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75" windowWidth="20055" windowHeight="7935" activeTab="1"/>
  </bookViews>
  <sheets>
    <sheet name="2-4años" sheetId="3" r:id="rId1"/>
    <sheet name="5-6años" sheetId="7" r:id="rId2"/>
  </sheets>
  <calcPr calcId="125725"/>
  <pivotCaches>
    <pivotCache cacheId="7" r:id="rId3"/>
    <pivotCache cacheId="11" r:id="rId4"/>
    <pivotCache cacheId="15" r:id="rId5"/>
    <pivotCache cacheId="19" r:id="rId6"/>
    <pivotCache cacheId="26" r:id="rId7"/>
  </pivotCaches>
</workbook>
</file>

<file path=xl/calcChain.xml><?xml version="1.0" encoding="utf-8"?>
<calcChain xmlns="http://schemas.openxmlformats.org/spreadsheetml/2006/main">
  <c r="AJ23" i="7"/>
  <c r="AJ22"/>
  <c r="AJ21"/>
  <c r="AJ20"/>
  <c r="AJ19"/>
  <c r="AJ18"/>
  <c r="AJ17"/>
  <c r="AJ16"/>
  <c r="AJ15"/>
  <c r="AB23"/>
  <c r="AB22"/>
  <c r="AB21"/>
  <c r="AB20"/>
  <c r="AB19"/>
  <c r="AB18"/>
  <c r="AB17"/>
  <c r="AB16"/>
  <c r="AB15"/>
  <c r="T23"/>
  <c r="T22"/>
  <c r="T21"/>
  <c r="T20"/>
  <c r="T19"/>
  <c r="T18"/>
  <c r="T17"/>
  <c r="T16"/>
  <c r="T15"/>
  <c r="L23"/>
  <c r="L22"/>
  <c r="L21"/>
  <c r="L20"/>
  <c r="L19"/>
  <c r="L18"/>
  <c r="L17"/>
  <c r="L16"/>
  <c r="L15"/>
  <c r="AJ14" i="3"/>
  <c r="AJ13"/>
  <c r="AB14"/>
  <c r="AB13"/>
  <c r="T14"/>
  <c r="T13"/>
  <c r="L14"/>
  <c r="L13"/>
  <c r="D14"/>
  <c r="E14" s="1"/>
  <c r="F14" s="1"/>
  <c r="D13"/>
  <c r="E13" s="1"/>
  <c r="F13" s="1"/>
  <c r="AH31" i="7"/>
  <c r="Z31"/>
  <c r="R31"/>
  <c r="J31"/>
  <c r="B31"/>
  <c r="AH26"/>
  <c r="AH27" s="1"/>
  <c r="Z26"/>
  <c r="Z27" s="1"/>
  <c r="R26"/>
  <c r="R27" s="1"/>
  <c r="J26"/>
  <c r="J27" s="1"/>
  <c r="B26"/>
  <c r="B27" s="1"/>
  <c r="AI24"/>
  <c r="AA24"/>
  <c r="S24"/>
  <c r="K24"/>
  <c r="C24"/>
  <c r="AH22" i="3"/>
  <c r="Z22"/>
  <c r="R22"/>
  <c r="J22"/>
  <c r="B22"/>
  <c r="AH17"/>
  <c r="AH18" s="1"/>
  <c r="Z17"/>
  <c r="Z18" s="1"/>
  <c r="AI15"/>
  <c r="AA15"/>
  <c r="S15"/>
  <c r="R17"/>
  <c r="R18" s="1"/>
  <c r="K15"/>
  <c r="J17"/>
  <c r="J18" s="1"/>
  <c r="C15"/>
  <c r="B17"/>
  <c r="B18" s="1"/>
  <c r="AK15" i="7" l="1"/>
  <c r="AL15" s="1"/>
  <c r="AK16"/>
  <c r="AL16" s="1"/>
  <c r="AK17"/>
  <c r="AL17" s="1"/>
  <c r="AK18"/>
  <c r="AL18" s="1"/>
  <c r="AK19"/>
  <c r="AL19" s="1"/>
  <c r="AK20"/>
  <c r="AL20" s="1"/>
  <c r="AK21"/>
  <c r="AL21" s="1"/>
  <c r="AK22"/>
  <c r="AL22" s="1"/>
  <c r="AK23"/>
  <c r="AL23" s="1"/>
  <c r="AC15"/>
  <c r="AD15" s="1"/>
  <c r="AC16"/>
  <c r="AD16" s="1"/>
  <c r="AC17"/>
  <c r="AD17" s="1"/>
  <c r="AC18"/>
  <c r="AD18" s="1"/>
  <c r="AC19"/>
  <c r="AD19" s="1"/>
  <c r="AC20"/>
  <c r="AD20" s="1"/>
  <c r="AC21"/>
  <c r="AD21" s="1"/>
  <c r="AC22"/>
  <c r="AD22" s="1"/>
  <c r="AC23"/>
  <c r="AD23" s="1"/>
  <c r="U15"/>
  <c r="V15" s="1"/>
  <c r="U16"/>
  <c r="V16" s="1"/>
  <c r="U17"/>
  <c r="V17" s="1"/>
  <c r="U18"/>
  <c r="V18" s="1"/>
  <c r="U19"/>
  <c r="V19" s="1"/>
  <c r="U20"/>
  <c r="V20" s="1"/>
  <c r="U21"/>
  <c r="V21" s="1"/>
  <c r="U22"/>
  <c r="V22" s="1"/>
  <c r="U23"/>
  <c r="V23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AK13" i="3"/>
  <c r="AL13" s="1"/>
  <c r="AK14"/>
  <c r="AL14" s="1"/>
  <c r="AC13"/>
  <c r="AD13" s="1"/>
  <c r="AC14"/>
  <c r="AD14" s="1"/>
  <c r="U13"/>
  <c r="V13" s="1"/>
  <c r="U14"/>
  <c r="V14" s="1"/>
  <c r="M14"/>
  <c r="N14" s="1"/>
  <c r="M13"/>
  <c r="N13" s="1"/>
  <c r="B28" i="7"/>
  <c r="R28"/>
  <c r="T4" s="1"/>
  <c r="AH28"/>
  <c r="AJ5" s="1"/>
  <c r="J28"/>
  <c r="L3" s="1"/>
  <c r="Z28"/>
  <c r="L7"/>
  <c r="AB5"/>
  <c r="AB3"/>
  <c r="D7"/>
  <c r="E7" s="1"/>
  <c r="F7" s="1"/>
  <c r="D6"/>
  <c r="E6" s="1"/>
  <c r="F6" s="1"/>
  <c r="D5"/>
  <c r="E5" s="1"/>
  <c r="F5" s="1"/>
  <c r="D4"/>
  <c r="E4" s="1"/>
  <c r="F4" s="1"/>
  <c r="D3"/>
  <c r="E3" s="1"/>
  <c r="F3" s="1"/>
  <c r="T6"/>
  <c r="B19" i="3"/>
  <c r="D4"/>
  <c r="E4" s="1"/>
  <c r="F4" s="1"/>
  <c r="D5"/>
  <c r="E5" s="1"/>
  <c r="F5" s="1"/>
  <c r="AH19"/>
  <c r="Z19"/>
  <c r="R19"/>
  <c r="J19"/>
  <c r="D22" i="7" l="1"/>
  <c r="E22" s="1"/>
  <c r="F22" s="1"/>
  <c r="D20"/>
  <c r="E20" s="1"/>
  <c r="F20" s="1"/>
  <c r="D18"/>
  <c r="E18" s="1"/>
  <c r="F18" s="1"/>
  <c r="D16"/>
  <c r="E16" s="1"/>
  <c r="F16" s="1"/>
  <c r="D23"/>
  <c r="E23" s="1"/>
  <c r="F23" s="1"/>
  <c r="D21"/>
  <c r="E21" s="1"/>
  <c r="F21" s="1"/>
  <c r="D19"/>
  <c r="E19" s="1"/>
  <c r="F19" s="1"/>
  <c r="D17"/>
  <c r="E17" s="1"/>
  <c r="F17" s="1"/>
  <c r="D15"/>
  <c r="E15" s="1"/>
  <c r="F15" s="1"/>
  <c r="AJ7"/>
  <c r="AJ3"/>
  <c r="AK3" s="1"/>
  <c r="AL3" s="1"/>
  <c r="AB6"/>
  <c r="AB14"/>
  <c r="AC14" s="1"/>
  <c r="AD14" s="1"/>
  <c r="AB12"/>
  <c r="AC12" s="1"/>
  <c r="AD12" s="1"/>
  <c r="AB10"/>
  <c r="AC10" s="1"/>
  <c r="AD10" s="1"/>
  <c r="AB8"/>
  <c r="AC8" s="1"/>
  <c r="AD8" s="1"/>
  <c r="AB13"/>
  <c r="AC13" s="1"/>
  <c r="AD13" s="1"/>
  <c r="AB11"/>
  <c r="AC11" s="1"/>
  <c r="AD11" s="1"/>
  <c r="AB9"/>
  <c r="AC9" s="1"/>
  <c r="AD9" s="1"/>
  <c r="AJ6"/>
  <c r="AJ13"/>
  <c r="AK13" s="1"/>
  <c r="AL13" s="1"/>
  <c r="AJ11"/>
  <c r="AK11" s="1"/>
  <c r="AL11" s="1"/>
  <c r="AJ9"/>
  <c r="AK9" s="1"/>
  <c r="AL9" s="1"/>
  <c r="AJ14"/>
  <c r="AK14" s="1"/>
  <c r="AL14" s="1"/>
  <c r="AJ12"/>
  <c r="AK12" s="1"/>
  <c r="AL12" s="1"/>
  <c r="AJ10"/>
  <c r="AK10" s="1"/>
  <c r="AL10" s="1"/>
  <c r="AJ8"/>
  <c r="AK8" s="1"/>
  <c r="AL8" s="1"/>
  <c r="D13"/>
  <c r="E13" s="1"/>
  <c r="F13" s="1"/>
  <c r="D11"/>
  <c r="E11" s="1"/>
  <c r="F11" s="1"/>
  <c r="D9"/>
  <c r="E9" s="1"/>
  <c r="F9" s="1"/>
  <c r="D14"/>
  <c r="E14" s="1"/>
  <c r="F14" s="1"/>
  <c r="D12"/>
  <c r="E12" s="1"/>
  <c r="F12" s="1"/>
  <c r="D10"/>
  <c r="E10" s="1"/>
  <c r="F10" s="1"/>
  <c r="D8"/>
  <c r="E8" s="1"/>
  <c r="F8" s="1"/>
  <c r="L6"/>
  <c r="L14"/>
  <c r="M14" s="1"/>
  <c r="N14" s="1"/>
  <c r="L12"/>
  <c r="M12" s="1"/>
  <c r="N12" s="1"/>
  <c r="L10"/>
  <c r="M10" s="1"/>
  <c r="N10" s="1"/>
  <c r="L8"/>
  <c r="M8" s="1"/>
  <c r="N8" s="1"/>
  <c r="L13"/>
  <c r="M13" s="1"/>
  <c r="N13" s="1"/>
  <c r="L11"/>
  <c r="M11" s="1"/>
  <c r="N11" s="1"/>
  <c r="L9"/>
  <c r="M9" s="1"/>
  <c r="N9" s="1"/>
  <c r="T7"/>
  <c r="U7" s="1"/>
  <c r="V7" s="1"/>
  <c r="T13"/>
  <c r="U13" s="1"/>
  <c r="V13" s="1"/>
  <c r="T11"/>
  <c r="U11" s="1"/>
  <c r="V11" s="1"/>
  <c r="T9"/>
  <c r="U9" s="1"/>
  <c r="V9" s="1"/>
  <c r="T14"/>
  <c r="U14" s="1"/>
  <c r="V14" s="1"/>
  <c r="T12"/>
  <c r="U12" s="1"/>
  <c r="V12" s="1"/>
  <c r="T10"/>
  <c r="U10" s="1"/>
  <c r="V10" s="1"/>
  <c r="T8"/>
  <c r="U8" s="1"/>
  <c r="V8" s="1"/>
  <c r="AJ11" i="3"/>
  <c r="AK11" s="1"/>
  <c r="AL11" s="1"/>
  <c r="AJ9"/>
  <c r="AK9" s="1"/>
  <c r="AL9" s="1"/>
  <c r="AJ12"/>
  <c r="AK12" s="1"/>
  <c r="AL12" s="1"/>
  <c r="AJ10"/>
  <c r="AK10" s="1"/>
  <c r="AL10" s="1"/>
  <c r="AJ8"/>
  <c r="AK8" s="1"/>
  <c r="AL8" s="1"/>
  <c r="AB12"/>
  <c r="AC12" s="1"/>
  <c r="AD12" s="1"/>
  <c r="AB10"/>
  <c r="AC10" s="1"/>
  <c r="AD10" s="1"/>
  <c r="AB8"/>
  <c r="AC8" s="1"/>
  <c r="AD8" s="1"/>
  <c r="AB11"/>
  <c r="AC11" s="1"/>
  <c r="AD11" s="1"/>
  <c r="AB9"/>
  <c r="AC9" s="1"/>
  <c r="AD9" s="1"/>
  <c r="L11"/>
  <c r="M11" s="1"/>
  <c r="N11" s="1"/>
  <c r="L9"/>
  <c r="M9" s="1"/>
  <c r="N9" s="1"/>
  <c r="L12"/>
  <c r="M12" s="1"/>
  <c r="N12" s="1"/>
  <c r="L10"/>
  <c r="M10" s="1"/>
  <c r="N10" s="1"/>
  <c r="L8"/>
  <c r="M8" s="1"/>
  <c r="N8" s="1"/>
  <c r="D6"/>
  <c r="E6" s="1"/>
  <c r="F6" s="1"/>
  <c r="D12"/>
  <c r="E12" s="1"/>
  <c r="F12" s="1"/>
  <c r="D10"/>
  <c r="E10" s="1"/>
  <c r="F10" s="1"/>
  <c r="D8"/>
  <c r="E8" s="1"/>
  <c r="F8" s="1"/>
  <c r="D11"/>
  <c r="E11" s="1"/>
  <c r="F11" s="1"/>
  <c r="D9"/>
  <c r="E9" s="1"/>
  <c r="F9" s="1"/>
  <c r="T11"/>
  <c r="U11" s="1"/>
  <c r="V11" s="1"/>
  <c r="T9"/>
  <c r="U9" s="1"/>
  <c r="V9" s="1"/>
  <c r="T12"/>
  <c r="U12" s="1"/>
  <c r="V12" s="1"/>
  <c r="T10"/>
  <c r="U10" s="1"/>
  <c r="V10" s="1"/>
  <c r="T8"/>
  <c r="U8" s="1"/>
  <c r="V8" s="1"/>
  <c r="D3"/>
  <c r="E3" s="1"/>
  <c r="F3" s="1"/>
  <c r="F15" s="1"/>
  <c r="B20" s="1"/>
  <c r="B21" s="1"/>
  <c r="D7"/>
  <c r="E7" s="1"/>
  <c r="F7" s="1"/>
  <c r="AJ4" i="7"/>
  <c r="AK4" s="1"/>
  <c r="AL4" s="1"/>
  <c r="AB7"/>
  <c r="AC7" s="1"/>
  <c r="AD7" s="1"/>
  <c r="L5"/>
  <c r="M5" s="1"/>
  <c r="N5" s="1"/>
  <c r="T3"/>
  <c r="U3" s="1"/>
  <c r="V3" s="1"/>
  <c r="T5"/>
  <c r="L4"/>
  <c r="AB4"/>
  <c r="AC4" s="1"/>
  <c r="AD4" s="1"/>
  <c r="AK5"/>
  <c r="AL5" s="1"/>
  <c r="AK7"/>
  <c r="AL7" s="1"/>
  <c r="U4"/>
  <c r="V4" s="1"/>
  <c r="U6"/>
  <c r="V6" s="1"/>
  <c r="AC3"/>
  <c r="AD3" s="1"/>
  <c r="AC5"/>
  <c r="AD5" s="1"/>
  <c r="M6"/>
  <c r="N6" s="1"/>
  <c r="AK6"/>
  <c r="AL6" s="1"/>
  <c r="U5"/>
  <c r="V5" s="1"/>
  <c r="AC6"/>
  <c r="AD6" s="1"/>
  <c r="M3"/>
  <c r="N3" s="1"/>
  <c r="M7"/>
  <c r="N7" s="1"/>
  <c r="F24"/>
  <c r="B29" s="1"/>
  <c r="B30" s="1"/>
  <c r="M4"/>
  <c r="N4" s="1"/>
  <c r="L7" i="3"/>
  <c r="L5"/>
  <c r="L3"/>
  <c r="L6"/>
  <c r="L4"/>
  <c r="AJ7"/>
  <c r="AJ4"/>
  <c r="AJ6"/>
  <c r="AJ5"/>
  <c r="AJ3"/>
  <c r="AB7"/>
  <c r="AB6"/>
  <c r="AB5"/>
  <c r="AB4"/>
  <c r="AB3"/>
  <c r="T7"/>
  <c r="T5"/>
  <c r="T4"/>
  <c r="T6"/>
  <c r="T3"/>
  <c r="G23" i="7" l="1"/>
  <c r="G22"/>
  <c r="G21"/>
  <c r="G20"/>
  <c r="G19"/>
  <c r="G18"/>
  <c r="G17"/>
  <c r="G16"/>
  <c r="G15"/>
  <c r="G14" i="3"/>
  <c r="G13"/>
  <c r="AK3"/>
  <c r="AL3" s="1"/>
  <c r="AK6"/>
  <c r="AL6" s="1"/>
  <c r="AK7"/>
  <c r="AL7" s="1"/>
  <c r="AK5"/>
  <c r="AL5" s="1"/>
  <c r="AL15" s="1"/>
  <c r="AH20" s="1"/>
  <c r="AH21" s="1"/>
  <c r="AK4"/>
  <c r="AL4" s="1"/>
  <c r="U5"/>
  <c r="V5" s="1"/>
  <c r="U3"/>
  <c r="V3" s="1"/>
  <c r="U4"/>
  <c r="V4" s="1"/>
  <c r="U7"/>
  <c r="V7" s="1"/>
  <c r="U6"/>
  <c r="V6" s="1"/>
  <c r="AC3"/>
  <c r="AD3" s="1"/>
  <c r="AC7"/>
  <c r="AD7" s="1"/>
  <c r="AC4"/>
  <c r="AD4" s="1"/>
  <c r="AC6"/>
  <c r="AD6" s="1"/>
  <c r="AD15" s="1"/>
  <c r="Z20" s="1"/>
  <c r="Z21" s="1"/>
  <c r="AC5"/>
  <c r="AD5" s="1"/>
  <c r="G12"/>
  <c r="G11"/>
  <c r="G10"/>
  <c r="G9"/>
  <c r="G8"/>
  <c r="G14" i="7"/>
  <c r="G13"/>
  <c r="G12"/>
  <c r="G11"/>
  <c r="G10"/>
  <c r="G9"/>
  <c r="G8"/>
  <c r="G7"/>
  <c r="G6"/>
  <c r="G4"/>
  <c r="G5"/>
  <c r="G3"/>
  <c r="N24"/>
  <c r="J29" s="1"/>
  <c r="J30" s="1"/>
  <c r="V24"/>
  <c r="R29" s="1"/>
  <c r="R30" s="1"/>
  <c r="AD24"/>
  <c r="Z29" s="1"/>
  <c r="Z30" s="1"/>
  <c r="AL24"/>
  <c r="AH29" s="1"/>
  <c r="AH30" s="1"/>
  <c r="M4" i="3"/>
  <c r="N4" s="1"/>
  <c r="M3"/>
  <c r="N3" s="1"/>
  <c r="M7"/>
  <c r="N7" s="1"/>
  <c r="M6"/>
  <c r="N6" s="1"/>
  <c r="M5"/>
  <c r="N5" s="1"/>
  <c r="G3"/>
  <c r="G7"/>
  <c r="G6"/>
  <c r="G5"/>
  <c r="G4"/>
  <c r="AM18" i="7" l="1"/>
  <c r="AM15"/>
  <c r="AM19"/>
  <c r="AM23"/>
  <c r="AM16"/>
  <c r="AM20"/>
  <c r="AM17"/>
  <c r="AM21"/>
  <c r="AM22"/>
  <c r="AE18"/>
  <c r="AE15"/>
  <c r="AE19"/>
  <c r="AE23"/>
  <c r="AE20"/>
  <c r="AE16"/>
  <c r="AE22"/>
  <c r="AE17"/>
  <c r="AE21"/>
  <c r="W20"/>
  <c r="W17"/>
  <c r="W21"/>
  <c r="W18"/>
  <c r="W16"/>
  <c r="W15"/>
  <c r="W19"/>
  <c r="W23"/>
  <c r="W22"/>
  <c r="O18"/>
  <c r="O22"/>
  <c r="O21"/>
  <c r="O16"/>
  <c r="O20"/>
  <c r="O15"/>
  <c r="O19"/>
  <c r="O23"/>
  <c r="O17"/>
  <c r="AM13" i="3"/>
  <c r="AM14"/>
  <c r="AE14"/>
  <c r="AE13"/>
  <c r="V15"/>
  <c r="R20" s="1"/>
  <c r="R21" s="1"/>
  <c r="N15"/>
  <c r="J20" s="1"/>
  <c r="J21" s="1"/>
  <c r="AM3"/>
  <c r="AM8"/>
  <c r="AM12"/>
  <c r="AM9"/>
  <c r="AM10"/>
  <c r="AM11"/>
  <c r="AM4"/>
  <c r="AM5"/>
  <c r="AM7"/>
  <c r="AM6"/>
  <c r="AE3"/>
  <c r="AE11"/>
  <c r="AE9"/>
  <c r="AE8"/>
  <c r="AE12"/>
  <c r="AE10"/>
  <c r="W5"/>
  <c r="W11"/>
  <c r="W9"/>
  <c r="W8"/>
  <c r="W12"/>
  <c r="W10"/>
  <c r="W6"/>
  <c r="W7"/>
  <c r="W4"/>
  <c r="W3"/>
  <c r="AE4"/>
  <c r="AE5"/>
  <c r="AE6"/>
  <c r="AE7"/>
  <c r="O4"/>
  <c r="O10"/>
  <c r="O9"/>
  <c r="O8"/>
  <c r="O12"/>
  <c r="O11"/>
  <c r="AM11" i="7"/>
  <c r="AM10"/>
  <c r="AM14"/>
  <c r="AM9"/>
  <c r="AM8"/>
  <c r="AM12"/>
  <c r="AM13"/>
  <c r="AE11"/>
  <c r="AE12"/>
  <c r="AE9"/>
  <c r="AE13"/>
  <c r="AE10"/>
  <c r="AE14"/>
  <c r="AE8"/>
  <c r="W11"/>
  <c r="W10"/>
  <c r="W14"/>
  <c r="W9"/>
  <c r="W8"/>
  <c r="W12"/>
  <c r="W13"/>
  <c r="O11"/>
  <c r="O12"/>
  <c r="O9"/>
  <c r="O13"/>
  <c r="O10"/>
  <c r="O14"/>
  <c r="O8"/>
  <c r="AE3"/>
  <c r="AE5"/>
  <c r="AE7"/>
  <c r="AE4"/>
  <c r="AE6"/>
  <c r="O4"/>
  <c r="O6"/>
  <c r="O3"/>
  <c r="O5"/>
  <c r="O7"/>
  <c r="AM3"/>
  <c r="AM5"/>
  <c r="AM7"/>
  <c r="AM4"/>
  <c r="AM6"/>
  <c r="W4"/>
  <c r="W6"/>
  <c r="W3"/>
  <c r="W5"/>
  <c r="W7"/>
  <c r="O5" i="3"/>
  <c r="O6"/>
  <c r="O7"/>
  <c r="O3"/>
  <c r="W14" l="1"/>
  <c r="W13"/>
  <c r="O13"/>
  <c r="O14"/>
</calcChain>
</file>

<file path=xl/sharedStrings.xml><?xml version="1.0" encoding="utf-8"?>
<sst xmlns="http://schemas.openxmlformats.org/spreadsheetml/2006/main" count="345" uniqueCount="61">
  <si>
    <t>Le es entendible la aplicación</t>
  </si>
  <si>
    <t>les gusta la aplicación</t>
  </si>
  <si>
    <t>Navegacion sencilla</t>
  </si>
  <si>
    <t>cambiaria imágenes</t>
  </si>
  <si>
    <t>aprendiste con la aplicación</t>
  </si>
  <si>
    <t>Total general</t>
  </si>
  <si>
    <t>Total</t>
  </si>
  <si>
    <t>Cuenta de Le es entendible la aplicación</t>
  </si>
  <si>
    <t>Cuenta de les gusta la aplicación</t>
  </si>
  <si>
    <t>Cuenta de Navegacion sencilla</t>
  </si>
  <si>
    <t>Cuenta de cambiaria imágenes</t>
  </si>
  <si>
    <t>Cuenta de aprendiste con la aplicación</t>
  </si>
  <si>
    <t>isabela suares</t>
  </si>
  <si>
    <t>isabela sanchez</t>
  </si>
  <si>
    <t xml:space="preserve">juan sebastian </t>
  </si>
  <si>
    <t>sergio bedoya</t>
  </si>
  <si>
    <t>simon calderon</t>
  </si>
  <si>
    <t>alan santiago</t>
  </si>
  <si>
    <t>ashley aldana</t>
  </si>
  <si>
    <t>jimena perez</t>
  </si>
  <si>
    <t>miguel angel</t>
  </si>
  <si>
    <t>amali mojica</t>
  </si>
  <si>
    <t>ana sofia valero</t>
  </si>
  <si>
    <t>jose nicolas</t>
  </si>
  <si>
    <t>juan camilo arias</t>
  </si>
  <si>
    <t>yireth</t>
  </si>
  <si>
    <t>hanna restrepo</t>
  </si>
  <si>
    <t>nicolas chavez</t>
  </si>
  <si>
    <t>Nombre</t>
  </si>
  <si>
    <t>Edad (años)</t>
  </si>
  <si>
    <t>Maria fernanda</t>
  </si>
  <si>
    <t>N</t>
  </si>
  <si>
    <t>Promedio</t>
  </si>
  <si>
    <t>Varianza</t>
  </si>
  <si>
    <t>Desv Estandar</t>
  </si>
  <si>
    <t>Xi-Prom</t>
  </si>
  <si>
    <t>(Xi-Prom)^2</t>
  </si>
  <si>
    <t>Sumas</t>
  </si>
  <si>
    <t>promedio</t>
  </si>
  <si>
    <t>N-1</t>
  </si>
  <si>
    <t>promedio Edad</t>
  </si>
  <si>
    <t>Distibucion Normal</t>
  </si>
  <si>
    <t>dana</t>
  </si>
  <si>
    <t>emili</t>
  </si>
  <si>
    <t>isabel</t>
  </si>
  <si>
    <t>juan</t>
  </si>
  <si>
    <t>alejandra</t>
  </si>
  <si>
    <t>tomas</t>
  </si>
  <si>
    <t>yohan</t>
  </si>
  <si>
    <t>lisa</t>
  </si>
  <si>
    <t>luna</t>
  </si>
  <si>
    <t>maria fernanda</t>
  </si>
  <si>
    <t>miguel</t>
  </si>
  <si>
    <t xml:space="preserve">samuel </t>
  </si>
  <si>
    <t>sebastian</t>
  </si>
  <si>
    <t>yudy</t>
  </si>
  <si>
    <t>jenniffer</t>
  </si>
  <si>
    <t>camila</t>
  </si>
  <si>
    <t>Total 4</t>
  </si>
  <si>
    <t>Total 5</t>
  </si>
  <si>
    <t>Total 6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</si>
</sst>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Fill="1" applyBorder="1"/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5" xfId="0" applyNumberFormat="1" applyBorder="1"/>
    <xf numFmtId="0" fontId="0" fillId="0" borderId="0" xfId="0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Les</a:t>
            </a:r>
            <a:r>
              <a:rPr lang="es-ES" baseline="0"/>
              <a:t> es Entendible la Aplicacion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'2-4años'!$G$2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'2-4años'!$G$3:$G$14</c:f>
              <c:numCache>
                <c:formatCode>General</c:formatCode>
                <c:ptCount val="12"/>
                <c:pt idx="0">
                  <c:v>0.14832197582726417</c:v>
                </c:pt>
                <c:pt idx="1">
                  <c:v>0.2832823905634953</c:v>
                </c:pt>
                <c:pt idx="2">
                  <c:v>0.5410453330046423</c:v>
                </c:pt>
                <c:pt idx="3">
                  <c:v>0.5410453330046423</c:v>
                </c:pt>
                <c:pt idx="4">
                  <c:v>0.2832823905634953</c:v>
                </c:pt>
                <c:pt idx="5">
                  <c:v>0.5410453330046423</c:v>
                </c:pt>
                <c:pt idx="6">
                  <c:v>0.14832197582726417</c:v>
                </c:pt>
                <c:pt idx="7">
                  <c:v>0.5410453330046423</c:v>
                </c:pt>
                <c:pt idx="8">
                  <c:v>0.5410453330046423</c:v>
                </c:pt>
                <c:pt idx="9">
                  <c:v>0.2832823905634953</c:v>
                </c:pt>
                <c:pt idx="10">
                  <c:v>0.5410453330046423</c:v>
                </c:pt>
                <c:pt idx="11">
                  <c:v>0.2832823905634953</c:v>
                </c:pt>
              </c:numCache>
            </c:numRef>
          </c:yVal>
        </c:ser>
        <c:axId val="108626304"/>
        <c:axId val="108615936"/>
      </c:scatterChart>
      <c:valAx>
        <c:axId val="108626304"/>
        <c:scaling>
          <c:orientation val="minMax"/>
        </c:scaling>
        <c:axPos val="b"/>
        <c:tickLblPos val="nextTo"/>
        <c:crossAx val="108615936"/>
        <c:crosses val="autoZero"/>
        <c:crossBetween val="midCat"/>
      </c:valAx>
      <c:valAx>
        <c:axId val="108615936"/>
        <c:scaling>
          <c:orientation val="minMax"/>
        </c:scaling>
        <c:axPos val="l"/>
        <c:majorGridlines/>
        <c:numFmt formatCode="General" sourceLinked="1"/>
        <c:tickLblPos val="nextTo"/>
        <c:crossAx val="1086263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Les</a:t>
            </a:r>
            <a:r>
              <a:rPr lang="en-US" baseline="0"/>
              <a:t> Gusta La aplicacion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'2-4años'!$O$2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'2-4años'!$O$3:$O$14</c:f>
              <c:numCache>
                <c:formatCode>General</c:formatCode>
                <c:ptCount val="12"/>
                <c:pt idx="0">
                  <c:v>0.75711979931835971</c:v>
                </c:pt>
                <c:pt idx="1">
                  <c:v>0.75711979931835971</c:v>
                </c:pt>
                <c:pt idx="2">
                  <c:v>0.22302843489438876</c:v>
                </c:pt>
                <c:pt idx="3">
                  <c:v>0.75711979931835971</c:v>
                </c:pt>
                <c:pt idx="4">
                  <c:v>0.22302843489438876</c:v>
                </c:pt>
                <c:pt idx="5">
                  <c:v>0.75711979931835971</c:v>
                </c:pt>
                <c:pt idx="6">
                  <c:v>0.22302843489438876</c:v>
                </c:pt>
                <c:pt idx="7">
                  <c:v>0.75711979931835971</c:v>
                </c:pt>
                <c:pt idx="8">
                  <c:v>0.75711979931835971</c:v>
                </c:pt>
                <c:pt idx="9">
                  <c:v>0.75711979931835971</c:v>
                </c:pt>
                <c:pt idx="10">
                  <c:v>0.75711979931835971</c:v>
                </c:pt>
                <c:pt idx="11">
                  <c:v>0.75711979931835971</c:v>
                </c:pt>
              </c:numCache>
            </c:numRef>
          </c:yVal>
        </c:ser>
        <c:axId val="112061440"/>
        <c:axId val="112059904"/>
      </c:scatterChart>
      <c:valAx>
        <c:axId val="112061440"/>
        <c:scaling>
          <c:orientation val="minMax"/>
        </c:scaling>
        <c:axPos val="b"/>
        <c:tickLblPos val="nextTo"/>
        <c:crossAx val="112059904"/>
        <c:crosses val="autoZero"/>
        <c:crossBetween val="midCat"/>
      </c:valAx>
      <c:valAx>
        <c:axId val="112059904"/>
        <c:scaling>
          <c:orientation val="minMax"/>
        </c:scaling>
        <c:axPos val="l"/>
        <c:majorGridlines/>
        <c:numFmt formatCode="General" sourceLinked="1"/>
        <c:tickLblPos val="nextTo"/>
        <c:crossAx val="1120614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Aprendiste con la Aplicacion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'2-4años'!$AM$2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'2-4años'!$AM$3:$AM$14</c:f>
              <c:numCache>
                <c:formatCode>General</c:formatCode>
                <c:ptCount val="12"/>
                <c:pt idx="0">
                  <c:v>0.49139090205041558</c:v>
                </c:pt>
                <c:pt idx="1">
                  <c:v>0.49139090205041558</c:v>
                </c:pt>
                <c:pt idx="2">
                  <c:v>3.6128081868925917E-2</c:v>
                </c:pt>
                <c:pt idx="3">
                  <c:v>0.49139090205041558</c:v>
                </c:pt>
                <c:pt idx="4">
                  <c:v>0.40780913868153418</c:v>
                </c:pt>
                <c:pt idx="5">
                  <c:v>0.49139090205041558</c:v>
                </c:pt>
                <c:pt idx="6">
                  <c:v>0.49139090205041558</c:v>
                </c:pt>
                <c:pt idx="7">
                  <c:v>0.40780913868153418</c:v>
                </c:pt>
                <c:pt idx="8">
                  <c:v>0.49139090205041558</c:v>
                </c:pt>
                <c:pt idx="9">
                  <c:v>0.49139090205041558</c:v>
                </c:pt>
                <c:pt idx="10">
                  <c:v>0.40780913868153418</c:v>
                </c:pt>
                <c:pt idx="11">
                  <c:v>0.49139090205041558</c:v>
                </c:pt>
              </c:numCache>
            </c:numRef>
          </c:yVal>
        </c:ser>
        <c:axId val="121758464"/>
        <c:axId val="121332864"/>
      </c:scatterChart>
      <c:valAx>
        <c:axId val="121758464"/>
        <c:scaling>
          <c:orientation val="minMax"/>
        </c:scaling>
        <c:axPos val="b"/>
        <c:tickLblPos val="nextTo"/>
        <c:crossAx val="121332864"/>
        <c:crosses val="autoZero"/>
        <c:crossBetween val="midCat"/>
      </c:valAx>
      <c:valAx>
        <c:axId val="121332864"/>
        <c:scaling>
          <c:orientation val="minMax"/>
        </c:scaling>
        <c:axPos val="l"/>
        <c:majorGridlines/>
        <c:numFmt formatCode="General" sourceLinked="1"/>
        <c:tickLblPos val="nextTo"/>
        <c:crossAx val="121758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Cambiaria Las Imagenes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'2-4años'!$AE$2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'2-4años'!$AE$3:$AE$14</c:f>
              <c:numCache>
                <c:formatCode>General</c:formatCode>
                <c:ptCount val="12"/>
                <c:pt idx="0">
                  <c:v>0.44945935447331559</c:v>
                </c:pt>
                <c:pt idx="1">
                  <c:v>0.44945935447331559</c:v>
                </c:pt>
                <c:pt idx="2">
                  <c:v>0.44945935447331559</c:v>
                </c:pt>
                <c:pt idx="3">
                  <c:v>0.44945935447331559</c:v>
                </c:pt>
                <c:pt idx="4">
                  <c:v>4.9801516031139116E-2</c:v>
                </c:pt>
                <c:pt idx="5">
                  <c:v>0.44945935447331559</c:v>
                </c:pt>
                <c:pt idx="6">
                  <c:v>0.44945935447331559</c:v>
                </c:pt>
                <c:pt idx="7">
                  <c:v>0.44945935447331559</c:v>
                </c:pt>
                <c:pt idx="8">
                  <c:v>0.44945935447331559</c:v>
                </c:pt>
                <c:pt idx="9">
                  <c:v>0.44945935447331559</c:v>
                </c:pt>
                <c:pt idx="10">
                  <c:v>0.44945935447331559</c:v>
                </c:pt>
                <c:pt idx="11">
                  <c:v>0.44945935447331559</c:v>
                </c:pt>
              </c:numCache>
            </c:numRef>
          </c:yVal>
        </c:ser>
        <c:axId val="121331712"/>
        <c:axId val="121186944"/>
      </c:scatterChart>
      <c:valAx>
        <c:axId val="121331712"/>
        <c:scaling>
          <c:orientation val="minMax"/>
        </c:scaling>
        <c:axPos val="b"/>
        <c:tickLblPos val="nextTo"/>
        <c:crossAx val="121186944"/>
        <c:crosses val="autoZero"/>
        <c:crossBetween val="midCat"/>
      </c:valAx>
      <c:valAx>
        <c:axId val="121186944"/>
        <c:scaling>
          <c:orientation val="minMax"/>
        </c:scaling>
        <c:axPos val="l"/>
        <c:majorGridlines/>
        <c:numFmt formatCode="General" sourceLinked="1"/>
        <c:tickLblPos val="nextTo"/>
        <c:crossAx val="121331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Navegacion</a:t>
            </a:r>
            <a:r>
              <a:rPr lang="es-ES" baseline="0"/>
              <a:t> Sencilla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'2-4años'!$W$2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'2-4años'!$W$3:$W$12</c:f>
              <c:numCache>
                <c:formatCode>General</c:formatCode>
                <c:ptCount val="10"/>
                <c:pt idx="0">
                  <c:v>0.2903639141756944</c:v>
                </c:pt>
                <c:pt idx="1">
                  <c:v>0.2903639141756944</c:v>
                </c:pt>
                <c:pt idx="2">
                  <c:v>0.46843431183334167</c:v>
                </c:pt>
                <c:pt idx="3">
                  <c:v>0.2903639141756944</c:v>
                </c:pt>
                <c:pt idx="4">
                  <c:v>0.1799851132284819</c:v>
                </c:pt>
                <c:pt idx="5">
                  <c:v>0.2903639141756944</c:v>
                </c:pt>
                <c:pt idx="6">
                  <c:v>0.1799851132284819</c:v>
                </c:pt>
                <c:pt idx="7">
                  <c:v>0.46843431183334167</c:v>
                </c:pt>
                <c:pt idx="8">
                  <c:v>0.46843431183334167</c:v>
                </c:pt>
                <c:pt idx="9">
                  <c:v>0.2903639141756944</c:v>
                </c:pt>
              </c:numCache>
            </c:numRef>
          </c:yVal>
        </c:ser>
        <c:axId val="73055232"/>
        <c:axId val="73053696"/>
      </c:scatterChart>
      <c:valAx>
        <c:axId val="73055232"/>
        <c:scaling>
          <c:orientation val="minMax"/>
        </c:scaling>
        <c:axPos val="b"/>
        <c:tickLblPos val="nextTo"/>
        <c:crossAx val="73053696"/>
        <c:crosses val="autoZero"/>
        <c:crossBetween val="midCat"/>
      </c:valAx>
      <c:valAx>
        <c:axId val="73053696"/>
        <c:scaling>
          <c:orientation val="minMax"/>
        </c:scaling>
        <c:axPos val="l"/>
        <c:majorGridlines/>
        <c:numFmt formatCode="General" sourceLinked="1"/>
        <c:tickLblPos val="nextTo"/>
        <c:crossAx val="73055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Les</a:t>
            </a:r>
            <a:r>
              <a:rPr lang="es-ES" baseline="0"/>
              <a:t> es Entendible la Aplicacion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'5-6años'!$G$2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'5-6años'!$G$3:$G$23</c:f>
              <c:numCache>
                <c:formatCode>General</c:formatCode>
                <c:ptCount val="21"/>
                <c:pt idx="0">
                  <c:v>0.65090592543478587</c:v>
                </c:pt>
                <c:pt idx="1">
                  <c:v>0.65090592543478587</c:v>
                </c:pt>
                <c:pt idx="2">
                  <c:v>0.31864556695279966</c:v>
                </c:pt>
                <c:pt idx="3">
                  <c:v>0.65090592543478587</c:v>
                </c:pt>
                <c:pt idx="4">
                  <c:v>0.31864556695279966</c:v>
                </c:pt>
                <c:pt idx="5">
                  <c:v>0.31864556695279966</c:v>
                </c:pt>
                <c:pt idx="6">
                  <c:v>0.65090592543478587</c:v>
                </c:pt>
                <c:pt idx="7">
                  <c:v>0.65090592543478587</c:v>
                </c:pt>
                <c:pt idx="8">
                  <c:v>0.31864556695279966</c:v>
                </c:pt>
                <c:pt idx="9">
                  <c:v>0.65090592543478587</c:v>
                </c:pt>
                <c:pt idx="10">
                  <c:v>0.31864556695279966</c:v>
                </c:pt>
                <c:pt idx="11">
                  <c:v>0.65090592543478587</c:v>
                </c:pt>
                <c:pt idx="12">
                  <c:v>0.65090592543478587</c:v>
                </c:pt>
                <c:pt idx="13">
                  <c:v>0.31864556695279966</c:v>
                </c:pt>
                <c:pt idx="14">
                  <c:v>0.65090592543478587</c:v>
                </c:pt>
                <c:pt idx="15">
                  <c:v>0.65090592543478587</c:v>
                </c:pt>
                <c:pt idx="16">
                  <c:v>0.65090592543478587</c:v>
                </c:pt>
                <c:pt idx="17">
                  <c:v>0.65090592543478587</c:v>
                </c:pt>
                <c:pt idx="18">
                  <c:v>0.31864556695279966</c:v>
                </c:pt>
                <c:pt idx="19">
                  <c:v>0.65090592543478587</c:v>
                </c:pt>
                <c:pt idx="20">
                  <c:v>0.65090592543478587</c:v>
                </c:pt>
              </c:numCache>
            </c:numRef>
          </c:yVal>
        </c:ser>
        <c:axId val="133016960"/>
        <c:axId val="133035136"/>
      </c:scatterChart>
      <c:valAx>
        <c:axId val="133016960"/>
        <c:scaling>
          <c:orientation val="minMax"/>
        </c:scaling>
        <c:axPos val="b"/>
        <c:tickLblPos val="nextTo"/>
        <c:crossAx val="133035136"/>
        <c:crosses val="autoZero"/>
        <c:crossBetween val="midCat"/>
      </c:valAx>
      <c:valAx>
        <c:axId val="133035136"/>
        <c:scaling>
          <c:orientation val="minMax"/>
        </c:scaling>
        <c:axPos val="l"/>
        <c:majorGridlines/>
        <c:numFmt formatCode="General" sourceLinked="1"/>
        <c:tickLblPos val="nextTo"/>
        <c:crossAx val="133016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Les</a:t>
            </a:r>
            <a:r>
              <a:rPr lang="en-US" baseline="0"/>
              <a:t> Gusta La aplicacion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'5-6años'!$O$2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'5-6años'!$O$3:$O$23</c:f>
              <c:numCache>
                <c:formatCode>General</c:formatCode>
                <c:ptCount val="21"/>
                <c:pt idx="0">
                  <c:v>0.88637971488650114</c:v>
                </c:pt>
                <c:pt idx="1">
                  <c:v>0.88637971488650114</c:v>
                </c:pt>
                <c:pt idx="2">
                  <c:v>0.88637971488650114</c:v>
                </c:pt>
                <c:pt idx="3">
                  <c:v>0.88637971488650114</c:v>
                </c:pt>
                <c:pt idx="4">
                  <c:v>0.88637971488650114</c:v>
                </c:pt>
                <c:pt idx="5">
                  <c:v>0.88637971488650114</c:v>
                </c:pt>
                <c:pt idx="6">
                  <c:v>0.13102402784139261</c:v>
                </c:pt>
                <c:pt idx="7">
                  <c:v>0.88637971488650114</c:v>
                </c:pt>
                <c:pt idx="8">
                  <c:v>0.88637971488650114</c:v>
                </c:pt>
                <c:pt idx="9">
                  <c:v>0.88637971488650114</c:v>
                </c:pt>
                <c:pt idx="10">
                  <c:v>0.13102402784139261</c:v>
                </c:pt>
                <c:pt idx="11">
                  <c:v>0.13102402784139261</c:v>
                </c:pt>
                <c:pt idx="12">
                  <c:v>0.88637971488650114</c:v>
                </c:pt>
                <c:pt idx="13">
                  <c:v>0.13102402784139261</c:v>
                </c:pt>
                <c:pt idx="14">
                  <c:v>0.88637971488650114</c:v>
                </c:pt>
                <c:pt idx="15">
                  <c:v>0.88637971488650114</c:v>
                </c:pt>
                <c:pt idx="16">
                  <c:v>0.88637971488650114</c:v>
                </c:pt>
                <c:pt idx="17">
                  <c:v>0.88637971488650114</c:v>
                </c:pt>
                <c:pt idx="18">
                  <c:v>0.88637971488650114</c:v>
                </c:pt>
                <c:pt idx="19">
                  <c:v>0.88637971488650114</c:v>
                </c:pt>
                <c:pt idx="20">
                  <c:v>0.88637971488650114</c:v>
                </c:pt>
              </c:numCache>
            </c:numRef>
          </c:yVal>
        </c:ser>
        <c:axId val="131663360"/>
        <c:axId val="131684608"/>
      </c:scatterChart>
      <c:valAx>
        <c:axId val="131663360"/>
        <c:scaling>
          <c:orientation val="minMax"/>
        </c:scaling>
        <c:axPos val="b"/>
        <c:tickLblPos val="nextTo"/>
        <c:crossAx val="131684608"/>
        <c:crosses val="autoZero"/>
        <c:crossBetween val="midCat"/>
      </c:valAx>
      <c:valAx>
        <c:axId val="131684608"/>
        <c:scaling>
          <c:orientation val="minMax"/>
        </c:scaling>
        <c:axPos val="l"/>
        <c:majorGridlines/>
        <c:numFmt formatCode="General" sourceLinked="1"/>
        <c:tickLblPos val="nextTo"/>
        <c:crossAx val="131663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Aprendiste con la Aplicacion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'5-6años'!$AM$2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'5-6años'!$AM$3:$AM$23</c:f>
              <c:numCache>
                <c:formatCode>General</c:formatCode>
                <c:ptCount val="21"/>
                <c:pt idx="0">
                  <c:v>0.72737331705917818</c:v>
                </c:pt>
                <c:pt idx="1">
                  <c:v>0.72737331705917818</c:v>
                </c:pt>
                <c:pt idx="2">
                  <c:v>0.72737331705917818</c:v>
                </c:pt>
                <c:pt idx="3">
                  <c:v>0.72737331705917818</c:v>
                </c:pt>
                <c:pt idx="4">
                  <c:v>0.22310034937470075</c:v>
                </c:pt>
                <c:pt idx="5">
                  <c:v>0.72737331705917818</c:v>
                </c:pt>
                <c:pt idx="6">
                  <c:v>0.22310034937470075</c:v>
                </c:pt>
                <c:pt idx="7">
                  <c:v>1.503238329564179E-3</c:v>
                </c:pt>
                <c:pt idx="8">
                  <c:v>0.72737331705917818</c:v>
                </c:pt>
                <c:pt idx="9">
                  <c:v>0.72737331705917818</c:v>
                </c:pt>
                <c:pt idx="10">
                  <c:v>0.72737331705917818</c:v>
                </c:pt>
                <c:pt idx="11">
                  <c:v>0.72737331705917818</c:v>
                </c:pt>
                <c:pt idx="12">
                  <c:v>0.72737331705917818</c:v>
                </c:pt>
                <c:pt idx="13">
                  <c:v>0.72737331705917818</c:v>
                </c:pt>
                <c:pt idx="14">
                  <c:v>0.72737331705917818</c:v>
                </c:pt>
                <c:pt idx="15">
                  <c:v>0.72737331705917818</c:v>
                </c:pt>
                <c:pt idx="16">
                  <c:v>0.72737331705917818</c:v>
                </c:pt>
                <c:pt idx="17">
                  <c:v>0.72737331705917818</c:v>
                </c:pt>
                <c:pt idx="18">
                  <c:v>0.72737331705917818</c:v>
                </c:pt>
                <c:pt idx="19">
                  <c:v>0.72737331705917818</c:v>
                </c:pt>
                <c:pt idx="20">
                  <c:v>0.72737331705917818</c:v>
                </c:pt>
              </c:numCache>
            </c:numRef>
          </c:yVal>
        </c:ser>
        <c:axId val="131714048"/>
        <c:axId val="131719936"/>
      </c:scatterChart>
      <c:valAx>
        <c:axId val="131714048"/>
        <c:scaling>
          <c:orientation val="minMax"/>
        </c:scaling>
        <c:axPos val="b"/>
        <c:tickLblPos val="nextTo"/>
        <c:crossAx val="131719936"/>
        <c:crosses val="autoZero"/>
        <c:crossBetween val="midCat"/>
      </c:valAx>
      <c:valAx>
        <c:axId val="131719936"/>
        <c:scaling>
          <c:orientation val="minMax"/>
        </c:scaling>
        <c:axPos val="l"/>
        <c:majorGridlines/>
        <c:numFmt formatCode="General" sourceLinked="1"/>
        <c:tickLblPos val="nextTo"/>
        <c:crossAx val="131714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Cambiaria Las Imagenes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'5-6años'!$AE$2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'5-6años'!$AE$3:$AE$23</c:f>
              <c:numCache>
                <c:formatCode>General</c:formatCode>
                <c:ptCount val="21"/>
                <c:pt idx="0">
                  <c:v>0.3302698365807244</c:v>
                </c:pt>
                <c:pt idx="1">
                  <c:v>0.3302698365807244</c:v>
                </c:pt>
                <c:pt idx="2">
                  <c:v>0.3302698365807244</c:v>
                </c:pt>
                <c:pt idx="3">
                  <c:v>0.44581764778517813</c:v>
                </c:pt>
                <c:pt idx="4">
                  <c:v>0.44581764778517813</c:v>
                </c:pt>
                <c:pt idx="5">
                  <c:v>0.44581764778517813</c:v>
                </c:pt>
                <c:pt idx="6">
                  <c:v>0.3302698365807244</c:v>
                </c:pt>
                <c:pt idx="7">
                  <c:v>0.3302698365807244</c:v>
                </c:pt>
                <c:pt idx="8">
                  <c:v>0.3302698365807244</c:v>
                </c:pt>
                <c:pt idx="9">
                  <c:v>0.3302698365807244</c:v>
                </c:pt>
                <c:pt idx="10">
                  <c:v>0.3302698365807244</c:v>
                </c:pt>
                <c:pt idx="11">
                  <c:v>0.148399803549981</c:v>
                </c:pt>
                <c:pt idx="12">
                  <c:v>0.3302698365807244</c:v>
                </c:pt>
                <c:pt idx="13">
                  <c:v>0.3302698365807244</c:v>
                </c:pt>
                <c:pt idx="14">
                  <c:v>0.3302698365807244</c:v>
                </c:pt>
                <c:pt idx="15">
                  <c:v>0.148399803549981</c:v>
                </c:pt>
                <c:pt idx="16">
                  <c:v>0.148399803549981</c:v>
                </c:pt>
                <c:pt idx="17">
                  <c:v>0.44581764778517813</c:v>
                </c:pt>
                <c:pt idx="18">
                  <c:v>0.44581764778517813</c:v>
                </c:pt>
                <c:pt idx="19">
                  <c:v>0.148399803549981</c:v>
                </c:pt>
                <c:pt idx="20">
                  <c:v>0.148399803549981</c:v>
                </c:pt>
              </c:numCache>
            </c:numRef>
          </c:yVal>
        </c:ser>
        <c:axId val="119673600"/>
        <c:axId val="119675136"/>
      </c:scatterChart>
      <c:valAx>
        <c:axId val="119673600"/>
        <c:scaling>
          <c:orientation val="minMax"/>
        </c:scaling>
        <c:axPos val="b"/>
        <c:tickLblPos val="nextTo"/>
        <c:crossAx val="119675136"/>
        <c:crosses val="autoZero"/>
        <c:crossBetween val="midCat"/>
      </c:valAx>
      <c:valAx>
        <c:axId val="119675136"/>
        <c:scaling>
          <c:orientation val="minMax"/>
        </c:scaling>
        <c:axPos val="l"/>
        <c:majorGridlines/>
        <c:numFmt formatCode="General" sourceLinked="1"/>
        <c:tickLblPos val="nextTo"/>
        <c:crossAx val="119673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Navegacion</a:t>
            </a:r>
            <a:r>
              <a:rPr lang="es-ES" baseline="0"/>
              <a:t> Sencilla</a:t>
            </a:r>
            <a:endParaRPr lang="es-E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'5-6años'!$W$2</c:f>
              <c:strCache>
                <c:ptCount val="1"/>
                <c:pt idx="0">
                  <c:v>Distibucion Normal</c:v>
                </c:pt>
              </c:strCache>
            </c:strRef>
          </c:tx>
          <c:spPr>
            <a:ln w="28575">
              <a:noFill/>
            </a:ln>
          </c:spPr>
          <c:yVal>
            <c:numRef>
              <c:f>'5-6años'!$W$3:$W$23</c:f>
              <c:numCache>
                <c:formatCode>General</c:formatCode>
                <c:ptCount val="21"/>
                <c:pt idx="0">
                  <c:v>0.48479233935655341</c:v>
                </c:pt>
                <c:pt idx="1">
                  <c:v>0.48479233935655341</c:v>
                </c:pt>
                <c:pt idx="2">
                  <c:v>0.45392462466411726</c:v>
                </c:pt>
                <c:pt idx="3">
                  <c:v>0.45392462466411726</c:v>
                </c:pt>
                <c:pt idx="4">
                  <c:v>2.6815599548078828E-2</c:v>
                </c:pt>
                <c:pt idx="5">
                  <c:v>0.45392462466411726</c:v>
                </c:pt>
                <c:pt idx="6">
                  <c:v>0.45392462466411726</c:v>
                </c:pt>
                <c:pt idx="7">
                  <c:v>0.48479233935655341</c:v>
                </c:pt>
                <c:pt idx="8">
                  <c:v>0.48479233935655341</c:v>
                </c:pt>
                <c:pt idx="9">
                  <c:v>0.48479233935655341</c:v>
                </c:pt>
                <c:pt idx="10">
                  <c:v>0.48479233935655341</c:v>
                </c:pt>
                <c:pt idx="11">
                  <c:v>0.48479233935655341</c:v>
                </c:pt>
                <c:pt idx="12">
                  <c:v>0.45392462466411726</c:v>
                </c:pt>
                <c:pt idx="13">
                  <c:v>0.48479233935655341</c:v>
                </c:pt>
                <c:pt idx="14">
                  <c:v>0.48479233935655341</c:v>
                </c:pt>
                <c:pt idx="15">
                  <c:v>0.48479233935655341</c:v>
                </c:pt>
                <c:pt idx="16">
                  <c:v>0.45392462466411726</c:v>
                </c:pt>
                <c:pt idx="17">
                  <c:v>0.45392462466411726</c:v>
                </c:pt>
                <c:pt idx="18">
                  <c:v>0.48479233935655341</c:v>
                </c:pt>
                <c:pt idx="19">
                  <c:v>0.45392462466411726</c:v>
                </c:pt>
                <c:pt idx="20">
                  <c:v>0.48479233935655341</c:v>
                </c:pt>
              </c:numCache>
            </c:numRef>
          </c:yVal>
        </c:ser>
        <c:axId val="121711616"/>
        <c:axId val="121710080"/>
      </c:scatterChart>
      <c:valAx>
        <c:axId val="121711616"/>
        <c:scaling>
          <c:orientation val="minMax"/>
        </c:scaling>
        <c:axPos val="b"/>
        <c:tickLblPos val="nextTo"/>
        <c:crossAx val="121710080"/>
        <c:crosses val="autoZero"/>
        <c:crossBetween val="midCat"/>
      </c:valAx>
      <c:valAx>
        <c:axId val="121710080"/>
        <c:scaling>
          <c:orientation val="minMax"/>
        </c:scaling>
        <c:axPos val="l"/>
        <c:majorGridlines/>
        <c:numFmt formatCode="General" sourceLinked="1"/>
        <c:tickLblPos val="nextTo"/>
        <c:crossAx val="121711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24</xdr:row>
      <xdr:rowOff>133350</xdr:rowOff>
    </xdr:from>
    <xdr:to>
      <xdr:col>5</xdr:col>
      <xdr:colOff>428625</xdr:colOff>
      <xdr:row>39</xdr:row>
      <xdr:rowOff>19050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23</xdr:row>
      <xdr:rowOff>171450</xdr:rowOff>
    </xdr:from>
    <xdr:to>
      <xdr:col>13</xdr:col>
      <xdr:colOff>352425</xdr:colOff>
      <xdr:row>38</xdr:row>
      <xdr:rowOff>57150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38100</xdr:colOff>
      <xdr:row>23</xdr:row>
      <xdr:rowOff>104775</xdr:rowOff>
    </xdr:from>
    <xdr:to>
      <xdr:col>35</xdr:col>
      <xdr:colOff>400050</xdr:colOff>
      <xdr:row>37</xdr:row>
      <xdr:rowOff>180975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38100</xdr:colOff>
      <xdr:row>24</xdr:row>
      <xdr:rowOff>161925</xdr:rowOff>
    </xdr:from>
    <xdr:to>
      <xdr:col>28</xdr:col>
      <xdr:colOff>371475</xdr:colOff>
      <xdr:row>39</xdr:row>
      <xdr:rowOff>47625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23</xdr:row>
      <xdr:rowOff>114299</xdr:rowOff>
    </xdr:from>
    <xdr:to>
      <xdr:col>21</xdr:col>
      <xdr:colOff>85725</xdr:colOff>
      <xdr:row>39</xdr:row>
      <xdr:rowOff>47624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33</xdr:row>
      <xdr:rowOff>133350</xdr:rowOff>
    </xdr:from>
    <xdr:to>
      <xdr:col>5</xdr:col>
      <xdr:colOff>428625</xdr:colOff>
      <xdr:row>48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32</xdr:row>
      <xdr:rowOff>171450</xdr:rowOff>
    </xdr:from>
    <xdr:to>
      <xdr:col>13</xdr:col>
      <xdr:colOff>352425</xdr:colOff>
      <xdr:row>47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38100</xdr:colOff>
      <xdr:row>32</xdr:row>
      <xdr:rowOff>104775</xdr:rowOff>
    </xdr:from>
    <xdr:to>
      <xdr:col>35</xdr:col>
      <xdr:colOff>400050</xdr:colOff>
      <xdr:row>46</xdr:row>
      <xdr:rowOff>180975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38100</xdr:colOff>
      <xdr:row>33</xdr:row>
      <xdr:rowOff>161925</xdr:rowOff>
    </xdr:from>
    <xdr:to>
      <xdr:col>28</xdr:col>
      <xdr:colOff>371475</xdr:colOff>
      <xdr:row>48</xdr:row>
      <xdr:rowOff>47625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47625</xdr:colOff>
      <xdr:row>33</xdr:row>
      <xdr:rowOff>76200</xdr:rowOff>
    </xdr:from>
    <xdr:to>
      <xdr:col>20</xdr:col>
      <xdr:colOff>400050</xdr:colOff>
      <xdr:row>47</xdr:row>
      <xdr:rowOff>152400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o vargas" refreshedDate="41909.343372685187" createdVersion="3" refreshedVersion="3" minRefreshableVersion="3" recordCount="21">
  <cacheSource type="worksheet">
    <worksheetSource ref="A2:G23" sheet="5-6años"/>
  </cacheSource>
  <cacheFields count="7">
    <cacheField name="Nombre" numFmtId="0">
      <sharedItems/>
    </cacheField>
    <cacheField name="Edad (años)" numFmtId="0">
      <sharedItems containsSemiMixedTypes="0" containsString="0" containsNumber="1" containsInteger="1" minValue="4" maxValue="6" count="3">
        <n v="6"/>
        <n v="5"/>
        <n v="4"/>
      </sharedItems>
    </cacheField>
    <cacheField name="Le es entendible la aplicación" numFmtId="0">
      <sharedItems containsSemiMixedTypes="0" containsString="0" containsNumber="1" containsInteger="1" minValue="2" maxValue="3" count="2">
        <n v="3"/>
        <n v="2"/>
      </sharedItems>
    </cacheField>
    <cacheField name="promedio" numFmtId="0">
      <sharedItems containsSemiMixedTypes="0" containsString="0" containsNumber="1" minValue="2.6666666666666665" maxValue="2.6666666666666665"/>
    </cacheField>
    <cacheField name="Xi-Prom" numFmtId="0">
      <sharedItems containsSemiMixedTypes="0" containsString="0" containsNumber="1" minValue="-0.66666666666666652" maxValue="0.33333333333333348"/>
    </cacheField>
    <cacheField name="(Xi-Prom)^2" numFmtId="0">
      <sharedItems containsSemiMixedTypes="0" containsString="0" containsNumber="1" minValue="0.11111111111111122" maxValue="0.44444444444444425"/>
    </cacheField>
    <cacheField name="Distibucion Normal" numFmtId="0">
      <sharedItems containsSemiMixedTypes="0" containsString="0" containsNumber="1" minValue="0.31864556695279966" maxValue="0.65090592543478587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o vargas" refreshedDate="41909.344594212962" createdVersion="3" refreshedVersion="3" minRefreshableVersion="3" recordCount="21">
  <cacheSource type="worksheet">
    <worksheetSource ref="I2:O23" sheet="5-6años"/>
  </cacheSource>
  <cacheFields count="7">
    <cacheField name="Nombre" numFmtId="0">
      <sharedItems/>
    </cacheField>
    <cacheField name="Edad (años)" numFmtId="0">
      <sharedItems containsSemiMixedTypes="0" containsString="0" containsNumber="1" containsInteger="1" minValue="4" maxValue="6" count="3">
        <n v="6"/>
        <n v="5"/>
        <n v="4"/>
      </sharedItems>
    </cacheField>
    <cacheField name="les gusta la aplicación" numFmtId="0">
      <sharedItems containsSemiMixedTypes="0" containsString="0" containsNumber="1" containsInteger="1" minValue="2" maxValue="3" count="2">
        <n v="3"/>
        <n v="2"/>
      </sharedItems>
    </cacheField>
    <cacheField name="promedio" numFmtId="0">
      <sharedItems containsSemiMixedTypes="0" containsString="0" containsNumber="1" minValue="2.8095238095238093" maxValue="2.8095238095238093"/>
    </cacheField>
    <cacheField name="Xi-Prom" numFmtId="0">
      <sharedItems containsSemiMixedTypes="0" containsString="0" containsNumber="1" minValue="-0.80952380952380931" maxValue="0.19047619047619069"/>
    </cacheField>
    <cacheField name="(Xi-Prom)^2" numFmtId="0">
      <sharedItems containsSemiMixedTypes="0" containsString="0" containsNumber="1" minValue="3.6281179138322073E-2" maxValue="0.6553287981859407"/>
    </cacheField>
    <cacheField name="Distibucion Normal" numFmtId="0">
      <sharedItems containsSemiMixedTypes="0" containsString="0" containsNumber="1" minValue="0.13102402784139261" maxValue="0.88637971488650114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rco vargas" refreshedDate="41909.345996296295" createdVersion="3" refreshedVersion="3" minRefreshableVersion="3" recordCount="21">
  <cacheSource type="worksheet">
    <worksheetSource ref="Q2:W23" sheet="5-6años"/>
  </cacheSource>
  <cacheFields count="7">
    <cacheField name="Nombre" numFmtId="0">
      <sharedItems/>
    </cacheField>
    <cacheField name="Edad (años)" numFmtId="0">
      <sharedItems containsSemiMixedTypes="0" containsString="0" containsNumber="1" containsInteger="1" minValue="4" maxValue="6" count="3">
        <n v="6"/>
        <n v="5"/>
        <n v="4"/>
      </sharedItems>
    </cacheField>
    <cacheField name="Navegacion sencilla" numFmtId="0">
      <sharedItems containsSemiMixedTypes="0" containsString="0" containsNumber="1" containsInteger="1" minValue="1" maxValue="3" count="3">
        <n v="3"/>
        <n v="2"/>
        <n v="1"/>
      </sharedItems>
    </cacheField>
    <cacheField name="promedio" numFmtId="0">
      <sharedItems containsSemiMixedTypes="0" containsString="0" containsNumber="1" minValue="2.5238095238095237" maxValue="2.5238095238095237"/>
    </cacheField>
    <cacheField name="Xi-Prom" numFmtId="0">
      <sharedItems containsSemiMixedTypes="0" containsString="0" containsNumber="1" minValue="-1.5238095238095237" maxValue="0.47619047619047628"/>
    </cacheField>
    <cacheField name="(Xi-Prom)^2" numFmtId="0">
      <sharedItems containsSemiMixedTypes="0" containsString="0" containsNumber="1" minValue="0.22675736961451254" maxValue="2.3219954648526073"/>
    </cacheField>
    <cacheField name="Distibucion Normal" numFmtId="0">
      <sharedItems containsSemiMixedTypes="0" containsString="0" containsNumber="1" minValue="2.6815599548078828E-2" maxValue="0.48479233935655341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rco vargas" refreshedDate="41909.346780439817" createdVersion="3" refreshedVersion="3" minRefreshableVersion="3" recordCount="20">
  <cacheSource type="worksheet">
    <worksheetSource ref="Y2:AE22" sheet="5-6años"/>
  </cacheSource>
  <cacheFields count="7">
    <cacheField name="Nombre" numFmtId="0">
      <sharedItems/>
    </cacheField>
    <cacheField name="Edad (años)" numFmtId="0">
      <sharedItems containsSemiMixedTypes="0" containsString="0" containsNumber="1" containsInteger="1" minValue="4" maxValue="6" count="3">
        <n v="6"/>
        <n v="5"/>
        <n v="4"/>
      </sharedItems>
    </cacheField>
    <cacheField name="cambiaria imágenes" numFmtId="0">
      <sharedItems containsSemiMixedTypes="0" containsString="0" containsNumber="1" containsInteger="1" minValue="1" maxValue="3" count="3">
        <n v="3"/>
        <n v="2"/>
        <n v="1"/>
      </sharedItems>
    </cacheField>
    <cacheField name="promedio" numFmtId="0">
      <sharedItems containsSemiMixedTypes="0" containsString="0" containsNumber="1" minValue="2.2857142857142856" maxValue="2.2857142857142856"/>
    </cacheField>
    <cacheField name="Xi-Prom" numFmtId="0">
      <sharedItems containsSemiMixedTypes="0" containsString="0" containsNumber="1" minValue="-1.2857142857142856" maxValue="0.71428571428571441"/>
    </cacheField>
    <cacheField name="(Xi-Prom)^2" numFmtId="0">
      <sharedItems containsSemiMixedTypes="0" containsString="0" containsNumber="1" minValue="8.1632653061224414E-2" maxValue="1.6530612244897955"/>
    </cacheField>
    <cacheField name="Distibucion Normal" numFmtId="0">
      <sharedItems containsSemiMixedTypes="0" containsString="0" containsNumber="1" minValue="0.148399803549981" maxValue="0.44581764778517813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rco vargas" refreshedDate="41909.349750000001" createdVersion="3" refreshedVersion="3" minRefreshableVersion="3" recordCount="21">
  <cacheSource type="worksheet">
    <worksheetSource ref="AG2:AM23" sheet="5-6años"/>
  </cacheSource>
  <cacheFields count="7">
    <cacheField name="Nombre" numFmtId="0">
      <sharedItems/>
    </cacheField>
    <cacheField name="Edad (años)" numFmtId="0">
      <sharedItems containsSemiMixedTypes="0" containsString="0" containsNumber="1" containsInteger="1" minValue="4" maxValue="6" count="3">
        <n v="6"/>
        <n v="5"/>
        <n v="4"/>
      </sharedItems>
    </cacheField>
    <cacheField name="aprendiste con la aplicación" numFmtId="0">
      <sharedItems containsSemiMixedTypes="0" containsString="0" containsNumber="1" containsInteger="1" minValue="1" maxValue="3" count="3">
        <n v="3"/>
        <n v="2"/>
        <n v="1"/>
      </sharedItems>
    </cacheField>
    <cacheField name="promedio" numFmtId="0">
      <sharedItems containsSemiMixedTypes="0" containsString="0" containsNumber="1" minValue="2.8095238095238093" maxValue="2.8095238095238093"/>
    </cacheField>
    <cacheField name="Xi-Prom" numFmtId="0">
      <sharedItems containsSemiMixedTypes="0" containsString="0" containsNumber="1" minValue="-1.8095238095238093" maxValue="0.19047619047619069"/>
    </cacheField>
    <cacheField name="(Xi-Prom)^2" numFmtId="0">
      <sharedItems containsSemiMixedTypes="0" containsString="0" containsNumber="1" minValue="3.6281179138322073E-2" maxValue="3.2743764172335594"/>
    </cacheField>
    <cacheField name="Distibucion Normal" numFmtId="0">
      <sharedItems containsSemiMixedTypes="0" containsString="0" containsNumber="1" minValue="1.503238329564179E-3" maxValue="0.7273733170591781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s v="alan santiago"/>
    <x v="0"/>
    <x v="0"/>
    <n v="2.6666666666666665"/>
    <n v="0.33333333333333348"/>
    <n v="0.11111111111111122"/>
    <n v="0.65090592543478587"/>
  </r>
  <r>
    <s v="ashley aldana"/>
    <x v="0"/>
    <x v="0"/>
    <n v="2.6666666666666665"/>
    <n v="0.33333333333333348"/>
    <n v="0.11111111111111122"/>
    <n v="0.65090592543478587"/>
  </r>
  <r>
    <s v="jimena perez"/>
    <x v="1"/>
    <x v="1"/>
    <n v="2.6666666666666665"/>
    <n v="-0.66666666666666652"/>
    <n v="0.44444444444444425"/>
    <n v="0.31864556695279966"/>
  </r>
  <r>
    <s v="miguel angel"/>
    <x v="0"/>
    <x v="0"/>
    <n v="2.6666666666666665"/>
    <n v="0.33333333333333348"/>
    <n v="0.11111111111111122"/>
    <n v="0.65090592543478587"/>
  </r>
  <r>
    <s v="amali mojica"/>
    <x v="1"/>
    <x v="1"/>
    <n v="2.6666666666666665"/>
    <n v="-0.66666666666666652"/>
    <n v="0.44444444444444425"/>
    <n v="0.31864556695279966"/>
  </r>
  <r>
    <s v="ana sofia valero"/>
    <x v="0"/>
    <x v="1"/>
    <n v="2.6666666666666665"/>
    <n v="-0.66666666666666652"/>
    <n v="0.44444444444444425"/>
    <n v="0.31864556695279966"/>
  </r>
  <r>
    <s v="jose nicolas"/>
    <x v="1"/>
    <x v="0"/>
    <n v="2.6666666666666665"/>
    <n v="0.33333333333333348"/>
    <n v="0.11111111111111122"/>
    <n v="0.65090592543478587"/>
  </r>
  <r>
    <s v="juan camilo arias"/>
    <x v="0"/>
    <x v="0"/>
    <n v="2.6666666666666665"/>
    <n v="0.33333333333333348"/>
    <n v="0.11111111111111122"/>
    <n v="0.65090592543478587"/>
  </r>
  <r>
    <s v="yireth"/>
    <x v="2"/>
    <x v="1"/>
    <n v="2.6666666666666665"/>
    <n v="-0.66666666666666652"/>
    <n v="0.44444444444444425"/>
    <n v="0.31864556695279966"/>
  </r>
  <r>
    <s v="hanna restrepo"/>
    <x v="1"/>
    <x v="0"/>
    <n v="2.6666666666666665"/>
    <n v="0.33333333333333348"/>
    <n v="0.11111111111111122"/>
    <n v="0.65090592543478587"/>
  </r>
  <r>
    <s v="nicolas chavez"/>
    <x v="1"/>
    <x v="1"/>
    <n v="2.6666666666666665"/>
    <n v="-0.66666666666666652"/>
    <n v="0.44444444444444425"/>
    <n v="0.31864556695279966"/>
  </r>
  <r>
    <s v="Maria fernanda"/>
    <x v="0"/>
    <x v="0"/>
    <n v="2.6666666666666665"/>
    <n v="0.33333333333333348"/>
    <n v="0.11111111111111122"/>
    <n v="0.65090592543478587"/>
  </r>
  <r>
    <s v="lisa"/>
    <x v="1"/>
    <x v="0"/>
    <n v="2.6666666666666665"/>
    <n v="0.33333333333333348"/>
    <n v="0.11111111111111122"/>
    <n v="0.65090592543478587"/>
  </r>
  <r>
    <s v="luna"/>
    <x v="1"/>
    <x v="1"/>
    <n v="2.6666666666666665"/>
    <n v="-0.66666666666666652"/>
    <n v="0.44444444444444425"/>
    <n v="0.31864556695279966"/>
  </r>
  <r>
    <s v="Maria fernanda"/>
    <x v="1"/>
    <x v="0"/>
    <n v="2.6666666666666665"/>
    <n v="0.33333333333333348"/>
    <n v="0.11111111111111122"/>
    <n v="0.65090592543478587"/>
  </r>
  <r>
    <s v="miguel"/>
    <x v="1"/>
    <x v="0"/>
    <n v="2.6666666666666665"/>
    <n v="0.33333333333333348"/>
    <n v="0.11111111111111122"/>
    <n v="0.65090592543478587"/>
  </r>
  <r>
    <s v="samuel "/>
    <x v="1"/>
    <x v="0"/>
    <n v="2.6666666666666665"/>
    <n v="0.33333333333333348"/>
    <n v="0.11111111111111122"/>
    <n v="0.65090592543478587"/>
  </r>
  <r>
    <s v="sebastian"/>
    <x v="1"/>
    <x v="0"/>
    <n v="2.6666666666666665"/>
    <n v="0.33333333333333348"/>
    <n v="0.11111111111111122"/>
    <n v="0.65090592543478587"/>
  </r>
  <r>
    <s v="yudy"/>
    <x v="1"/>
    <x v="1"/>
    <n v="2.6666666666666665"/>
    <n v="-0.66666666666666652"/>
    <n v="0.44444444444444425"/>
    <n v="0.31864556695279966"/>
  </r>
  <r>
    <s v="jenniffer"/>
    <x v="1"/>
    <x v="0"/>
    <n v="2.6666666666666665"/>
    <n v="0.33333333333333348"/>
    <n v="0.11111111111111122"/>
    <n v="0.65090592543478587"/>
  </r>
  <r>
    <s v="camila"/>
    <x v="1"/>
    <x v="0"/>
    <n v="2.6666666666666665"/>
    <n v="0.33333333333333348"/>
    <n v="0.11111111111111122"/>
    <n v="0.650905925434785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s v="alan santiago"/>
    <x v="0"/>
    <x v="0"/>
    <n v="2.8095238095238093"/>
    <n v="0.19047619047619069"/>
    <n v="3.6281179138322073E-2"/>
    <n v="0.88637971488650114"/>
  </r>
  <r>
    <s v="ashley aldana"/>
    <x v="0"/>
    <x v="0"/>
    <n v="2.8095238095238093"/>
    <n v="0.19047619047619069"/>
    <n v="3.6281179138322073E-2"/>
    <n v="0.88637971488650114"/>
  </r>
  <r>
    <s v="jimena perez"/>
    <x v="1"/>
    <x v="0"/>
    <n v="2.8095238095238093"/>
    <n v="0.19047619047619069"/>
    <n v="3.6281179138322073E-2"/>
    <n v="0.88637971488650114"/>
  </r>
  <r>
    <s v="miguel angel"/>
    <x v="0"/>
    <x v="0"/>
    <n v="2.8095238095238093"/>
    <n v="0.19047619047619069"/>
    <n v="3.6281179138322073E-2"/>
    <n v="0.88637971488650114"/>
  </r>
  <r>
    <s v="amali mojica"/>
    <x v="1"/>
    <x v="0"/>
    <n v="2.8095238095238093"/>
    <n v="0.19047619047619069"/>
    <n v="3.6281179138322073E-2"/>
    <n v="0.88637971488650114"/>
  </r>
  <r>
    <s v="ana sofia valero"/>
    <x v="0"/>
    <x v="0"/>
    <n v="2.8095238095238093"/>
    <n v="0.19047619047619069"/>
    <n v="3.6281179138322073E-2"/>
    <n v="0.88637971488650114"/>
  </r>
  <r>
    <s v="jose nicolas"/>
    <x v="1"/>
    <x v="1"/>
    <n v="2.8095238095238093"/>
    <n v="-0.80952380952380931"/>
    <n v="0.6553287981859407"/>
    <n v="0.13102402784139261"/>
  </r>
  <r>
    <s v="juan camilo arias"/>
    <x v="0"/>
    <x v="0"/>
    <n v="2.8095238095238093"/>
    <n v="0.19047619047619069"/>
    <n v="3.6281179138322073E-2"/>
    <n v="0.88637971488650114"/>
  </r>
  <r>
    <s v="yireth"/>
    <x v="2"/>
    <x v="0"/>
    <n v="2.8095238095238093"/>
    <n v="0.19047619047619069"/>
    <n v="3.6281179138322073E-2"/>
    <n v="0.88637971488650114"/>
  </r>
  <r>
    <s v="hanna restrepo"/>
    <x v="1"/>
    <x v="0"/>
    <n v="2.8095238095238093"/>
    <n v="0.19047619047619069"/>
    <n v="3.6281179138322073E-2"/>
    <n v="0.88637971488650114"/>
  </r>
  <r>
    <s v="nicolas chavez"/>
    <x v="1"/>
    <x v="1"/>
    <n v="2.8095238095238093"/>
    <n v="-0.80952380952380931"/>
    <n v="0.6553287981859407"/>
    <n v="0.13102402784139261"/>
  </r>
  <r>
    <s v="Maria fernanda"/>
    <x v="0"/>
    <x v="1"/>
    <n v="2.8095238095238093"/>
    <n v="-0.80952380952380931"/>
    <n v="0.6553287981859407"/>
    <n v="0.13102402784139261"/>
  </r>
  <r>
    <s v="lisa"/>
    <x v="1"/>
    <x v="0"/>
    <n v="2.8095238095238093"/>
    <n v="0.19047619047619069"/>
    <n v="3.6281179138322073E-2"/>
    <n v="0.88637971488650114"/>
  </r>
  <r>
    <s v="luna"/>
    <x v="1"/>
    <x v="1"/>
    <n v="2.8095238095238093"/>
    <n v="-0.80952380952380931"/>
    <n v="0.6553287981859407"/>
    <n v="0.13102402784139261"/>
  </r>
  <r>
    <s v="Maria fernanda"/>
    <x v="1"/>
    <x v="0"/>
    <n v="2.8095238095238093"/>
    <n v="0.19047619047619069"/>
    <n v="3.6281179138322073E-2"/>
    <n v="0.88637971488650114"/>
  </r>
  <r>
    <s v="miguel"/>
    <x v="1"/>
    <x v="0"/>
    <n v="2.8095238095238093"/>
    <n v="0.19047619047619069"/>
    <n v="3.6281179138322073E-2"/>
    <n v="0.88637971488650114"/>
  </r>
  <r>
    <s v="samuel "/>
    <x v="1"/>
    <x v="0"/>
    <n v="2.8095238095238093"/>
    <n v="0.19047619047619069"/>
    <n v="3.6281179138322073E-2"/>
    <n v="0.88637971488650114"/>
  </r>
  <r>
    <s v="sebastian"/>
    <x v="1"/>
    <x v="0"/>
    <n v="2.8095238095238093"/>
    <n v="0.19047619047619069"/>
    <n v="3.6281179138322073E-2"/>
    <n v="0.88637971488650114"/>
  </r>
  <r>
    <s v="yudy"/>
    <x v="1"/>
    <x v="0"/>
    <n v="2.8095238095238093"/>
    <n v="0.19047619047619069"/>
    <n v="3.6281179138322073E-2"/>
    <n v="0.88637971488650114"/>
  </r>
  <r>
    <s v="jenniffer"/>
    <x v="1"/>
    <x v="0"/>
    <n v="2.8095238095238093"/>
    <n v="0.19047619047619069"/>
    <n v="3.6281179138322073E-2"/>
    <n v="0.88637971488650114"/>
  </r>
  <r>
    <s v="camila"/>
    <x v="1"/>
    <x v="0"/>
    <n v="2.8095238095238093"/>
    <n v="0.19047619047619069"/>
    <n v="3.6281179138322073E-2"/>
    <n v="0.886379714886501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">
  <r>
    <s v="alan santiago"/>
    <x v="0"/>
    <x v="0"/>
    <n v="2.5238095238095237"/>
    <n v="0.47619047619047628"/>
    <n v="0.22675736961451254"/>
    <n v="0.48479233935655341"/>
  </r>
  <r>
    <s v="ashley aldana"/>
    <x v="0"/>
    <x v="0"/>
    <n v="2.5238095238095237"/>
    <n v="0.47619047619047628"/>
    <n v="0.22675736961451254"/>
    <n v="0.48479233935655341"/>
  </r>
  <r>
    <s v="jimena perez"/>
    <x v="1"/>
    <x v="1"/>
    <n v="2.5238095238095237"/>
    <n v="-0.52380952380952372"/>
    <n v="0.27437641723355999"/>
    <n v="0.45392462466411726"/>
  </r>
  <r>
    <s v="miguel angel"/>
    <x v="0"/>
    <x v="1"/>
    <n v="2.5238095238095237"/>
    <n v="-0.52380952380952372"/>
    <n v="0.27437641723355999"/>
    <n v="0.45392462466411726"/>
  </r>
  <r>
    <s v="amali mojica"/>
    <x v="1"/>
    <x v="2"/>
    <n v="2.5238095238095237"/>
    <n v="-1.5238095238095237"/>
    <n v="2.3219954648526073"/>
    <n v="2.6815599548078828E-2"/>
  </r>
  <r>
    <s v="ana sofia valero"/>
    <x v="0"/>
    <x v="1"/>
    <n v="2.5238095238095237"/>
    <n v="-0.52380952380952372"/>
    <n v="0.27437641723355999"/>
    <n v="0.45392462466411726"/>
  </r>
  <r>
    <s v="jose nicolas"/>
    <x v="1"/>
    <x v="1"/>
    <n v="2.5238095238095237"/>
    <n v="-0.52380952380952372"/>
    <n v="0.27437641723355999"/>
    <n v="0.45392462466411726"/>
  </r>
  <r>
    <s v="juan camilo arias"/>
    <x v="0"/>
    <x v="0"/>
    <n v="2.5238095238095237"/>
    <n v="0.47619047619047628"/>
    <n v="0.22675736961451254"/>
    <n v="0.48479233935655341"/>
  </r>
  <r>
    <s v="yireth"/>
    <x v="2"/>
    <x v="0"/>
    <n v="2.5238095238095237"/>
    <n v="0.47619047619047628"/>
    <n v="0.22675736961451254"/>
    <n v="0.48479233935655341"/>
  </r>
  <r>
    <s v="hanna restrepo"/>
    <x v="1"/>
    <x v="0"/>
    <n v="2.5238095238095237"/>
    <n v="0.47619047619047628"/>
    <n v="0.22675736961451254"/>
    <n v="0.48479233935655341"/>
  </r>
  <r>
    <s v="nicolas chavez"/>
    <x v="1"/>
    <x v="0"/>
    <n v="2.5238095238095237"/>
    <n v="0.47619047619047628"/>
    <n v="0.22675736961451254"/>
    <n v="0.48479233935655341"/>
  </r>
  <r>
    <s v="Maria fernanda"/>
    <x v="0"/>
    <x v="0"/>
    <n v="2.5238095238095237"/>
    <n v="0.47619047619047628"/>
    <n v="0.22675736961451254"/>
    <n v="0.48479233935655341"/>
  </r>
  <r>
    <s v="lisa"/>
    <x v="1"/>
    <x v="1"/>
    <n v="2.5238095238095237"/>
    <n v="-0.52380952380952372"/>
    <n v="0.27437641723355999"/>
    <n v="0.45392462466411726"/>
  </r>
  <r>
    <s v="luna"/>
    <x v="1"/>
    <x v="0"/>
    <n v="2.5238095238095237"/>
    <n v="0.47619047619047628"/>
    <n v="0.22675736961451254"/>
    <n v="0.48479233935655341"/>
  </r>
  <r>
    <s v="Maria fernanda"/>
    <x v="1"/>
    <x v="0"/>
    <n v="2.5238095238095237"/>
    <n v="0.47619047619047628"/>
    <n v="0.22675736961451254"/>
    <n v="0.48479233935655341"/>
  </r>
  <r>
    <s v="miguel"/>
    <x v="1"/>
    <x v="0"/>
    <n v="2.5238095238095237"/>
    <n v="0.47619047619047628"/>
    <n v="0.22675736961451254"/>
    <n v="0.48479233935655341"/>
  </r>
  <r>
    <s v="samuel "/>
    <x v="1"/>
    <x v="1"/>
    <n v="2.5238095238095237"/>
    <n v="-0.52380952380952372"/>
    <n v="0.27437641723355999"/>
    <n v="0.45392462466411726"/>
  </r>
  <r>
    <s v="sebastian"/>
    <x v="1"/>
    <x v="1"/>
    <n v="2.5238095238095237"/>
    <n v="-0.52380952380952372"/>
    <n v="0.27437641723355999"/>
    <n v="0.45392462466411726"/>
  </r>
  <r>
    <s v="yudy"/>
    <x v="1"/>
    <x v="0"/>
    <n v="2.5238095238095237"/>
    <n v="0.47619047619047628"/>
    <n v="0.22675736961451254"/>
    <n v="0.48479233935655341"/>
  </r>
  <r>
    <s v="jenniffer"/>
    <x v="1"/>
    <x v="1"/>
    <n v="2.5238095238095237"/>
    <n v="-0.52380952380952372"/>
    <n v="0.27437641723355999"/>
    <n v="0.45392462466411726"/>
  </r>
  <r>
    <s v="camila"/>
    <x v="1"/>
    <x v="0"/>
    <n v="2.5238095238095237"/>
    <n v="0.47619047619047628"/>
    <n v="0.22675736961451254"/>
    <n v="0.4847923393565534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0">
  <r>
    <s v="alan santiago"/>
    <x v="0"/>
    <x v="0"/>
    <n v="2.2857142857142856"/>
    <n v="0.71428571428571441"/>
    <n v="0.51020408163265329"/>
    <n v="0.3302698365807244"/>
  </r>
  <r>
    <s v="ashley aldana"/>
    <x v="0"/>
    <x v="0"/>
    <n v="2.2857142857142856"/>
    <n v="0.71428571428571441"/>
    <n v="0.51020408163265329"/>
    <n v="0.3302698365807244"/>
  </r>
  <r>
    <s v="jimena perez"/>
    <x v="1"/>
    <x v="0"/>
    <n v="2.2857142857142856"/>
    <n v="0.71428571428571441"/>
    <n v="0.51020408163265329"/>
    <n v="0.3302698365807244"/>
  </r>
  <r>
    <s v="miguel angel"/>
    <x v="0"/>
    <x v="1"/>
    <n v="2.2857142857142856"/>
    <n v="-0.28571428571428559"/>
    <n v="8.1632653061224414E-2"/>
    <n v="0.44581764778517813"/>
  </r>
  <r>
    <s v="amali mojica"/>
    <x v="1"/>
    <x v="1"/>
    <n v="2.2857142857142856"/>
    <n v="-0.28571428571428559"/>
    <n v="8.1632653061224414E-2"/>
    <n v="0.44581764778517813"/>
  </r>
  <r>
    <s v="ana sofia valero"/>
    <x v="0"/>
    <x v="1"/>
    <n v="2.2857142857142856"/>
    <n v="-0.28571428571428559"/>
    <n v="8.1632653061224414E-2"/>
    <n v="0.44581764778517813"/>
  </r>
  <r>
    <s v="jose nicolas"/>
    <x v="1"/>
    <x v="0"/>
    <n v="2.2857142857142856"/>
    <n v="0.71428571428571441"/>
    <n v="0.51020408163265329"/>
    <n v="0.3302698365807244"/>
  </r>
  <r>
    <s v="juan camilo arias"/>
    <x v="0"/>
    <x v="0"/>
    <n v="2.2857142857142856"/>
    <n v="0.71428571428571441"/>
    <n v="0.51020408163265329"/>
    <n v="0.3302698365807244"/>
  </r>
  <r>
    <s v="yireth"/>
    <x v="2"/>
    <x v="0"/>
    <n v="2.2857142857142856"/>
    <n v="0.71428571428571441"/>
    <n v="0.51020408163265329"/>
    <n v="0.3302698365807244"/>
  </r>
  <r>
    <s v="hanna restrepo"/>
    <x v="1"/>
    <x v="0"/>
    <n v="2.2857142857142856"/>
    <n v="0.71428571428571441"/>
    <n v="0.51020408163265329"/>
    <n v="0.3302698365807244"/>
  </r>
  <r>
    <s v="nicolas chavez"/>
    <x v="1"/>
    <x v="0"/>
    <n v="2.2857142857142856"/>
    <n v="0.71428571428571441"/>
    <n v="0.51020408163265329"/>
    <n v="0.3302698365807244"/>
  </r>
  <r>
    <s v="Maria fernanda"/>
    <x v="0"/>
    <x v="2"/>
    <n v="2.2857142857142856"/>
    <n v="-1.2857142857142856"/>
    <n v="1.6530612244897955"/>
    <n v="0.148399803549981"/>
  </r>
  <r>
    <s v="lisa"/>
    <x v="1"/>
    <x v="0"/>
    <n v="2.2857142857142856"/>
    <n v="0.71428571428571441"/>
    <n v="0.51020408163265329"/>
    <n v="0.3302698365807244"/>
  </r>
  <r>
    <s v="luna"/>
    <x v="1"/>
    <x v="0"/>
    <n v="2.2857142857142856"/>
    <n v="0.71428571428571441"/>
    <n v="0.51020408163265329"/>
    <n v="0.3302698365807244"/>
  </r>
  <r>
    <s v="Maria fernanda"/>
    <x v="1"/>
    <x v="0"/>
    <n v="2.2857142857142856"/>
    <n v="0.71428571428571441"/>
    <n v="0.51020408163265329"/>
    <n v="0.3302698365807244"/>
  </r>
  <r>
    <s v="miguel"/>
    <x v="1"/>
    <x v="2"/>
    <n v="2.2857142857142856"/>
    <n v="-1.2857142857142856"/>
    <n v="1.6530612244897955"/>
    <n v="0.148399803549981"/>
  </r>
  <r>
    <s v="samuel "/>
    <x v="1"/>
    <x v="2"/>
    <n v="2.2857142857142856"/>
    <n v="-1.2857142857142856"/>
    <n v="1.6530612244897955"/>
    <n v="0.148399803549981"/>
  </r>
  <r>
    <s v="sebastian"/>
    <x v="1"/>
    <x v="1"/>
    <n v="2.2857142857142856"/>
    <n v="-0.28571428571428559"/>
    <n v="8.1632653061224414E-2"/>
    <n v="0.44581764778517813"/>
  </r>
  <r>
    <s v="yudy"/>
    <x v="1"/>
    <x v="1"/>
    <n v="2.2857142857142856"/>
    <n v="-0.28571428571428559"/>
    <n v="8.1632653061224414E-2"/>
    <n v="0.44581764778517813"/>
  </r>
  <r>
    <s v="jenniffer"/>
    <x v="1"/>
    <x v="2"/>
    <n v="2.2857142857142856"/>
    <n v="-1.2857142857142856"/>
    <n v="1.6530612244897955"/>
    <n v="0.14839980354998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1">
  <r>
    <s v="alan santiago"/>
    <x v="0"/>
    <x v="0"/>
    <n v="2.8095238095238093"/>
    <n v="0.19047619047619069"/>
    <n v="3.6281179138322073E-2"/>
    <n v="0.72737331705917818"/>
  </r>
  <r>
    <s v="ashley aldana"/>
    <x v="0"/>
    <x v="0"/>
    <n v="2.8095238095238093"/>
    <n v="0.19047619047619069"/>
    <n v="3.6281179138322073E-2"/>
    <n v="0.72737331705917818"/>
  </r>
  <r>
    <s v="jimena perez"/>
    <x v="1"/>
    <x v="0"/>
    <n v="2.8095238095238093"/>
    <n v="0.19047619047619069"/>
    <n v="3.6281179138322073E-2"/>
    <n v="0.72737331705917818"/>
  </r>
  <r>
    <s v="miguel angel"/>
    <x v="0"/>
    <x v="0"/>
    <n v="2.8095238095238093"/>
    <n v="0.19047619047619069"/>
    <n v="3.6281179138322073E-2"/>
    <n v="0.72737331705917818"/>
  </r>
  <r>
    <s v="amali mojica"/>
    <x v="1"/>
    <x v="1"/>
    <n v="2.8095238095238093"/>
    <n v="-0.80952380952380931"/>
    <n v="0.6553287981859407"/>
    <n v="0.22310034937470075"/>
  </r>
  <r>
    <s v="ana sofia valero"/>
    <x v="0"/>
    <x v="0"/>
    <n v="2.8095238095238093"/>
    <n v="0.19047619047619069"/>
    <n v="3.6281179138322073E-2"/>
    <n v="0.72737331705917818"/>
  </r>
  <r>
    <s v="jose nicolas"/>
    <x v="1"/>
    <x v="1"/>
    <n v="2.8095238095238093"/>
    <n v="-0.80952380952380931"/>
    <n v="0.6553287981859407"/>
    <n v="0.22310034937470075"/>
  </r>
  <r>
    <s v="juan camilo arias"/>
    <x v="0"/>
    <x v="2"/>
    <n v="2.8095238095238093"/>
    <n v="-1.8095238095238093"/>
    <n v="3.2743764172335594"/>
    <n v="1.503238329564179E-3"/>
  </r>
  <r>
    <s v="yireth"/>
    <x v="2"/>
    <x v="0"/>
    <n v="2.8095238095238093"/>
    <n v="0.19047619047619069"/>
    <n v="3.6281179138322073E-2"/>
    <n v="0.72737331705917818"/>
  </r>
  <r>
    <s v="hanna restrepo"/>
    <x v="1"/>
    <x v="0"/>
    <n v="2.8095238095238093"/>
    <n v="0.19047619047619069"/>
    <n v="3.6281179138322073E-2"/>
    <n v="0.72737331705917818"/>
  </r>
  <r>
    <s v="nicolas chavez"/>
    <x v="1"/>
    <x v="0"/>
    <n v="2.8095238095238093"/>
    <n v="0.19047619047619069"/>
    <n v="3.6281179138322073E-2"/>
    <n v="0.72737331705917818"/>
  </r>
  <r>
    <s v="Maria fernanda"/>
    <x v="0"/>
    <x v="0"/>
    <n v="2.8095238095238093"/>
    <n v="0.19047619047619069"/>
    <n v="3.6281179138322073E-2"/>
    <n v="0.72737331705917818"/>
  </r>
  <r>
    <s v="lisa"/>
    <x v="1"/>
    <x v="0"/>
    <n v="2.8095238095238093"/>
    <n v="0.19047619047619069"/>
    <n v="3.6281179138322073E-2"/>
    <n v="0.72737331705917818"/>
  </r>
  <r>
    <s v="luna"/>
    <x v="1"/>
    <x v="0"/>
    <n v="2.8095238095238093"/>
    <n v="0.19047619047619069"/>
    <n v="3.6281179138322073E-2"/>
    <n v="0.72737331705917818"/>
  </r>
  <r>
    <s v="Maria fernanda"/>
    <x v="1"/>
    <x v="0"/>
    <n v="2.8095238095238093"/>
    <n v="0.19047619047619069"/>
    <n v="3.6281179138322073E-2"/>
    <n v="0.72737331705917818"/>
  </r>
  <r>
    <s v="miguel"/>
    <x v="1"/>
    <x v="0"/>
    <n v="2.8095238095238093"/>
    <n v="0.19047619047619069"/>
    <n v="3.6281179138322073E-2"/>
    <n v="0.72737331705917818"/>
  </r>
  <r>
    <s v="samuel "/>
    <x v="1"/>
    <x v="0"/>
    <n v="2.8095238095238093"/>
    <n v="0.19047619047619069"/>
    <n v="3.6281179138322073E-2"/>
    <n v="0.72737331705917818"/>
  </r>
  <r>
    <s v="sebastian"/>
    <x v="1"/>
    <x v="0"/>
    <n v="2.8095238095238093"/>
    <n v="0.19047619047619069"/>
    <n v="3.6281179138322073E-2"/>
    <n v="0.72737331705917818"/>
  </r>
  <r>
    <s v="yudy"/>
    <x v="1"/>
    <x v="0"/>
    <n v="2.8095238095238093"/>
    <n v="0.19047619047619069"/>
    <n v="3.6281179138322073E-2"/>
    <n v="0.72737331705917818"/>
  </r>
  <r>
    <s v="jenniffer"/>
    <x v="1"/>
    <x v="0"/>
    <n v="2.8095238095238093"/>
    <n v="0.19047619047619069"/>
    <n v="3.6281179138322073E-2"/>
    <n v="0.72737331705917818"/>
  </r>
  <r>
    <s v="camila"/>
    <x v="1"/>
    <x v="0"/>
    <n v="2.8095238095238093"/>
    <n v="0.19047619047619069"/>
    <n v="3.6281179138322073E-2"/>
    <n v="0.727373317059178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6" cacheId="2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AG51:AI61" firstHeaderRow="2" firstDataRow="2" firstDataCol="2"/>
  <pivotFields count="7"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9">
    <i>
      <x/>
      <x v="2"/>
    </i>
    <i t="default">
      <x/>
    </i>
    <i>
      <x v="1"/>
      <x v="1"/>
    </i>
    <i r="1">
      <x v="2"/>
    </i>
    <i t="default">
      <x v="1"/>
    </i>
    <i>
      <x v="2"/>
      <x/>
    </i>
    <i r="1">
      <x v="2"/>
    </i>
    <i t="default">
      <x v="2"/>
    </i>
    <i t="grand">
      <x/>
    </i>
  </rowItems>
  <colItems count="1">
    <i/>
  </colItems>
  <dataFields count="1">
    <dataField name="Cuenta de aprendiste con la aplicación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5" cacheId="1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Y53:AA65" firstHeaderRow="2" firstDataRow="2" firstDataCol="2"/>
  <pivotFields count="7"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11">
    <i>
      <x/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Items count="1">
    <i/>
  </colItems>
  <dataFields count="1">
    <dataField name="Cuenta de cambiaria imágenes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4" cacheId="1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Q52:S63" firstHeaderRow="2" firstDataRow="2" firstDataCol="2"/>
  <pivotFields count="7"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10">
    <i>
      <x/>
      <x v="2"/>
    </i>
    <i t="default">
      <x/>
    </i>
    <i>
      <x v="1"/>
      <x/>
    </i>
    <i r="1">
      <x v="1"/>
    </i>
    <i r="1">
      <x v="2"/>
    </i>
    <i t="default">
      <x v="1"/>
    </i>
    <i>
      <x v="2"/>
      <x v="1"/>
    </i>
    <i r="1">
      <x v="2"/>
    </i>
    <i t="default">
      <x v="2"/>
    </i>
    <i t="grand">
      <x/>
    </i>
  </rowItems>
  <colItems count="1">
    <i/>
  </colItems>
  <dataFields count="1">
    <dataField name="Cuenta de Navegacion sencilla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3" cacheId="1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I52:K62" firstHeaderRow="2" firstDataRow="2" firstDataCol="2"/>
  <pivotFields count="7"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9">
    <i>
      <x/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Items count="1">
    <i/>
  </colItems>
  <dataFields count="1">
    <dataField name="Cuenta de les gusta la aplicación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2" cacheId="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compact="0" compactData="0" gridDropZones="1" multipleFieldFilters="0">
  <location ref="A53:C63" firstHeaderRow="2" firstDataRow="2" firstDataCol="2"/>
  <pivotFields count="7"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axis="axisRow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9">
    <i>
      <x/>
      <x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Items count="1">
    <i/>
  </colItems>
  <dataFields count="1">
    <dataField name="Cuenta de Le es entendible la aplicación" fld="2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opLeftCell="AD15" workbookViewId="0">
      <selection activeCell="AF28" sqref="AF28"/>
    </sheetView>
  </sheetViews>
  <sheetFormatPr baseColWidth="10" defaultRowHeight="15"/>
  <cols>
    <col min="1" max="1" width="17.5703125" bestFit="1" customWidth="1"/>
    <col min="3" max="3" width="16.85546875" customWidth="1"/>
    <col min="4" max="4" width="9.7109375" bestFit="1" customWidth="1"/>
    <col min="5" max="5" width="8.140625" bestFit="1" customWidth="1"/>
    <col min="6" max="6" width="11.5703125" bestFit="1" customWidth="1"/>
    <col min="7" max="7" width="13.85546875" customWidth="1"/>
    <col min="9" max="9" width="15.7109375" bestFit="1" customWidth="1"/>
    <col min="11" max="11" width="18.85546875" customWidth="1"/>
    <col min="12" max="12" width="9.7109375" bestFit="1" customWidth="1"/>
    <col min="13" max="13" width="8.140625" bestFit="1" customWidth="1"/>
    <col min="14" max="14" width="11.5703125" bestFit="1" customWidth="1"/>
    <col min="15" max="15" width="20.140625" customWidth="1"/>
    <col min="17" max="17" width="14.7109375" bestFit="1" customWidth="1"/>
    <col min="19" max="19" width="18.5703125" bestFit="1" customWidth="1"/>
    <col min="20" max="23" width="18.5703125" customWidth="1"/>
    <col min="25" max="25" width="14.7109375" bestFit="1" customWidth="1"/>
    <col min="27" max="27" width="18.7109375" bestFit="1" customWidth="1"/>
    <col min="28" max="34" width="18.7109375" customWidth="1"/>
    <col min="35" max="35" width="25.7109375" bestFit="1" customWidth="1"/>
  </cols>
  <sheetData>
    <row r="1" spans="1:39" ht="15.75" thickBot="1"/>
    <row r="2" spans="1:39" ht="30.75" thickBot="1">
      <c r="A2" s="27" t="s">
        <v>28</v>
      </c>
      <c r="B2" s="19" t="s">
        <v>29</v>
      </c>
      <c r="C2" s="28" t="s">
        <v>0</v>
      </c>
      <c r="D2" s="19" t="s">
        <v>38</v>
      </c>
      <c r="E2" s="19" t="s">
        <v>35</v>
      </c>
      <c r="F2" s="19" t="s">
        <v>36</v>
      </c>
      <c r="G2" s="29" t="s">
        <v>41</v>
      </c>
      <c r="I2" s="27" t="s">
        <v>28</v>
      </c>
      <c r="J2" s="19" t="s">
        <v>29</v>
      </c>
      <c r="K2" s="28" t="s">
        <v>1</v>
      </c>
      <c r="L2" s="19" t="s">
        <v>38</v>
      </c>
      <c r="M2" s="19" t="s">
        <v>35</v>
      </c>
      <c r="N2" s="19" t="s">
        <v>36</v>
      </c>
      <c r="O2" s="29" t="s">
        <v>41</v>
      </c>
      <c r="Q2" s="27" t="s">
        <v>28</v>
      </c>
      <c r="R2" s="19" t="s">
        <v>29</v>
      </c>
      <c r="S2" s="28" t="s">
        <v>2</v>
      </c>
      <c r="T2" s="19" t="s">
        <v>38</v>
      </c>
      <c r="U2" s="19" t="s">
        <v>35</v>
      </c>
      <c r="V2" s="19" t="s">
        <v>36</v>
      </c>
      <c r="W2" s="29" t="s">
        <v>41</v>
      </c>
      <c r="Y2" s="27" t="s">
        <v>28</v>
      </c>
      <c r="Z2" s="19" t="s">
        <v>29</v>
      </c>
      <c r="AA2" s="28" t="s">
        <v>3</v>
      </c>
      <c r="AB2" s="19" t="s">
        <v>38</v>
      </c>
      <c r="AC2" s="19" t="s">
        <v>35</v>
      </c>
      <c r="AD2" s="19" t="s">
        <v>36</v>
      </c>
      <c r="AE2" s="29" t="s">
        <v>41</v>
      </c>
      <c r="AG2" s="27" t="s">
        <v>28</v>
      </c>
      <c r="AH2" s="19" t="s">
        <v>29</v>
      </c>
      <c r="AI2" s="28" t="s">
        <v>4</v>
      </c>
      <c r="AJ2" s="19" t="s">
        <v>38</v>
      </c>
      <c r="AK2" s="19" t="s">
        <v>35</v>
      </c>
      <c r="AL2" s="19" t="s">
        <v>36</v>
      </c>
      <c r="AM2" s="29" t="s">
        <v>41</v>
      </c>
    </row>
    <row r="3" spans="1:39">
      <c r="A3" s="8" t="s">
        <v>12</v>
      </c>
      <c r="B3" s="9">
        <v>2</v>
      </c>
      <c r="C3" s="9">
        <v>3</v>
      </c>
      <c r="D3" s="9">
        <f>$B$19</f>
        <v>1.8333333333333333</v>
      </c>
      <c r="E3" s="9">
        <f>C3-D3</f>
        <v>1.1666666666666667</v>
      </c>
      <c r="F3" s="9">
        <f>E3^2</f>
        <v>1.3611111111111114</v>
      </c>
      <c r="G3" s="10">
        <f>NORMDIST(C3,$B$19,$B$21,FALSE)</f>
        <v>0.14832197582726417</v>
      </c>
      <c r="I3" s="8" t="s">
        <v>12</v>
      </c>
      <c r="J3" s="9">
        <v>2</v>
      </c>
      <c r="K3" s="9">
        <v>3</v>
      </c>
      <c r="L3" s="9">
        <f>$J$19</f>
        <v>2.75</v>
      </c>
      <c r="M3" s="9">
        <f>K3-L3</f>
        <v>0.25</v>
      </c>
      <c r="N3" s="9">
        <f>M3^2</f>
        <v>6.25E-2</v>
      </c>
      <c r="O3" s="10">
        <f>NORMDIST(K3,L3,$J$21,FALSE)</f>
        <v>0.75711979931835971</v>
      </c>
      <c r="Q3" s="8" t="s">
        <v>12</v>
      </c>
      <c r="R3" s="9">
        <v>2</v>
      </c>
      <c r="S3" s="9">
        <v>1</v>
      </c>
      <c r="T3" s="9">
        <f>$R$19</f>
        <v>1.8333333333333333</v>
      </c>
      <c r="U3" s="9">
        <f>S3-T3</f>
        <v>-0.83333333333333326</v>
      </c>
      <c r="V3" s="9">
        <f>U3^2</f>
        <v>0.69444444444444431</v>
      </c>
      <c r="W3" s="10">
        <f>NORMDIST(S3,T3,$R$21,FALSE)</f>
        <v>0.2903639141756944</v>
      </c>
      <c r="Y3" s="11" t="s">
        <v>12</v>
      </c>
      <c r="Z3" s="12">
        <v>2</v>
      </c>
      <c r="AA3" s="12">
        <v>3</v>
      </c>
      <c r="AB3" s="12">
        <f>$Z$19</f>
        <v>2.5</v>
      </c>
      <c r="AC3" s="12">
        <f>AA3-AB3</f>
        <v>0.5</v>
      </c>
      <c r="AD3" s="12">
        <f>AC3^2</f>
        <v>0.25</v>
      </c>
      <c r="AE3" s="13">
        <f>NORMDIST(AA3,AB3,$Z$21,FALSE)</f>
        <v>0.44945935447331559</v>
      </c>
      <c r="AG3" s="11" t="s">
        <v>12</v>
      </c>
      <c r="AH3" s="12">
        <v>2</v>
      </c>
      <c r="AI3" s="12">
        <v>3</v>
      </c>
      <c r="AJ3" s="12">
        <f>$AH$19</f>
        <v>2.5833333333333335</v>
      </c>
      <c r="AK3" s="12">
        <f>AI3-AJ3</f>
        <v>0.41666666666666652</v>
      </c>
      <c r="AL3" s="12">
        <f>AK3^2</f>
        <v>0.17361111111111099</v>
      </c>
      <c r="AM3" s="13">
        <f>NORMDIST(AI3,AJ3,$AH$21,FALSE)</f>
        <v>0.49139090205041558</v>
      </c>
    </row>
    <row r="4" spans="1:39">
      <c r="A4" s="11" t="s">
        <v>13</v>
      </c>
      <c r="B4" s="12">
        <v>4</v>
      </c>
      <c r="C4" s="12">
        <v>1</v>
      </c>
      <c r="D4" s="12">
        <f t="shared" ref="D4:D14" si="0">$B$19</f>
        <v>1.8333333333333333</v>
      </c>
      <c r="E4" s="12">
        <f t="shared" ref="E4:E7" si="1">C4-D4</f>
        <v>-0.83333333333333326</v>
      </c>
      <c r="F4" s="12">
        <f t="shared" ref="F4:F14" si="2">E4^2</f>
        <v>0.69444444444444431</v>
      </c>
      <c r="G4" s="13">
        <f t="shared" ref="G4:G7" si="3">NORMDIST(C4,$B$19,$B$21,FALSE)</f>
        <v>0.2832823905634953</v>
      </c>
      <c r="I4" s="11" t="s">
        <v>13</v>
      </c>
      <c r="J4" s="12">
        <v>4</v>
      </c>
      <c r="K4" s="12">
        <v>3</v>
      </c>
      <c r="L4" s="12">
        <f t="shared" ref="L4:L14" si="4">$J$19</f>
        <v>2.75</v>
      </c>
      <c r="M4" s="12">
        <f t="shared" ref="M4:M7" si="5">K4-L4</f>
        <v>0.25</v>
      </c>
      <c r="N4" s="12">
        <f t="shared" ref="N4:N14" si="6">M4^2</f>
        <v>6.25E-2</v>
      </c>
      <c r="O4" s="13">
        <f t="shared" ref="O4:O7" si="7">NORMDIST(K4,L4,$J$21,FALSE)</f>
        <v>0.75711979931835971</v>
      </c>
      <c r="Q4" s="11" t="s">
        <v>13</v>
      </c>
      <c r="R4" s="12">
        <v>4</v>
      </c>
      <c r="S4" s="12">
        <v>1</v>
      </c>
      <c r="T4" s="12">
        <f t="shared" ref="T4:T14" si="8">$R$19</f>
        <v>1.8333333333333333</v>
      </c>
      <c r="U4" s="12">
        <f t="shared" ref="U4:U7" si="9">S4-T4</f>
        <v>-0.83333333333333326</v>
      </c>
      <c r="V4" s="12">
        <f t="shared" ref="V4:V14" si="10">U4^2</f>
        <v>0.69444444444444431</v>
      </c>
      <c r="W4" s="13">
        <f t="shared" ref="W4:W7" si="11">NORMDIST(S4,T4,$R$21,FALSE)</f>
        <v>0.2903639141756944</v>
      </c>
      <c r="Y4" s="11" t="s">
        <v>13</v>
      </c>
      <c r="Z4" s="12">
        <v>4</v>
      </c>
      <c r="AA4" s="12">
        <v>3</v>
      </c>
      <c r="AB4" s="12">
        <f t="shared" ref="AB4:AB14" si="12">$Z$19</f>
        <v>2.5</v>
      </c>
      <c r="AC4" s="12">
        <f t="shared" ref="AC4:AC7" si="13">AA4-AB4</f>
        <v>0.5</v>
      </c>
      <c r="AD4" s="12">
        <f t="shared" ref="AD4:AD14" si="14">AC4^2</f>
        <v>0.25</v>
      </c>
      <c r="AE4" s="13">
        <f t="shared" ref="AE4:AE7" si="15">NORMDIST(AA4,AB4,$Z$21,FALSE)</f>
        <v>0.44945935447331559</v>
      </c>
      <c r="AG4" s="11" t="s">
        <v>13</v>
      </c>
      <c r="AH4" s="12">
        <v>4</v>
      </c>
      <c r="AI4" s="12">
        <v>3</v>
      </c>
      <c r="AJ4" s="12">
        <f t="shared" ref="AJ4:AJ14" si="16">$AH$19</f>
        <v>2.5833333333333335</v>
      </c>
      <c r="AK4" s="12">
        <f t="shared" ref="AK4:AK7" si="17">AI4-AJ4</f>
        <v>0.41666666666666652</v>
      </c>
      <c r="AL4" s="12">
        <f t="shared" ref="AL4:AL14" si="18">AK4^2</f>
        <v>0.17361111111111099</v>
      </c>
      <c r="AM4" s="13">
        <f t="shared" ref="AM4:AM7" si="19">NORMDIST(AI4,AJ4,$AH$21,FALSE)</f>
        <v>0.49139090205041558</v>
      </c>
    </row>
    <row r="5" spans="1:39">
      <c r="A5" s="11" t="s">
        <v>14</v>
      </c>
      <c r="B5" s="12">
        <v>4</v>
      </c>
      <c r="C5" s="12">
        <v>2</v>
      </c>
      <c r="D5" s="12">
        <f t="shared" si="0"/>
        <v>1.8333333333333333</v>
      </c>
      <c r="E5" s="12">
        <f t="shared" si="1"/>
        <v>0.16666666666666674</v>
      </c>
      <c r="F5" s="12">
        <f t="shared" si="2"/>
        <v>2.7777777777777804E-2</v>
      </c>
      <c r="G5" s="13">
        <f t="shared" si="3"/>
        <v>0.5410453330046423</v>
      </c>
      <c r="I5" s="11" t="s">
        <v>14</v>
      </c>
      <c r="J5" s="12">
        <v>4</v>
      </c>
      <c r="K5" s="12">
        <v>2</v>
      </c>
      <c r="L5" s="12">
        <f t="shared" si="4"/>
        <v>2.75</v>
      </c>
      <c r="M5" s="12">
        <f t="shared" si="5"/>
        <v>-0.75</v>
      </c>
      <c r="N5" s="12">
        <f t="shared" si="6"/>
        <v>0.5625</v>
      </c>
      <c r="O5" s="13">
        <f t="shared" si="7"/>
        <v>0.22302843489438876</v>
      </c>
      <c r="Q5" s="11" t="s">
        <v>14</v>
      </c>
      <c r="R5" s="12">
        <v>4</v>
      </c>
      <c r="S5" s="12">
        <v>2</v>
      </c>
      <c r="T5" s="12">
        <f t="shared" si="8"/>
        <v>1.8333333333333333</v>
      </c>
      <c r="U5" s="12">
        <f t="shared" si="9"/>
        <v>0.16666666666666674</v>
      </c>
      <c r="V5" s="12">
        <f t="shared" si="10"/>
        <v>2.7777777777777804E-2</v>
      </c>
      <c r="W5" s="13">
        <f t="shared" si="11"/>
        <v>0.46843431183334167</v>
      </c>
      <c r="Y5" s="11" t="s">
        <v>14</v>
      </c>
      <c r="Z5" s="12">
        <v>4</v>
      </c>
      <c r="AA5" s="12">
        <v>3</v>
      </c>
      <c r="AB5" s="12">
        <f t="shared" si="12"/>
        <v>2.5</v>
      </c>
      <c r="AC5" s="12">
        <f t="shared" si="13"/>
        <v>0.5</v>
      </c>
      <c r="AD5" s="12">
        <f t="shared" si="14"/>
        <v>0.25</v>
      </c>
      <c r="AE5" s="13">
        <f t="shared" si="15"/>
        <v>0.44945935447331559</v>
      </c>
      <c r="AG5" s="11" t="s">
        <v>14</v>
      </c>
      <c r="AH5" s="12">
        <v>4</v>
      </c>
      <c r="AI5" s="12">
        <v>1</v>
      </c>
      <c r="AJ5" s="12">
        <f t="shared" si="16"/>
        <v>2.5833333333333335</v>
      </c>
      <c r="AK5" s="12">
        <f t="shared" si="17"/>
        <v>-1.5833333333333335</v>
      </c>
      <c r="AL5" s="12">
        <f t="shared" si="18"/>
        <v>2.5069444444444451</v>
      </c>
      <c r="AM5" s="13">
        <f t="shared" si="19"/>
        <v>3.6128081868925917E-2</v>
      </c>
    </row>
    <row r="6" spans="1:39">
      <c r="A6" s="11" t="s">
        <v>15</v>
      </c>
      <c r="B6" s="12">
        <v>3</v>
      </c>
      <c r="C6" s="12">
        <v>2</v>
      </c>
      <c r="D6" s="12">
        <f t="shared" si="0"/>
        <v>1.8333333333333333</v>
      </c>
      <c r="E6" s="12">
        <f t="shared" si="1"/>
        <v>0.16666666666666674</v>
      </c>
      <c r="F6" s="12">
        <f t="shared" si="2"/>
        <v>2.7777777777777804E-2</v>
      </c>
      <c r="G6" s="13">
        <f t="shared" si="3"/>
        <v>0.5410453330046423</v>
      </c>
      <c r="I6" s="11" t="s">
        <v>15</v>
      </c>
      <c r="J6" s="12">
        <v>3</v>
      </c>
      <c r="K6" s="12">
        <v>3</v>
      </c>
      <c r="L6" s="12">
        <f t="shared" si="4"/>
        <v>2.75</v>
      </c>
      <c r="M6" s="12">
        <f t="shared" si="5"/>
        <v>0.25</v>
      </c>
      <c r="N6" s="12">
        <f t="shared" si="6"/>
        <v>6.25E-2</v>
      </c>
      <c r="O6" s="13">
        <f t="shared" si="7"/>
        <v>0.75711979931835971</v>
      </c>
      <c r="Q6" s="11" t="s">
        <v>15</v>
      </c>
      <c r="R6" s="12">
        <v>3</v>
      </c>
      <c r="S6" s="12">
        <v>1</v>
      </c>
      <c r="T6" s="12">
        <f t="shared" si="8"/>
        <v>1.8333333333333333</v>
      </c>
      <c r="U6" s="12">
        <f t="shared" si="9"/>
        <v>-0.83333333333333326</v>
      </c>
      <c r="V6" s="12">
        <f t="shared" si="10"/>
        <v>0.69444444444444431</v>
      </c>
      <c r="W6" s="13">
        <f t="shared" si="11"/>
        <v>0.2903639141756944</v>
      </c>
      <c r="Y6" s="11" t="s">
        <v>15</v>
      </c>
      <c r="Z6" s="12">
        <v>3</v>
      </c>
      <c r="AA6" s="12">
        <v>2</v>
      </c>
      <c r="AB6" s="12">
        <f t="shared" si="12"/>
        <v>2.5</v>
      </c>
      <c r="AC6" s="12">
        <f t="shared" si="13"/>
        <v>-0.5</v>
      </c>
      <c r="AD6" s="12">
        <f t="shared" si="14"/>
        <v>0.25</v>
      </c>
      <c r="AE6" s="13">
        <f t="shared" si="15"/>
        <v>0.44945935447331559</v>
      </c>
      <c r="AG6" s="11" t="s">
        <v>15</v>
      </c>
      <c r="AH6" s="12">
        <v>3</v>
      </c>
      <c r="AI6" s="12">
        <v>3</v>
      </c>
      <c r="AJ6" s="12">
        <f t="shared" si="16"/>
        <v>2.5833333333333335</v>
      </c>
      <c r="AK6" s="12">
        <f t="shared" si="17"/>
        <v>0.41666666666666652</v>
      </c>
      <c r="AL6" s="12">
        <f t="shared" si="18"/>
        <v>0.17361111111111099</v>
      </c>
      <c r="AM6" s="13">
        <f t="shared" si="19"/>
        <v>0.49139090205041558</v>
      </c>
    </row>
    <row r="7" spans="1:39">
      <c r="A7" s="11" t="s">
        <v>16</v>
      </c>
      <c r="B7" s="12">
        <v>3</v>
      </c>
      <c r="C7" s="12">
        <v>1</v>
      </c>
      <c r="D7" s="12">
        <f t="shared" si="0"/>
        <v>1.8333333333333333</v>
      </c>
      <c r="E7" s="12">
        <f t="shared" si="1"/>
        <v>-0.83333333333333326</v>
      </c>
      <c r="F7" s="12">
        <f t="shared" si="2"/>
        <v>0.69444444444444431</v>
      </c>
      <c r="G7" s="13">
        <f t="shared" si="3"/>
        <v>0.2832823905634953</v>
      </c>
      <c r="I7" s="11" t="s">
        <v>16</v>
      </c>
      <c r="J7" s="12">
        <v>3</v>
      </c>
      <c r="K7" s="12">
        <v>2</v>
      </c>
      <c r="L7" s="12">
        <f t="shared" si="4"/>
        <v>2.75</v>
      </c>
      <c r="M7" s="12">
        <f t="shared" si="5"/>
        <v>-0.75</v>
      </c>
      <c r="N7" s="12">
        <f t="shared" si="6"/>
        <v>0.5625</v>
      </c>
      <c r="O7" s="13">
        <f t="shared" si="7"/>
        <v>0.22302843489438876</v>
      </c>
      <c r="Q7" s="11" t="s">
        <v>16</v>
      </c>
      <c r="R7" s="12">
        <v>3</v>
      </c>
      <c r="S7" s="12">
        <v>3</v>
      </c>
      <c r="T7" s="12">
        <f t="shared" si="8"/>
        <v>1.8333333333333333</v>
      </c>
      <c r="U7" s="12">
        <f t="shared" si="9"/>
        <v>1.1666666666666667</v>
      </c>
      <c r="V7" s="12">
        <f t="shared" si="10"/>
        <v>1.3611111111111114</v>
      </c>
      <c r="W7" s="13">
        <f t="shared" si="11"/>
        <v>0.1799851132284819</v>
      </c>
      <c r="Y7" s="11" t="s">
        <v>16</v>
      </c>
      <c r="Z7" s="12">
        <v>3</v>
      </c>
      <c r="AA7" s="12">
        <v>1</v>
      </c>
      <c r="AB7" s="12">
        <f t="shared" si="12"/>
        <v>2.5</v>
      </c>
      <c r="AC7" s="12">
        <f t="shared" si="13"/>
        <v>-1.5</v>
      </c>
      <c r="AD7" s="12">
        <f t="shared" si="14"/>
        <v>2.25</v>
      </c>
      <c r="AE7" s="13">
        <f t="shared" si="15"/>
        <v>4.9801516031139116E-2</v>
      </c>
      <c r="AG7" s="11" t="s">
        <v>16</v>
      </c>
      <c r="AH7" s="12">
        <v>3</v>
      </c>
      <c r="AI7" s="12">
        <v>2</v>
      </c>
      <c r="AJ7" s="12">
        <f t="shared" si="16"/>
        <v>2.5833333333333335</v>
      </c>
      <c r="AK7" s="12">
        <f t="shared" si="17"/>
        <v>-0.58333333333333348</v>
      </c>
      <c r="AL7" s="12">
        <f t="shared" si="18"/>
        <v>0.34027777777777796</v>
      </c>
      <c r="AM7" s="13">
        <f t="shared" si="19"/>
        <v>0.40780913868153418</v>
      </c>
    </row>
    <row r="8" spans="1:39">
      <c r="A8" s="11" t="s">
        <v>42</v>
      </c>
      <c r="B8" s="12">
        <v>4</v>
      </c>
      <c r="C8" s="12">
        <v>2</v>
      </c>
      <c r="D8" s="12">
        <f t="shared" si="0"/>
        <v>1.8333333333333333</v>
      </c>
      <c r="E8" s="12">
        <f t="shared" ref="E8:E12" si="20">C8-D8</f>
        <v>0.16666666666666674</v>
      </c>
      <c r="F8" s="12">
        <f t="shared" si="2"/>
        <v>2.7777777777777804E-2</v>
      </c>
      <c r="G8" s="13">
        <f t="shared" ref="G8:G12" si="21">NORMDIST(C8,$B$19,$B$21,FALSE)</f>
        <v>0.5410453330046423</v>
      </c>
      <c r="I8" s="11" t="s">
        <v>42</v>
      </c>
      <c r="J8" s="12">
        <v>4</v>
      </c>
      <c r="K8" s="12">
        <v>3</v>
      </c>
      <c r="L8" s="12">
        <f t="shared" si="4"/>
        <v>2.75</v>
      </c>
      <c r="M8" s="12">
        <f t="shared" ref="M8:M12" si="22">K8-L8</f>
        <v>0.25</v>
      </c>
      <c r="N8" s="12">
        <f t="shared" si="6"/>
        <v>6.25E-2</v>
      </c>
      <c r="O8" s="13">
        <f t="shared" ref="O8:O12" si="23">NORMDIST(K8,L8,$J$21,FALSE)</f>
        <v>0.75711979931835971</v>
      </c>
      <c r="Q8" s="11" t="s">
        <v>42</v>
      </c>
      <c r="R8" s="12">
        <v>4</v>
      </c>
      <c r="S8" s="12">
        <v>1</v>
      </c>
      <c r="T8" s="12">
        <f t="shared" si="8"/>
        <v>1.8333333333333333</v>
      </c>
      <c r="U8" s="12">
        <f t="shared" ref="U8:U12" si="24">S8-T8</f>
        <v>-0.83333333333333326</v>
      </c>
      <c r="V8" s="12">
        <f t="shared" si="10"/>
        <v>0.69444444444444431</v>
      </c>
      <c r="W8" s="13">
        <f t="shared" ref="W8:W12" si="25">NORMDIST(S8,T8,$R$21,FALSE)</f>
        <v>0.2903639141756944</v>
      </c>
      <c r="Y8" s="11" t="s">
        <v>42</v>
      </c>
      <c r="Z8" s="12">
        <v>4</v>
      </c>
      <c r="AA8" s="1">
        <v>3</v>
      </c>
      <c r="AB8" s="12">
        <f t="shared" si="12"/>
        <v>2.5</v>
      </c>
      <c r="AC8" s="12">
        <f t="shared" ref="AC8:AC12" si="26">AA8-AB8</f>
        <v>0.5</v>
      </c>
      <c r="AD8" s="12">
        <f t="shared" si="14"/>
        <v>0.25</v>
      </c>
      <c r="AE8" s="13">
        <f t="shared" ref="AE8:AE12" si="27">NORMDIST(AA8,AB8,$Z$21,FALSE)</f>
        <v>0.44945935447331559</v>
      </c>
      <c r="AG8" s="11" t="s">
        <v>42</v>
      </c>
      <c r="AH8" s="12">
        <v>4</v>
      </c>
      <c r="AI8" s="12">
        <v>3</v>
      </c>
      <c r="AJ8" s="12">
        <f t="shared" si="16"/>
        <v>2.5833333333333335</v>
      </c>
      <c r="AK8" s="12">
        <f t="shared" ref="AK8:AK12" si="28">AI8-AJ8</f>
        <v>0.41666666666666652</v>
      </c>
      <c r="AL8" s="12">
        <f t="shared" si="18"/>
        <v>0.17361111111111099</v>
      </c>
      <c r="AM8" s="13">
        <f t="shared" ref="AM8:AM12" si="29">NORMDIST(AI8,AJ8,$AH$21,FALSE)</f>
        <v>0.49139090205041558</v>
      </c>
    </row>
    <row r="9" spans="1:39">
      <c r="A9" s="11" t="s">
        <v>43</v>
      </c>
      <c r="B9" s="12">
        <v>4</v>
      </c>
      <c r="C9" s="12">
        <v>3</v>
      </c>
      <c r="D9" s="12">
        <f t="shared" si="0"/>
        <v>1.8333333333333333</v>
      </c>
      <c r="E9" s="12">
        <f t="shared" si="20"/>
        <v>1.1666666666666667</v>
      </c>
      <c r="F9" s="12">
        <f t="shared" si="2"/>
        <v>1.3611111111111114</v>
      </c>
      <c r="G9" s="13">
        <f t="shared" si="21"/>
        <v>0.14832197582726417</v>
      </c>
      <c r="I9" s="11" t="s">
        <v>43</v>
      </c>
      <c r="J9" s="12">
        <v>4</v>
      </c>
      <c r="K9" s="12">
        <v>2</v>
      </c>
      <c r="L9" s="12">
        <f t="shared" si="4"/>
        <v>2.75</v>
      </c>
      <c r="M9" s="12">
        <f t="shared" si="22"/>
        <v>-0.75</v>
      </c>
      <c r="N9" s="12">
        <f t="shared" si="6"/>
        <v>0.5625</v>
      </c>
      <c r="O9" s="13">
        <f t="shared" si="23"/>
        <v>0.22302843489438876</v>
      </c>
      <c r="Q9" s="11" t="s">
        <v>43</v>
      </c>
      <c r="R9" s="12">
        <v>4</v>
      </c>
      <c r="S9" s="12">
        <v>3</v>
      </c>
      <c r="T9" s="12">
        <f t="shared" si="8"/>
        <v>1.8333333333333333</v>
      </c>
      <c r="U9" s="12">
        <f t="shared" si="24"/>
        <v>1.1666666666666667</v>
      </c>
      <c r="V9" s="12">
        <f t="shared" si="10"/>
        <v>1.3611111111111114</v>
      </c>
      <c r="W9" s="13">
        <f t="shared" si="25"/>
        <v>0.1799851132284819</v>
      </c>
      <c r="Y9" s="11" t="s">
        <v>43</v>
      </c>
      <c r="Z9" s="12">
        <v>4</v>
      </c>
      <c r="AA9" s="1">
        <v>3</v>
      </c>
      <c r="AB9" s="12">
        <f t="shared" si="12"/>
        <v>2.5</v>
      </c>
      <c r="AC9" s="12">
        <f t="shared" si="26"/>
        <v>0.5</v>
      </c>
      <c r="AD9" s="12">
        <f t="shared" si="14"/>
        <v>0.25</v>
      </c>
      <c r="AE9" s="13">
        <f t="shared" si="27"/>
        <v>0.44945935447331559</v>
      </c>
      <c r="AG9" s="11" t="s">
        <v>43</v>
      </c>
      <c r="AH9" s="12">
        <v>4</v>
      </c>
      <c r="AI9" s="12">
        <v>3</v>
      </c>
      <c r="AJ9" s="12">
        <f t="shared" si="16"/>
        <v>2.5833333333333335</v>
      </c>
      <c r="AK9" s="12">
        <f t="shared" si="28"/>
        <v>0.41666666666666652</v>
      </c>
      <c r="AL9" s="12">
        <f t="shared" si="18"/>
        <v>0.17361111111111099</v>
      </c>
      <c r="AM9" s="13">
        <f t="shared" si="29"/>
        <v>0.49139090205041558</v>
      </c>
    </row>
    <row r="10" spans="1:39">
      <c r="A10" s="11" t="s">
        <v>44</v>
      </c>
      <c r="B10" s="12">
        <v>4</v>
      </c>
      <c r="C10" s="12">
        <v>2</v>
      </c>
      <c r="D10" s="12">
        <f t="shared" si="0"/>
        <v>1.8333333333333333</v>
      </c>
      <c r="E10" s="12">
        <f t="shared" si="20"/>
        <v>0.16666666666666674</v>
      </c>
      <c r="F10" s="12">
        <f t="shared" si="2"/>
        <v>2.7777777777777804E-2</v>
      </c>
      <c r="G10" s="13">
        <f t="shared" si="21"/>
        <v>0.5410453330046423</v>
      </c>
      <c r="I10" s="11" t="s">
        <v>44</v>
      </c>
      <c r="J10" s="12">
        <v>4</v>
      </c>
      <c r="K10" s="12">
        <v>3</v>
      </c>
      <c r="L10" s="12">
        <f t="shared" si="4"/>
        <v>2.75</v>
      </c>
      <c r="M10" s="12">
        <f t="shared" si="22"/>
        <v>0.25</v>
      </c>
      <c r="N10" s="12">
        <f t="shared" si="6"/>
        <v>6.25E-2</v>
      </c>
      <c r="O10" s="13">
        <f t="shared" si="23"/>
        <v>0.75711979931835971</v>
      </c>
      <c r="Q10" s="11" t="s">
        <v>44</v>
      </c>
      <c r="R10" s="12">
        <v>4</v>
      </c>
      <c r="S10" s="12">
        <v>2</v>
      </c>
      <c r="T10" s="12">
        <f t="shared" si="8"/>
        <v>1.8333333333333333</v>
      </c>
      <c r="U10" s="12">
        <f t="shared" si="24"/>
        <v>0.16666666666666674</v>
      </c>
      <c r="V10" s="12">
        <f t="shared" si="10"/>
        <v>2.7777777777777804E-2</v>
      </c>
      <c r="W10" s="13">
        <f t="shared" si="25"/>
        <v>0.46843431183334167</v>
      </c>
      <c r="Y10" s="11" t="s">
        <v>44</v>
      </c>
      <c r="Z10" s="12">
        <v>4</v>
      </c>
      <c r="AA10" s="1">
        <v>3</v>
      </c>
      <c r="AB10" s="12">
        <f t="shared" si="12"/>
        <v>2.5</v>
      </c>
      <c r="AC10" s="12">
        <f t="shared" si="26"/>
        <v>0.5</v>
      </c>
      <c r="AD10" s="12">
        <f t="shared" si="14"/>
        <v>0.25</v>
      </c>
      <c r="AE10" s="13">
        <f t="shared" si="27"/>
        <v>0.44945935447331559</v>
      </c>
      <c r="AG10" s="11" t="s">
        <v>44</v>
      </c>
      <c r="AH10" s="12">
        <v>4</v>
      </c>
      <c r="AI10" s="12">
        <v>2</v>
      </c>
      <c r="AJ10" s="12">
        <f t="shared" si="16"/>
        <v>2.5833333333333335</v>
      </c>
      <c r="AK10" s="12">
        <f t="shared" si="28"/>
        <v>-0.58333333333333348</v>
      </c>
      <c r="AL10" s="12">
        <f t="shared" si="18"/>
        <v>0.34027777777777796</v>
      </c>
      <c r="AM10" s="13">
        <f t="shared" si="29"/>
        <v>0.40780913868153418</v>
      </c>
    </row>
    <row r="11" spans="1:39">
      <c r="A11" s="11" t="s">
        <v>45</v>
      </c>
      <c r="B11" s="12">
        <v>4</v>
      </c>
      <c r="C11" s="12">
        <v>2</v>
      </c>
      <c r="D11" s="12">
        <f t="shared" si="0"/>
        <v>1.8333333333333333</v>
      </c>
      <c r="E11" s="12">
        <f t="shared" si="20"/>
        <v>0.16666666666666674</v>
      </c>
      <c r="F11" s="12">
        <f t="shared" si="2"/>
        <v>2.7777777777777804E-2</v>
      </c>
      <c r="G11" s="13">
        <f t="shared" si="21"/>
        <v>0.5410453330046423</v>
      </c>
      <c r="I11" s="11" t="s">
        <v>45</v>
      </c>
      <c r="J11" s="12">
        <v>4</v>
      </c>
      <c r="K11" s="12">
        <v>3</v>
      </c>
      <c r="L11" s="12">
        <f t="shared" si="4"/>
        <v>2.75</v>
      </c>
      <c r="M11" s="12">
        <f t="shared" si="22"/>
        <v>0.25</v>
      </c>
      <c r="N11" s="12">
        <f t="shared" si="6"/>
        <v>6.25E-2</v>
      </c>
      <c r="O11" s="13">
        <f t="shared" si="23"/>
        <v>0.75711979931835971</v>
      </c>
      <c r="Q11" s="11" t="s">
        <v>45</v>
      </c>
      <c r="R11" s="12">
        <v>4</v>
      </c>
      <c r="S11" s="12">
        <v>2</v>
      </c>
      <c r="T11" s="12">
        <f t="shared" si="8"/>
        <v>1.8333333333333333</v>
      </c>
      <c r="U11" s="12">
        <f t="shared" si="24"/>
        <v>0.16666666666666674</v>
      </c>
      <c r="V11" s="12">
        <f t="shared" si="10"/>
        <v>2.7777777777777804E-2</v>
      </c>
      <c r="W11" s="13">
        <f t="shared" si="25"/>
        <v>0.46843431183334167</v>
      </c>
      <c r="Y11" s="11" t="s">
        <v>45</v>
      </c>
      <c r="Z11" s="12">
        <v>4</v>
      </c>
      <c r="AA11" s="1">
        <v>2</v>
      </c>
      <c r="AB11" s="12">
        <f t="shared" si="12"/>
        <v>2.5</v>
      </c>
      <c r="AC11" s="12">
        <f t="shared" si="26"/>
        <v>-0.5</v>
      </c>
      <c r="AD11" s="12">
        <f t="shared" si="14"/>
        <v>0.25</v>
      </c>
      <c r="AE11" s="13">
        <f t="shared" si="27"/>
        <v>0.44945935447331559</v>
      </c>
      <c r="AG11" s="11" t="s">
        <v>45</v>
      </c>
      <c r="AH11" s="12">
        <v>4</v>
      </c>
      <c r="AI11" s="12">
        <v>3</v>
      </c>
      <c r="AJ11" s="12">
        <f t="shared" si="16"/>
        <v>2.5833333333333335</v>
      </c>
      <c r="AK11" s="12">
        <f t="shared" si="28"/>
        <v>0.41666666666666652</v>
      </c>
      <c r="AL11" s="12">
        <f t="shared" si="18"/>
        <v>0.17361111111111099</v>
      </c>
      <c r="AM11" s="13">
        <f t="shared" si="29"/>
        <v>0.49139090205041558</v>
      </c>
    </row>
    <row r="12" spans="1:39">
      <c r="A12" s="11" t="s">
        <v>46</v>
      </c>
      <c r="B12" s="12">
        <v>4</v>
      </c>
      <c r="C12" s="12">
        <v>1</v>
      </c>
      <c r="D12" s="12">
        <f t="shared" si="0"/>
        <v>1.8333333333333333</v>
      </c>
      <c r="E12" s="12">
        <f t="shared" si="20"/>
        <v>-0.83333333333333326</v>
      </c>
      <c r="F12" s="12">
        <f t="shared" si="2"/>
        <v>0.69444444444444431</v>
      </c>
      <c r="G12" s="13">
        <f t="shared" si="21"/>
        <v>0.2832823905634953</v>
      </c>
      <c r="I12" s="11" t="s">
        <v>46</v>
      </c>
      <c r="J12" s="12">
        <v>4</v>
      </c>
      <c r="K12" s="12">
        <v>3</v>
      </c>
      <c r="L12" s="12">
        <f t="shared" si="4"/>
        <v>2.75</v>
      </c>
      <c r="M12" s="12">
        <f t="shared" si="22"/>
        <v>0.25</v>
      </c>
      <c r="N12" s="12">
        <f t="shared" si="6"/>
        <v>6.25E-2</v>
      </c>
      <c r="O12" s="13">
        <f t="shared" si="23"/>
        <v>0.75711979931835971</v>
      </c>
      <c r="Q12" s="11" t="s">
        <v>46</v>
      </c>
      <c r="R12" s="12">
        <v>4</v>
      </c>
      <c r="S12" s="12">
        <v>1</v>
      </c>
      <c r="T12" s="12">
        <f t="shared" si="8"/>
        <v>1.8333333333333333</v>
      </c>
      <c r="U12" s="12">
        <f t="shared" si="24"/>
        <v>-0.83333333333333326</v>
      </c>
      <c r="V12" s="12">
        <f t="shared" si="10"/>
        <v>0.69444444444444431</v>
      </c>
      <c r="W12" s="13">
        <f t="shared" si="25"/>
        <v>0.2903639141756944</v>
      </c>
      <c r="Y12" s="11" t="s">
        <v>46</v>
      </c>
      <c r="Z12" s="12">
        <v>4</v>
      </c>
      <c r="AA12" s="1">
        <v>2</v>
      </c>
      <c r="AB12" s="12">
        <f t="shared" si="12"/>
        <v>2.5</v>
      </c>
      <c r="AC12" s="12">
        <f t="shared" si="26"/>
        <v>-0.5</v>
      </c>
      <c r="AD12" s="12">
        <f t="shared" si="14"/>
        <v>0.25</v>
      </c>
      <c r="AE12" s="13">
        <f t="shared" si="27"/>
        <v>0.44945935447331559</v>
      </c>
      <c r="AG12" s="11" t="s">
        <v>46</v>
      </c>
      <c r="AH12" s="12">
        <v>4</v>
      </c>
      <c r="AI12" s="12">
        <v>3</v>
      </c>
      <c r="AJ12" s="12">
        <f t="shared" si="16"/>
        <v>2.5833333333333335</v>
      </c>
      <c r="AK12" s="12">
        <f t="shared" si="28"/>
        <v>0.41666666666666652</v>
      </c>
      <c r="AL12" s="12">
        <f t="shared" si="18"/>
        <v>0.17361111111111099</v>
      </c>
      <c r="AM12" s="13">
        <f t="shared" si="29"/>
        <v>0.49139090205041558</v>
      </c>
    </row>
    <row r="13" spans="1:39">
      <c r="A13" s="11" t="s">
        <v>47</v>
      </c>
      <c r="B13" s="12">
        <v>4</v>
      </c>
      <c r="C13" s="12">
        <v>2</v>
      </c>
      <c r="D13" s="12">
        <f t="shared" si="0"/>
        <v>1.8333333333333333</v>
      </c>
      <c r="E13" s="12">
        <f t="shared" ref="E13:E14" si="30">C13-D13</f>
        <v>0.16666666666666674</v>
      </c>
      <c r="F13" s="12">
        <f t="shared" si="2"/>
        <v>2.7777777777777804E-2</v>
      </c>
      <c r="G13" s="13">
        <f t="shared" ref="G13:G14" si="31">NORMDIST(C13,$B$19,$B$21,FALSE)</f>
        <v>0.5410453330046423</v>
      </c>
      <c r="I13" s="11" t="s">
        <v>47</v>
      </c>
      <c r="J13" s="12">
        <v>4</v>
      </c>
      <c r="K13" s="12">
        <v>3</v>
      </c>
      <c r="L13" s="12">
        <f t="shared" si="4"/>
        <v>2.75</v>
      </c>
      <c r="M13" s="12">
        <f t="shared" ref="M13" si="32">K13-L13</f>
        <v>0.25</v>
      </c>
      <c r="N13" s="12">
        <f t="shared" si="6"/>
        <v>6.25E-2</v>
      </c>
      <c r="O13" s="13">
        <f t="shared" ref="O13" si="33">NORMDIST(K13,L13,$J$21,FALSE)</f>
        <v>0.75711979931835971</v>
      </c>
      <c r="Q13" s="11" t="s">
        <v>47</v>
      </c>
      <c r="R13" s="12">
        <v>4</v>
      </c>
      <c r="S13" s="12">
        <v>2</v>
      </c>
      <c r="T13" s="12">
        <f t="shared" si="8"/>
        <v>1.8333333333333333</v>
      </c>
      <c r="U13" s="12">
        <f t="shared" ref="U13:U14" si="34">S13-T13</f>
        <v>0.16666666666666674</v>
      </c>
      <c r="V13" s="12">
        <f t="shared" si="10"/>
        <v>2.7777777777777804E-2</v>
      </c>
      <c r="W13" s="13">
        <f t="shared" ref="W13:W14" si="35">NORMDIST(S13,T13,$R$21,FALSE)</f>
        <v>0.46843431183334167</v>
      </c>
      <c r="Y13" s="11" t="s">
        <v>47</v>
      </c>
      <c r="Z13" s="12">
        <v>4</v>
      </c>
      <c r="AA13" s="12">
        <v>2</v>
      </c>
      <c r="AB13" s="12">
        <f t="shared" si="12"/>
        <v>2.5</v>
      </c>
      <c r="AC13" s="12">
        <f t="shared" ref="AC13:AC14" si="36">AA13-AB13</f>
        <v>-0.5</v>
      </c>
      <c r="AD13" s="12">
        <f t="shared" si="14"/>
        <v>0.25</v>
      </c>
      <c r="AE13" s="13">
        <f t="shared" ref="AE13:AE14" si="37">NORMDIST(AA13,AB13,$Z$21,FALSE)</f>
        <v>0.44945935447331559</v>
      </c>
      <c r="AG13" s="11" t="s">
        <v>47</v>
      </c>
      <c r="AH13" s="12">
        <v>4</v>
      </c>
      <c r="AI13" s="12">
        <v>2</v>
      </c>
      <c r="AJ13" s="12">
        <f t="shared" si="16"/>
        <v>2.5833333333333335</v>
      </c>
      <c r="AK13" s="12">
        <f t="shared" ref="AK13:AK14" si="38">AI13-AJ13</f>
        <v>-0.58333333333333348</v>
      </c>
      <c r="AL13" s="12">
        <f t="shared" si="18"/>
        <v>0.34027777777777796</v>
      </c>
      <c r="AM13" s="13">
        <f t="shared" ref="AM13:AM14" si="39">NORMDIST(AI13,AJ13,$AH$21,FALSE)</f>
        <v>0.40780913868153418</v>
      </c>
    </row>
    <row r="14" spans="1:39" ht="15.75" thickBot="1">
      <c r="A14" s="14" t="s">
        <v>48</v>
      </c>
      <c r="B14" s="15">
        <v>4</v>
      </c>
      <c r="C14" s="15">
        <v>1</v>
      </c>
      <c r="D14" s="15">
        <f t="shared" si="0"/>
        <v>1.8333333333333333</v>
      </c>
      <c r="E14" s="15">
        <f t="shared" si="30"/>
        <v>-0.83333333333333326</v>
      </c>
      <c r="F14" s="15">
        <f t="shared" si="2"/>
        <v>0.69444444444444431</v>
      </c>
      <c r="G14" s="16">
        <f t="shared" si="31"/>
        <v>0.2832823905634953</v>
      </c>
      <c r="I14" s="14" t="s">
        <v>48</v>
      </c>
      <c r="J14" s="15">
        <v>4</v>
      </c>
      <c r="K14" s="15">
        <v>3</v>
      </c>
      <c r="L14" s="15">
        <f t="shared" si="4"/>
        <v>2.75</v>
      </c>
      <c r="M14" s="15">
        <f t="shared" ref="M14" si="40">K14-L14</f>
        <v>0.25</v>
      </c>
      <c r="N14" s="15">
        <f t="shared" si="6"/>
        <v>6.25E-2</v>
      </c>
      <c r="O14" s="16">
        <f t="shared" ref="O14" si="41">NORMDIST(K14,L14,$J$21,FALSE)</f>
        <v>0.75711979931835971</v>
      </c>
      <c r="Q14" s="14" t="s">
        <v>48</v>
      </c>
      <c r="R14" s="15">
        <v>4</v>
      </c>
      <c r="S14" s="15">
        <v>3</v>
      </c>
      <c r="T14" s="15">
        <f t="shared" si="8"/>
        <v>1.8333333333333333</v>
      </c>
      <c r="U14" s="15">
        <f t="shared" si="34"/>
        <v>1.1666666666666667</v>
      </c>
      <c r="V14" s="15">
        <f t="shared" si="10"/>
        <v>1.3611111111111114</v>
      </c>
      <c r="W14" s="16">
        <f t="shared" si="35"/>
        <v>0.1799851132284819</v>
      </c>
      <c r="Y14" s="14" t="s">
        <v>48</v>
      </c>
      <c r="Z14" s="15">
        <v>4</v>
      </c>
      <c r="AA14" s="15">
        <v>3</v>
      </c>
      <c r="AB14" s="15">
        <f t="shared" si="12"/>
        <v>2.5</v>
      </c>
      <c r="AC14" s="15">
        <f t="shared" si="36"/>
        <v>0.5</v>
      </c>
      <c r="AD14" s="15">
        <f t="shared" si="14"/>
        <v>0.25</v>
      </c>
      <c r="AE14" s="16">
        <f t="shared" si="37"/>
        <v>0.44945935447331559</v>
      </c>
      <c r="AG14" s="14" t="s">
        <v>48</v>
      </c>
      <c r="AH14" s="15">
        <v>4</v>
      </c>
      <c r="AI14" s="15">
        <v>3</v>
      </c>
      <c r="AJ14" s="15">
        <f t="shared" si="16"/>
        <v>2.5833333333333335</v>
      </c>
      <c r="AK14" s="15">
        <f t="shared" si="38"/>
        <v>0.41666666666666652</v>
      </c>
      <c r="AL14" s="15">
        <f t="shared" si="18"/>
        <v>0.17361111111111099</v>
      </c>
      <c r="AM14" s="16">
        <f t="shared" si="39"/>
        <v>0.49139090205041558</v>
      </c>
    </row>
    <row r="15" spans="1:39" ht="15.75" thickBot="1">
      <c r="A15" s="17" t="s">
        <v>37</v>
      </c>
      <c r="B15" s="18"/>
      <c r="C15" s="19">
        <f>SUM(C3:C14)</f>
        <v>22</v>
      </c>
      <c r="D15" s="19"/>
      <c r="E15" s="18"/>
      <c r="F15" s="19">
        <f>SUM(F3:F14)</f>
        <v>5.666666666666667</v>
      </c>
      <c r="G15" s="20"/>
      <c r="I15" s="6" t="s">
        <v>37</v>
      </c>
      <c r="J15" s="7"/>
      <c r="K15" s="15">
        <f>SUM(K3:K14)</f>
        <v>33</v>
      </c>
      <c r="L15" s="15"/>
      <c r="M15" s="7"/>
      <c r="N15" s="15">
        <f>SUM(N3:N14)</f>
        <v>2.25</v>
      </c>
      <c r="O15" s="16"/>
      <c r="Q15" s="6" t="s">
        <v>37</v>
      </c>
      <c r="R15" s="7"/>
      <c r="S15" s="15">
        <f>SUM(S3:S14)</f>
        <v>22</v>
      </c>
      <c r="T15" s="15"/>
      <c r="U15" s="7"/>
      <c r="V15" s="15">
        <f>SUM(V3:V14)</f>
        <v>7.6666666666666679</v>
      </c>
      <c r="W15" s="16"/>
      <c r="Y15" s="6" t="s">
        <v>37</v>
      </c>
      <c r="Z15" s="7"/>
      <c r="AA15" s="15">
        <f>SUM(AA3:AA14)</f>
        <v>30</v>
      </c>
      <c r="AB15" s="15"/>
      <c r="AC15" s="7"/>
      <c r="AD15" s="15">
        <f>SUM(AD3:AD14)</f>
        <v>5</v>
      </c>
      <c r="AE15" s="16"/>
      <c r="AG15" s="6" t="s">
        <v>37</v>
      </c>
      <c r="AH15" s="7"/>
      <c r="AI15" s="15">
        <f>SUM(AI3:AI14)</f>
        <v>31</v>
      </c>
      <c r="AJ15" s="15"/>
      <c r="AK15" s="7"/>
      <c r="AL15" s="15">
        <f>SUM(AL3:AL14)</f>
        <v>4.9166666666666661</v>
      </c>
      <c r="AM15" s="16"/>
    </row>
    <row r="16" spans="1:39" ht="15.75" thickBot="1"/>
    <row r="17" spans="1:34">
      <c r="A17" s="21" t="s">
        <v>31</v>
      </c>
      <c r="B17" s="22">
        <f>COUNT(C3:C14)</f>
        <v>12</v>
      </c>
      <c r="I17" s="21" t="s">
        <v>31</v>
      </c>
      <c r="J17" s="22">
        <f>COUNT(K3:K14)</f>
        <v>12</v>
      </c>
      <c r="Q17" s="21" t="s">
        <v>31</v>
      </c>
      <c r="R17" s="22">
        <f>COUNT(S3:S14)</f>
        <v>12</v>
      </c>
      <c r="Y17" s="21" t="s">
        <v>31</v>
      </c>
      <c r="Z17" s="22">
        <f>COUNT(AA3:AA14)</f>
        <v>12</v>
      </c>
      <c r="AG17" s="21" t="s">
        <v>31</v>
      </c>
      <c r="AH17" s="22">
        <f>COUNT(AI3:AI14)</f>
        <v>12</v>
      </c>
    </row>
    <row r="18" spans="1:34">
      <c r="A18" s="23" t="s">
        <v>39</v>
      </c>
      <c r="B18" s="24">
        <f>B17-1</f>
        <v>11</v>
      </c>
      <c r="I18" s="23" t="s">
        <v>39</v>
      </c>
      <c r="J18" s="24">
        <f>J17-1</f>
        <v>11</v>
      </c>
      <c r="Q18" s="23" t="s">
        <v>39</v>
      </c>
      <c r="R18" s="24">
        <f>R17-1</f>
        <v>11</v>
      </c>
      <c r="Y18" s="23" t="s">
        <v>39</v>
      </c>
      <c r="Z18" s="24">
        <f>Z17-1</f>
        <v>11</v>
      </c>
      <c r="AG18" s="23" t="s">
        <v>39</v>
      </c>
      <c r="AH18" s="24">
        <f>AH17-1</f>
        <v>11</v>
      </c>
    </row>
    <row r="19" spans="1:34">
      <c r="A19" s="23" t="s">
        <v>32</v>
      </c>
      <c r="B19" s="24">
        <f>C15/B17</f>
        <v>1.8333333333333333</v>
      </c>
      <c r="I19" s="23" t="s">
        <v>32</v>
      </c>
      <c r="J19" s="24">
        <f>K15/J17</f>
        <v>2.75</v>
      </c>
      <c r="Q19" s="23" t="s">
        <v>32</v>
      </c>
      <c r="R19" s="24">
        <f>S15/R17</f>
        <v>1.8333333333333333</v>
      </c>
      <c r="Y19" s="23" t="s">
        <v>32</v>
      </c>
      <c r="Z19" s="24">
        <f>AA15/Z17</f>
        <v>2.5</v>
      </c>
      <c r="AG19" s="23" t="s">
        <v>32</v>
      </c>
      <c r="AH19" s="24">
        <f>AI15/AH17</f>
        <v>2.5833333333333335</v>
      </c>
    </row>
    <row r="20" spans="1:34">
      <c r="A20" s="23" t="s">
        <v>33</v>
      </c>
      <c r="B20" s="30">
        <f>F15/B18</f>
        <v>0.51515151515151514</v>
      </c>
      <c r="I20" s="23" t="s">
        <v>33</v>
      </c>
      <c r="J20" s="24">
        <f>N15/J18</f>
        <v>0.20454545454545456</v>
      </c>
      <c r="Q20" s="23" t="s">
        <v>33</v>
      </c>
      <c r="R20" s="24">
        <f>V15/R18</f>
        <v>0.69696969696969713</v>
      </c>
      <c r="Y20" s="23" t="s">
        <v>33</v>
      </c>
      <c r="Z20" s="24">
        <f>AD15/Z18</f>
        <v>0.45454545454545453</v>
      </c>
      <c r="AG20" s="23" t="s">
        <v>33</v>
      </c>
      <c r="AH20" s="24">
        <f>AL15/AH18</f>
        <v>0.44696969696969691</v>
      </c>
    </row>
    <row r="21" spans="1:34">
      <c r="A21" s="23" t="s">
        <v>34</v>
      </c>
      <c r="B21" s="30">
        <f>SQRT(B20)</f>
        <v>0.71774056256527341</v>
      </c>
      <c r="I21" s="23" t="s">
        <v>34</v>
      </c>
      <c r="J21" s="24">
        <f>SQRT(J20)</f>
        <v>0.45226701686664544</v>
      </c>
      <c r="Q21" s="23" t="s">
        <v>34</v>
      </c>
      <c r="R21" s="24">
        <f>SQRT(R20)</f>
        <v>0.83484710993672195</v>
      </c>
      <c r="Y21" s="23" t="s">
        <v>34</v>
      </c>
      <c r="Z21" s="24">
        <f>SQRT(Z20)</f>
        <v>0.67419986246324204</v>
      </c>
      <c r="AG21" s="23" t="s">
        <v>34</v>
      </c>
      <c r="AH21" s="24">
        <f>SQRT(AH20)</f>
        <v>0.66855792342152143</v>
      </c>
    </row>
    <row r="22" spans="1:34" ht="15.75" thickBot="1">
      <c r="A22" s="26" t="s">
        <v>40</v>
      </c>
      <c r="B22" s="25">
        <f>AVERAGE(B3:B14)</f>
        <v>3.6666666666666665</v>
      </c>
      <c r="I22" s="26" t="s">
        <v>40</v>
      </c>
      <c r="J22" s="25">
        <f>AVERAGE(J3:J14)</f>
        <v>3.6666666666666665</v>
      </c>
      <c r="Q22" s="26" t="s">
        <v>40</v>
      </c>
      <c r="R22" s="25">
        <f>AVERAGE(R3:R14)</f>
        <v>3.6666666666666665</v>
      </c>
      <c r="Y22" s="26" t="s">
        <v>40</v>
      </c>
      <c r="Z22" s="25">
        <f>AVERAGE(Z3:Z14)</f>
        <v>3.6666666666666665</v>
      </c>
      <c r="AG22" s="26" t="s">
        <v>40</v>
      </c>
      <c r="AH22" s="25">
        <f>AVERAGE(AH3:AH14)</f>
        <v>3.6666666666666665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5"/>
  <sheetViews>
    <sheetView tabSelected="1" workbookViewId="0"/>
  </sheetViews>
  <sheetFormatPr baseColWidth="10" defaultRowHeight="15"/>
  <cols>
    <col min="1" max="1" width="16" customWidth="1"/>
    <col min="2" max="2" width="29.7109375" customWidth="1"/>
    <col min="3" max="3" width="5.42578125" customWidth="1"/>
    <col min="4" max="4" width="9.7109375" bestFit="1" customWidth="1"/>
    <col min="5" max="5" width="8.140625" bestFit="1" customWidth="1"/>
    <col min="6" max="6" width="11.5703125" bestFit="1" customWidth="1"/>
    <col min="7" max="7" width="13.85546875" customWidth="1"/>
    <col min="9" max="9" width="16" bestFit="1" customWidth="1"/>
    <col min="10" max="10" width="22.42578125" customWidth="1"/>
    <col min="11" max="11" width="5.42578125" customWidth="1"/>
    <col min="12" max="12" width="9.7109375" bestFit="1" customWidth="1"/>
    <col min="13" max="13" width="8.140625" bestFit="1" customWidth="1"/>
    <col min="14" max="14" width="11.5703125" bestFit="1" customWidth="1"/>
    <col min="15" max="15" width="20.140625" customWidth="1"/>
    <col min="17" max="17" width="16" bestFit="1" customWidth="1"/>
    <col min="18" max="18" width="20.85546875" customWidth="1"/>
    <col min="19" max="19" width="5.42578125" customWidth="1"/>
    <col min="20" max="23" width="18.5703125" customWidth="1"/>
    <col min="25" max="25" width="16" bestFit="1" customWidth="1"/>
    <col min="26" max="26" width="21" customWidth="1"/>
    <col min="27" max="27" width="5.42578125" customWidth="1"/>
    <col min="28" max="32" width="18.7109375" customWidth="1"/>
    <col min="33" max="33" width="16" customWidth="1"/>
    <col min="34" max="34" width="28" customWidth="1"/>
    <col min="35" max="35" width="5.42578125" customWidth="1"/>
  </cols>
  <sheetData>
    <row r="1" spans="1:39" ht="15.75" thickBot="1"/>
    <row r="2" spans="1:39" ht="30.75" thickBot="1">
      <c r="A2" s="27" t="s">
        <v>28</v>
      </c>
      <c r="B2" s="19" t="s">
        <v>29</v>
      </c>
      <c r="C2" s="28" t="s">
        <v>0</v>
      </c>
      <c r="D2" s="19" t="s">
        <v>38</v>
      </c>
      <c r="E2" s="19" t="s">
        <v>35</v>
      </c>
      <c r="F2" s="19" t="s">
        <v>36</v>
      </c>
      <c r="G2" s="29" t="s">
        <v>41</v>
      </c>
      <c r="I2" s="27" t="s">
        <v>28</v>
      </c>
      <c r="J2" s="19" t="s">
        <v>29</v>
      </c>
      <c r="K2" s="28" t="s">
        <v>1</v>
      </c>
      <c r="L2" s="19" t="s">
        <v>38</v>
      </c>
      <c r="M2" s="19" t="s">
        <v>35</v>
      </c>
      <c r="N2" s="19" t="s">
        <v>36</v>
      </c>
      <c r="O2" s="29" t="s">
        <v>41</v>
      </c>
      <c r="Q2" s="27" t="s">
        <v>28</v>
      </c>
      <c r="R2" s="19" t="s">
        <v>29</v>
      </c>
      <c r="S2" s="28" t="s">
        <v>2</v>
      </c>
      <c r="T2" s="19" t="s">
        <v>38</v>
      </c>
      <c r="U2" s="19" t="s">
        <v>35</v>
      </c>
      <c r="V2" s="19" t="s">
        <v>36</v>
      </c>
      <c r="W2" s="29" t="s">
        <v>41</v>
      </c>
      <c r="Y2" s="27" t="s">
        <v>28</v>
      </c>
      <c r="Z2" s="19" t="s">
        <v>29</v>
      </c>
      <c r="AA2" s="28" t="s">
        <v>3</v>
      </c>
      <c r="AB2" s="19" t="s">
        <v>38</v>
      </c>
      <c r="AC2" s="19" t="s">
        <v>35</v>
      </c>
      <c r="AD2" s="19" t="s">
        <v>36</v>
      </c>
      <c r="AE2" s="29" t="s">
        <v>41</v>
      </c>
      <c r="AG2" s="27" t="s">
        <v>28</v>
      </c>
      <c r="AH2" s="19" t="s">
        <v>29</v>
      </c>
      <c r="AI2" s="28" t="s">
        <v>4</v>
      </c>
      <c r="AJ2" s="19" t="s">
        <v>38</v>
      </c>
      <c r="AK2" s="19" t="s">
        <v>35</v>
      </c>
      <c r="AL2" s="19" t="s">
        <v>36</v>
      </c>
      <c r="AM2" s="29" t="s">
        <v>41</v>
      </c>
    </row>
    <row r="3" spans="1:39">
      <c r="A3" t="s">
        <v>17</v>
      </c>
      <c r="B3">
        <v>6</v>
      </c>
      <c r="C3">
        <v>3</v>
      </c>
      <c r="D3" s="12">
        <f>$B$28</f>
        <v>2.6666666666666665</v>
      </c>
      <c r="E3" s="12">
        <f>C3-D3</f>
        <v>0.33333333333333348</v>
      </c>
      <c r="F3" s="12">
        <f>E3^2</f>
        <v>0.11111111111111122</v>
      </c>
      <c r="G3" s="13">
        <f>NORMDIST(C3,$B$28,$B$30,FALSE)</f>
        <v>0.65090592543478587</v>
      </c>
      <c r="I3" s="36" t="s">
        <v>17</v>
      </c>
      <c r="J3" s="12">
        <v>6</v>
      </c>
      <c r="K3" s="12">
        <v>3</v>
      </c>
      <c r="L3" s="12">
        <f>$J$28</f>
        <v>2.8095238095238093</v>
      </c>
      <c r="M3" s="12">
        <f>K3-L3</f>
        <v>0.19047619047619069</v>
      </c>
      <c r="N3" s="12">
        <f>M3^2</f>
        <v>3.6281179138322073E-2</v>
      </c>
      <c r="O3" s="13">
        <f>NORMDIST(K3,L3,$J$30,FALSE)</f>
        <v>0.88637971488650114</v>
      </c>
      <c r="Q3" s="4" t="s">
        <v>17</v>
      </c>
      <c r="R3" s="5">
        <v>6</v>
      </c>
      <c r="S3" s="5">
        <v>3</v>
      </c>
      <c r="T3" s="12">
        <f>$R$28</f>
        <v>2.5238095238095237</v>
      </c>
      <c r="U3" s="12">
        <f>S3-T3</f>
        <v>0.47619047619047628</v>
      </c>
      <c r="V3" s="12">
        <f>U3^2</f>
        <v>0.22675736961451254</v>
      </c>
      <c r="W3" s="13">
        <f>NORMDIST(S3,T3,$R$30,FALSE)</f>
        <v>0.48479233935655341</v>
      </c>
      <c r="Y3" s="8" t="s">
        <v>17</v>
      </c>
      <c r="Z3" s="9">
        <v>6</v>
      </c>
      <c r="AA3" s="9">
        <v>3</v>
      </c>
      <c r="AB3" s="9">
        <f>$Z$28</f>
        <v>2.2857142857142856</v>
      </c>
      <c r="AC3" s="9">
        <f>AA3-AB3</f>
        <v>0.71428571428571441</v>
      </c>
      <c r="AD3" s="9">
        <f>AC3^2</f>
        <v>0.51020408163265329</v>
      </c>
      <c r="AE3" s="10">
        <f>NORMDIST(AA3,AB3,$Z$30,FALSE)</f>
        <v>0.3302698365807244</v>
      </c>
      <c r="AG3" s="11" t="s">
        <v>17</v>
      </c>
      <c r="AH3" s="12">
        <v>6</v>
      </c>
      <c r="AI3" s="12">
        <v>3</v>
      </c>
      <c r="AJ3" s="12">
        <f>$AH$28</f>
        <v>2.8095238095238093</v>
      </c>
      <c r="AK3" s="12">
        <f>AI3-AJ3</f>
        <v>0.19047619047619069</v>
      </c>
      <c r="AL3" s="12">
        <f>AK3^2</f>
        <v>3.6281179138322073E-2</v>
      </c>
      <c r="AM3" s="13">
        <f>NORMDIST(AI3,AJ3,$AH$30,FALSE)</f>
        <v>0.72737331705917818</v>
      </c>
    </row>
    <row r="4" spans="1:39">
      <c r="A4" t="s">
        <v>18</v>
      </c>
      <c r="B4">
        <v>6</v>
      </c>
      <c r="C4">
        <v>3</v>
      </c>
      <c r="D4" s="12">
        <f t="shared" ref="D4:D23" si="0">$B$28</f>
        <v>2.6666666666666665</v>
      </c>
      <c r="E4" s="12">
        <f t="shared" ref="E4:E7" si="1">C4-D4</f>
        <v>0.33333333333333348</v>
      </c>
      <c r="F4" s="12">
        <f t="shared" ref="F4:F23" si="2">E4^2</f>
        <v>0.11111111111111122</v>
      </c>
      <c r="G4" s="13">
        <f t="shared" ref="G4:G7" si="3">NORMDIST(C4,$B$28,$B$30,FALSE)</f>
        <v>0.65090592543478587</v>
      </c>
      <c r="I4" s="36" t="s">
        <v>18</v>
      </c>
      <c r="J4" s="12">
        <v>6</v>
      </c>
      <c r="K4" s="12">
        <v>3</v>
      </c>
      <c r="L4" s="12">
        <f t="shared" ref="L4:L23" si="4">$J$28</f>
        <v>2.8095238095238093</v>
      </c>
      <c r="M4" s="12">
        <f t="shared" ref="M4:M7" si="5">K4-L4</f>
        <v>0.19047619047619069</v>
      </c>
      <c r="N4" s="12">
        <f t="shared" ref="N4:N23" si="6">M4^2</f>
        <v>3.6281179138322073E-2</v>
      </c>
      <c r="O4" s="13">
        <f t="shared" ref="O4:O7" si="7">NORMDIST(K4,L4,$J$30,FALSE)</f>
        <v>0.88637971488650114</v>
      </c>
      <c r="Q4" s="4" t="s">
        <v>18</v>
      </c>
      <c r="R4" s="5">
        <v>6</v>
      </c>
      <c r="S4" s="5">
        <v>3</v>
      </c>
      <c r="T4" s="12">
        <f t="shared" ref="T4:T23" si="8">$R$28</f>
        <v>2.5238095238095237</v>
      </c>
      <c r="U4" s="12">
        <f t="shared" ref="U4:U7" si="9">S4-T4</f>
        <v>0.47619047619047628</v>
      </c>
      <c r="V4" s="12">
        <f t="shared" ref="V4:V23" si="10">U4^2</f>
        <v>0.22675736961451254</v>
      </c>
      <c r="W4" s="13">
        <f t="shared" ref="W4:W7" si="11">NORMDIST(S4,T4,$R$30,FALSE)</f>
        <v>0.48479233935655341</v>
      </c>
      <c r="Y4" s="11" t="s">
        <v>18</v>
      </c>
      <c r="Z4" s="12">
        <v>6</v>
      </c>
      <c r="AA4" s="12">
        <v>3</v>
      </c>
      <c r="AB4" s="12">
        <f t="shared" ref="AB4:AB23" si="12">$Z$28</f>
        <v>2.2857142857142856</v>
      </c>
      <c r="AC4" s="12">
        <f t="shared" ref="AC4:AC7" si="13">AA4-AB4</f>
        <v>0.71428571428571441</v>
      </c>
      <c r="AD4" s="12">
        <f t="shared" ref="AD4:AD23" si="14">AC4^2</f>
        <v>0.51020408163265329</v>
      </c>
      <c r="AE4" s="13">
        <f t="shared" ref="AE4:AE7" si="15">NORMDIST(AA4,AB4,$Z$30,FALSE)</f>
        <v>0.3302698365807244</v>
      </c>
      <c r="AG4" s="11" t="s">
        <v>18</v>
      </c>
      <c r="AH4" s="12">
        <v>6</v>
      </c>
      <c r="AI4" s="12">
        <v>3</v>
      </c>
      <c r="AJ4" s="12">
        <f t="shared" ref="AJ4:AJ23" si="16">$AH$28</f>
        <v>2.8095238095238093</v>
      </c>
      <c r="AK4" s="12">
        <f t="shared" ref="AK4:AK7" si="17">AI4-AJ4</f>
        <v>0.19047619047619069</v>
      </c>
      <c r="AL4" s="12">
        <f t="shared" ref="AL4:AL23" si="18">AK4^2</f>
        <v>3.6281179138322073E-2</v>
      </c>
      <c r="AM4" s="13">
        <f t="shared" ref="AM4:AM7" si="19">NORMDIST(AI4,AJ4,$AH$30,FALSE)</f>
        <v>0.72737331705917818</v>
      </c>
    </row>
    <row r="5" spans="1:39">
      <c r="A5" t="s">
        <v>19</v>
      </c>
      <c r="B5">
        <v>5</v>
      </c>
      <c r="C5">
        <v>2</v>
      </c>
      <c r="D5" s="12">
        <f t="shared" si="0"/>
        <v>2.6666666666666665</v>
      </c>
      <c r="E5" s="12">
        <f t="shared" si="1"/>
        <v>-0.66666666666666652</v>
      </c>
      <c r="F5" s="12">
        <f t="shared" si="2"/>
        <v>0.44444444444444425</v>
      </c>
      <c r="G5" s="13">
        <f t="shared" si="3"/>
        <v>0.31864556695279966</v>
      </c>
      <c r="I5" s="36" t="s">
        <v>19</v>
      </c>
      <c r="J5" s="12">
        <v>5</v>
      </c>
      <c r="K5" s="12">
        <v>3</v>
      </c>
      <c r="L5" s="12">
        <f t="shared" si="4"/>
        <v>2.8095238095238093</v>
      </c>
      <c r="M5" s="12">
        <f t="shared" si="5"/>
        <v>0.19047619047619069</v>
      </c>
      <c r="N5" s="12">
        <f t="shared" si="6"/>
        <v>3.6281179138322073E-2</v>
      </c>
      <c r="O5" s="13">
        <f t="shared" si="7"/>
        <v>0.88637971488650114</v>
      </c>
      <c r="Q5" s="4" t="s">
        <v>19</v>
      </c>
      <c r="R5" s="5">
        <v>5</v>
      </c>
      <c r="S5" s="5">
        <v>2</v>
      </c>
      <c r="T5" s="12">
        <f t="shared" si="8"/>
        <v>2.5238095238095237</v>
      </c>
      <c r="U5" s="12">
        <f t="shared" si="9"/>
        <v>-0.52380952380952372</v>
      </c>
      <c r="V5" s="12">
        <f t="shared" si="10"/>
        <v>0.27437641723355999</v>
      </c>
      <c r="W5" s="13">
        <f t="shared" si="11"/>
        <v>0.45392462466411726</v>
      </c>
      <c r="Y5" s="11" t="s">
        <v>19</v>
      </c>
      <c r="Z5" s="12">
        <v>5</v>
      </c>
      <c r="AA5" s="12">
        <v>3</v>
      </c>
      <c r="AB5" s="12">
        <f t="shared" si="12"/>
        <v>2.2857142857142856</v>
      </c>
      <c r="AC5" s="12">
        <f t="shared" si="13"/>
        <v>0.71428571428571441</v>
      </c>
      <c r="AD5" s="12">
        <f t="shared" si="14"/>
        <v>0.51020408163265329</v>
      </c>
      <c r="AE5" s="13">
        <f t="shared" si="15"/>
        <v>0.3302698365807244</v>
      </c>
      <c r="AG5" s="11" t="s">
        <v>19</v>
      </c>
      <c r="AH5" s="12">
        <v>5</v>
      </c>
      <c r="AI5" s="12">
        <v>3</v>
      </c>
      <c r="AJ5" s="12">
        <f t="shared" si="16"/>
        <v>2.8095238095238093</v>
      </c>
      <c r="AK5" s="12">
        <f t="shared" si="17"/>
        <v>0.19047619047619069</v>
      </c>
      <c r="AL5" s="12">
        <f t="shared" si="18"/>
        <v>3.6281179138322073E-2</v>
      </c>
      <c r="AM5" s="13">
        <f t="shared" si="19"/>
        <v>0.72737331705917818</v>
      </c>
    </row>
    <row r="6" spans="1:39">
      <c r="A6" t="s">
        <v>20</v>
      </c>
      <c r="B6">
        <v>6</v>
      </c>
      <c r="C6">
        <v>3</v>
      </c>
      <c r="D6" s="12">
        <f t="shared" si="0"/>
        <v>2.6666666666666665</v>
      </c>
      <c r="E6" s="12">
        <f t="shared" si="1"/>
        <v>0.33333333333333348</v>
      </c>
      <c r="F6" s="12">
        <f t="shared" si="2"/>
        <v>0.11111111111111122</v>
      </c>
      <c r="G6" s="13">
        <f t="shared" si="3"/>
        <v>0.65090592543478587</v>
      </c>
      <c r="I6" s="36" t="s">
        <v>20</v>
      </c>
      <c r="J6" s="12">
        <v>6</v>
      </c>
      <c r="K6" s="12">
        <v>3</v>
      </c>
      <c r="L6" s="12">
        <f t="shared" si="4"/>
        <v>2.8095238095238093</v>
      </c>
      <c r="M6" s="12">
        <f t="shared" si="5"/>
        <v>0.19047619047619069</v>
      </c>
      <c r="N6" s="12">
        <f t="shared" si="6"/>
        <v>3.6281179138322073E-2</v>
      </c>
      <c r="O6" s="13">
        <f t="shared" si="7"/>
        <v>0.88637971488650114</v>
      </c>
      <c r="Q6" s="4" t="s">
        <v>20</v>
      </c>
      <c r="R6" s="5">
        <v>6</v>
      </c>
      <c r="S6" s="5">
        <v>2</v>
      </c>
      <c r="T6" s="12">
        <f t="shared" si="8"/>
        <v>2.5238095238095237</v>
      </c>
      <c r="U6" s="12">
        <f t="shared" si="9"/>
        <v>-0.52380952380952372</v>
      </c>
      <c r="V6" s="12">
        <f t="shared" si="10"/>
        <v>0.27437641723355999</v>
      </c>
      <c r="W6" s="13">
        <f t="shared" si="11"/>
        <v>0.45392462466411726</v>
      </c>
      <c r="Y6" s="11" t="s">
        <v>20</v>
      </c>
      <c r="Z6" s="12">
        <v>6</v>
      </c>
      <c r="AA6" s="12">
        <v>2</v>
      </c>
      <c r="AB6" s="12">
        <f t="shared" si="12"/>
        <v>2.2857142857142856</v>
      </c>
      <c r="AC6" s="12">
        <f t="shared" si="13"/>
        <v>-0.28571428571428559</v>
      </c>
      <c r="AD6" s="12">
        <f t="shared" si="14"/>
        <v>8.1632653061224414E-2</v>
      </c>
      <c r="AE6" s="13">
        <f t="shared" si="15"/>
        <v>0.44581764778517813</v>
      </c>
      <c r="AG6" s="11" t="s">
        <v>20</v>
      </c>
      <c r="AH6" s="12">
        <v>6</v>
      </c>
      <c r="AI6" s="12">
        <v>3</v>
      </c>
      <c r="AJ6" s="12">
        <f t="shared" si="16"/>
        <v>2.8095238095238093</v>
      </c>
      <c r="AK6" s="12">
        <f t="shared" si="17"/>
        <v>0.19047619047619069</v>
      </c>
      <c r="AL6" s="12">
        <f t="shared" si="18"/>
        <v>3.6281179138322073E-2</v>
      </c>
      <c r="AM6" s="13">
        <f t="shared" si="19"/>
        <v>0.72737331705917818</v>
      </c>
    </row>
    <row r="7" spans="1:39">
      <c r="A7" t="s">
        <v>21</v>
      </c>
      <c r="B7">
        <v>5</v>
      </c>
      <c r="C7">
        <v>2</v>
      </c>
      <c r="D7" s="12">
        <f t="shared" si="0"/>
        <v>2.6666666666666665</v>
      </c>
      <c r="E7" s="12">
        <f t="shared" si="1"/>
        <v>-0.66666666666666652</v>
      </c>
      <c r="F7" s="12">
        <f t="shared" si="2"/>
        <v>0.44444444444444425</v>
      </c>
      <c r="G7" s="13">
        <f t="shared" si="3"/>
        <v>0.31864556695279966</v>
      </c>
      <c r="I7" s="36" t="s">
        <v>21</v>
      </c>
      <c r="J7" s="12">
        <v>5</v>
      </c>
      <c r="K7" s="12">
        <v>3</v>
      </c>
      <c r="L7" s="12">
        <f t="shared" si="4"/>
        <v>2.8095238095238093</v>
      </c>
      <c r="M7" s="12">
        <f t="shared" si="5"/>
        <v>0.19047619047619069</v>
      </c>
      <c r="N7" s="12">
        <f t="shared" si="6"/>
        <v>3.6281179138322073E-2</v>
      </c>
      <c r="O7" s="13">
        <f t="shared" si="7"/>
        <v>0.88637971488650114</v>
      </c>
      <c r="Q7" s="4" t="s">
        <v>21</v>
      </c>
      <c r="R7" s="5">
        <v>5</v>
      </c>
      <c r="S7" s="5">
        <v>1</v>
      </c>
      <c r="T7" s="12">
        <f t="shared" si="8"/>
        <v>2.5238095238095237</v>
      </c>
      <c r="U7" s="12">
        <f t="shared" si="9"/>
        <v>-1.5238095238095237</v>
      </c>
      <c r="V7" s="12">
        <f t="shared" si="10"/>
        <v>2.3219954648526073</v>
      </c>
      <c r="W7" s="13">
        <f t="shared" si="11"/>
        <v>2.6815599548078828E-2</v>
      </c>
      <c r="Y7" s="11" t="s">
        <v>21</v>
      </c>
      <c r="Z7" s="12">
        <v>5</v>
      </c>
      <c r="AA7" s="12">
        <v>2</v>
      </c>
      <c r="AB7" s="12">
        <f t="shared" si="12"/>
        <v>2.2857142857142856</v>
      </c>
      <c r="AC7" s="12">
        <f t="shared" si="13"/>
        <v>-0.28571428571428559</v>
      </c>
      <c r="AD7" s="12">
        <f t="shared" si="14"/>
        <v>8.1632653061224414E-2</v>
      </c>
      <c r="AE7" s="13">
        <f t="shared" si="15"/>
        <v>0.44581764778517813</v>
      </c>
      <c r="AG7" s="11" t="s">
        <v>21</v>
      </c>
      <c r="AH7" s="12">
        <v>5</v>
      </c>
      <c r="AI7" s="12">
        <v>2</v>
      </c>
      <c r="AJ7" s="12">
        <f t="shared" si="16"/>
        <v>2.8095238095238093</v>
      </c>
      <c r="AK7" s="12">
        <f t="shared" si="17"/>
        <v>-0.80952380952380931</v>
      </c>
      <c r="AL7" s="12">
        <f t="shared" si="18"/>
        <v>0.6553287981859407</v>
      </c>
      <c r="AM7" s="13">
        <f t="shared" si="19"/>
        <v>0.22310034937470075</v>
      </c>
    </row>
    <row r="8" spans="1:39">
      <c r="A8" t="s">
        <v>22</v>
      </c>
      <c r="B8">
        <v>6</v>
      </c>
      <c r="C8">
        <v>2</v>
      </c>
      <c r="D8" s="12">
        <f t="shared" si="0"/>
        <v>2.6666666666666665</v>
      </c>
      <c r="E8" s="12">
        <f t="shared" ref="E8:E14" si="20">C8-D8</f>
        <v>-0.66666666666666652</v>
      </c>
      <c r="F8" s="12">
        <f t="shared" si="2"/>
        <v>0.44444444444444425</v>
      </c>
      <c r="G8" s="13">
        <f t="shared" ref="G8:G14" si="21">NORMDIST(C8,$B$28,$B$30,FALSE)</f>
        <v>0.31864556695279966</v>
      </c>
      <c r="I8" s="36" t="s">
        <v>22</v>
      </c>
      <c r="J8" s="12">
        <v>6</v>
      </c>
      <c r="K8" s="12">
        <v>3</v>
      </c>
      <c r="L8" s="12">
        <f t="shared" si="4"/>
        <v>2.8095238095238093</v>
      </c>
      <c r="M8" s="12">
        <f t="shared" ref="M8:M14" si="22">K8-L8</f>
        <v>0.19047619047619069</v>
      </c>
      <c r="N8" s="12">
        <f t="shared" si="6"/>
        <v>3.6281179138322073E-2</v>
      </c>
      <c r="O8" s="13">
        <f t="shared" ref="O8:O14" si="23">NORMDIST(K8,L8,$J$30,FALSE)</f>
        <v>0.88637971488650114</v>
      </c>
      <c r="Q8" s="4" t="s">
        <v>22</v>
      </c>
      <c r="R8" s="5">
        <v>6</v>
      </c>
      <c r="S8" s="5">
        <v>2</v>
      </c>
      <c r="T8" s="12">
        <f t="shared" si="8"/>
        <v>2.5238095238095237</v>
      </c>
      <c r="U8" s="12">
        <f t="shared" ref="U8:U14" si="24">S8-T8</f>
        <v>-0.52380952380952372</v>
      </c>
      <c r="V8" s="12">
        <f t="shared" si="10"/>
        <v>0.27437641723355999</v>
      </c>
      <c r="W8" s="13">
        <f t="shared" ref="W8:W14" si="25">NORMDIST(S8,T8,$R$30,FALSE)</f>
        <v>0.45392462466411726</v>
      </c>
      <c r="Y8" s="11" t="s">
        <v>22</v>
      </c>
      <c r="Z8" s="12">
        <v>6</v>
      </c>
      <c r="AA8" s="12">
        <v>2</v>
      </c>
      <c r="AB8" s="12">
        <f t="shared" si="12"/>
        <v>2.2857142857142856</v>
      </c>
      <c r="AC8" s="12">
        <f t="shared" ref="AC8:AC14" si="26">AA8-AB8</f>
        <v>-0.28571428571428559</v>
      </c>
      <c r="AD8" s="12">
        <f t="shared" si="14"/>
        <v>8.1632653061224414E-2</v>
      </c>
      <c r="AE8" s="13">
        <f t="shared" ref="AE8:AE14" si="27">NORMDIST(AA8,AB8,$Z$30,FALSE)</f>
        <v>0.44581764778517813</v>
      </c>
      <c r="AG8" s="11" t="s">
        <v>22</v>
      </c>
      <c r="AH8" s="12">
        <v>6</v>
      </c>
      <c r="AI8" s="12">
        <v>3</v>
      </c>
      <c r="AJ8" s="12">
        <f t="shared" si="16"/>
        <v>2.8095238095238093</v>
      </c>
      <c r="AK8" s="12">
        <f t="shared" ref="AK8:AK14" si="28">AI8-AJ8</f>
        <v>0.19047619047619069</v>
      </c>
      <c r="AL8" s="12">
        <f t="shared" si="18"/>
        <v>3.6281179138322073E-2</v>
      </c>
      <c r="AM8" s="13">
        <f t="shared" ref="AM8:AM14" si="29">NORMDIST(AI8,AJ8,$AH$30,FALSE)</f>
        <v>0.72737331705917818</v>
      </c>
    </row>
    <row r="9" spans="1:39">
      <c r="A9" t="s">
        <v>23</v>
      </c>
      <c r="B9">
        <v>5</v>
      </c>
      <c r="C9">
        <v>3</v>
      </c>
      <c r="D9" s="12">
        <f t="shared" si="0"/>
        <v>2.6666666666666665</v>
      </c>
      <c r="E9" s="12">
        <f t="shared" si="20"/>
        <v>0.33333333333333348</v>
      </c>
      <c r="F9" s="12">
        <f t="shared" si="2"/>
        <v>0.11111111111111122</v>
      </c>
      <c r="G9" s="13">
        <f t="shared" si="21"/>
        <v>0.65090592543478587</v>
      </c>
      <c r="I9" s="36" t="s">
        <v>23</v>
      </c>
      <c r="J9" s="12">
        <v>5</v>
      </c>
      <c r="K9" s="12">
        <v>2</v>
      </c>
      <c r="L9" s="12">
        <f t="shared" si="4"/>
        <v>2.8095238095238093</v>
      </c>
      <c r="M9" s="12">
        <f t="shared" si="22"/>
        <v>-0.80952380952380931</v>
      </c>
      <c r="N9" s="12">
        <f t="shared" si="6"/>
        <v>0.6553287981859407</v>
      </c>
      <c r="O9" s="13">
        <f t="shared" si="23"/>
        <v>0.13102402784139261</v>
      </c>
      <c r="Q9" s="4" t="s">
        <v>23</v>
      </c>
      <c r="R9" s="5">
        <v>5</v>
      </c>
      <c r="S9" s="5">
        <v>2</v>
      </c>
      <c r="T9" s="12">
        <f t="shared" si="8"/>
        <v>2.5238095238095237</v>
      </c>
      <c r="U9" s="12">
        <f t="shared" si="24"/>
        <v>-0.52380952380952372</v>
      </c>
      <c r="V9" s="12">
        <f t="shared" si="10"/>
        <v>0.27437641723355999</v>
      </c>
      <c r="W9" s="13">
        <f t="shared" si="25"/>
        <v>0.45392462466411726</v>
      </c>
      <c r="Y9" s="11" t="s">
        <v>23</v>
      </c>
      <c r="Z9" s="12">
        <v>5</v>
      </c>
      <c r="AA9" s="12">
        <v>3</v>
      </c>
      <c r="AB9" s="12">
        <f t="shared" si="12"/>
        <v>2.2857142857142856</v>
      </c>
      <c r="AC9" s="12">
        <f t="shared" si="26"/>
        <v>0.71428571428571441</v>
      </c>
      <c r="AD9" s="12">
        <f t="shared" si="14"/>
        <v>0.51020408163265329</v>
      </c>
      <c r="AE9" s="13">
        <f t="shared" si="27"/>
        <v>0.3302698365807244</v>
      </c>
      <c r="AG9" s="11" t="s">
        <v>23</v>
      </c>
      <c r="AH9" s="12">
        <v>5</v>
      </c>
      <c r="AI9" s="12">
        <v>2</v>
      </c>
      <c r="AJ9" s="12">
        <f t="shared" si="16"/>
        <v>2.8095238095238093</v>
      </c>
      <c r="AK9" s="12">
        <f t="shared" si="28"/>
        <v>-0.80952380952380931</v>
      </c>
      <c r="AL9" s="12">
        <f t="shared" si="18"/>
        <v>0.6553287981859407</v>
      </c>
      <c r="AM9" s="13">
        <f t="shared" si="29"/>
        <v>0.22310034937470075</v>
      </c>
    </row>
    <row r="10" spans="1:39">
      <c r="A10" t="s">
        <v>24</v>
      </c>
      <c r="B10">
        <v>6</v>
      </c>
      <c r="C10">
        <v>3</v>
      </c>
      <c r="D10" s="12">
        <f t="shared" si="0"/>
        <v>2.6666666666666665</v>
      </c>
      <c r="E10" s="12">
        <f t="shared" si="20"/>
        <v>0.33333333333333348</v>
      </c>
      <c r="F10" s="12">
        <f t="shared" si="2"/>
        <v>0.11111111111111122</v>
      </c>
      <c r="G10" s="13">
        <f t="shared" si="21"/>
        <v>0.65090592543478587</v>
      </c>
      <c r="I10" s="36" t="s">
        <v>24</v>
      </c>
      <c r="J10" s="12">
        <v>6</v>
      </c>
      <c r="K10" s="12">
        <v>3</v>
      </c>
      <c r="L10" s="12">
        <f t="shared" si="4"/>
        <v>2.8095238095238093</v>
      </c>
      <c r="M10" s="12">
        <f t="shared" si="22"/>
        <v>0.19047619047619069</v>
      </c>
      <c r="N10" s="12">
        <f t="shared" si="6"/>
        <v>3.6281179138322073E-2</v>
      </c>
      <c r="O10" s="13">
        <f t="shared" si="23"/>
        <v>0.88637971488650114</v>
      </c>
      <c r="Q10" s="4" t="s">
        <v>24</v>
      </c>
      <c r="R10" s="5">
        <v>6</v>
      </c>
      <c r="S10" s="5">
        <v>3</v>
      </c>
      <c r="T10" s="12">
        <f t="shared" si="8"/>
        <v>2.5238095238095237</v>
      </c>
      <c r="U10" s="12">
        <f t="shared" si="24"/>
        <v>0.47619047619047628</v>
      </c>
      <c r="V10" s="12">
        <f t="shared" si="10"/>
        <v>0.22675736961451254</v>
      </c>
      <c r="W10" s="13">
        <f t="shared" si="25"/>
        <v>0.48479233935655341</v>
      </c>
      <c r="Y10" s="11" t="s">
        <v>24</v>
      </c>
      <c r="Z10" s="12">
        <v>6</v>
      </c>
      <c r="AA10" s="12">
        <v>3</v>
      </c>
      <c r="AB10" s="12">
        <f t="shared" si="12"/>
        <v>2.2857142857142856</v>
      </c>
      <c r="AC10" s="12">
        <f t="shared" si="26"/>
        <v>0.71428571428571441</v>
      </c>
      <c r="AD10" s="12">
        <f t="shared" si="14"/>
        <v>0.51020408163265329</v>
      </c>
      <c r="AE10" s="13">
        <f t="shared" si="27"/>
        <v>0.3302698365807244</v>
      </c>
      <c r="AG10" s="11" t="s">
        <v>24</v>
      </c>
      <c r="AH10" s="12">
        <v>6</v>
      </c>
      <c r="AI10" s="12">
        <v>1</v>
      </c>
      <c r="AJ10" s="12">
        <f t="shared" si="16"/>
        <v>2.8095238095238093</v>
      </c>
      <c r="AK10" s="12">
        <f t="shared" si="28"/>
        <v>-1.8095238095238093</v>
      </c>
      <c r="AL10" s="12">
        <f t="shared" si="18"/>
        <v>3.2743764172335594</v>
      </c>
      <c r="AM10" s="13">
        <f t="shared" si="29"/>
        <v>1.503238329564179E-3</v>
      </c>
    </row>
    <row r="11" spans="1:39">
      <c r="A11" t="s">
        <v>25</v>
      </c>
      <c r="B11">
        <v>4</v>
      </c>
      <c r="C11">
        <v>2</v>
      </c>
      <c r="D11" s="12">
        <f t="shared" si="0"/>
        <v>2.6666666666666665</v>
      </c>
      <c r="E11" s="12">
        <f t="shared" si="20"/>
        <v>-0.66666666666666652</v>
      </c>
      <c r="F11" s="12">
        <f t="shared" si="2"/>
        <v>0.44444444444444425</v>
      </c>
      <c r="G11" s="13">
        <f t="shared" si="21"/>
        <v>0.31864556695279966</v>
      </c>
      <c r="I11" s="36" t="s">
        <v>25</v>
      </c>
      <c r="J11" s="12">
        <v>4</v>
      </c>
      <c r="K11" s="12">
        <v>3</v>
      </c>
      <c r="L11" s="12">
        <f t="shared" si="4"/>
        <v>2.8095238095238093</v>
      </c>
      <c r="M11" s="12">
        <f t="shared" si="22"/>
        <v>0.19047619047619069</v>
      </c>
      <c r="N11" s="12">
        <f t="shared" si="6"/>
        <v>3.6281179138322073E-2</v>
      </c>
      <c r="O11" s="13">
        <f t="shared" si="23"/>
        <v>0.88637971488650114</v>
      </c>
      <c r="Q11" s="4" t="s">
        <v>25</v>
      </c>
      <c r="R11" s="5">
        <v>4</v>
      </c>
      <c r="S11" s="5">
        <v>3</v>
      </c>
      <c r="T11" s="12">
        <f t="shared" si="8"/>
        <v>2.5238095238095237</v>
      </c>
      <c r="U11" s="12">
        <f t="shared" si="24"/>
        <v>0.47619047619047628</v>
      </c>
      <c r="V11" s="12">
        <f t="shared" si="10"/>
        <v>0.22675736961451254</v>
      </c>
      <c r="W11" s="13">
        <f t="shared" si="25"/>
        <v>0.48479233935655341</v>
      </c>
      <c r="Y11" s="11" t="s">
        <v>25</v>
      </c>
      <c r="Z11" s="12">
        <v>4</v>
      </c>
      <c r="AA11" s="12">
        <v>3</v>
      </c>
      <c r="AB11" s="12">
        <f t="shared" si="12"/>
        <v>2.2857142857142856</v>
      </c>
      <c r="AC11" s="12">
        <f t="shared" si="26"/>
        <v>0.71428571428571441</v>
      </c>
      <c r="AD11" s="12">
        <f t="shared" si="14"/>
        <v>0.51020408163265329</v>
      </c>
      <c r="AE11" s="13">
        <f t="shared" si="27"/>
        <v>0.3302698365807244</v>
      </c>
      <c r="AG11" s="11" t="s">
        <v>25</v>
      </c>
      <c r="AH11" s="12">
        <v>4</v>
      </c>
      <c r="AI11" s="12">
        <v>3</v>
      </c>
      <c r="AJ11" s="12">
        <f t="shared" si="16"/>
        <v>2.8095238095238093</v>
      </c>
      <c r="AK11" s="12">
        <f t="shared" si="28"/>
        <v>0.19047619047619069</v>
      </c>
      <c r="AL11" s="12">
        <f t="shared" si="18"/>
        <v>3.6281179138322073E-2</v>
      </c>
      <c r="AM11" s="13">
        <f t="shared" si="29"/>
        <v>0.72737331705917818</v>
      </c>
    </row>
    <row r="12" spans="1:39">
      <c r="A12" t="s">
        <v>26</v>
      </c>
      <c r="B12">
        <v>5</v>
      </c>
      <c r="C12">
        <v>3</v>
      </c>
      <c r="D12" s="12">
        <f t="shared" si="0"/>
        <v>2.6666666666666665</v>
      </c>
      <c r="E12" s="12">
        <f t="shared" si="20"/>
        <v>0.33333333333333348</v>
      </c>
      <c r="F12" s="12">
        <f t="shared" si="2"/>
        <v>0.11111111111111122</v>
      </c>
      <c r="G12" s="13">
        <f t="shared" si="21"/>
        <v>0.65090592543478587</v>
      </c>
      <c r="I12" s="36" t="s">
        <v>26</v>
      </c>
      <c r="J12" s="12">
        <v>5</v>
      </c>
      <c r="K12" s="12">
        <v>3</v>
      </c>
      <c r="L12" s="12">
        <f t="shared" si="4"/>
        <v>2.8095238095238093</v>
      </c>
      <c r="M12" s="12">
        <f t="shared" si="22"/>
        <v>0.19047619047619069</v>
      </c>
      <c r="N12" s="12">
        <f t="shared" si="6"/>
        <v>3.6281179138322073E-2</v>
      </c>
      <c r="O12" s="13">
        <f t="shared" si="23"/>
        <v>0.88637971488650114</v>
      </c>
      <c r="Q12" s="4" t="s">
        <v>26</v>
      </c>
      <c r="R12" s="5">
        <v>5</v>
      </c>
      <c r="S12" s="5">
        <v>3</v>
      </c>
      <c r="T12" s="12">
        <f t="shared" si="8"/>
        <v>2.5238095238095237</v>
      </c>
      <c r="U12" s="12">
        <f t="shared" si="24"/>
        <v>0.47619047619047628</v>
      </c>
      <c r="V12" s="12">
        <f t="shared" si="10"/>
        <v>0.22675736961451254</v>
      </c>
      <c r="W12" s="13">
        <f t="shared" si="25"/>
        <v>0.48479233935655341</v>
      </c>
      <c r="Y12" s="11" t="s">
        <v>26</v>
      </c>
      <c r="Z12" s="12">
        <v>5</v>
      </c>
      <c r="AA12" s="12">
        <v>3</v>
      </c>
      <c r="AB12" s="12">
        <f t="shared" si="12"/>
        <v>2.2857142857142856</v>
      </c>
      <c r="AC12" s="12">
        <f t="shared" si="26"/>
        <v>0.71428571428571441</v>
      </c>
      <c r="AD12" s="12">
        <f t="shared" si="14"/>
        <v>0.51020408163265329</v>
      </c>
      <c r="AE12" s="13">
        <f t="shared" si="27"/>
        <v>0.3302698365807244</v>
      </c>
      <c r="AG12" s="11" t="s">
        <v>26</v>
      </c>
      <c r="AH12" s="12">
        <v>5</v>
      </c>
      <c r="AI12" s="12">
        <v>3</v>
      </c>
      <c r="AJ12" s="12">
        <f t="shared" si="16"/>
        <v>2.8095238095238093</v>
      </c>
      <c r="AK12" s="12">
        <f t="shared" si="28"/>
        <v>0.19047619047619069</v>
      </c>
      <c r="AL12" s="12">
        <f t="shared" si="18"/>
        <v>3.6281179138322073E-2</v>
      </c>
      <c r="AM12" s="13">
        <f t="shared" si="29"/>
        <v>0.72737331705917818</v>
      </c>
    </row>
    <row r="13" spans="1:39">
      <c r="A13" t="s">
        <v>27</v>
      </c>
      <c r="B13">
        <v>5</v>
      </c>
      <c r="C13">
        <v>2</v>
      </c>
      <c r="D13" s="12">
        <f t="shared" si="0"/>
        <v>2.6666666666666665</v>
      </c>
      <c r="E13" s="12">
        <f t="shared" si="20"/>
        <v>-0.66666666666666652</v>
      </c>
      <c r="F13" s="12">
        <f t="shared" si="2"/>
        <v>0.44444444444444425</v>
      </c>
      <c r="G13" s="13">
        <f t="shared" si="21"/>
        <v>0.31864556695279966</v>
      </c>
      <c r="I13" s="36" t="s">
        <v>27</v>
      </c>
      <c r="J13" s="12">
        <v>5</v>
      </c>
      <c r="K13" s="12">
        <v>2</v>
      </c>
      <c r="L13" s="12">
        <f t="shared" si="4"/>
        <v>2.8095238095238093</v>
      </c>
      <c r="M13" s="12">
        <f t="shared" si="22"/>
        <v>-0.80952380952380931</v>
      </c>
      <c r="N13" s="12">
        <f t="shared" si="6"/>
        <v>0.6553287981859407</v>
      </c>
      <c r="O13" s="13">
        <f t="shared" si="23"/>
        <v>0.13102402784139261</v>
      </c>
      <c r="Q13" s="4" t="s">
        <v>27</v>
      </c>
      <c r="R13" s="5">
        <v>5</v>
      </c>
      <c r="S13" s="5">
        <v>3</v>
      </c>
      <c r="T13" s="12">
        <f t="shared" si="8"/>
        <v>2.5238095238095237</v>
      </c>
      <c r="U13" s="12">
        <f t="shared" si="24"/>
        <v>0.47619047619047628</v>
      </c>
      <c r="V13" s="12">
        <f t="shared" si="10"/>
        <v>0.22675736961451254</v>
      </c>
      <c r="W13" s="13">
        <f t="shared" si="25"/>
        <v>0.48479233935655341</v>
      </c>
      <c r="Y13" s="11" t="s">
        <v>27</v>
      </c>
      <c r="Z13" s="12">
        <v>5</v>
      </c>
      <c r="AA13" s="12">
        <v>3</v>
      </c>
      <c r="AB13" s="12">
        <f t="shared" si="12"/>
        <v>2.2857142857142856</v>
      </c>
      <c r="AC13" s="12">
        <f t="shared" si="26"/>
        <v>0.71428571428571441</v>
      </c>
      <c r="AD13" s="12">
        <f t="shared" si="14"/>
        <v>0.51020408163265329</v>
      </c>
      <c r="AE13" s="13">
        <f t="shared" si="27"/>
        <v>0.3302698365807244</v>
      </c>
      <c r="AG13" s="11" t="s">
        <v>27</v>
      </c>
      <c r="AH13" s="12">
        <v>5</v>
      </c>
      <c r="AI13" s="12">
        <v>3</v>
      </c>
      <c r="AJ13" s="12">
        <f t="shared" si="16"/>
        <v>2.8095238095238093</v>
      </c>
      <c r="AK13" s="12">
        <f t="shared" si="28"/>
        <v>0.19047619047619069</v>
      </c>
      <c r="AL13" s="12">
        <f t="shared" si="18"/>
        <v>3.6281179138322073E-2</v>
      </c>
      <c r="AM13" s="13">
        <f t="shared" si="29"/>
        <v>0.72737331705917818</v>
      </c>
    </row>
    <row r="14" spans="1:39">
      <c r="A14" t="s">
        <v>30</v>
      </c>
      <c r="B14">
        <v>6</v>
      </c>
      <c r="C14">
        <v>3</v>
      </c>
      <c r="D14" s="12">
        <f t="shared" si="0"/>
        <v>2.6666666666666665</v>
      </c>
      <c r="E14" s="12">
        <f t="shared" si="20"/>
        <v>0.33333333333333348</v>
      </c>
      <c r="F14" s="12">
        <f t="shared" si="2"/>
        <v>0.11111111111111122</v>
      </c>
      <c r="G14" s="13">
        <f t="shared" si="21"/>
        <v>0.65090592543478587</v>
      </c>
      <c r="I14" s="36" t="s">
        <v>30</v>
      </c>
      <c r="J14" s="12">
        <v>6</v>
      </c>
      <c r="K14" s="12">
        <v>2</v>
      </c>
      <c r="L14" s="12">
        <f t="shared" si="4"/>
        <v>2.8095238095238093</v>
      </c>
      <c r="M14" s="12">
        <f t="shared" si="22"/>
        <v>-0.80952380952380931</v>
      </c>
      <c r="N14" s="12">
        <f t="shared" si="6"/>
        <v>0.6553287981859407</v>
      </c>
      <c r="O14" s="13">
        <f t="shared" si="23"/>
        <v>0.13102402784139261</v>
      </c>
      <c r="Q14" s="4" t="s">
        <v>30</v>
      </c>
      <c r="R14" s="5">
        <v>6</v>
      </c>
      <c r="S14" s="5">
        <v>3</v>
      </c>
      <c r="T14" s="12">
        <f t="shared" si="8"/>
        <v>2.5238095238095237</v>
      </c>
      <c r="U14" s="12">
        <f t="shared" si="24"/>
        <v>0.47619047619047628</v>
      </c>
      <c r="V14" s="12">
        <f t="shared" si="10"/>
        <v>0.22675736961451254</v>
      </c>
      <c r="W14" s="13">
        <f t="shared" si="25"/>
        <v>0.48479233935655341</v>
      </c>
      <c r="Y14" s="11" t="s">
        <v>30</v>
      </c>
      <c r="Z14" s="12">
        <v>6</v>
      </c>
      <c r="AA14" s="12">
        <v>1</v>
      </c>
      <c r="AB14" s="12">
        <f t="shared" si="12"/>
        <v>2.2857142857142856</v>
      </c>
      <c r="AC14" s="12">
        <f t="shared" si="26"/>
        <v>-1.2857142857142856</v>
      </c>
      <c r="AD14" s="12">
        <f t="shared" si="14"/>
        <v>1.6530612244897955</v>
      </c>
      <c r="AE14" s="13">
        <f t="shared" si="27"/>
        <v>0.148399803549981</v>
      </c>
      <c r="AG14" s="11" t="s">
        <v>30</v>
      </c>
      <c r="AH14" s="12">
        <v>6</v>
      </c>
      <c r="AI14" s="12">
        <v>3</v>
      </c>
      <c r="AJ14" s="12">
        <f t="shared" si="16"/>
        <v>2.8095238095238093</v>
      </c>
      <c r="AK14" s="12">
        <f t="shared" si="28"/>
        <v>0.19047619047619069</v>
      </c>
      <c r="AL14" s="12">
        <f t="shared" si="18"/>
        <v>3.6281179138322073E-2</v>
      </c>
      <c r="AM14" s="13">
        <f t="shared" si="29"/>
        <v>0.72737331705917818</v>
      </c>
    </row>
    <row r="15" spans="1:39">
      <c r="A15" s="31" t="s">
        <v>49</v>
      </c>
      <c r="B15" s="31">
        <v>5</v>
      </c>
      <c r="C15" s="34">
        <v>3</v>
      </c>
      <c r="D15" s="12">
        <f t="shared" si="0"/>
        <v>2.6666666666666665</v>
      </c>
      <c r="E15" s="12">
        <f t="shared" ref="E15:E23" si="30">C15-D15</f>
        <v>0.33333333333333348</v>
      </c>
      <c r="F15" s="12">
        <f t="shared" si="2"/>
        <v>0.11111111111111122</v>
      </c>
      <c r="G15" s="13">
        <f t="shared" ref="G15:G23" si="31">NORMDIST(C15,$B$28,$B$30,FALSE)</f>
        <v>0.65090592543478587</v>
      </c>
      <c r="I15" s="36" t="s">
        <v>49</v>
      </c>
      <c r="J15" s="12">
        <v>5</v>
      </c>
      <c r="K15" s="12">
        <v>3</v>
      </c>
      <c r="L15" s="12">
        <f t="shared" si="4"/>
        <v>2.8095238095238093</v>
      </c>
      <c r="M15" s="12">
        <f t="shared" ref="M15:M23" si="32">K15-L15</f>
        <v>0.19047619047619069</v>
      </c>
      <c r="N15" s="12">
        <f t="shared" si="6"/>
        <v>3.6281179138322073E-2</v>
      </c>
      <c r="O15" s="13">
        <f t="shared" ref="O15:O23" si="33">NORMDIST(K15,L15,$J$30,FALSE)</f>
        <v>0.88637971488650114</v>
      </c>
      <c r="Q15" s="36" t="s">
        <v>49</v>
      </c>
      <c r="R15" s="35">
        <v>5</v>
      </c>
      <c r="S15" s="35">
        <v>2</v>
      </c>
      <c r="T15" s="12">
        <f t="shared" si="8"/>
        <v>2.5238095238095237</v>
      </c>
      <c r="U15" s="12">
        <f t="shared" ref="U15:U23" si="34">S15-T15</f>
        <v>-0.52380952380952372</v>
      </c>
      <c r="V15" s="12">
        <f t="shared" si="10"/>
        <v>0.27437641723355999</v>
      </c>
      <c r="W15" s="13">
        <f t="shared" ref="W15:W23" si="35">NORMDIST(S15,T15,$R$30,FALSE)</f>
        <v>0.45392462466411726</v>
      </c>
      <c r="Y15" s="36" t="s">
        <v>49</v>
      </c>
      <c r="Z15" s="12">
        <v>5</v>
      </c>
      <c r="AA15" s="12">
        <v>3</v>
      </c>
      <c r="AB15" s="12">
        <f t="shared" si="12"/>
        <v>2.2857142857142856</v>
      </c>
      <c r="AC15" s="12">
        <f t="shared" ref="AC15:AC23" si="36">AA15-AB15</f>
        <v>0.71428571428571441</v>
      </c>
      <c r="AD15" s="12">
        <f t="shared" si="14"/>
        <v>0.51020408163265329</v>
      </c>
      <c r="AE15" s="13">
        <f t="shared" ref="AE15:AE23" si="37">NORMDIST(AA15,AB15,$Z$30,FALSE)</f>
        <v>0.3302698365807244</v>
      </c>
      <c r="AG15" s="36" t="s">
        <v>49</v>
      </c>
      <c r="AH15" s="12">
        <v>5</v>
      </c>
      <c r="AI15" s="12">
        <v>3</v>
      </c>
      <c r="AJ15" s="12">
        <f t="shared" si="16"/>
        <v>2.8095238095238093</v>
      </c>
      <c r="AK15" s="12">
        <f t="shared" ref="AK15:AK23" si="38">AI15-AJ15</f>
        <v>0.19047619047619069</v>
      </c>
      <c r="AL15" s="12">
        <f t="shared" si="18"/>
        <v>3.6281179138322073E-2</v>
      </c>
      <c r="AM15" s="13">
        <f t="shared" ref="AM15:AM23" si="39">NORMDIST(AI15,AJ15,$AH$30,FALSE)</f>
        <v>0.72737331705917818</v>
      </c>
    </row>
    <row r="16" spans="1:39">
      <c r="A16" s="31" t="s">
        <v>50</v>
      </c>
      <c r="B16" s="31">
        <v>5</v>
      </c>
      <c r="C16" s="34">
        <v>2</v>
      </c>
      <c r="D16" s="12">
        <f t="shared" si="0"/>
        <v>2.6666666666666665</v>
      </c>
      <c r="E16" s="12">
        <f t="shared" si="30"/>
        <v>-0.66666666666666652</v>
      </c>
      <c r="F16" s="12">
        <f t="shared" si="2"/>
        <v>0.44444444444444425</v>
      </c>
      <c r="G16" s="13">
        <f t="shared" si="31"/>
        <v>0.31864556695279966</v>
      </c>
      <c r="I16" s="36" t="s">
        <v>50</v>
      </c>
      <c r="J16" s="12">
        <v>5</v>
      </c>
      <c r="K16" s="12">
        <v>2</v>
      </c>
      <c r="L16" s="12">
        <f t="shared" si="4"/>
        <v>2.8095238095238093</v>
      </c>
      <c r="M16" s="12">
        <f t="shared" si="32"/>
        <v>-0.80952380952380931</v>
      </c>
      <c r="N16" s="12">
        <f t="shared" si="6"/>
        <v>0.6553287981859407</v>
      </c>
      <c r="O16" s="13">
        <f t="shared" si="33"/>
        <v>0.13102402784139261</v>
      </c>
      <c r="Q16" s="36" t="s">
        <v>50</v>
      </c>
      <c r="R16" s="35">
        <v>5</v>
      </c>
      <c r="S16" s="35">
        <v>3</v>
      </c>
      <c r="T16" s="12">
        <f t="shared" si="8"/>
        <v>2.5238095238095237</v>
      </c>
      <c r="U16" s="12">
        <f t="shared" si="34"/>
        <v>0.47619047619047628</v>
      </c>
      <c r="V16" s="12">
        <f t="shared" si="10"/>
        <v>0.22675736961451254</v>
      </c>
      <c r="W16" s="13">
        <f t="shared" si="35"/>
        <v>0.48479233935655341</v>
      </c>
      <c r="Y16" s="36" t="s">
        <v>50</v>
      </c>
      <c r="Z16" s="12">
        <v>5</v>
      </c>
      <c r="AA16" s="12">
        <v>3</v>
      </c>
      <c r="AB16" s="12">
        <f t="shared" si="12"/>
        <v>2.2857142857142856</v>
      </c>
      <c r="AC16" s="12">
        <f t="shared" si="36"/>
        <v>0.71428571428571441</v>
      </c>
      <c r="AD16" s="12">
        <f t="shared" si="14"/>
        <v>0.51020408163265329</v>
      </c>
      <c r="AE16" s="13">
        <f t="shared" si="37"/>
        <v>0.3302698365807244</v>
      </c>
      <c r="AG16" s="36" t="s">
        <v>50</v>
      </c>
      <c r="AH16" s="12">
        <v>5</v>
      </c>
      <c r="AI16" s="12">
        <v>3</v>
      </c>
      <c r="AJ16" s="12">
        <f t="shared" si="16"/>
        <v>2.8095238095238093</v>
      </c>
      <c r="AK16" s="12">
        <f t="shared" si="38"/>
        <v>0.19047619047619069</v>
      </c>
      <c r="AL16" s="12">
        <f t="shared" si="18"/>
        <v>3.6281179138322073E-2</v>
      </c>
      <c r="AM16" s="13">
        <f t="shared" si="39"/>
        <v>0.72737331705917818</v>
      </c>
    </row>
    <row r="17" spans="1:39">
      <c r="A17" s="31" t="s">
        <v>51</v>
      </c>
      <c r="B17" s="31">
        <v>5</v>
      </c>
      <c r="C17" s="34">
        <v>3</v>
      </c>
      <c r="D17" s="12">
        <f t="shared" si="0"/>
        <v>2.6666666666666665</v>
      </c>
      <c r="E17" s="12">
        <f t="shared" si="30"/>
        <v>0.33333333333333348</v>
      </c>
      <c r="F17" s="12">
        <f t="shared" si="2"/>
        <v>0.11111111111111122</v>
      </c>
      <c r="G17" s="13">
        <f t="shared" si="31"/>
        <v>0.65090592543478587</v>
      </c>
      <c r="I17" s="36" t="s">
        <v>51</v>
      </c>
      <c r="J17" s="12">
        <v>5</v>
      </c>
      <c r="K17" s="12">
        <v>3</v>
      </c>
      <c r="L17" s="12">
        <f t="shared" si="4"/>
        <v>2.8095238095238093</v>
      </c>
      <c r="M17" s="12">
        <f t="shared" si="32"/>
        <v>0.19047619047619069</v>
      </c>
      <c r="N17" s="12">
        <f t="shared" si="6"/>
        <v>3.6281179138322073E-2</v>
      </c>
      <c r="O17" s="13">
        <f t="shared" si="33"/>
        <v>0.88637971488650114</v>
      </c>
      <c r="Q17" s="36" t="s">
        <v>51</v>
      </c>
      <c r="R17" s="35">
        <v>5</v>
      </c>
      <c r="S17" s="35">
        <v>3</v>
      </c>
      <c r="T17" s="12">
        <f t="shared" si="8"/>
        <v>2.5238095238095237</v>
      </c>
      <c r="U17" s="12">
        <f t="shared" si="34"/>
        <v>0.47619047619047628</v>
      </c>
      <c r="V17" s="12">
        <f t="shared" si="10"/>
        <v>0.22675736961451254</v>
      </c>
      <c r="W17" s="13">
        <f t="shared" si="35"/>
        <v>0.48479233935655341</v>
      </c>
      <c r="Y17" s="36" t="s">
        <v>51</v>
      </c>
      <c r="Z17" s="12">
        <v>5</v>
      </c>
      <c r="AA17" s="12">
        <v>3</v>
      </c>
      <c r="AB17" s="12">
        <f t="shared" si="12"/>
        <v>2.2857142857142856</v>
      </c>
      <c r="AC17" s="12">
        <f t="shared" si="36"/>
        <v>0.71428571428571441</v>
      </c>
      <c r="AD17" s="12">
        <f t="shared" si="14"/>
        <v>0.51020408163265329</v>
      </c>
      <c r="AE17" s="13">
        <f t="shared" si="37"/>
        <v>0.3302698365807244</v>
      </c>
      <c r="AG17" s="36" t="s">
        <v>51</v>
      </c>
      <c r="AH17" s="12">
        <v>5</v>
      </c>
      <c r="AI17" s="12">
        <v>3</v>
      </c>
      <c r="AJ17" s="12">
        <f t="shared" si="16"/>
        <v>2.8095238095238093</v>
      </c>
      <c r="AK17" s="12">
        <f t="shared" si="38"/>
        <v>0.19047619047619069</v>
      </c>
      <c r="AL17" s="12">
        <f t="shared" si="18"/>
        <v>3.6281179138322073E-2</v>
      </c>
      <c r="AM17" s="13">
        <f t="shared" si="39"/>
        <v>0.72737331705917818</v>
      </c>
    </row>
    <row r="18" spans="1:39">
      <c r="A18" s="31" t="s">
        <v>52</v>
      </c>
      <c r="B18" s="31">
        <v>5</v>
      </c>
      <c r="C18" s="34">
        <v>3</v>
      </c>
      <c r="D18" s="12">
        <f t="shared" si="0"/>
        <v>2.6666666666666665</v>
      </c>
      <c r="E18" s="12">
        <f t="shared" si="30"/>
        <v>0.33333333333333348</v>
      </c>
      <c r="F18" s="12">
        <f t="shared" si="2"/>
        <v>0.11111111111111122</v>
      </c>
      <c r="G18" s="13">
        <f t="shared" si="31"/>
        <v>0.65090592543478587</v>
      </c>
      <c r="I18" s="36" t="s">
        <v>52</v>
      </c>
      <c r="J18" s="12">
        <v>5</v>
      </c>
      <c r="K18" s="12">
        <v>3</v>
      </c>
      <c r="L18" s="12">
        <f t="shared" si="4"/>
        <v>2.8095238095238093</v>
      </c>
      <c r="M18" s="12">
        <f t="shared" si="32"/>
        <v>0.19047619047619069</v>
      </c>
      <c r="N18" s="12">
        <f t="shared" si="6"/>
        <v>3.6281179138322073E-2</v>
      </c>
      <c r="O18" s="13">
        <f t="shared" si="33"/>
        <v>0.88637971488650114</v>
      </c>
      <c r="Q18" s="36" t="s">
        <v>52</v>
      </c>
      <c r="R18" s="35">
        <v>5</v>
      </c>
      <c r="S18" s="35">
        <v>3</v>
      </c>
      <c r="T18" s="12">
        <f t="shared" si="8"/>
        <v>2.5238095238095237</v>
      </c>
      <c r="U18" s="12">
        <f t="shared" si="34"/>
        <v>0.47619047619047628</v>
      </c>
      <c r="V18" s="12">
        <f t="shared" si="10"/>
        <v>0.22675736961451254</v>
      </c>
      <c r="W18" s="13">
        <f t="shared" si="35"/>
        <v>0.48479233935655341</v>
      </c>
      <c r="Y18" s="36" t="s">
        <v>52</v>
      </c>
      <c r="Z18" s="12">
        <v>5</v>
      </c>
      <c r="AA18" s="12">
        <v>1</v>
      </c>
      <c r="AB18" s="12">
        <f t="shared" si="12"/>
        <v>2.2857142857142856</v>
      </c>
      <c r="AC18" s="12">
        <f t="shared" si="36"/>
        <v>-1.2857142857142856</v>
      </c>
      <c r="AD18" s="12">
        <f t="shared" si="14"/>
        <v>1.6530612244897955</v>
      </c>
      <c r="AE18" s="13">
        <f t="shared" si="37"/>
        <v>0.148399803549981</v>
      </c>
      <c r="AG18" s="36" t="s">
        <v>52</v>
      </c>
      <c r="AH18" s="12">
        <v>5</v>
      </c>
      <c r="AI18" s="12">
        <v>3</v>
      </c>
      <c r="AJ18" s="12">
        <f t="shared" si="16"/>
        <v>2.8095238095238093</v>
      </c>
      <c r="AK18" s="12">
        <f t="shared" si="38"/>
        <v>0.19047619047619069</v>
      </c>
      <c r="AL18" s="12">
        <f t="shared" si="18"/>
        <v>3.6281179138322073E-2</v>
      </c>
      <c r="AM18" s="13">
        <f t="shared" si="39"/>
        <v>0.72737331705917818</v>
      </c>
    </row>
    <row r="19" spans="1:39">
      <c r="A19" s="31" t="s">
        <v>53</v>
      </c>
      <c r="B19" s="31">
        <v>5</v>
      </c>
      <c r="C19" s="34">
        <v>3</v>
      </c>
      <c r="D19" s="12">
        <f t="shared" si="0"/>
        <v>2.6666666666666665</v>
      </c>
      <c r="E19" s="12">
        <f t="shared" si="30"/>
        <v>0.33333333333333348</v>
      </c>
      <c r="F19" s="12">
        <f t="shared" si="2"/>
        <v>0.11111111111111122</v>
      </c>
      <c r="G19" s="13">
        <f t="shared" si="31"/>
        <v>0.65090592543478587</v>
      </c>
      <c r="I19" s="36" t="s">
        <v>53</v>
      </c>
      <c r="J19" s="12">
        <v>5</v>
      </c>
      <c r="K19" s="12">
        <v>3</v>
      </c>
      <c r="L19" s="12">
        <f t="shared" si="4"/>
        <v>2.8095238095238093</v>
      </c>
      <c r="M19" s="12">
        <f t="shared" si="32"/>
        <v>0.19047619047619069</v>
      </c>
      <c r="N19" s="12">
        <f t="shared" si="6"/>
        <v>3.6281179138322073E-2</v>
      </c>
      <c r="O19" s="13">
        <f t="shared" si="33"/>
        <v>0.88637971488650114</v>
      </c>
      <c r="Q19" s="36" t="s">
        <v>53</v>
      </c>
      <c r="R19" s="35">
        <v>5</v>
      </c>
      <c r="S19" s="35">
        <v>2</v>
      </c>
      <c r="T19" s="12">
        <f t="shared" si="8"/>
        <v>2.5238095238095237</v>
      </c>
      <c r="U19" s="12">
        <f t="shared" si="34"/>
        <v>-0.52380952380952372</v>
      </c>
      <c r="V19" s="12">
        <f t="shared" si="10"/>
        <v>0.27437641723355999</v>
      </c>
      <c r="W19" s="13">
        <f t="shared" si="35"/>
        <v>0.45392462466411726</v>
      </c>
      <c r="Y19" s="36" t="s">
        <v>53</v>
      </c>
      <c r="Z19" s="12">
        <v>5</v>
      </c>
      <c r="AA19" s="12">
        <v>1</v>
      </c>
      <c r="AB19" s="12">
        <f t="shared" si="12"/>
        <v>2.2857142857142856</v>
      </c>
      <c r="AC19" s="12">
        <f t="shared" si="36"/>
        <v>-1.2857142857142856</v>
      </c>
      <c r="AD19" s="12">
        <f t="shared" si="14"/>
        <v>1.6530612244897955</v>
      </c>
      <c r="AE19" s="13">
        <f t="shared" si="37"/>
        <v>0.148399803549981</v>
      </c>
      <c r="AG19" s="36" t="s">
        <v>53</v>
      </c>
      <c r="AH19" s="12">
        <v>5</v>
      </c>
      <c r="AI19" s="12">
        <v>3</v>
      </c>
      <c r="AJ19" s="12">
        <f t="shared" si="16"/>
        <v>2.8095238095238093</v>
      </c>
      <c r="AK19" s="12">
        <f t="shared" si="38"/>
        <v>0.19047619047619069</v>
      </c>
      <c r="AL19" s="12">
        <f t="shared" si="18"/>
        <v>3.6281179138322073E-2</v>
      </c>
      <c r="AM19" s="13">
        <f t="shared" si="39"/>
        <v>0.72737331705917818</v>
      </c>
    </row>
    <row r="20" spans="1:39">
      <c r="A20" s="31" t="s">
        <v>54</v>
      </c>
      <c r="B20" s="31">
        <v>5</v>
      </c>
      <c r="C20" s="34">
        <v>3</v>
      </c>
      <c r="D20" s="12">
        <f t="shared" si="0"/>
        <v>2.6666666666666665</v>
      </c>
      <c r="E20" s="12">
        <f t="shared" si="30"/>
        <v>0.33333333333333348</v>
      </c>
      <c r="F20" s="12">
        <f t="shared" si="2"/>
        <v>0.11111111111111122</v>
      </c>
      <c r="G20" s="13">
        <f t="shared" si="31"/>
        <v>0.65090592543478587</v>
      </c>
      <c r="I20" s="36" t="s">
        <v>54</v>
      </c>
      <c r="J20" s="12">
        <v>5</v>
      </c>
      <c r="K20" s="12">
        <v>3</v>
      </c>
      <c r="L20" s="12">
        <f t="shared" si="4"/>
        <v>2.8095238095238093</v>
      </c>
      <c r="M20" s="12">
        <f t="shared" si="32"/>
        <v>0.19047619047619069</v>
      </c>
      <c r="N20" s="12">
        <f t="shared" si="6"/>
        <v>3.6281179138322073E-2</v>
      </c>
      <c r="O20" s="13">
        <f t="shared" si="33"/>
        <v>0.88637971488650114</v>
      </c>
      <c r="Q20" s="36" t="s">
        <v>54</v>
      </c>
      <c r="R20" s="35">
        <v>5</v>
      </c>
      <c r="S20" s="35">
        <v>2</v>
      </c>
      <c r="T20" s="12">
        <f t="shared" si="8"/>
        <v>2.5238095238095237</v>
      </c>
      <c r="U20" s="12">
        <f t="shared" si="34"/>
        <v>-0.52380952380952372</v>
      </c>
      <c r="V20" s="12">
        <f t="shared" si="10"/>
        <v>0.27437641723355999</v>
      </c>
      <c r="W20" s="13">
        <f t="shared" si="35"/>
        <v>0.45392462466411726</v>
      </c>
      <c r="Y20" s="36" t="s">
        <v>54</v>
      </c>
      <c r="Z20" s="12">
        <v>5</v>
      </c>
      <c r="AA20" s="12">
        <v>2</v>
      </c>
      <c r="AB20" s="12">
        <f t="shared" si="12"/>
        <v>2.2857142857142856</v>
      </c>
      <c r="AC20" s="12">
        <f t="shared" si="36"/>
        <v>-0.28571428571428559</v>
      </c>
      <c r="AD20" s="12">
        <f t="shared" si="14"/>
        <v>8.1632653061224414E-2</v>
      </c>
      <c r="AE20" s="13">
        <f t="shared" si="37"/>
        <v>0.44581764778517813</v>
      </c>
      <c r="AG20" s="36" t="s">
        <v>54</v>
      </c>
      <c r="AH20" s="12">
        <v>5</v>
      </c>
      <c r="AI20" s="12">
        <v>3</v>
      </c>
      <c r="AJ20" s="12">
        <f t="shared" si="16"/>
        <v>2.8095238095238093</v>
      </c>
      <c r="AK20" s="12">
        <f t="shared" si="38"/>
        <v>0.19047619047619069</v>
      </c>
      <c r="AL20" s="12">
        <f t="shared" si="18"/>
        <v>3.6281179138322073E-2</v>
      </c>
      <c r="AM20" s="13">
        <f t="shared" si="39"/>
        <v>0.72737331705917818</v>
      </c>
    </row>
    <row r="21" spans="1:39">
      <c r="A21" s="32" t="s">
        <v>55</v>
      </c>
      <c r="B21" s="33">
        <v>5</v>
      </c>
      <c r="C21" s="35">
        <v>2</v>
      </c>
      <c r="D21" s="12">
        <f t="shared" si="0"/>
        <v>2.6666666666666665</v>
      </c>
      <c r="E21" s="12">
        <f t="shared" si="30"/>
        <v>-0.66666666666666652</v>
      </c>
      <c r="F21" s="12">
        <f t="shared" si="2"/>
        <v>0.44444444444444425</v>
      </c>
      <c r="G21" s="13">
        <f t="shared" si="31"/>
        <v>0.31864556695279966</v>
      </c>
      <c r="I21" s="36" t="s">
        <v>55</v>
      </c>
      <c r="J21" s="12">
        <v>5</v>
      </c>
      <c r="K21" s="12">
        <v>3</v>
      </c>
      <c r="L21" s="12">
        <f t="shared" si="4"/>
        <v>2.8095238095238093</v>
      </c>
      <c r="M21" s="12">
        <f t="shared" si="32"/>
        <v>0.19047619047619069</v>
      </c>
      <c r="N21" s="12">
        <f t="shared" si="6"/>
        <v>3.6281179138322073E-2</v>
      </c>
      <c r="O21" s="13">
        <f t="shared" si="33"/>
        <v>0.88637971488650114</v>
      </c>
      <c r="Q21" s="36" t="s">
        <v>55</v>
      </c>
      <c r="R21" s="35">
        <v>5</v>
      </c>
      <c r="S21" s="35">
        <v>3</v>
      </c>
      <c r="T21" s="12">
        <f t="shared" si="8"/>
        <v>2.5238095238095237</v>
      </c>
      <c r="U21" s="12">
        <f t="shared" si="34"/>
        <v>0.47619047619047628</v>
      </c>
      <c r="V21" s="12">
        <f t="shared" si="10"/>
        <v>0.22675736961451254</v>
      </c>
      <c r="W21" s="13">
        <f t="shared" si="35"/>
        <v>0.48479233935655341</v>
      </c>
      <c r="Y21" s="36" t="s">
        <v>55</v>
      </c>
      <c r="Z21" s="12">
        <v>5</v>
      </c>
      <c r="AA21" s="12">
        <v>2</v>
      </c>
      <c r="AB21" s="12">
        <f t="shared" si="12"/>
        <v>2.2857142857142856</v>
      </c>
      <c r="AC21" s="12">
        <f t="shared" si="36"/>
        <v>-0.28571428571428559</v>
      </c>
      <c r="AD21" s="12">
        <f t="shared" si="14"/>
        <v>8.1632653061224414E-2</v>
      </c>
      <c r="AE21" s="13">
        <f t="shared" si="37"/>
        <v>0.44581764778517813</v>
      </c>
      <c r="AG21" s="36" t="s">
        <v>55</v>
      </c>
      <c r="AH21" s="12">
        <v>5</v>
      </c>
      <c r="AI21" s="12">
        <v>3</v>
      </c>
      <c r="AJ21" s="12">
        <f t="shared" si="16"/>
        <v>2.8095238095238093</v>
      </c>
      <c r="AK21" s="12">
        <f t="shared" si="38"/>
        <v>0.19047619047619069</v>
      </c>
      <c r="AL21" s="12">
        <f t="shared" si="18"/>
        <v>3.6281179138322073E-2</v>
      </c>
      <c r="AM21" s="13">
        <f t="shared" si="39"/>
        <v>0.72737331705917818</v>
      </c>
    </row>
    <row r="22" spans="1:39">
      <c r="A22" s="32" t="s">
        <v>56</v>
      </c>
      <c r="B22" s="33">
        <v>5</v>
      </c>
      <c r="C22" s="35">
        <v>3</v>
      </c>
      <c r="D22" s="12">
        <f t="shared" si="0"/>
        <v>2.6666666666666665</v>
      </c>
      <c r="E22" s="12">
        <f t="shared" si="30"/>
        <v>0.33333333333333348</v>
      </c>
      <c r="F22" s="12">
        <f t="shared" si="2"/>
        <v>0.11111111111111122</v>
      </c>
      <c r="G22" s="13">
        <f t="shared" si="31"/>
        <v>0.65090592543478587</v>
      </c>
      <c r="I22" s="36" t="s">
        <v>56</v>
      </c>
      <c r="J22" s="12">
        <v>5</v>
      </c>
      <c r="K22" s="12">
        <v>3</v>
      </c>
      <c r="L22" s="12">
        <f t="shared" si="4"/>
        <v>2.8095238095238093</v>
      </c>
      <c r="M22" s="12">
        <f t="shared" si="32"/>
        <v>0.19047619047619069</v>
      </c>
      <c r="N22" s="12">
        <f t="shared" si="6"/>
        <v>3.6281179138322073E-2</v>
      </c>
      <c r="O22" s="13">
        <f t="shared" si="33"/>
        <v>0.88637971488650114</v>
      </c>
      <c r="Q22" s="36" t="s">
        <v>56</v>
      </c>
      <c r="R22" s="35">
        <v>5</v>
      </c>
      <c r="S22" s="35">
        <v>2</v>
      </c>
      <c r="T22" s="12">
        <f t="shared" si="8"/>
        <v>2.5238095238095237</v>
      </c>
      <c r="U22" s="12">
        <f t="shared" si="34"/>
        <v>-0.52380952380952372</v>
      </c>
      <c r="V22" s="12">
        <f t="shared" si="10"/>
        <v>0.27437641723355999</v>
      </c>
      <c r="W22" s="13">
        <f t="shared" si="35"/>
        <v>0.45392462466411726</v>
      </c>
      <c r="Y22" s="36" t="s">
        <v>56</v>
      </c>
      <c r="Z22" s="12">
        <v>5</v>
      </c>
      <c r="AA22" s="12">
        <v>1</v>
      </c>
      <c r="AB22" s="12">
        <f t="shared" si="12"/>
        <v>2.2857142857142856</v>
      </c>
      <c r="AC22" s="12">
        <f t="shared" si="36"/>
        <v>-1.2857142857142856</v>
      </c>
      <c r="AD22" s="12">
        <f t="shared" si="14"/>
        <v>1.6530612244897955</v>
      </c>
      <c r="AE22" s="13">
        <f t="shared" si="37"/>
        <v>0.148399803549981</v>
      </c>
      <c r="AG22" s="36" t="s">
        <v>56</v>
      </c>
      <c r="AH22" s="12">
        <v>5</v>
      </c>
      <c r="AI22" s="12">
        <v>3</v>
      </c>
      <c r="AJ22" s="12">
        <f t="shared" si="16"/>
        <v>2.8095238095238093</v>
      </c>
      <c r="AK22" s="12">
        <f t="shared" si="38"/>
        <v>0.19047619047619069</v>
      </c>
      <c r="AL22" s="12">
        <f t="shared" si="18"/>
        <v>3.6281179138322073E-2</v>
      </c>
      <c r="AM22" s="13">
        <f t="shared" si="39"/>
        <v>0.72737331705917818</v>
      </c>
    </row>
    <row r="23" spans="1:39" ht="15.75" thickBot="1">
      <c r="A23" s="32" t="s">
        <v>57</v>
      </c>
      <c r="B23" s="33">
        <v>5</v>
      </c>
      <c r="C23" s="35">
        <v>3</v>
      </c>
      <c r="D23" s="12">
        <f t="shared" si="0"/>
        <v>2.6666666666666665</v>
      </c>
      <c r="E23" s="12">
        <f t="shared" si="30"/>
        <v>0.33333333333333348</v>
      </c>
      <c r="F23" s="12">
        <f t="shared" si="2"/>
        <v>0.11111111111111122</v>
      </c>
      <c r="G23" s="13">
        <f t="shared" si="31"/>
        <v>0.65090592543478587</v>
      </c>
      <c r="I23" s="36" t="s">
        <v>57</v>
      </c>
      <c r="J23" s="12">
        <v>5</v>
      </c>
      <c r="K23" s="12">
        <v>3</v>
      </c>
      <c r="L23" s="12">
        <f t="shared" si="4"/>
        <v>2.8095238095238093</v>
      </c>
      <c r="M23" s="12">
        <f t="shared" si="32"/>
        <v>0.19047619047619069</v>
      </c>
      <c r="N23" s="12">
        <f t="shared" si="6"/>
        <v>3.6281179138322073E-2</v>
      </c>
      <c r="O23" s="13">
        <f t="shared" si="33"/>
        <v>0.88637971488650114</v>
      </c>
      <c r="Q23" s="36" t="s">
        <v>57</v>
      </c>
      <c r="R23" s="35">
        <v>5</v>
      </c>
      <c r="S23" s="35">
        <v>3</v>
      </c>
      <c r="T23" s="12">
        <f t="shared" si="8"/>
        <v>2.5238095238095237</v>
      </c>
      <c r="U23" s="12">
        <f t="shared" si="34"/>
        <v>0.47619047619047628</v>
      </c>
      <c r="V23" s="12">
        <f t="shared" si="10"/>
        <v>0.22675736961451254</v>
      </c>
      <c r="W23" s="13">
        <f t="shared" si="35"/>
        <v>0.48479233935655341</v>
      </c>
      <c r="Y23" s="36" t="s">
        <v>57</v>
      </c>
      <c r="Z23" s="12">
        <v>5</v>
      </c>
      <c r="AA23" s="12">
        <v>1</v>
      </c>
      <c r="AB23" s="12">
        <f t="shared" si="12"/>
        <v>2.2857142857142856</v>
      </c>
      <c r="AC23" s="12">
        <f t="shared" si="36"/>
        <v>-1.2857142857142856</v>
      </c>
      <c r="AD23" s="12">
        <f t="shared" si="14"/>
        <v>1.6530612244897955</v>
      </c>
      <c r="AE23" s="13">
        <f t="shared" si="37"/>
        <v>0.148399803549981</v>
      </c>
      <c r="AG23" s="36" t="s">
        <v>57</v>
      </c>
      <c r="AH23" s="12">
        <v>5</v>
      </c>
      <c r="AI23" s="12">
        <v>3</v>
      </c>
      <c r="AJ23" s="12">
        <f t="shared" si="16"/>
        <v>2.8095238095238093</v>
      </c>
      <c r="AK23" s="12">
        <f t="shared" si="38"/>
        <v>0.19047619047619069</v>
      </c>
      <c r="AL23" s="12">
        <f t="shared" si="18"/>
        <v>3.6281179138322073E-2</v>
      </c>
      <c r="AM23" s="13">
        <f t="shared" si="39"/>
        <v>0.72737331705917818</v>
      </c>
    </row>
    <row r="24" spans="1:39" ht="15.75" thickBot="1">
      <c r="A24" s="17" t="s">
        <v>37</v>
      </c>
      <c r="B24" s="18"/>
      <c r="C24" s="19">
        <f>SUM(C3:C23)</f>
        <v>56</v>
      </c>
      <c r="D24" s="19"/>
      <c r="E24" s="18"/>
      <c r="F24" s="19">
        <f>SUM(F3:F23)</f>
        <v>4.666666666666667</v>
      </c>
      <c r="G24" s="20"/>
      <c r="I24" s="17" t="s">
        <v>37</v>
      </c>
      <c r="J24" s="18"/>
      <c r="K24" s="19">
        <f>SUM(K3:K23)</f>
        <v>59</v>
      </c>
      <c r="L24" s="19"/>
      <c r="M24" s="18"/>
      <c r="N24" s="19">
        <f>SUM(N3:N23)</f>
        <v>3.238095238095239</v>
      </c>
      <c r="O24" s="20"/>
      <c r="Q24" s="17" t="s">
        <v>37</v>
      </c>
      <c r="R24" s="18"/>
      <c r="S24" s="19">
        <f>SUM(S3:S23)</f>
        <v>53</v>
      </c>
      <c r="T24" s="19"/>
      <c r="U24" s="18"/>
      <c r="V24" s="19">
        <f>SUM(V3:V23)</f>
        <v>7.2380952380952364</v>
      </c>
      <c r="W24" s="20"/>
      <c r="Y24" s="17" t="s">
        <v>37</v>
      </c>
      <c r="Z24" s="18"/>
      <c r="AA24" s="19">
        <f>SUM(AA3:AA23)</f>
        <v>48</v>
      </c>
      <c r="AB24" s="19"/>
      <c r="AC24" s="18"/>
      <c r="AD24" s="19">
        <f>SUM(AD3:AD23)</f>
        <v>14.285714285714283</v>
      </c>
      <c r="AE24" s="20"/>
      <c r="AG24" s="17" t="s">
        <v>37</v>
      </c>
      <c r="AH24" s="18"/>
      <c r="AI24" s="19">
        <f>SUM(AI3:AI23)</f>
        <v>59</v>
      </c>
      <c r="AJ24" s="19"/>
      <c r="AK24" s="18"/>
      <c r="AL24" s="19">
        <f>SUM(AL3:AL23)</f>
        <v>5.2380952380952337</v>
      </c>
      <c r="AM24" s="20"/>
    </row>
    <row r="25" spans="1:39" ht="15.75" thickBot="1"/>
    <row r="26" spans="1:39">
      <c r="A26" s="21" t="s">
        <v>31</v>
      </c>
      <c r="B26" s="22">
        <f>COUNT(C3:C23)</f>
        <v>21</v>
      </c>
      <c r="I26" s="21" t="s">
        <v>31</v>
      </c>
      <c r="J26" s="22">
        <f>COUNT(K3:K23)</f>
        <v>21</v>
      </c>
      <c r="Q26" s="21" t="s">
        <v>31</v>
      </c>
      <c r="R26" s="22">
        <f>COUNT(S3:S23)</f>
        <v>21</v>
      </c>
      <c r="Y26" s="21" t="s">
        <v>31</v>
      </c>
      <c r="Z26" s="22">
        <f>COUNT(AA3:AA23)</f>
        <v>21</v>
      </c>
      <c r="AG26" s="21" t="s">
        <v>31</v>
      </c>
      <c r="AH26" s="22">
        <f>COUNT(AI3:AI23)</f>
        <v>21</v>
      </c>
    </row>
    <row r="27" spans="1:39">
      <c r="A27" s="23" t="s">
        <v>39</v>
      </c>
      <c r="B27" s="24">
        <f>B26-1</f>
        <v>20</v>
      </c>
      <c r="I27" s="23" t="s">
        <v>39</v>
      </c>
      <c r="J27" s="24">
        <f>J26-1</f>
        <v>20</v>
      </c>
      <c r="Q27" s="23" t="s">
        <v>39</v>
      </c>
      <c r="R27" s="24">
        <f>R26-1</f>
        <v>20</v>
      </c>
      <c r="Y27" s="23" t="s">
        <v>39</v>
      </c>
      <c r="Z27" s="24">
        <f>Z26-1</f>
        <v>20</v>
      </c>
      <c r="AG27" s="23" t="s">
        <v>39</v>
      </c>
      <c r="AH27" s="24">
        <f>AH26-1</f>
        <v>20</v>
      </c>
    </row>
    <row r="28" spans="1:39">
      <c r="A28" s="23" t="s">
        <v>32</v>
      </c>
      <c r="B28" s="24">
        <f>C24/B26</f>
        <v>2.6666666666666665</v>
      </c>
      <c r="I28" s="23" t="s">
        <v>32</v>
      </c>
      <c r="J28" s="24">
        <f>K24/J26</f>
        <v>2.8095238095238093</v>
      </c>
      <c r="Q28" s="23" t="s">
        <v>32</v>
      </c>
      <c r="R28" s="24">
        <f>S24/R26</f>
        <v>2.5238095238095237</v>
      </c>
      <c r="Y28" s="23" t="s">
        <v>32</v>
      </c>
      <c r="Z28" s="24">
        <f>AA24/Z26</f>
        <v>2.2857142857142856</v>
      </c>
      <c r="AG28" s="23" t="s">
        <v>32</v>
      </c>
      <c r="AH28" s="24">
        <f>AI24/AH26</f>
        <v>2.8095238095238093</v>
      </c>
    </row>
    <row r="29" spans="1:39">
      <c r="A29" s="23" t="s">
        <v>33</v>
      </c>
      <c r="B29" s="30">
        <f>F24/B27</f>
        <v>0.23333333333333334</v>
      </c>
      <c r="I29" s="23" t="s">
        <v>33</v>
      </c>
      <c r="J29" s="24">
        <f>N24/J27</f>
        <v>0.16190476190476194</v>
      </c>
      <c r="Q29" s="23" t="s">
        <v>33</v>
      </c>
      <c r="R29" s="24">
        <f>V24/R27</f>
        <v>0.36190476190476184</v>
      </c>
      <c r="Y29" s="23" t="s">
        <v>33</v>
      </c>
      <c r="Z29" s="24">
        <f>AD24/Z27</f>
        <v>0.71428571428571419</v>
      </c>
      <c r="AG29" s="23" t="s">
        <v>33</v>
      </c>
      <c r="AH29" s="24">
        <f>AL24/AH27</f>
        <v>0.2619047619047617</v>
      </c>
    </row>
    <row r="30" spans="1:39">
      <c r="A30" s="23" t="s">
        <v>34</v>
      </c>
      <c r="B30" s="30">
        <f>SQRT(B29)</f>
        <v>0.48304589153964794</v>
      </c>
      <c r="I30" s="23" t="s">
        <v>34</v>
      </c>
      <c r="J30" s="24">
        <f>SQRT(J29)</f>
        <v>0.40237390808147827</v>
      </c>
      <c r="Q30" s="23" t="s">
        <v>34</v>
      </c>
      <c r="R30" s="24">
        <f>SQRT(R29)</f>
        <v>0.6015852075182383</v>
      </c>
      <c r="Y30" s="23" t="s">
        <v>34</v>
      </c>
      <c r="Z30" s="24">
        <f>SQRT(Z29)</f>
        <v>0.84515425472851657</v>
      </c>
      <c r="AG30" s="23" t="s">
        <v>34</v>
      </c>
      <c r="AH30" s="24">
        <f>SQRT(AH29)</f>
        <v>0.51176631571915876</v>
      </c>
    </row>
    <row r="31" spans="1:39" ht="15.75" thickBot="1">
      <c r="A31" s="26" t="s">
        <v>40</v>
      </c>
      <c r="B31" s="25">
        <f>AVERAGE(B3:B23)</f>
        <v>5.2380952380952381</v>
      </c>
      <c r="I31" s="26" t="s">
        <v>40</v>
      </c>
      <c r="J31" s="25">
        <f>AVERAGE(J3:J23)</f>
        <v>5.2380952380952381</v>
      </c>
      <c r="Q31" s="26" t="s">
        <v>40</v>
      </c>
      <c r="R31" s="25">
        <f>AVERAGE(R3:R23)</f>
        <v>5.2380952380952381</v>
      </c>
      <c r="Y31" s="26" t="s">
        <v>40</v>
      </c>
      <c r="Z31" s="25">
        <f>AVERAGE(Z3:Z23)</f>
        <v>5.2380952380952381</v>
      </c>
      <c r="AG31" s="26" t="s">
        <v>40</v>
      </c>
      <c r="AH31" s="25">
        <f>AVERAGE(AH3:AH23)</f>
        <v>5.2380952380952381</v>
      </c>
    </row>
    <row r="51" spans="1:35">
      <c r="AG51" s="2" t="s">
        <v>11</v>
      </c>
    </row>
    <row r="52" spans="1:35">
      <c r="I52" s="2" t="s">
        <v>8</v>
      </c>
      <c r="Q52" s="2" t="s">
        <v>9</v>
      </c>
      <c r="AG52" s="2" t="s">
        <v>29</v>
      </c>
      <c r="AH52" s="2" t="s">
        <v>4</v>
      </c>
      <c r="AI52" t="s">
        <v>6</v>
      </c>
    </row>
    <row r="53" spans="1:35">
      <c r="A53" s="2" t="s">
        <v>7</v>
      </c>
      <c r="I53" s="2" t="s">
        <v>29</v>
      </c>
      <c r="J53" s="2" t="s">
        <v>1</v>
      </c>
      <c r="K53" t="s">
        <v>6</v>
      </c>
      <c r="Q53" s="2" t="s">
        <v>29</v>
      </c>
      <c r="R53" s="2" t="s">
        <v>2</v>
      </c>
      <c r="S53" t="s">
        <v>6</v>
      </c>
      <c r="Y53" s="2" t="s">
        <v>10</v>
      </c>
      <c r="AG53">
        <v>4</v>
      </c>
      <c r="AH53">
        <v>3</v>
      </c>
      <c r="AI53" s="3">
        <v>1</v>
      </c>
    </row>
    <row r="54" spans="1:35">
      <c r="A54" s="2" t="s">
        <v>29</v>
      </c>
      <c r="B54" s="2" t="s">
        <v>0</v>
      </c>
      <c r="C54" t="s">
        <v>6</v>
      </c>
      <c r="I54">
        <v>4</v>
      </c>
      <c r="J54">
        <v>3</v>
      </c>
      <c r="K54" s="3">
        <v>1</v>
      </c>
      <c r="Q54">
        <v>4</v>
      </c>
      <c r="R54">
        <v>3</v>
      </c>
      <c r="S54" s="3">
        <v>1</v>
      </c>
      <c r="Y54" s="2" t="s">
        <v>29</v>
      </c>
      <c r="Z54" s="2" t="s">
        <v>3</v>
      </c>
      <c r="AA54" t="s">
        <v>6</v>
      </c>
      <c r="AG54" t="s">
        <v>58</v>
      </c>
      <c r="AI54" s="3">
        <v>1</v>
      </c>
    </row>
    <row r="55" spans="1:35">
      <c r="A55">
        <v>4</v>
      </c>
      <c r="B55">
        <v>2</v>
      </c>
      <c r="C55" s="3">
        <v>1</v>
      </c>
      <c r="I55" t="s">
        <v>58</v>
      </c>
      <c r="K55" s="3">
        <v>1</v>
      </c>
      <c r="Q55" t="s">
        <v>58</v>
      </c>
      <c r="S55" s="3">
        <v>1</v>
      </c>
      <c r="Y55">
        <v>4</v>
      </c>
      <c r="Z55">
        <v>3</v>
      </c>
      <c r="AA55" s="3">
        <v>1</v>
      </c>
      <c r="AG55">
        <v>5</v>
      </c>
      <c r="AH55">
        <v>2</v>
      </c>
      <c r="AI55" s="3">
        <v>2</v>
      </c>
    </row>
    <row r="56" spans="1:35">
      <c r="A56" t="s">
        <v>58</v>
      </c>
      <c r="C56" s="3">
        <v>1</v>
      </c>
      <c r="I56">
        <v>5</v>
      </c>
      <c r="J56">
        <v>2</v>
      </c>
      <c r="K56" s="3">
        <v>3</v>
      </c>
      <c r="Q56">
        <v>5</v>
      </c>
      <c r="R56">
        <v>1</v>
      </c>
      <c r="S56" s="3">
        <v>1</v>
      </c>
      <c r="Y56" t="s">
        <v>58</v>
      </c>
      <c r="AA56" s="3">
        <v>1</v>
      </c>
      <c r="AH56">
        <v>3</v>
      </c>
      <c r="AI56" s="3">
        <v>12</v>
      </c>
    </row>
    <row r="57" spans="1:35">
      <c r="A57">
        <v>5</v>
      </c>
      <c r="B57">
        <v>2</v>
      </c>
      <c r="C57" s="3">
        <v>5</v>
      </c>
      <c r="J57">
        <v>3</v>
      </c>
      <c r="K57" s="3">
        <v>11</v>
      </c>
      <c r="R57">
        <v>2</v>
      </c>
      <c r="S57" s="3">
        <v>6</v>
      </c>
      <c r="Y57">
        <v>5</v>
      </c>
      <c r="Z57">
        <v>1</v>
      </c>
      <c r="AA57" s="3">
        <v>3</v>
      </c>
      <c r="AG57" t="s">
        <v>59</v>
      </c>
      <c r="AI57" s="3">
        <v>14</v>
      </c>
    </row>
    <row r="58" spans="1:35">
      <c r="B58">
        <v>3</v>
      </c>
      <c r="C58" s="3">
        <v>9</v>
      </c>
      <c r="I58" t="s">
        <v>59</v>
      </c>
      <c r="K58" s="3">
        <v>14</v>
      </c>
      <c r="R58">
        <v>3</v>
      </c>
      <c r="S58" s="3">
        <v>7</v>
      </c>
      <c r="Z58">
        <v>2</v>
      </c>
      <c r="AA58" s="3">
        <v>3</v>
      </c>
      <c r="AG58">
        <v>6</v>
      </c>
      <c r="AH58">
        <v>1</v>
      </c>
      <c r="AI58" s="3">
        <v>1</v>
      </c>
    </row>
    <row r="59" spans="1:35">
      <c r="A59" t="s">
        <v>59</v>
      </c>
      <c r="C59" s="3">
        <v>14</v>
      </c>
      <c r="I59">
        <v>6</v>
      </c>
      <c r="J59">
        <v>2</v>
      </c>
      <c r="K59" s="3">
        <v>1</v>
      </c>
      <c r="Q59" t="s">
        <v>59</v>
      </c>
      <c r="S59" s="3">
        <v>14</v>
      </c>
      <c r="Z59">
        <v>3</v>
      </c>
      <c r="AA59" s="3">
        <v>7</v>
      </c>
      <c r="AH59">
        <v>3</v>
      </c>
      <c r="AI59" s="3">
        <v>5</v>
      </c>
    </row>
    <row r="60" spans="1:35">
      <c r="A60">
        <v>6</v>
      </c>
      <c r="B60">
        <v>2</v>
      </c>
      <c r="C60" s="3">
        <v>1</v>
      </c>
      <c r="J60">
        <v>3</v>
      </c>
      <c r="K60" s="3">
        <v>5</v>
      </c>
      <c r="Q60">
        <v>6</v>
      </c>
      <c r="R60">
        <v>2</v>
      </c>
      <c r="S60" s="3">
        <v>2</v>
      </c>
      <c r="Y60" t="s">
        <v>59</v>
      </c>
      <c r="AA60" s="3">
        <v>13</v>
      </c>
      <c r="AG60" t="s">
        <v>60</v>
      </c>
      <c r="AI60" s="3">
        <v>6</v>
      </c>
    </row>
    <row r="61" spans="1:35">
      <c r="B61">
        <v>3</v>
      </c>
      <c r="C61" s="3">
        <v>5</v>
      </c>
      <c r="I61" t="s">
        <v>60</v>
      </c>
      <c r="K61" s="3">
        <v>6</v>
      </c>
      <c r="R61">
        <v>3</v>
      </c>
      <c r="S61" s="3">
        <v>4</v>
      </c>
      <c r="Y61">
        <v>6</v>
      </c>
      <c r="Z61">
        <v>1</v>
      </c>
      <c r="AA61" s="3">
        <v>1</v>
      </c>
      <c r="AG61" t="s">
        <v>5</v>
      </c>
      <c r="AI61" s="3">
        <v>21</v>
      </c>
    </row>
    <row r="62" spans="1:35">
      <c r="A62" t="s">
        <v>60</v>
      </c>
      <c r="C62" s="3">
        <v>6</v>
      </c>
      <c r="I62" t="s">
        <v>5</v>
      </c>
      <c r="K62" s="3">
        <v>21</v>
      </c>
      <c r="Q62" t="s">
        <v>60</v>
      </c>
      <c r="S62" s="3">
        <v>6</v>
      </c>
      <c r="Z62">
        <v>2</v>
      </c>
      <c r="AA62" s="3">
        <v>2</v>
      </c>
    </row>
    <row r="63" spans="1:35">
      <c r="A63" t="s">
        <v>5</v>
      </c>
      <c r="C63" s="3">
        <v>21</v>
      </c>
      <c r="Q63" t="s">
        <v>5</v>
      </c>
      <c r="S63" s="3">
        <v>21</v>
      </c>
      <c r="Z63">
        <v>3</v>
      </c>
      <c r="AA63" s="3">
        <v>3</v>
      </c>
    </row>
    <row r="64" spans="1:35">
      <c r="Y64" t="s">
        <v>60</v>
      </c>
      <c r="AA64" s="3">
        <v>6</v>
      </c>
    </row>
    <row r="65" spans="25:27">
      <c r="Y65" t="s">
        <v>5</v>
      </c>
      <c r="AA65" s="3">
        <v>20</v>
      </c>
    </row>
  </sheetData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2-4años</vt:lpstr>
      <vt:lpstr>5-6años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vargas</dc:creator>
  <cp:lastModifiedBy>marco vargas</cp:lastModifiedBy>
  <dcterms:created xsi:type="dcterms:W3CDTF">2014-09-20T14:32:59Z</dcterms:created>
  <dcterms:modified xsi:type="dcterms:W3CDTF">2014-09-27T13:34:46Z</dcterms:modified>
</cp:coreProperties>
</file>