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 - Entregables" sheetId="1" r:id="rId4"/>
    <sheet state="visible" name="Cronograma Externo" sheetId="2" r:id="rId5"/>
    <sheet state="visible" name="Cronograma Interno" sheetId="3" r:id="rId6"/>
    <sheet state="visible" name="Performance Periodo" sheetId="4" r:id="rId7"/>
    <sheet state="visible" name="EstimaciónPeriodos" sheetId="5" r:id="rId8"/>
    <sheet state="visible" name="Nivel de influencia" sheetId="6" r:id="rId9"/>
    <sheet state="visible" name="RiesgosEImpacto" sheetId="7" r:id="rId10"/>
    <sheet state="visible" name="Plan de Contigencia" sheetId="8" r:id="rId11"/>
    <sheet state="visible" name="AsignaciónDeRecursos" sheetId="9" r:id="rId12"/>
    <sheet state="visible" name="MICMAC" sheetId="10" r:id="rId13"/>
    <sheet state="visible" name="MICMAC-2" sheetId="11" r:id="rId14"/>
    <sheet state="visible" name="Historias de Usuario" sheetId="12" r:id="rId15"/>
  </sheets>
  <definedNames/>
  <calcPr/>
</workbook>
</file>

<file path=xl/sharedStrings.xml><?xml version="1.0" encoding="utf-8"?>
<sst xmlns="http://schemas.openxmlformats.org/spreadsheetml/2006/main" count="625" uniqueCount="319">
  <si>
    <t>Proyecto Principal - Sistema Unificado de Pagos</t>
  </si>
  <si>
    <t>Entregable 1</t>
  </si>
  <si>
    <t>Entregable 2 - Final</t>
  </si>
  <si>
    <t>Definición con clientes</t>
  </si>
  <si>
    <t>2.1</t>
  </si>
  <si>
    <t>Sistema predictivo de recargas - SUBE</t>
  </si>
  <si>
    <t>1.1.1</t>
  </si>
  <si>
    <t>Definición técnico-funcional</t>
  </si>
  <si>
    <t>2.1.1</t>
  </si>
  <si>
    <t>Recargas automáticas SUBE</t>
  </si>
  <si>
    <t>1.1.2</t>
  </si>
  <si>
    <t>Armar perfiles de usuario</t>
  </si>
  <si>
    <t>2.1.2</t>
  </si>
  <si>
    <t>Notificacion poco saldo / saldo negativo</t>
  </si>
  <si>
    <t>Cargar historias en Kanban</t>
  </si>
  <si>
    <t>2.2</t>
  </si>
  <si>
    <t>Detectar errores visuales y de navegación</t>
  </si>
  <si>
    <t>1.2.1</t>
  </si>
  <si>
    <t>Diseñar arquitectura tecnica inicial</t>
  </si>
  <si>
    <t>2.2.1</t>
  </si>
  <si>
    <t>Documentar pantallas, estados y transiciones</t>
  </si>
  <si>
    <t>1.2.2</t>
  </si>
  <si>
    <t>Definir herramientas y criterios de testing</t>
  </si>
  <si>
    <t>2.2.2</t>
  </si>
  <si>
    <t>Corrección de errores</t>
  </si>
  <si>
    <t>1.2.3</t>
  </si>
  <si>
    <t>Armar estructura base de documentacion</t>
  </si>
  <si>
    <t>2.2.3</t>
  </si>
  <si>
    <t>Testing final</t>
  </si>
  <si>
    <t>Diseño pantalla de inicio</t>
  </si>
  <si>
    <t>2.3</t>
  </si>
  <si>
    <t>Generar documentación de ussuario</t>
  </si>
  <si>
    <t>1.3.1</t>
  </si>
  <si>
    <t>Pago por QR</t>
  </si>
  <si>
    <t>2.3.1</t>
  </si>
  <si>
    <t>Recolectar feedback y clasificar mejoras</t>
  </si>
  <si>
    <t>1.3.2</t>
  </si>
  <si>
    <t>Pago por NFC</t>
  </si>
  <si>
    <t>2.3.2</t>
  </si>
  <si>
    <t>Actualizar backlog con mejoras y bugs detectados</t>
  </si>
  <si>
    <t>1.3.3</t>
  </si>
  <si>
    <t>Validacion del pago</t>
  </si>
  <si>
    <t>2.3.3</t>
  </si>
  <si>
    <t>Presentación final con demo</t>
  </si>
  <si>
    <t>1.3.4</t>
  </si>
  <si>
    <t>Activar recarga SUBE</t>
  </si>
  <si>
    <t>2.4</t>
  </si>
  <si>
    <t>ENTREGA FINAL</t>
  </si>
  <si>
    <t>1.3.5</t>
  </si>
  <si>
    <t>Consultar saldo SUBE</t>
  </si>
  <si>
    <t>Pruebas manuales</t>
  </si>
  <si>
    <t>1.4.1</t>
  </si>
  <si>
    <t>Analisis de perfiles de usuarios</t>
  </si>
  <si>
    <t>Validacion del sistema</t>
  </si>
  <si>
    <t>Nro</t>
  </si>
  <si>
    <t>Hito</t>
  </si>
  <si>
    <t>Entregable 
 asociado</t>
  </si>
  <si>
    <t>Responsable</t>
  </si>
  <si>
    <t>Entrega 1</t>
  </si>
  <si>
    <t>Equipo</t>
  </si>
  <si>
    <t>Entrega 2 (Final)</t>
  </si>
  <si>
    <t>Como mucho 30 actividades ....</t>
  </si>
  <si>
    <t>Horas Estimadas</t>
  </si>
  <si>
    <t>Días Estimados</t>
  </si>
  <si>
    <t>Tarea WBS</t>
  </si>
  <si>
    <t>Nro Actividad</t>
  </si>
  <si>
    <t>Actividad</t>
  </si>
  <si>
    <t>Fecha Inicio</t>
  </si>
  <si>
    <t>Predecesora</t>
  </si>
  <si>
    <t>Commit/Ticket</t>
  </si>
  <si>
    <t>1.1</t>
  </si>
  <si>
    <t>Discovery - Definición con clientes</t>
  </si>
  <si>
    <t>Project Manager</t>
  </si>
  <si>
    <t>Project Manager + Analista</t>
  </si>
  <si>
    <t>Armar perfiles de usuarios</t>
  </si>
  <si>
    <t>Analista</t>
  </si>
  <si>
    <t>1.2</t>
  </si>
  <si>
    <t>Diseñar arquitectura técnica inicial (repositorio, capas, integración)</t>
  </si>
  <si>
    <t>Desarrollador</t>
  </si>
  <si>
    <t>Tester</t>
  </si>
  <si>
    <t>Armar estructura base de documentación</t>
  </si>
  <si>
    <t>Documentador</t>
  </si>
  <si>
    <t>Desarrollo de modulos</t>
  </si>
  <si>
    <t>1.3</t>
  </si>
  <si>
    <t>Diseño pantalla inicio</t>
  </si>
  <si>
    <t>Pago por QR - Integración Billteras</t>
  </si>
  <si>
    <t>Pago por NFC Contactless - Debito, Credito, Apple PAY, Google Pay</t>
  </si>
  <si>
    <t>Validación del pago</t>
  </si>
  <si>
    <t>Activar recarga - SUBE</t>
  </si>
  <si>
    <t>Consultar saldo - SUBE</t>
  </si>
  <si>
    <t>Sistema prédictivo de recargas - SUBE</t>
  </si>
  <si>
    <t>Entregable 2</t>
  </si>
  <si>
    <t>Recargas automaticas - SUBE</t>
  </si>
  <si>
    <t>Notificacion de poco saldo - saldo negativo</t>
  </si>
  <si>
    <t>Pruebas</t>
  </si>
  <si>
    <t>1.4</t>
  </si>
  <si>
    <t>Detectar errores visuales y de usabilidad en navegación (UX)</t>
  </si>
  <si>
    <t>17 y 26</t>
  </si>
  <si>
    <t>Cierre</t>
  </si>
  <si>
    <t>Generar documentación de usuario (manual de usuario)</t>
  </si>
  <si>
    <t>1.5</t>
  </si>
  <si>
    <t>Validación del sistema con stakeholders y usuarios reales</t>
  </si>
  <si>
    <t>Recolectar feedback de validación y clasificar mejoras</t>
  </si>
  <si>
    <t>Presentación final del sistema con demo funcional</t>
  </si>
  <si>
    <t>Fecha entrega final</t>
  </si>
  <si>
    <t>Al  22 de Abril</t>
  </si>
  <si>
    <t>Al 3 de Mayo</t>
  </si>
  <si>
    <t>Al 20 de Mayo (Ent)</t>
  </si>
  <si>
    <t>Al 3 de Junio</t>
  </si>
  <si>
    <t>Al 17 de Junio (Ent Fin)</t>
  </si>
  <si>
    <t>PV</t>
  </si>
  <si>
    <t>EV</t>
  </si>
  <si>
    <t>AC</t>
  </si>
  <si>
    <t>Costo Real</t>
  </si>
  <si>
    <t>Parciales</t>
  </si>
  <si>
    <t>Acumulados</t>
  </si>
  <si>
    <t>BAC:</t>
  </si>
  <si>
    <t>Regla se define con columnas - 1 del tablero</t>
  </si>
  <si>
    <t>Regla:</t>
  </si>
  <si>
    <t>50 en 50</t>
  </si>
  <si>
    <t>Si hay 3 columnas, quiero decir que la totalidad de la tarea es de 50 en 50</t>
  </si>
  <si>
    <t>Es decir 100/2 (col - 1)</t>
  </si>
  <si>
    <t>Si está pendiente es 0... haciendo es 50... termiando 100... No hay números intermedios</t>
  </si>
  <si>
    <t>Supongamos que hay 4 columnas... Los movimientos son de 33, en 33 (aprox)</t>
  </si>
  <si>
    <t>En espera 0... haciendo 33.... testeando 66... terminado 100</t>
  </si>
  <si>
    <t>Estimaciones Periodo I</t>
  </si>
  <si>
    <t>SV</t>
  </si>
  <si>
    <t>Desvio del calendario</t>
  </si>
  <si>
    <t>(lo que hice - lo que planif)</t>
  </si>
  <si>
    <t>CV</t>
  </si>
  <si>
    <t>Desvio en costos</t>
  </si>
  <si>
    <t>(gaste más de lo que esperaba)</t>
  </si>
  <si>
    <t>SPI</t>
  </si>
  <si>
    <t>lo que avancé frente a lo que tenia que avanzar</t>
  </si>
  <si>
    <t>(1 perfecto)</t>
  </si>
  <si>
    <t>CPI</t>
  </si>
  <si>
    <t>lo que hice ffrente a lo que gané</t>
  </si>
  <si>
    <t>(1 perfecto - .. &gt;1 .. costando menos)</t>
  </si>
  <si>
    <t>ETC</t>
  </si>
  <si>
    <t>si mantengo el rendimiento, estimación (ev - cronograma)</t>
  </si>
  <si>
    <t>EAC</t>
  </si>
  <si>
    <t>si mantengo el rendimiento, pesando mi trabajo (ac - costo)</t>
  </si>
  <si>
    <t>TCPI</t>
  </si>
  <si>
    <t>Esfuerzo esperado</t>
  </si>
  <si>
    <t>(&gt;1, más esfuerzo... MALO)</t>
  </si>
  <si>
    <t>Interpretación de indices</t>
  </si>
  <si>
    <t>Indices Futuros</t>
  </si>
  <si>
    <t>Funcion</t>
  </si>
  <si>
    <t>Puntos de funcion</t>
  </si>
  <si>
    <t>Factor de Ajuste</t>
  </si>
  <si>
    <t>Puntaje</t>
  </si>
  <si>
    <t>Pago QR</t>
  </si>
  <si>
    <t>Comunicación de datos</t>
  </si>
  <si>
    <t xml:space="preserve">PFSA </t>
  </si>
  <si>
    <t>Pago Nfc</t>
  </si>
  <si>
    <t>Procesamiento distribuido</t>
  </si>
  <si>
    <t>PFA</t>
  </si>
  <si>
    <t>Validar pago</t>
  </si>
  <si>
    <t>Objetivos de rendimiento</t>
  </si>
  <si>
    <t>Activar recarga</t>
  </si>
  <si>
    <t>Configuracion del equipamiento</t>
  </si>
  <si>
    <t>Dias</t>
  </si>
  <si>
    <t>Se trabaja 7 hs x dia</t>
  </si>
  <si>
    <t>Consultar saldo</t>
  </si>
  <si>
    <t>Taza de transacciones</t>
  </si>
  <si>
    <t>Meses</t>
  </si>
  <si>
    <t>20 dias habiles</t>
  </si>
  <si>
    <t>Sistema predictivo poco saldo</t>
  </si>
  <si>
    <t>entrada de datos en linea</t>
  </si>
  <si>
    <t>Recarga automatica</t>
  </si>
  <si>
    <t>Interfaz con el usuario</t>
  </si>
  <si>
    <t>Notificacion poco saldo</t>
  </si>
  <si>
    <t>Actualizacion en linea</t>
  </si>
  <si>
    <t>BAC = 188</t>
  </si>
  <si>
    <t>Horas</t>
  </si>
  <si>
    <t>5 Tablas de datos</t>
  </si>
  <si>
    <t>Procesamiento complejo</t>
  </si>
  <si>
    <t>Total</t>
  </si>
  <si>
    <t>91 PFSA</t>
  </si>
  <si>
    <t>Reusabilidad del codigo</t>
  </si>
  <si>
    <t>La diferencia radica en que no se esta proyectando el desarrollo del back, y por PF se estaría teniendo en cuenta un seguimiento mas especifico en el desarrollo de las tareas</t>
  </si>
  <si>
    <t>Facilidad de implementacion</t>
  </si>
  <si>
    <t>Facilidad de operación</t>
  </si>
  <si>
    <t>Instalaciones multiples</t>
  </si>
  <si>
    <t>Facilidad de cambios</t>
  </si>
  <si>
    <t>Factor de ajuste</t>
  </si>
  <si>
    <t>#</t>
  </si>
  <si>
    <t>Nombre del Riesgo</t>
  </si>
  <si>
    <t>Descripción</t>
  </si>
  <si>
    <t xml:space="preserve">Módulo WBS </t>
  </si>
  <si>
    <t>Prob</t>
  </si>
  <si>
    <t>Gravedad</t>
  </si>
  <si>
    <t>Impacto</t>
  </si>
  <si>
    <t>Tipo</t>
  </si>
  <si>
    <t>Planificación</t>
  </si>
  <si>
    <t>Umbral</t>
  </si>
  <si>
    <t>Acción de la planificación</t>
  </si>
  <si>
    <t>caida de servidor</t>
  </si>
  <si>
    <t>No se cumple las transacciones</t>
  </si>
  <si>
    <t>1,3,3</t>
  </si>
  <si>
    <t>Técnico</t>
  </si>
  <si>
    <t>Mitigar</t>
  </si>
  <si>
    <t>Corte energico en zonas redundantes o problemas en el funcionamiento de transacciones</t>
  </si>
  <si>
    <t>Tener un servidor de respaldo</t>
  </si>
  <si>
    <t>Desastre natural</t>
  </si>
  <si>
    <t>Inundacion</t>
  </si>
  <si>
    <t>Externo</t>
  </si>
  <si>
    <t>Aceptar</t>
  </si>
  <si>
    <t>Alerta meteorologico</t>
  </si>
  <si>
    <t>Reposición del equipo</t>
  </si>
  <si>
    <t>Actualizacion de tecnologia</t>
  </si>
  <si>
    <t>Cambios en formas de pago, genera obsolescencia</t>
  </si>
  <si>
    <t>Rama 1,3</t>
  </si>
  <si>
    <t>Financiero</t>
  </si>
  <si>
    <t>Aparición de nuevas tecnologias</t>
  </si>
  <si>
    <t>Actualizar el software</t>
  </si>
  <si>
    <t>Corte de luz en estacion</t>
  </si>
  <si>
    <t>No se generan los pagos por falta energetica</t>
  </si>
  <si>
    <t>Rama 1.3</t>
  </si>
  <si>
    <t>Corte energetico en la zona</t>
  </si>
  <si>
    <t>Comunicacion con responsable del servicio electrico en la estacion</t>
  </si>
  <si>
    <t>Picos de transaccion</t>
  </si>
  <si>
    <t>Hora pico, puede saturarse el sistema</t>
  </si>
  <si>
    <t>Operativo</t>
  </si>
  <si>
    <t>Superacion de minimo de limite de usuarios</t>
  </si>
  <si>
    <t>Mejora de eficiencia en el sistema</t>
  </si>
  <si>
    <t>Riesgo</t>
  </si>
  <si>
    <r>
      <rPr>
        <rFont val="Arial"/>
        <b/>
        <color theme="1"/>
      </rPr>
      <t>Pico de transacciones:</t>
    </r>
    <r>
      <rPr>
        <rFont val="Arial"/>
        <color theme="1"/>
      </rPr>
      <t xml:space="preserve"> En horarios pico, el sistema podría saturarse, afectando la validación de pagos en tiempo real. Esto podría hacer que se pierdan pagos o los usuarios no puedan acceder el servicio, afectando tanto a la experiencia de usuario, a la marca y a los ingresos de la empresa.</t>
    </r>
  </si>
  <si>
    <t>Contingencia 1</t>
  </si>
  <si>
    <t>Servidores extra según demanda</t>
  </si>
  <si>
    <t>Fase 1</t>
  </si>
  <si>
    <t>Implementar infraestructura en la nube con autoescalado de servidores según demanda. Dependiente de la cantidad de transacciones solicitadas, se va a solicitar al servicio cloud contratado temporalmente más servidores.</t>
  </si>
  <si>
    <t>Fase 2</t>
  </si>
  <si>
    <t>Se clona el sistema de validación transaccional a los nuevos servidores y se pone en marcha, para que se pueda ejecutar en paralelo. Al volver a la situación normal se vuelve a la cantidad de servidores especificados inicialmente para reducción de costos inecesarios.</t>
  </si>
  <si>
    <t>Fase 3</t>
  </si>
  <si>
    <t>Se realiza de funcionamiento en la nube y se verifica que todas las transacciones en la nube fueron procesadas.</t>
  </si>
  <si>
    <t>Contingencia 2</t>
  </si>
  <si>
    <t>Pago diferido asincronico</t>
  </si>
  <si>
    <t>Hacer una cola de transacciones pendientes en la terminal de forma local, para luego procesar las transacciones de forma online cuando el sistema no esté en horario pico.</t>
  </si>
  <si>
    <t>La terminal trabaja offline. Al volver a la normalidad, se vuelven a procesar todas las transacciones en tiempo real.</t>
  </si>
  <si>
    <t>Una vez que vuelva a estar online la terminal, se envian las transacciones procesadas. Se verifica que las transacciones pendientes sean cobradas. En caso que no tenga saldo se liquidara como saldo negativo.</t>
  </si>
  <si>
    <t>Especializaciones en Auditorias en Sistemas Informáticos</t>
  </si>
  <si>
    <t>Cursos y Diplomaturas</t>
  </si>
  <si>
    <t>Curso de Auditoría de Sistemas – ESEP / ESBA</t>
  </si>
  <si>
    <t>Diplomatura en Seguridad Informática y Auditoría de Sistemas – ESEP / ESBA</t>
  </si>
  <si>
    <t>Curso de Auditoría de Sistemas de Información – Instituto de Auditores Internos de Argentina (IAIA)</t>
  </si>
  <si>
    <t>Curso de Auditoría de Tecnología de Información – Nivel Inicial – Protiviti Argentina</t>
  </si>
  <si>
    <t>Certificaciones Profesionales</t>
  </si>
  <si>
    <t>CISA – Certified Information Systems Auditor (ISACA Argentina)</t>
  </si>
  <si>
    <t>CFSA – Certified Financial Services Auditor (IAIA)</t>
  </si>
  <si>
    <t>CCSA – Certification in Control Self-Assessment (IAIA)</t>
  </si>
  <si>
    <t>Formación Universitaria</t>
  </si>
  <si>
    <t>Especialización en Auditoría en Contextos Computarizados – Universidad Nacional de Córdoba</t>
  </si>
  <si>
    <t>IMPO-INCE</t>
  </si>
  <si>
    <t xml:space="preserve">Nro </t>
  </si>
  <si>
    <t>Importancia???</t>
  </si>
  <si>
    <t>Incer-Dif???</t>
  </si>
  <si>
    <t>Cargar historias en  Kanban</t>
  </si>
  <si>
    <t>Cuadrante Caotico</t>
  </si>
  <si>
    <t>Pago por QR - Integración Billeteras</t>
  </si>
  <si>
    <t>Pago por NFC Contactless - Débito, Credito, Apple PAY, Google Pay</t>
  </si>
  <si>
    <t>Recargas automáticas - SUBE</t>
  </si>
  <si>
    <t>Notifcación de poco saldo - saldo negativo</t>
  </si>
  <si>
    <t>Análisis de perfiles de usuarios</t>
  </si>
  <si>
    <t>Actualizar backlog con mejoras y bug detectados</t>
  </si>
  <si>
    <t>Importancia - PM</t>
  </si>
  <si>
    <t>1-2: Actividades de muy baja importancia. Estas tareas pueden ser triviales o no críticas para el proyecto.
3-4: Actividades de baja importancia. Estas tareas pueden contribuir al proyecto, pero no son urgentes ni esenciales.
5-6: Actividades de importancia moderada. Estas tareas son necesarias para el progreso del proyecto, pero no son urgentes.
7-8: Actividades de alta importancia. Estas tareas son clave para el éxito del proyecto y deben ser priorizadas.
9-10: Actividades de muy alta importancia. Estas tareas son esenciales y críticas para el éxito del proyecto, y deben ser abordadas con prioridad máxima.</t>
  </si>
  <si>
    <t>Dificultad - Responsable</t>
  </si>
  <si>
    <t>1-2: Tareas de muy baja dificultad. Estas tareas son sencillas de realizar, con poca o ninguna complejidad técnica o requerimientos especiales.</t>
  </si>
  <si>
    <t>3-4: Tareas de baja dificultad. Estas tareas pueden presentar algunos desafíos menores, pero en general son manejables y se pueden completar fácilmente.</t>
  </si>
  <si>
    <t>5-6: Tareas de dificultad moderada. Estas tareas requieren cierta habilidad o experiencia para completar y pueden presentar desafíos técnicos o logísticos.</t>
  </si>
  <si>
    <t>7-8: Tareas de alta dificultad. Estas tareas pueden ser complejas, requerir habilidades especializadas o implicar desafíos significativos.</t>
  </si>
  <si>
    <t>9-10: Tareas de muy alta dificultad. Estas tareas son extremadamente desafiantes y pueden requerir habilidades avanzadas, conocimientos especializados o soluciones innovadoras.</t>
  </si>
  <si>
    <t>Dep Directas</t>
  </si>
  <si>
    <t>Actividades Caoticas</t>
  </si>
  <si>
    <t>Validación con usuarios reales</t>
  </si>
  <si>
    <t>Diseñar arquitectura técnica inicial</t>
  </si>
  <si>
    <t>Presentacion final</t>
  </si>
  <si>
    <t>Corección de errores</t>
  </si>
  <si>
    <t>INF</t>
  </si>
  <si>
    <t>INF-NOR</t>
  </si>
  <si>
    <t>DEP-NOR</t>
  </si>
  <si>
    <t>s</t>
  </si>
  <si>
    <t>Presentación final</t>
  </si>
  <si>
    <t>DEP</t>
  </si>
  <si>
    <t xml:space="preserve">0: Ninguno
Impacto: La variable no tiene impacto sobre las otras variables.
1: Bajo
Impacto: La variable tiene un impacto bajo sobre las otras variables.
2: Medio
Impacto: La variable tiene un impacto moderado sobre las otras variables.
3: Alto
Impacto: La variable tiene un alto impacto sobre las otras variables.
</t>
  </si>
  <si>
    <t>Dep- Indirecta</t>
  </si>
  <si>
    <t>Nombre 1</t>
  </si>
  <si>
    <t>Nombre 3</t>
  </si>
  <si>
    <t>Nombre 4</t>
  </si>
  <si>
    <t>Nombre 7</t>
  </si>
  <si>
    <t>Nombre 9</t>
  </si>
  <si>
    <t>Nombre 21</t>
  </si>
  <si>
    <t>Nombre 24</t>
  </si>
  <si>
    <t>Nombre 28</t>
  </si>
  <si>
    <t>Nombre 29</t>
  </si>
  <si>
    <t>Alan – 26 años – Estudiante universitario</t>
  </si>
  <si>
    <t>Usa transporte público todos los días y prefiere pagar con QR desde su celular.</t>
  </si>
  <si>
    <t>Como Alan,</t>
  </si>
  <si>
    <t>quiero que la pantalla de inicio de la terminal tenga un botón QR bien visible y en alguna parte de la pantalla,</t>
  </si>
  <si>
    <t>para poder escanear rápidamente al subir al colectivo y evitar demoras, especialmente en hora pico.</t>
  </si>
  <si>
    <t>Para pagar utiliza el boton pagar con QR</t>
  </si>
  <si>
    <t>Nico – 33 años – Diseñador UX</t>
  </si>
  <si>
    <t>Prefiere usar su celular con NFC para no depender de billeteras físicas.</t>
  </si>
  <si>
    <t>Como Nico,</t>
  </si>
  <si>
    <t>quiero que la terminal detecte automáticamente dispositivos con NFC activos y muestre una animación visual clara de “Acerque su dispositivo”,</t>
  </si>
  <si>
    <t>para simplemente apoyar mi celular sin pasos extra, y recibir una confirmación visual inmediata del pago.</t>
  </si>
  <si>
    <t>Para pagar utiliza el botón pagar con SUBE u otro dispositivo NFC</t>
  </si>
  <si>
    <t>María – 42 años – Contadora</t>
  </si>
  <si>
    <t>Usa siempre su tarjeta de crédito física para pagar.</t>
  </si>
  <si>
    <t>Como María,</t>
  </si>
  <si>
    <t>quiero que la terminal tenga una opción simple y destacada para insertar o acercar mi tarjeta de crédito,</t>
  </si>
  <si>
    <t>para realizar el pago directamente sin tener que cargar saldo, y ver en pantalla una confirmación clara y rápida de la operación.</t>
  </si>
  <si>
    <t>Elena – 68 años – Jubilada</t>
  </si>
  <si>
    <t>Usa transporte público varias veces por semana para hacer trámites y visitar a su familia. Utiliza su tarjeta SUBE.</t>
  </si>
  <si>
    <t>Como Elena,</t>
  </si>
  <si>
    <t>quiero que la terminal de cobro tenga una pantalla con información clara y letras grandes que me confirmen si el pago se realizó correctamente y el saldo que me queda en la SUBE,</t>
  </si>
  <si>
    <t>para sentirme segura de que pude pagar y saber si necesito cargarla pronto, sin depender de ayuda externa.</t>
  </si>
  <si>
    <t>Para pagar utiliza el botón pagar con SUBE u otro dispositivo NFC en donde le dirá el saldo restante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</si>
</sst>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-m"/>
    <numFmt numFmtId="166" formatCode="dd/mm/yyyy"/>
  </numFmts>
  <fonts count="18">
    <font>
      <sz val="10.0"/>
      <color rgb="FF000000"/>
      <name val="Arial"/>
      <scheme val="minor"/>
    </font>
    <font>
      <sz val="17.0"/>
      <color theme="1"/>
      <name val="Arial"/>
      <scheme val="minor"/>
    </font>
    <font/>
    <font>
      <color theme="1"/>
      <name val="Arial"/>
      <scheme val="minor"/>
    </font>
    <font>
      <color rgb="FFFFFFFF"/>
      <name val="Arial"/>
      <scheme val="minor"/>
    </font>
    <font>
      <b/>
      <color theme="1"/>
      <name val="Arial"/>
    </font>
    <font>
      <color theme="1"/>
      <name val="Arial"/>
    </font>
    <font>
      <b/>
      <color theme="1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b/>
      <color rgb="FFFFFFFF"/>
      <name val="Arial"/>
      <scheme val="minor"/>
    </font>
    <font>
      <b/>
      <color rgb="FFFF0000"/>
      <name val="Arial"/>
      <scheme val="minor"/>
    </font>
    <font>
      <color rgb="FF181A1B"/>
      <name val="Arial"/>
      <scheme val="minor"/>
    </font>
    <font>
      <sz val="10.0"/>
      <color theme="1"/>
      <name val="Arial"/>
      <scheme val="minor"/>
    </font>
    <font>
      <b/>
      <i/>
      <color theme="1"/>
      <name val="Arial"/>
      <scheme val="minor"/>
    </font>
    <font>
      <sz val="10.0"/>
      <color rgb="FF000000"/>
      <name val="&quot;Aptos Narrow&quot;"/>
    </font>
    <font>
      <b/>
      <color rgb="FF181A1B"/>
      <name val="Arial"/>
      <scheme val="minor"/>
    </font>
  </fonts>
  <fills count="19">
    <fill>
      <patternFill patternType="none"/>
    </fill>
    <fill>
      <patternFill patternType="lightGray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4A86E8"/>
        <bgColor rgb="FF4A86E8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999999"/>
        <bgColor rgb="FF999999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E599"/>
        <bgColor rgb="FFFFE599"/>
      </patternFill>
    </fill>
  </fills>
  <borders count="1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top style="dotted">
        <color rgb="FF000000"/>
      </top>
      <bottom style="dotted">
        <color rgb="FF000000"/>
      </bottom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1" fillId="0" fontId="3" numFmtId="0" xfId="0" applyBorder="1" applyFont="1"/>
    <xf borderId="0" fillId="0" fontId="3" numFmtId="0" xfId="0" applyFont="1"/>
    <xf borderId="7" fillId="0" fontId="2" numFmtId="0" xfId="0" applyBorder="1" applyFont="1"/>
    <xf borderId="8" fillId="2" fontId="4" numFmtId="0" xfId="0" applyAlignment="1" applyBorder="1" applyFill="1" applyFont="1">
      <alignment horizontal="center" readingOrder="0" vertical="center"/>
    </xf>
    <xf borderId="8" fillId="2" fontId="4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49" xfId="0" applyFont="1" applyNumberFormat="1"/>
    <xf borderId="0" fillId="3" fontId="4" numFmtId="0" xfId="0" applyAlignment="1" applyFill="1" applyFont="1">
      <alignment horizontal="center" readingOrder="0" vertical="center"/>
    </xf>
    <xf borderId="0" fillId="3" fontId="4" numFmtId="0" xfId="0" applyAlignment="1" applyFont="1">
      <alignment horizontal="center" readingOrder="0" shrinkToFit="0" vertical="center" wrapText="1"/>
    </xf>
    <xf borderId="8" fillId="4" fontId="4" numFmtId="164" xfId="0" applyAlignment="1" applyBorder="1" applyFill="1" applyFont="1" applyNumberFormat="1">
      <alignment horizontal="center" readingOrder="0" vertical="center"/>
    </xf>
    <xf borderId="8" fillId="4" fontId="4" numFmtId="0" xfId="0" applyAlignment="1" applyBorder="1" applyFont="1">
      <alignment horizontal="center" readingOrder="0" shrinkToFit="0" vertical="center" wrapText="1"/>
    </xf>
    <xf borderId="8" fillId="4" fontId="4" numFmtId="49" xfId="0" applyAlignment="1" applyBorder="1" applyFont="1" applyNumberFormat="1">
      <alignment horizontal="center" readingOrder="0" vertical="center"/>
    </xf>
    <xf borderId="8" fillId="5" fontId="3" numFmtId="49" xfId="0" applyAlignment="1" applyBorder="1" applyFill="1" applyFont="1" applyNumberFormat="1">
      <alignment horizontal="center" readingOrder="0" vertical="center"/>
    </xf>
    <xf borderId="8" fillId="5" fontId="3" numFmtId="0" xfId="0" applyAlignment="1" applyBorder="1" applyFont="1">
      <alignment horizontal="center"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8" fillId="4" fontId="4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shrinkToFit="0" vertical="center" wrapText="1"/>
    </xf>
    <xf borderId="8" fillId="5" fontId="3" numFmtId="0" xfId="0" applyAlignment="1" applyBorder="1" applyFont="1">
      <alignment readingOrder="0"/>
    </xf>
    <xf borderId="8" fillId="5" fontId="3" numFmtId="49" xfId="0" applyAlignment="1" applyBorder="1" applyFont="1" applyNumberFormat="1">
      <alignment horizontal="center" readingOrder="0"/>
    </xf>
    <xf borderId="0" fillId="3" fontId="3" numFmtId="49" xfId="0" applyAlignment="1" applyFont="1" applyNumberForma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wrapText="1"/>
    </xf>
    <xf borderId="9" fillId="6" fontId="5" numFmtId="0" xfId="0" applyAlignment="1" applyBorder="1" applyFill="1" applyFont="1">
      <alignment horizontal="center" vertical="bottom"/>
    </xf>
    <xf borderId="3" fillId="6" fontId="5" numFmtId="0" xfId="0" applyAlignment="1" applyBorder="1" applyFont="1">
      <alignment horizontal="center" vertical="bottom"/>
    </xf>
    <xf borderId="10" fillId="0" fontId="2" numFmtId="0" xfId="0" applyBorder="1" applyFont="1"/>
    <xf borderId="10" fillId="0" fontId="6" numFmtId="0" xfId="0" applyAlignment="1" applyBorder="1" applyFont="1">
      <alignment horizontal="center" readingOrder="0" vertical="bottom"/>
    </xf>
    <xf borderId="6" fillId="0" fontId="6" numFmtId="0" xfId="0" applyAlignment="1" applyBorder="1" applyFont="1">
      <alignment horizontal="center" readingOrder="0" vertical="bottom"/>
    </xf>
    <xf borderId="6" fillId="0" fontId="6" numFmtId="165" xfId="0" applyAlignment="1" applyBorder="1" applyFont="1" applyNumberFormat="1">
      <alignment horizontal="center" readingOrder="0" vertical="bottom"/>
    </xf>
    <xf borderId="0" fillId="0" fontId="7" numFmtId="0" xfId="0" applyAlignment="1" applyFont="1">
      <alignment readingOrder="0"/>
    </xf>
    <xf borderId="8" fillId="6" fontId="8" numFmtId="0" xfId="0" applyAlignment="1" applyBorder="1" applyFont="1">
      <alignment horizontal="center" readingOrder="0"/>
    </xf>
    <xf borderId="8" fillId="6" fontId="7" numFmtId="49" xfId="0" applyAlignment="1" applyBorder="1" applyFont="1" applyNumberFormat="1">
      <alignment horizontal="center" readingOrder="0"/>
    </xf>
    <xf borderId="8" fillId="6" fontId="7" numFmtId="0" xfId="0" applyAlignment="1" applyBorder="1" applyFont="1">
      <alignment horizontal="center" readingOrder="0"/>
    </xf>
    <xf borderId="8" fillId="7" fontId="8" numFmtId="0" xfId="0" applyAlignment="1" applyBorder="1" applyFill="1" applyFont="1">
      <alignment horizontal="center" readingOrder="0"/>
    </xf>
    <xf borderId="8" fillId="7" fontId="9" numFmtId="0" xfId="0" applyAlignment="1" applyBorder="1" applyFont="1">
      <alignment horizontal="center" readingOrder="0"/>
    </xf>
    <xf borderId="8" fillId="7" fontId="10" numFmtId="49" xfId="0" applyAlignment="1" applyBorder="1" applyFont="1" applyNumberFormat="1">
      <alignment horizontal="center" readingOrder="0"/>
    </xf>
    <xf borderId="8" fillId="7" fontId="3" numFmtId="0" xfId="0" applyAlignment="1" applyBorder="1" applyFont="1">
      <alignment horizontal="center" readingOrder="0"/>
    </xf>
    <xf borderId="8" fillId="7" fontId="3" numFmtId="166" xfId="0" applyAlignment="1" applyBorder="1" applyFont="1" applyNumberFormat="1">
      <alignment horizontal="center" readingOrder="0"/>
    </xf>
    <xf borderId="8" fillId="7" fontId="3" numFmtId="0" xfId="0" applyAlignment="1" applyBorder="1" applyFont="1">
      <alignment horizontal="center"/>
    </xf>
    <xf borderId="0" fillId="7" fontId="10" numFmtId="49" xfId="0" applyAlignment="1" applyFont="1" applyNumberFormat="1">
      <alignment horizontal="center" readingOrder="0"/>
    </xf>
    <xf borderId="8" fillId="8" fontId="8" numFmtId="0" xfId="0" applyAlignment="1" applyBorder="1" applyFill="1" applyFont="1">
      <alignment horizontal="center" readingOrder="0"/>
    </xf>
    <xf borderId="8" fillId="8" fontId="9" numFmtId="0" xfId="0" applyAlignment="1" applyBorder="1" applyFont="1">
      <alignment horizontal="center" readingOrder="0"/>
    </xf>
    <xf borderId="8" fillId="8" fontId="10" numFmtId="49" xfId="0" applyAlignment="1" applyBorder="1" applyFont="1" applyNumberFormat="1">
      <alignment horizontal="center" readingOrder="0"/>
    </xf>
    <xf borderId="8" fillId="8" fontId="3" numFmtId="0" xfId="0" applyAlignment="1" applyBorder="1" applyFont="1">
      <alignment horizontal="center" readingOrder="0"/>
    </xf>
    <xf borderId="8" fillId="8" fontId="3" numFmtId="166" xfId="0" applyAlignment="1" applyBorder="1" applyFont="1" applyNumberFormat="1">
      <alignment horizontal="center" readingOrder="0"/>
    </xf>
    <xf borderId="8" fillId="8" fontId="3" numFmtId="0" xfId="0" applyAlignment="1" applyBorder="1" applyFont="1">
      <alignment horizontal="center"/>
    </xf>
    <xf borderId="8" fillId="7" fontId="9" numFmtId="166" xfId="0" applyAlignment="1" applyBorder="1" applyFont="1" applyNumberFormat="1">
      <alignment horizontal="center" readingOrder="0"/>
    </xf>
    <xf borderId="8" fillId="9" fontId="8" numFmtId="0" xfId="0" applyAlignment="1" applyBorder="1" applyFill="1" applyFont="1">
      <alignment horizontal="center"/>
    </xf>
    <xf borderId="8" fillId="9" fontId="9" numFmtId="0" xfId="0" applyAlignment="1" applyBorder="1" applyFont="1">
      <alignment horizontal="center"/>
    </xf>
    <xf borderId="8" fillId="9" fontId="10" numFmtId="49" xfId="0" applyAlignment="1" applyBorder="1" applyFont="1" applyNumberFormat="1">
      <alignment horizontal="center"/>
    </xf>
    <xf borderId="8" fillId="9" fontId="3" numFmtId="0" xfId="0" applyAlignment="1" applyBorder="1" applyFont="1">
      <alignment horizontal="center" readingOrder="0"/>
    </xf>
    <xf borderId="8" fillId="9" fontId="11" numFmtId="0" xfId="0" applyAlignment="1" applyBorder="1" applyFont="1">
      <alignment horizontal="center" readingOrder="0"/>
    </xf>
    <xf borderId="8" fillId="9" fontId="3" numFmtId="0" xfId="0" applyAlignment="1" applyBorder="1" applyFont="1">
      <alignment horizontal="center"/>
    </xf>
    <xf borderId="8" fillId="10" fontId="8" numFmtId="0" xfId="0" applyAlignment="1" applyBorder="1" applyFill="1" applyFont="1">
      <alignment horizontal="center" readingOrder="0"/>
    </xf>
    <xf borderId="8" fillId="10" fontId="9" numFmtId="0" xfId="0" applyAlignment="1" applyBorder="1" applyFont="1">
      <alignment horizontal="center" readingOrder="0"/>
    </xf>
    <xf borderId="8" fillId="10" fontId="9" numFmtId="49" xfId="0" applyAlignment="1" applyBorder="1" applyFont="1" applyNumberFormat="1">
      <alignment horizontal="center" readingOrder="0"/>
    </xf>
    <xf borderId="8" fillId="10" fontId="9" numFmtId="166" xfId="0" applyAlignment="1" applyBorder="1" applyFont="1" applyNumberFormat="1">
      <alignment horizontal="center" readingOrder="0"/>
    </xf>
    <xf borderId="8" fillId="10" fontId="9" numFmtId="0" xfId="0" applyAlignment="1" applyBorder="1" applyFont="1">
      <alignment horizontal="center"/>
    </xf>
    <xf borderId="8" fillId="0" fontId="8" numFmtId="0" xfId="0" applyAlignment="1" applyBorder="1" applyFont="1">
      <alignment horizontal="center" readingOrder="0"/>
    </xf>
    <xf borderId="8" fillId="0" fontId="9" numFmtId="0" xfId="0" applyAlignment="1" applyBorder="1" applyFont="1">
      <alignment horizontal="center" readingOrder="0"/>
    </xf>
    <xf borderId="8" fillId="0" fontId="10" numFmtId="49" xfId="0" applyAlignment="1" applyBorder="1" applyFont="1" applyNumberFormat="1">
      <alignment horizontal="center" readingOrder="0"/>
    </xf>
    <xf borderId="8" fillId="0" fontId="10" numFmtId="0" xfId="0" applyAlignment="1" applyBorder="1" applyFont="1">
      <alignment horizontal="center" readingOrder="0"/>
    </xf>
    <xf borderId="8" fillId="0" fontId="10" numFmtId="166" xfId="0" applyAlignment="1" applyBorder="1" applyFont="1" applyNumberFormat="1">
      <alignment horizontal="center" readingOrder="0"/>
    </xf>
    <xf borderId="8" fillId="0" fontId="3" numFmtId="0" xfId="0" applyAlignment="1" applyBorder="1" applyFont="1">
      <alignment horizontal="center"/>
    </xf>
    <xf borderId="8" fillId="9" fontId="10" numFmtId="0" xfId="0" applyAlignment="1" applyBorder="1" applyFont="1">
      <alignment horizontal="center"/>
    </xf>
    <xf borderId="8" fillId="8" fontId="9" numFmtId="166" xfId="0" applyAlignment="1" applyBorder="1" applyFont="1" applyNumberFormat="1">
      <alignment horizontal="center" readingOrder="0"/>
    </xf>
    <xf borderId="8" fillId="0" fontId="12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8" fillId="0" fontId="3" numFmtId="0" xfId="0" applyAlignment="1" applyBorder="1" applyFont="1">
      <alignment horizontal="center" readingOrder="0"/>
    </xf>
    <xf borderId="8" fillId="0" fontId="3" numFmtId="166" xfId="0" applyAlignment="1" applyBorder="1" applyFont="1" applyNumberFormat="1">
      <alignment horizontal="center" readingOrder="0"/>
    </xf>
    <xf borderId="8" fillId="9" fontId="11" numFmtId="0" xfId="0" applyAlignment="1" applyBorder="1" applyFont="1">
      <alignment horizontal="center"/>
    </xf>
    <xf borderId="8" fillId="9" fontId="11" numFmtId="49" xfId="0" applyAlignment="1" applyBorder="1" applyFont="1" applyNumberFormat="1">
      <alignment horizontal="center" readingOrder="0"/>
    </xf>
    <xf borderId="8" fillId="9" fontId="4" numFmtId="166" xfId="0" applyAlignment="1" applyBorder="1" applyFont="1" applyNumberFormat="1">
      <alignment horizontal="center" readingOrder="0"/>
    </xf>
    <xf borderId="11" fillId="0" fontId="3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8" fillId="0" fontId="3" numFmtId="0" xfId="0" applyAlignment="1" applyBorder="1" applyFont="1">
      <alignment readingOrder="0"/>
    </xf>
    <xf borderId="8" fillId="0" fontId="3" numFmtId="0" xfId="0" applyBorder="1" applyFont="1"/>
    <xf borderId="0" fillId="0" fontId="10" numFmtId="49" xfId="0" applyAlignment="1" applyFont="1" applyNumberFormat="1">
      <alignment horizontal="center" readingOrder="0"/>
    </xf>
    <xf borderId="8" fillId="0" fontId="13" numFmtId="0" xfId="0" applyAlignment="1" applyBorder="1" applyFont="1">
      <alignment readingOrder="0"/>
    </xf>
    <xf borderId="0" fillId="0" fontId="14" numFmtId="0" xfId="0" applyFont="1"/>
    <xf borderId="0" fillId="0" fontId="3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horizontal="center" vertical="bottom"/>
    </xf>
    <xf borderId="7" fillId="0" fontId="6" numFmtId="0" xfId="0" applyAlignment="1" applyBorder="1" applyFont="1">
      <alignment horizontal="center" vertical="bottom"/>
    </xf>
    <xf borderId="6" fillId="0" fontId="5" numFmtId="0" xfId="0" applyAlignment="1" applyBorder="1" applyFont="1">
      <alignment horizontal="center" vertical="bottom"/>
    </xf>
    <xf borderId="6" fillId="0" fontId="6" numFmtId="0" xfId="0" applyAlignment="1" applyBorder="1" applyFont="1">
      <alignment horizontal="center" vertical="bottom"/>
    </xf>
    <xf borderId="14" fillId="0" fontId="7" numFmtId="0" xfId="0" applyAlignment="1" applyBorder="1" applyFont="1">
      <alignment horizontal="center" readingOrder="0"/>
    </xf>
    <xf borderId="14" fillId="0" fontId="3" numFmtId="0" xfId="0" applyAlignment="1" applyBorder="1" applyFont="1">
      <alignment horizontal="center"/>
    </xf>
    <xf borderId="14" fillId="0" fontId="3" numFmtId="0" xfId="0" applyAlignment="1" applyBorder="1" applyFont="1">
      <alignment horizontal="center" readingOrder="0"/>
    </xf>
    <xf borderId="12" fillId="0" fontId="3" numFmtId="0" xfId="0" applyAlignment="1" applyBorder="1" applyFont="1">
      <alignment horizontal="center"/>
    </xf>
    <xf borderId="14" fillId="0" fontId="10" numFmtId="0" xfId="0" applyAlignment="1" applyBorder="1" applyFont="1">
      <alignment horizontal="center" readingOrder="0"/>
    </xf>
    <xf borderId="12" fillId="0" fontId="10" numFmtId="0" xfId="0" applyAlignment="1" applyBorder="1" applyFont="1">
      <alignment horizontal="center"/>
    </xf>
    <xf borderId="0" fillId="0" fontId="15" numFmtId="0" xfId="0" applyAlignment="1" applyFont="1">
      <alignment horizontal="center" readingOrder="0" shrinkToFit="0" vertical="center" wrapText="1"/>
    </xf>
    <xf borderId="0" fillId="0" fontId="15" numFmtId="0" xfId="0" applyAlignment="1" applyFont="1">
      <alignment horizontal="center" readingOrder="0" vertical="center"/>
    </xf>
    <xf borderId="11" fillId="0" fontId="3" numFmtId="0" xfId="0" applyAlignment="1" applyBorder="1" applyFont="1">
      <alignment readingOrder="0"/>
    </xf>
    <xf borderId="13" fillId="0" fontId="3" numFmtId="0" xfId="0" applyAlignment="1" applyBorder="1" applyFont="1">
      <alignment readingOrder="0"/>
    </xf>
    <xf borderId="11" fillId="0" fontId="16" numFmtId="0" xfId="0" applyAlignment="1" applyBorder="1" applyFont="1">
      <alignment readingOrder="0" shrinkToFit="0" vertical="bottom" wrapText="0"/>
    </xf>
    <xf borderId="13" fillId="0" fontId="16" numFmtId="0" xfId="0" applyAlignment="1" applyBorder="1" applyFont="1">
      <alignment readingOrder="0" shrinkToFit="0" vertical="bottom" wrapText="0"/>
    </xf>
    <xf borderId="15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15" fillId="0" fontId="16" numFmtId="0" xfId="0" applyAlignment="1" applyBorder="1" applyFont="1">
      <alignment readingOrder="0" shrinkToFit="0" vertical="bottom" wrapText="0"/>
    </xf>
    <xf borderId="7" fillId="0" fontId="16" numFmtId="0" xfId="0" applyAlignment="1" applyBorder="1" applyFont="1">
      <alignment horizontal="right" readingOrder="0" shrinkToFit="0" vertical="bottom" wrapText="0"/>
    </xf>
    <xf borderId="0" fillId="11" fontId="9" numFmtId="0" xfId="0" applyAlignment="1" applyFill="1" applyFont="1">
      <alignment readingOrder="0"/>
    </xf>
    <xf borderId="0" fillId="0" fontId="14" numFmtId="0" xfId="0" applyAlignment="1" applyFont="1">
      <alignment readingOrder="0"/>
    </xf>
    <xf borderId="0" fillId="11" fontId="3" numFmtId="0" xfId="0" applyAlignment="1" applyFont="1">
      <alignment readingOrder="0"/>
    </xf>
    <xf borderId="0" fillId="11" fontId="3" numFmtId="0" xfId="0" applyFont="1"/>
    <xf borderId="0" fillId="0" fontId="0" numFmtId="0" xfId="0" applyAlignment="1" applyFont="1">
      <alignment readingOrder="0" shrinkToFit="0" vertical="bottom" wrapText="0"/>
    </xf>
    <xf borderId="13" fillId="0" fontId="16" numFmtId="0" xfId="0" applyAlignment="1" applyBorder="1" applyFont="1">
      <alignment horizontal="right" readingOrder="0" shrinkToFit="0" vertical="bottom" wrapText="0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8" fillId="0" fontId="3" numFmtId="49" xfId="0" applyAlignment="1" applyBorder="1" applyFont="1" applyNumberFormat="1">
      <alignment horizontal="center" readingOrder="0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8" fillId="12" fontId="7" numFmtId="0" xfId="0" applyAlignment="1" applyBorder="1" applyFill="1" applyFont="1">
      <alignment horizontal="center" readingOrder="0" vertical="center"/>
    </xf>
    <xf borderId="11" fillId="12" fontId="3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center"/>
    </xf>
    <xf borderId="8" fillId="13" fontId="7" numFmtId="0" xfId="0" applyAlignment="1" applyBorder="1" applyFill="1" applyFont="1">
      <alignment horizontal="center" readingOrder="0"/>
    </xf>
    <xf borderId="2" fillId="13" fontId="7" numFmtId="0" xfId="0" applyAlignment="1" applyBorder="1" applyFont="1">
      <alignment readingOrder="0"/>
    </xf>
    <xf borderId="2" fillId="13" fontId="3" numFmtId="0" xfId="0" applyBorder="1" applyFont="1"/>
    <xf borderId="3" fillId="13" fontId="3" numFmtId="0" xfId="0" applyBorder="1" applyFont="1"/>
    <xf borderId="8" fillId="14" fontId="3" numFmtId="0" xfId="0" applyAlignment="1" applyBorder="1" applyFill="1" applyFont="1">
      <alignment horizontal="center" readingOrder="0" vertical="center"/>
    </xf>
    <xf borderId="11" fillId="0" fontId="3" numFmtId="0" xfId="0" applyAlignment="1" applyBorder="1" applyFont="1">
      <alignment horizontal="left" readingOrder="0" shrinkToFit="0" vertical="center" wrapText="1"/>
    </xf>
    <xf borderId="11" fillId="0" fontId="3" numFmtId="0" xfId="0" applyAlignment="1" applyBorder="1" applyFont="1">
      <alignment horizontal="left" readingOrder="0" vertical="center"/>
    </xf>
    <xf borderId="11" fillId="0" fontId="3" numFmtId="0" xfId="0" applyAlignment="1" applyBorder="1" applyFont="1">
      <alignment readingOrder="0" shrinkToFit="0" vertical="center" wrapText="1"/>
    </xf>
    <xf borderId="11" fillId="0" fontId="3" numFmtId="0" xfId="0" applyAlignment="1" applyBorder="1" applyFont="1">
      <alignment readingOrder="0" vertical="center"/>
    </xf>
    <xf borderId="1" fillId="15" fontId="7" numFmtId="0" xfId="0" applyAlignment="1" applyBorder="1" applyFill="1" applyFont="1">
      <alignment horizontal="center" readingOrder="0"/>
    </xf>
    <xf borderId="15" fillId="0" fontId="7" numFmtId="0" xfId="0" applyAlignment="1" applyBorder="1" applyFont="1">
      <alignment readingOrder="0"/>
    </xf>
    <xf borderId="7" fillId="0" fontId="3" numFmtId="0" xfId="0" applyBorder="1" applyFont="1"/>
    <xf borderId="15" fillId="0" fontId="3" numFmtId="0" xfId="0" applyBorder="1" applyFont="1"/>
    <xf borderId="4" fillId="0" fontId="3" numFmtId="0" xfId="0" applyAlignment="1" applyBorder="1" applyFont="1">
      <alignment readingOrder="0"/>
    </xf>
    <xf borderId="5" fillId="0" fontId="3" numFmtId="0" xfId="0" applyBorder="1" applyFont="1"/>
    <xf borderId="6" fillId="0" fontId="3" numFmtId="0" xfId="0" applyBorder="1" applyFont="1"/>
    <xf borderId="16" fillId="0" fontId="3" numFmtId="0" xfId="0" applyAlignment="1" applyBorder="1" applyFont="1">
      <alignment horizontal="center" readingOrder="0"/>
    </xf>
    <xf borderId="17" fillId="0" fontId="2" numFmtId="0" xfId="0" applyBorder="1" applyFont="1"/>
    <xf borderId="6" fillId="6" fontId="5" numFmtId="0" xfId="0" applyAlignment="1" applyBorder="1" applyFont="1">
      <alignment horizontal="center" vertical="bottom"/>
    </xf>
    <xf borderId="6" fillId="6" fontId="5" numFmtId="0" xfId="0" applyAlignment="1" applyBorder="1" applyFont="1">
      <alignment horizontal="center" readingOrder="0" vertical="bottom"/>
    </xf>
    <xf borderId="5" fillId="6" fontId="5" numFmtId="0" xfId="0" applyAlignment="1" applyBorder="1" applyFont="1">
      <alignment horizontal="center" vertical="bottom"/>
    </xf>
    <xf borderId="6" fillId="0" fontId="6" numFmtId="49" xfId="0" applyAlignment="1" applyBorder="1" applyFont="1" applyNumberFormat="1">
      <alignment horizontal="center" readingOrder="0" vertical="bottom"/>
    </xf>
    <xf borderId="5" fillId="0" fontId="6" numFmtId="0" xfId="0" applyAlignment="1" applyBorder="1" applyFont="1">
      <alignment horizontal="center" readingOrder="0" vertical="bottom"/>
    </xf>
    <xf borderId="5" fillId="16" fontId="6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14" fillId="0" fontId="17" numFmtId="0" xfId="0" applyAlignment="1" applyBorder="1" applyFont="1">
      <alignment horizontal="center" readingOrder="0"/>
    </xf>
    <xf borderId="14" fillId="17" fontId="7" numFmtId="0" xfId="0" applyAlignment="1" applyBorder="1" applyFill="1" applyFont="1">
      <alignment horizontal="center" readingOrder="0"/>
    </xf>
    <xf borderId="0" fillId="17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14" fillId="0" fontId="13" numFmtId="0" xfId="0" applyAlignment="1" applyBorder="1" applyFont="1">
      <alignment horizontal="center" readingOrder="0"/>
    </xf>
    <xf borderId="14" fillId="17" fontId="7" numFmtId="0" xfId="0" applyAlignment="1" applyBorder="1" applyFont="1">
      <alignment horizontal="center"/>
    </xf>
    <xf borderId="0" fillId="17" fontId="7" numFmtId="0" xfId="0" applyAlignment="1" applyFont="1">
      <alignment horizontal="center"/>
    </xf>
    <xf borderId="0" fillId="0" fontId="7" numFmtId="0" xfId="0" applyAlignment="1" applyFont="1">
      <alignment horizontal="center"/>
    </xf>
    <xf borderId="0" fillId="8" fontId="7" numFmtId="0" xfId="0" applyAlignment="1" applyFont="1">
      <alignment horizontal="center" readingOrder="0"/>
    </xf>
    <xf borderId="0" fillId="8" fontId="7" numFmtId="0" xfId="0" applyAlignment="1" applyFont="1">
      <alignment horizontal="center"/>
    </xf>
    <xf borderId="0" fillId="18" fontId="7" numFmtId="0" xfId="0" applyAlignment="1" applyFill="1" applyFont="1">
      <alignment horizontal="center" readingOrder="0"/>
    </xf>
    <xf borderId="0" fillId="18" fontId="7" numFmtId="0" xfId="0" applyAlignment="1" applyFont="1">
      <alignment horizontal="center"/>
    </xf>
    <xf borderId="16" fillId="0" fontId="3" numFmtId="0" xfId="0" applyAlignment="1" applyBorder="1" applyFont="1">
      <alignment readingOrder="0"/>
    </xf>
    <xf borderId="1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IMPO-INCE/Importancia??? y IMPO-INCE/Incer-Dif???</a:t>
            </a:r>
          </a:p>
        </c:rich>
      </c:tx>
      <c:overlay val="0"/>
    </c:title>
    <c:plotArea>
      <c:layout/>
      <c:bubbleChart>
        <c:ser>
          <c:idx val="0"/>
          <c:order val="0"/>
          <c:tx>
            <c:strRef>
              <c:f>'AsignaciónDeRecursos'!$H$5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'AsignaciónDeRecursos'!$G$5</c:f>
            </c:strRef>
          </c:xVal>
          <c:yVal>
            <c:numRef>
              <c:f>'AsignaciónDeRecursos'!$F$5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'AsignaciónDeRecursos'!$H$6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'AsignaciónDeRecursos'!$G$6</c:f>
            </c:strRef>
          </c:xVal>
          <c:yVal>
            <c:numRef>
              <c:f>'AsignaciónDeRecursos'!$F$6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'AsignaciónDeRecursos'!$H$7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'AsignaciónDeRecursos'!$G$7</c:f>
            </c:strRef>
          </c:xVal>
          <c:yVal>
            <c:numRef>
              <c:f>'AsignaciónDeRecursos'!$F$7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'AsignaciónDeRecursos'!$H$8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'AsignaciónDeRecursos'!$G$8</c:f>
            </c:strRef>
          </c:xVal>
          <c:yVal>
            <c:numRef>
              <c:f>'AsignaciónDeRecursos'!$F$8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'AsignaciónDeRecursos'!$H$9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'AsignaciónDeRecursos'!$G$9</c:f>
            </c:strRef>
          </c:xVal>
          <c:yVal>
            <c:numRef>
              <c:f>'AsignaciónDeRecursos'!$F$9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'AsignaciónDeRecursos'!$H$10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'AsignaciónDeRecursos'!$G$10</c:f>
            </c:strRef>
          </c:xVal>
          <c:yVal>
            <c:numRef>
              <c:f>'AsignaciónDeRecursos'!$F$10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'AsignaciónDeRecursos'!$H$11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'AsignaciónDeRecursos'!$G$11</c:f>
            </c:strRef>
          </c:xVal>
          <c:yVal>
            <c:numRef>
              <c:f>'AsignaciónDeRecursos'!$F$11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'AsignaciónDeRecursos'!$H$12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'AsignaciónDeRecursos'!$G$12</c:f>
            </c:strRef>
          </c:xVal>
          <c:yVal>
            <c:numRef>
              <c:f>'AsignaciónDeRecursos'!$F$12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'AsignaciónDeRecursos'!$H$13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'AsignaciónDeRecursos'!$G$13</c:f>
            </c:strRef>
          </c:xVal>
          <c:yVal>
            <c:numRef>
              <c:f>'AsignaciónDeRecursos'!$F$13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9"/>
          <c:order val="9"/>
          <c:tx>
            <c:strRef>
              <c:f>'AsignaciónDeRecursos'!$H$14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'AsignaciónDeRecursos'!$G$14</c:f>
            </c:strRef>
          </c:xVal>
          <c:yVal>
            <c:numRef>
              <c:f>'AsignaciónDeRecursos'!$F$14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0"/>
          <c:order val="10"/>
          <c:tx>
            <c:strRef>
              <c:f>'AsignaciónDeRecursos'!$H$15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'AsignaciónDeRecursos'!$G$15</c:f>
            </c:strRef>
          </c:xVal>
          <c:yVal>
            <c:numRef>
              <c:f>'AsignaciónDeRecursos'!$F$15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1"/>
          <c:order val="11"/>
          <c:tx>
            <c:strRef>
              <c:f>'AsignaciónDeRecursos'!$H$16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'AsignaciónDeRecursos'!$G$16</c:f>
            </c:strRef>
          </c:xVal>
          <c:yVal>
            <c:numRef>
              <c:f>'AsignaciónDeRecursos'!$F$16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2"/>
          <c:order val="12"/>
          <c:tx>
            <c:strRef>
              <c:f>'AsignaciónDeRecursos'!$H$17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'AsignaciónDeRecursos'!$G$17</c:f>
            </c:strRef>
          </c:xVal>
          <c:yVal>
            <c:numRef>
              <c:f>'AsignaciónDeRecursos'!$F$17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3"/>
          <c:order val="13"/>
          <c:tx>
            <c:strRef>
              <c:f>'AsignaciónDeRecursos'!$H$18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'AsignaciónDeRecursos'!$G$18</c:f>
            </c:strRef>
          </c:xVal>
          <c:yVal>
            <c:numRef>
              <c:f>'AsignaciónDeRecursos'!$F$18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4"/>
          <c:order val="14"/>
          <c:tx>
            <c:strRef>
              <c:f>'AsignaciónDeRecursos'!$H$19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'AsignaciónDeRecursos'!$G$19</c:f>
            </c:strRef>
          </c:xVal>
          <c:yVal>
            <c:numRef>
              <c:f>'AsignaciónDeRecursos'!$F$19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5"/>
          <c:order val="15"/>
          <c:tx>
            <c:strRef>
              <c:f>'AsignaciónDeRecursos'!$H$20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'AsignaciónDeRecursos'!$G$20</c:f>
            </c:strRef>
          </c:xVal>
          <c:yVal>
            <c:numRef>
              <c:f>'AsignaciónDeRecursos'!$F$20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6"/>
          <c:order val="16"/>
          <c:tx>
            <c:strRef>
              <c:f>'AsignaciónDeRecursos'!$H$21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'AsignaciónDeRecursos'!$G$21</c:f>
            </c:strRef>
          </c:xVal>
          <c:yVal>
            <c:numRef>
              <c:f>'AsignaciónDeRecursos'!$F$21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7"/>
          <c:order val="17"/>
          <c:tx>
            <c:strRef>
              <c:f>'AsignaciónDeRecursos'!$H$22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'AsignaciónDeRecursos'!$G$22</c:f>
            </c:strRef>
          </c:xVal>
          <c:yVal>
            <c:numRef>
              <c:f>'AsignaciónDeRecursos'!$F$22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8"/>
          <c:order val="18"/>
          <c:tx>
            <c:strRef>
              <c:f>'AsignaciónDeRecursos'!$H$23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'AsignaciónDeRecursos'!$G$23</c:f>
            </c:strRef>
          </c:xVal>
          <c:yVal>
            <c:numRef>
              <c:f>'AsignaciónDeRecursos'!$F$23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9"/>
          <c:order val="19"/>
          <c:tx>
            <c:strRef>
              <c:f>'AsignaciónDeRecursos'!$H$24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'AsignaciónDeRecursos'!$G$24</c:f>
            </c:strRef>
          </c:xVal>
          <c:yVal>
            <c:numRef>
              <c:f>'AsignaciónDeRecursos'!$F$24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0"/>
          <c:order val="20"/>
          <c:tx>
            <c:strRef>
              <c:f>'AsignaciónDeRecursos'!$H$25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'AsignaciónDeRecursos'!$G$25</c:f>
            </c:strRef>
          </c:xVal>
          <c:yVal>
            <c:numRef>
              <c:f>'AsignaciónDeRecursos'!$F$25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1"/>
          <c:order val="21"/>
          <c:tx>
            <c:strRef>
              <c:f>'AsignaciónDeRecursos'!$H$26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'AsignaciónDeRecursos'!$G$26</c:f>
            </c:strRef>
          </c:xVal>
          <c:yVal>
            <c:numRef>
              <c:f>'AsignaciónDeRecursos'!$F$26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2"/>
          <c:order val="22"/>
          <c:tx>
            <c:strRef>
              <c:f>'AsignaciónDeRecursos'!$H$27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'AsignaciónDeRecursos'!$G$27</c:f>
            </c:strRef>
          </c:xVal>
          <c:yVal>
            <c:numRef>
              <c:f>'AsignaciónDeRecursos'!$F$27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3"/>
          <c:order val="23"/>
          <c:tx>
            <c:strRef>
              <c:f>'AsignaciónDeRecursos'!$H$28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'AsignaciónDeRecursos'!$G$28</c:f>
            </c:strRef>
          </c:xVal>
          <c:yVal>
            <c:numRef>
              <c:f>'AsignaciónDeRecursos'!$F$28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4"/>
          <c:order val="24"/>
          <c:tx>
            <c:strRef>
              <c:f>'AsignaciónDeRecursos'!$H$29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'AsignaciónDeRecursos'!$G$29</c:f>
            </c:strRef>
          </c:xVal>
          <c:yVal>
            <c:numRef>
              <c:f>'AsignaciónDeRecursos'!$F$29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5"/>
          <c:order val="25"/>
          <c:tx>
            <c:strRef>
              <c:f>'AsignaciónDeRecursos'!$H$30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'AsignaciónDeRecursos'!$G$30</c:f>
            </c:strRef>
          </c:xVal>
          <c:yVal>
            <c:numRef>
              <c:f>'AsignaciónDeRecursos'!$F$30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6"/>
          <c:order val="26"/>
          <c:tx>
            <c:strRef>
              <c:f>'AsignaciónDeRecursos'!$H$31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'AsignaciónDeRecursos'!$G$31</c:f>
            </c:strRef>
          </c:xVal>
          <c:yVal>
            <c:numRef>
              <c:f>'AsignaciónDeRecursos'!$F$31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7"/>
          <c:order val="27"/>
          <c:tx>
            <c:strRef>
              <c:f>'AsignaciónDeRecursos'!$H$32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'AsignaciónDeRecursos'!$G$32</c:f>
            </c:strRef>
          </c:xVal>
          <c:yVal>
            <c:numRef>
              <c:f>'AsignaciónDeRecursos'!$F$32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657000746"/>
        <c:axId val="187962712"/>
      </c:bubbleChart>
      <c:valAx>
        <c:axId val="65700074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Nro 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7962712"/>
      </c:valAx>
      <c:valAx>
        <c:axId val="1879627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570007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MICMAC!$C$7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MICMAC!$K$7</c:f>
            </c:strRef>
          </c:xVal>
          <c:yVal>
            <c:numRef>
              <c:f>MICMAC!$L$7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MICMAC!$C$8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MICMAC!$K$8</c:f>
            </c:strRef>
          </c:xVal>
          <c:yVal>
            <c:numRef>
              <c:f>MICMAC!$L$8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MICMAC!$C$9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MICMAC!$K$9</c:f>
            </c:strRef>
          </c:xVal>
          <c:yVal>
            <c:numRef>
              <c:f>MICMAC!$L$9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MICMAC!$C$10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MICMAC!$K$10</c:f>
            </c:strRef>
          </c:xVal>
          <c:yVal>
            <c:numRef>
              <c:f>MICMAC!$L$10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MICMAC!$C$11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MICMAC!$K$11</c:f>
            </c:strRef>
          </c:xVal>
          <c:yVal>
            <c:numRef>
              <c:f>MICMAC!$L$11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MICMAC!$C$12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MICMAC!$K$12</c:f>
            </c:strRef>
          </c:xVal>
          <c:yVal>
            <c:numRef>
              <c:f>MICMAC!$L$12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705279318"/>
        <c:axId val="318218091"/>
      </c:bubbleChart>
      <c:valAx>
        <c:axId val="70527931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18218091"/>
      </c:valAx>
      <c:valAx>
        <c:axId val="31821809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0527931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ubbleChart>
        <c:ser>
          <c:idx val="0"/>
          <c:order val="0"/>
          <c:tx>
            <c:strRef>
              <c:f>'MICMAC-2'!$C$7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'MICMAC-2'!$N$7</c:f>
            </c:strRef>
          </c:xVal>
          <c:yVal>
            <c:numRef>
              <c:f>'MICMAC-2'!$O$7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1"/>
          <c:order val="1"/>
          <c:tx>
            <c:strRef>
              <c:f>'MICMAC-2'!$C$8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'MICMAC-2'!$N$8</c:f>
            </c:strRef>
          </c:xVal>
          <c:yVal>
            <c:numRef>
              <c:f>'MICMAC-2'!$O$8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2"/>
          <c:order val="2"/>
          <c:tx>
            <c:strRef>
              <c:f>'MICMAC-2'!$C$9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'MICMAC-2'!$N$9</c:f>
            </c:strRef>
          </c:xVal>
          <c:yVal>
            <c:numRef>
              <c:f>'MICMAC-2'!$O$9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3"/>
          <c:order val="3"/>
          <c:tx>
            <c:strRef>
              <c:f>'MICMAC-2'!$C$10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'MICMAC-2'!$N$10</c:f>
            </c:strRef>
          </c:xVal>
          <c:yVal>
            <c:numRef>
              <c:f>'MICMAC-2'!$O$10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4"/>
          <c:order val="4"/>
          <c:tx>
            <c:strRef>
              <c:f>'MICMAC-2'!$C$11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'MICMAC-2'!$N$11</c:f>
            </c:strRef>
          </c:xVal>
          <c:yVal>
            <c:numRef>
              <c:f>'MICMAC-2'!$O$11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5"/>
          <c:order val="5"/>
          <c:tx>
            <c:strRef>
              <c:f>'MICMAC-2'!$C$12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'MICMAC-2'!$N$12</c:f>
            </c:strRef>
          </c:xVal>
          <c:yVal>
            <c:numRef>
              <c:f>'MICMAC-2'!$O$12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6"/>
          <c:order val="6"/>
          <c:tx>
            <c:strRef>
              <c:f>'MICMAC-2'!$C$13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'MICMAC-2'!$N$13</c:f>
            </c:strRef>
          </c:xVal>
          <c:yVal>
            <c:numRef>
              <c:f>'MICMAC-2'!$O$13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7"/>
          <c:order val="7"/>
          <c:tx>
            <c:strRef>
              <c:f>'MICMAC-2'!$C$14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'MICMAC-2'!$N$14</c:f>
            </c:strRef>
          </c:xVal>
          <c:yVal>
            <c:numRef>
              <c:f>'MICMAC-2'!$O$14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ser>
          <c:idx val="8"/>
          <c:order val="8"/>
          <c:tx>
            <c:strRef>
              <c:f>'MICMAC-2'!$C$15</c:f>
            </c:strRef>
          </c:tx>
          <c:dLbls>
            <c:dLblPos val="ctr"/>
            <c:showLegendKey val="0"/>
            <c:showVal val="0"/>
            <c:showCatName val="0"/>
            <c:showSerName val="1"/>
            <c:showPercent val="0"/>
            <c:showBubbleSize val="0"/>
          </c:dLbls>
          <c:xVal>
            <c:strRef>
              <c:f>'MICMAC-2'!$N$15</c:f>
            </c:strRef>
          </c:xVal>
          <c:yVal>
            <c:numRef>
              <c:f>'MICMAC-2'!$O$15</c:f>
              <c:numCache/>
            </c:numRef>
          </c:yVal>
          <c:bubbleSize>
            <c:numLit>
              <c:ptCount val="1"/>
              <c:pt idx="0">
                <c:v>1</c:v>
              </c:pt>
            </c:numLit>
          </c:bubbleSize>
        </c:ser>
        <c:axId val="1913019616"/>
        <c:axId val="1562106369"/>
      </c:bubbleChart>
      <c:valAx>
        <c:axId val="191301961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62106369"/>
      </c:valAx>
      <c:valAx>
        <c:axId val="156210636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1301961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6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image2.png"/><Relationship Id="rId3" Type="http://schemas.openxmlformats.org/officeDocument/2006/relationships/image" Target="../media/image7.png"/><Relationship Id="rId4" Type="http://schemas.openxmlformats.org/officeDocument/2006/relationships/image" Target="../media/image1.png"/><Relationship Id="rId5" Type="http://schemas.openxmlformats.org/officeDocument/2006/relationships/image" Target="../media/image4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Relationship Id="rId2" Type="http://schemas.openxmlformats.org/officeDocument/2006/relationships/image" Target="../media/image5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</xdr:colOff>
      <xdr:row>34</xdr:row>
      <xdr:rowOff>28575</xdr:rowOff>
    </xdr:from>
    <xdr:ext cx="4248150" cy="2905125"/>
    <xdr:pic>
      <xdr:nvPicPr>
        <xdr:cNvPr id="0" name="image3.png" title="Imagen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257175</xdr:colOff>
      <xdr:row>59</xdr:row>
      <xdr:rowOff>161925</xdr:rowOff>
    </xdr:from>
    <xdr:ext cx="6877050" cy="4210050"/>
    <xdr:pic>
      <xdr:nvPicPr>
        <xdr:cNvPr id="0" name="image6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466725</xdr:colOff>
      <xdr:row>3</xdr:row>
      <xdr:rowOff>57150</xdr:rowOff>
    </xdr:from>
    <xdr:ext cx="15249525" cy="986790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11</xdr:col>
      <xdr:colOff>276225</xdr:colOff>
      <xdr:row>36</xdr:row>
      <xdr:rowOff>485775</xdr:rowOff>
    </xdr:from>
    <xdr:ext cx="1952625" cy="1809750"/>
    <xdr:pic>
      <xdr:nvPicPr>
        <xdr:cNvPr id="0" name="image2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18</xdr:col>
      <xdr:colOff>771525</xdr:colOff>
      <xdr:row>39</xdr:row>
      <xdr:rowOff>133350</xdr:rowOff>
    </xdr:from>
    <xdr:ext cx="2228850" cy="2124075"/>
    <xdr:pic>
      <xdr:nvPicPr>
        <xdr:cNvPr id="0" name="image7.png" title="Imagen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19</xdr:col>
      <xdr:colOff>552450</xdr:colOff>
      <xdr:row>7</xdr:row>
      <xdr:rowOff>200025</xdr:rowOff>
    </xdr:from>
    <xdr:ext cx="1743075" cy="1809750"/>
    <xdr:pic>
      <xdr:nvPicPr>
        <xdr:cNvPr id="0" name="image1.png" title="Imagen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447675</xdr:colOff>
      <xdr:row>12</xdr:row>
      <xdr:rowOff>171450</xdr:rowOff>
    </xdr:from>
    <xdr:ext cx="1571625" cy="1581150"/>
    <xdr:pic>
      <xdr:nvPicPr>
        <xdr:cNvPr id="0" name="image4.png" title="Imagen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104775</xdr:colOff>
      <xdr:row>16</xdr:row>
      <xdr:rowOff>0</xdr:rowOff>
    </xdr:from>
    <xdr:ext cx="8658225" cy="5362575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16</xdr:col>
      <xdr:colOff>885825</xdr:colOff>
      <xdr:row>0</xdr:row>
      <xdr:rowOff>180975</xdr:rowOff>
    </xdr:from>
    <xdr:ext cx="5743575" cy="4267200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104775</xdr:colOff>
      <xdr:row>19</xdr:row>
      <xdr:rowOff>0</xdr:rowOff>
    </xdr:from>
    <xdr:ext cx="8658225" cy="5362575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17</xdr:col>
      <xdr:colOff>742950</xdr:colOff>
      <xdr:row>3</xdr:row>
      <xdr:rowOff>142875</xdr:rowOff>
    </xdr:from>
    <xdr:ext cx="5743575" cy="4267200"/>
    <xdr:pic>
      <xdr:nvPicPr>
        <xdr:cNvPr id="0" name="image5.png" title="Imagen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2" max="2" width="4.5"/>
    <col customWidth="1" min="3" max="3" width="14.75"/>
    <col customWidth="1" min="4" max="4" width="5.25"/>
    <col customWidth="1" min="5" max="5" width="22.63"/>
    <col customWidth="1" min="6" max="6" width="5.75"/>
    <col customWidth="1" min="7" max="7" width="18.13"/>
    <col customWidth="1" min="8" max="8" width="7.63"/>
    <col customWidth="1" min="9" max="9" width="7.38"/>
    <col customWidth="1" min="10" max="10" width="19.0"/>
    <col customWidth="1" min="11" max="11" width="6.25"/>
    <col customWidth="1" min="12" max="12" width="31.13"/>
    <col customWidth="1" min="14" max="14" width="14.88"/>
  </cols>
  <sheetData>
    <row r="1">
      <c r="E1" s="1" t="s">
        <v>0</v>
      </c>
      <c r="F1" s="2"/>
      <c r="G1" s="2"/>
      <c r="H1" s="2"/>
      <c r="I1" s="2"/>
      <c r="J1" s="2"/>
      <c r="K1" s="2"/>
      <c r="L1" s="2"/>
      <c r="M1" s="3"/>
    </row>
    <row r="2">
      <c r="E2" s="4"/>
      <c r="F2" s="5"/>
      <c r="G2" s="5"/>
      <c r="H2" s="5"/>
      <c r="I2" s="5"/>
      <c r="J2" s="5"/>
      <c r="K2" s="5"/>
      <c r="L2" s="5"/>
      <c r="M2" s="6"/>
    </row>
    <row r="3">
      <c r="C3" s="7"/>
      <c r="D3" s="2"/>
      <c r="E3" s="2"/>
      <c r="F3" s="2"/>
      <c r="G3" s="2"/>
      <c r="H3" s="8"/>
      <c r="I3" s="9"/>
      <c r="J3" s="8"/>
      <c r="M3" s="9"/>
    </row>
    <row r="4" ht="26.25" customHeight="1">
      <c r="B4" s="10">
        <v>1.0</v>
      </c>
      <c r="C4" s="11" t="s">
        <v>1</v>
      </c>
      <c r="D4" s="12"/>
      <c r="E4" s="12"/>
      <c r="F4" s="12"/>
      <c r="G4" s="12"/>
      <c r="I4" s="10">
        <v>2.0</v>
      </c>
      <c r="J4" s="11" t="s">
        <v>2</v>
      </c>
      <c r="K4" s="13"/>
      <c r="M4" s="14"/>
      <c r="N4" s="15"/>
    </row>
    <row r="5" ht="18.0" customHeight="1">
      <c r="B5" s="12"/>
      <c r="C5" s="12"/>
      <c r="D5" s="16">
        <v>45292.0</v>
      </c>
      <c r="E5" s="17" t="s">
        <v>3</v>
      </c>
      <c r="F5" s="12"/>
      <c r="G5" s="12"/>
      <c r="K5" s="18" t="s">
        <v>4</v>
      </c>
      <c r="L5" s="17" t="s">
        <v>5</v>
      </c>
      <c r="M5" s="12"/>
      <c r="N5" s="12"/>
    </row>
    <row r="6" ht="37.5" customHeight="1">
      <c r="B6" s="12"/>
      <c r="C6" s="12"/>
      <c r="D6" s="12"/>
      <c r="E6" s="12"/>
      <c r="F6" s="19" t="s">
        <v>6</v>
      </c>
      <c r="G6" s="20" t="s">
        <v>7</v>
      </c>
      <c r="K6" s="21"/>
      <c r="L6" s="12"/>
      <c r="M6" s="19" t="s">
        <v>8</v>
      </c>
      <c r="N6" s="20" t="s">
        <v>9</v>
      </c>
    </row>
    <row r="7" ht="39.0" customHeight="1">
      <c r="B7" s="12"/>
      <c r="C7" s="12"/>
      <c r="D7" s="12"/>
      <c r="E7" s="12"/>
      <c r="F7" s="19" t="s">
        <v>10</v>
      </c>
      <c r="G7" s="20" t="s">
        <v>11</v>
      </c>
      <c r="K7" s="21"/>
      <c r="L7" s="12"/>
      <c r="M7" s="19" t="s">
        <v>12</v>
      </c>
      <c r="N7" s="20" t="s">
        <v>13</v>
      </c>
    </row>
    <row r="8">
      <c r="B8" s="12"/>
      <c r="C8" s="12"/>
      <c r="D8" s="16">
        <v>45323.0</v>
      </c>
      <c r="E8" s="22" t="s">
        <v>14</v>
      </c>
      <c r="F8" s="21"/>
      <c r="G8" s="23"/>
      <c r="K8" s="18" t="s">
        <v>15</v>
      </c>
      <c r="L8" s="17" t="s">
        <v>16</v>
      </c>
      <c r="M8" s="21"/>
      <c r="N8" s="12"/>
    </row>
    <row r="9">
      <c r="B9" s="12"/>
      <c r="C9" s="12"/>
      <c r="D9" s="12"/>
      <c r="E9" s="12"/>
      <c r="F9" s="19" t="s">
        <v>17</v>
      </c>
      <c r="G9" s="20" t="s">
        <v>18</v>
      </c>
      <c r="K9" s="21"/>
      <c r="L9" s="12"/>
      <c r="M9" s="19" t="s">
        <v>19</v>
      </c>
      <c r="N9" s="20" t="s">
        <v>20</v>
      </c>
    </row>
    <row r="10">
      <c r="B10" s="12"/>
      <c r="C10" s="12"/>
      <c r="D10" s="12"/>
      <c r="E10" s="12"/>
      <c r="F10" s="19" t="s">
        <v>21</v>
      </c>
      <c r="G10" s="20" t="s">
        <v>22</v>
      </c>
      <c r="K10" s="21"/>
      <c r="L10" s="12"/>
      <c r="M10" s="19" t="s">
        <v>23</v>
      </c>
      <c r="N10" s="20" t="s">
        <v>24</v>
      </c>
    </row>
    <row r="11">
      <c r="B11" s="12"/>
      <c r="C11" s="12"/>
      <c r="D11" s="12"/>
      <c r="E11" s="12"/>
      <c r="F11" s="19" t="s">
        <v>25</v>
      </c>
      <c r="G11" s="20" t="s">
        <v>26</v>
      </c>
      <c r="M11" s="19" t="s">
        <v>27</v>
      </c>
      <c r="N11" s="24" t="s">
        <v>28</v>
      </c>
    </row>
    <row r="12">
      <c r="B12" s="12"/>
      <c r="C12" s="12"/>
      <c r="D12" s="16">
        <v>45352.0</v>
      </c>
      <c r="E12" s="22" t="s">
        <v>29</v>
      </c>
      <c r="F12" s="21"/>
      <c r="G12" s="23"/>
      <c r="K12" s="18" t="s">
        <v>30</v>
      </c>
      <c r="L12" s="17" t="s">
        <v>31</v>
      </c>
      <c r="M12" s="21"/>
      <c r="N12" s="12"/>
    </row>
    <row r="13">
      <c r="B13" s="12"/>
      <c r="C13" s="12"/>
      <c r="D13" s="12"/>
      <c r="E13" s="12"/>
      <c r="F13" s="19" t="s">
        <v>32</v>
      </c>
      <c r="G13" s="20" t="s">
        <v>33</v>
      </c>
      <c r="K13" s="21"/>
      <c r="L13" s="12"/>
      <c r="M13" s="19" t="s">
        <v>34</v>
      </c>
      <c r="N13" s="20" t="s">
        <v>35</v>
      </c>
    </row>
    <row r="14">
      <c r="B14" s="12"/>
      <c r="C14" s="12"/>
      <c r="D14" s="12"/>
      <c r="E14" s="12"/>
      <c r="F14" s="19" t="s">
        <v>36</v>
      </c>
      <c r="G14" s="20" t="s">
        <v>37</v>
      </c>
      <c r="K14" s="21"/>
      <c r="L14" s="12"/>
      <c r="M14" s="19" t="s">
        <v>38</v>
      </c>
      <c r="N14" s="20" t="s">
        <v>39</v>
      </c>
    </row>
    <row r="15" ht="33.0" customHeight="1">
      <c r="B15" s="12"/>
      <c r="C15" s="12"/>
      <c r="D15" s="12"/>
      <c r="E15" s="12"/>
      <c r="F15" s="19" t="s">
        <v>40</v>
      </c>
      <c r="G15" s="20" t="s">
        <v>41</v>
      </c>
      <c r="M15" s="19" t="s">
        <v>42</v>
      </c>
      <c r="N15" s="20" t="s">
        <v>43</v>
      </c>
    </row>
    <row r="16">
      <c r="B16" s="12"/>
      <c r="C16" s="12"/>
      <c r="F16" s="25" t="s">
        <v>44</v>
      </c>
      <c r="G16" s="24" t="s">
        <v>45</v>
      </c>
      <c r="K16" s="18" t="s">
        <v>46</v>
      </c>
      <c r="L16" s="17" t="s">
        <v>47</v>
      </c>
      <c r="M16" s="13"/>
    </row>
    <row r="17">
      <c r="B17" s="12"/>
      <c r="C17" s="12"/>
      <c r="F17" s="25" t="s">
        <v>48</v>
      </c>
      <c r="G17" s="24" t="s">
        <v>49</v>
      </c>
      <c r="M17" s="21"/>
      <c r="N17" s="12"/>
    </row>
    <row r="18">
      <c r="B18" s="12"/>
      <c r="C18" s="12"/>
      <c r="D18" s="16">
        <v>45383.0</v>
      </c>
      <c r="E18" s="22" t="s">
        <v>50</v>
      </c>
      <c r="F18" s="21"/>
      <c r="G18" s="23"/>
      <c r="K18" s="21"/>
      <c r="L18" s="12"/>
      <c r="M18" s="26"/>
      <c r="N18" s="27"/>
    </row>
    <row r="19">
      <c r="B19" s="12"/>
      <c r="C19" s="12"/>
      <c r="D19" s="12"/>
      <c r="E19" s="12"/>
      <c r="F19" s="19" t="s">
        <v>51</v>
      </c>
      <c r="G19" s="20" t="s">
        <v>52</v>
      </c>
      <c r="K19" s="21"/>
      <c r="L19" s="12"/>
      <c r="M19" s="26"/>
      <c r="N19" s="27"/>
    </row>
    <row r="20">
      <c r="D20" s="16">
        <v>45778.0</v>
      </c>
      <c r="E20" s="22" t="s">
        <v>53</v>
      </c>
      <c r="F20" s="26"/>
      <c r="G20" s="27"/>
      <c r="K20" s="13"/>
      <c r="M20" s="13"/>
    </row>
    <row r="21">
      <c r="M21" s="13"/>
    </row>
    <row r="22">
      <c r="F22" s="21"/>
      <c r="G22" s="23"/>
    </row>
    <row r="26">
      <c r="D26" s="12"/>
      <c r="E26" s="12"/>
      <c r="F26" s="26"/>
      <c r="G26" s="27"/>
    </row>
    <row r="27">
      <c r="D27" s="12"/>
      <c r="E27" s="12"/>
      <c r="F27" s="26"/>
      <c r="G27" s="27"/>
    </row>
  </sheetData>
  <mergeCells count="4">
    <mergeCell ref="E1:M2"/>
    <mergeCell ref="C3:G3"/>
    <mergeCell ref="H3:I3"/>
    <mergeCell ref="J3:M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4" max="4" width="17.5"/>
    <col customWidth="1" min="5" max="5" width="16.38"/>
    <col customWidth="1" min="6" max="6" width="25.13"/>
  </cols>
  <sheetData>
    <row r="1">
      <c r="C1" s="28"/>
    </row>
    <row r="4">
      <c r="C4" s="29" t="s">
        <v>54</v>
      </c>
      <c r="D4" s="30" t="s">
        <v>55</v>
      </c>
      <c r="E4" s="30" t="s">
        <v>56</v>
      </c>
      <c r="F4" s="30" t="s">
        <v>57</v>
      </c>
    </row>
    <row r="5">
      <c r="C5" s="31"/>
      <c r="D5" s="6"/>
      <c r="E5" s="6"/>
      <c r="F5" s="6"/>
    </row>
    <row r="6">
      <c r="C6" s="32">
        <v>1.0</v>
      </c>
      <c r="D6" s="33" t="s">
        <v>58</v>
      </c>
      <c r="E6" s="34">
        <v>45431.0</v>
      </c>
      <c r="F6" s="33" t="s">
        <v>59</v>
      </c>
    </row>
    <row r="7">
      <c r="C7" s="32">
        <v>2.0</v>
      </c>
      <c r="D7" s="33" t="s">
        <v>60</v>
      </c>
      <c r="E7" s="34">
        <v>45459.0</v>
      </c>
      <c r="F7" s="33" t="s">
        <v>59</v>
      </c>
    </row>
  </sheetData>
  <mergeCells count="5">
    <mergeCell ref="C1:F2"/>
    <mergeCell ref="C4:C5"/>
    <mergeCell ref="D4:D5"/>
    <mergeCell ref="E4:E5"/>
    <mergeCell ref="F4:F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12.88"/>
    <col customWidth="1" min="6" max="6" width="16.13"/>
    <col customWidth="1" min="7" max="7" width="57.0"/>
    <col customWidth="1" min="8" max="8" width="17.25"/>
    <col customWidth="1" min="10" max="10" width="10.5"/>
    <col customWidth="1" min="11" max="11" width="20.63"/>
    <col customWidth="1" min="12" max="12" width="58.5"/>
  </cols>
  <sheetData>
    <row r="1">
      <c r="E1" s="13"/>
    </row>
    <row r="2">
      <c r="C2" s="35" t="s">
        <v>61</v>
      </c>
      <c r="E2" s="13"/>
    </row>
    <row r="3">
      <c r="E3" s="13"/>
    </row>
    <row r="4">
      <c r="E4" s="13"/>
    </row>
    <row r="5">
      <c r="E5" s="13"/>
    </row>
    <row r="6">
      <c r="C6" s="36" t="s">
        <v>62</v>
      </c>
      <c r="D6" s="36" t="s">
        <v>63</v>
      </c>
      <c r="E6" s="37" t="s">
        <v>64</v>
      </c>
      <c r="F6" s="38" t="s">
        <v>65</v>
      </c>
      <c r="G6" s="38" t="s">
        <v>66</v>
      </c>
      <c r="H6" s="38" t="s">
        <v>67</v>
      </c>
      <c r="I6" s="38" t="s">
        <v>68</v>
      </c>
      <c r="J6" s="38" t="s">
        <v>55</v>
      </c>
      <c r="K6" s="38" t="s">
        <v>57</v>
      </c>
      <c r="L6" s="38" t="s">
        <v>69</v>
      </c>
    </row>
    <row r="7">
      <c r="C7" s="39">
        <v>4.0</v>
      </c>
      <c r="D7" s="40">
        <v>1.0</v>
      </c>
      <c r="E7" s="41" t="s">
        <v>70</v>
      </c>
      <c r="F7" s="42">
        <v>1.0</v>
      </c>
      <c r="G7" s="40" t="s">
        <v>71</v>
      </c>
      <c r="H7" s="43">
        <v>45761.0</v>
      </c>
      <c r="I7" s="42"/>
      <c r="J7" s="42" t="s">
        <v>1</v>
      </c>
      <c r="K7" s="42" t="s">
        <v>72</v>
      </c>
      <c r="L7" s="44"/>
    </row>
    <row r="8">
      <c r="C8" s="39">
        <v>4.0</v>
      </c>
      <c r="D8" s="40">
        <v>1.0</v>
      </c>
      <c r="E8" s="45" t="s">
        <v>6</v>
      </c>
      <c r="F8" s="42">
        <v>2.0</v>
      </c>
      <c r="G8" s="40" t="s">
        <v>7</v>
      </c>
      <c r="H8" s="43">
        <v>45761.0</v>
      </c>
      <c r="I8" s="42">
        <v>1.0</v>
      </c>
      <c r="J8" s="42" t="s">
        <v>1</v>
      </c>
      <c r="K8" s="42" t="s">
        <v>73</v>
      </c>
      <c r="L8" s="44"/>
    </row>
    <row r="9">
      <c r="C9" s="46">
        <v>4.0</v>
      </c>
      <c r="D9" s="47">
        <v>1.0</v>
      </c>
      <c r="E9" s="48" t="s">
        <v>10</v>
      </c>
      <c r="F9" s="49">
        <v>3.0</v>
      </c>
      <c r="G9" s="47" t="s">
        <v>74</v>
      </c>
      <c r="H9" s="50">
        <v>45762.0</v>
      </c>
      <c r="I9" s="49">
        <v>2.0</v>
      </c>
      <c r="J9" s="49" t="s">
        <v>1</v>
      </c>
      <c r="K9" s="49" t="s">
        <v>75</v>
      </c>
      <c r="L9" s="51"/>
    </row>
    <row r="10">
      <c r="C10" s="39">
        <v>4.0</v>
      </c>
      <c r="D10" s="40">
        <v>1.0</v>
      </c>
      <c r="E10" s="41" t="s">
        <v>76</v>
      </c>
      <c r="F10" s="42">
        <v>4.0</v>
      </c>
      <c r="G10" s="40" t="s">
        <v>14</v>
      </c>
      <c r="H10" s="52">
        <v>45762.0</v>
      </c>
      <c r="I10" s="42">
        <v>2.0</v>
      </c>
      <c r="J10" s="42" t="s">
        <v>1</v>
      </c>
      <c r="K10" s="42" t="s">
        <v>72</v>
      </c>
      <c r="L10" s="44"/>
    </row>
    <row r="11">
      <c r="C11" s="39">
        <v>4.0</v>
      </c>
      <c r="D11" s="40">
        <v>1.0</v>
      </c>
      <c r="E11" s="41" t="s">
        <v>17</v>
      </c>
      <c r="F11" s="42">
        <v>5.0</v>
      </c>
      <c r="G11" s="40" t="s">
        <v>77</v>
      </c>
      <c r="H11" s="52">
        <v>45762.0</v>
      </c>
      <c r="I11" s="42">
        <v>2.0</v>
      </c>
      <c r="J11" s="42" t="s">
        <v>1</v>
      </c>
      <c r="K11" s="42" t="s">
        <v>78</v>
      </c>
      <c r="L11" s="44"/>
    </row>
    <row r="12">
      <c r="C12" s="39">
        <v>4.0</v>
      </c>
      <c r="D12" s="40">
        <v>1.0</v>
      </c>
      <c r="E12" s="41" t="s">
        <v>21</v>
      </c>
      <c r="F12" s="42">
        <v>6.0</v>
      </c>
      <c r="G12" s="40" t="s">
        <v>22</v>
      </c>
      <c r="H12" s="52">
        <v>45762.0</v>
      </c>
      <c r="I12" s="42">
        <v>2.0</v>
      </c>
      <c r="J12" s="42" t="s">
        <v>1</v>
      </c>
      <c r="K12" s="42" t="s">
        <v>79</v>
      </c>
      <c r="L12" s="44"/>
    </row>
    <row r="13">
      <c r="C13" s="39">
        <v>4.0</v>
      </c>
      <c r="D13" s="40">
        <v>1.0</v>
      </c>
      <c r="E13" s="41" t="s">
        <v>25</v>
      </c>
      <c r="F13" s="42">
        <v>7.0</v>
      </c>
      <c r="G13" s="40" t="s">
        <v>80</v>
      </c>
      <c r="H13" s="52">
        <v>45762.0</v>
      </c>
      <c r="I13" s="42">
        <v>2.0</v>
      </c>
      <c r="J13" s="42" t="s">
        <v>1</v>
      </c>
      <c r="K13" s="42" t="s">
        <v>81</v>
      </c>
      <c r="L13" s="44"/>
    </row>
    <row r="14">
      <c r="C14" s="53"/>
      <c r="D14" s="54"/>
      <c r="E14" s="55"/>
      <c r="F14" s="56"/>
      <c r="G14" s="57" t="s">
        <v>82</v>
      </c>
      <c r="H14" s="54"/>
      <c r="I14" s="58"/>
      <c r="J14" s="58"/>
      <c r="K14" s="58"/>
      <c r="L14" s="58"/>
    </row>
    <row r="15">
      <c r="C15" s="39">
        <v>4.0</v>
      </c>
      <c r="D15" s="40">
        <v>2.0</v>
      </c>
      <c r="E15" s="41" t="s">
        <v>83</v>
      </c>
      <c r="F15" s="42">
        <v>8.0</v>
      </c>
      <c r="G15" s="40" t="s">
        <v>84</v>
      </c>
      <c r="H15" s="52">
        <v>45763.0</v>
      </c>
      <c r="I15" s="42">
        <v>5.0</v>
      </c>
      <c r="J15" s="42" t="s">
        <v>1</v>
      </c>
      <c r="K15" s="42" t="s">
        <v>78</v>
      </c>
      <c r="L15" s="44"/>
    </row>
    <row r="16">
      <c r="C16" s="39">
        <v>8.0</v>
      </c>
      <c r="D16" s="40">
        <v>2.0</v>
      </c>
      <c r="E16" s="41" t="s">
        <v>32</v>
      </c>
      <c r="F16" s="42">
        <v>9.0</v>
      </c>
      <c r="G16" s="40" t="s">
        <v>85</v>
      </c>
      <c r="H16" s="52">
        <v>45765.0</v>
      </c>
      <c r="I16" s="42">
        <v>8.0</v>
      </c>
      <c r="J16" s="42" t="s">
        <v>1</v>
      </c>
      <c r="K16" s="42" t="s">
        <v>78</v>
      </c>
      <c r="L16" s="44"/>
    </row>
    <row r="17">
      <c r="C17" s="39">
        <v>8.0</v>
      </c>
      <c r="D17" s="40">
        <v>2.0</v>
      </c>
      <c r="E17" s="41" t="s">
        <v>36</v>
      </c>
      <c r="F17" s="42">
        <v>10.0</v>
      </c>
      <c r="G17" s="40" t="s">
        <v>86</v>
      </c>
      <c r="H17" s="52">
        <v>45770.0</v>
      </c>
      <c r="I17" s="42">
        <v>9.0</v>
      </c>
      <c r="J17" s="42" t="s">
        <v>1</v>
      </c>
      <c r="K17" s="42" t="s">
        <v>78</v>
      </c>
      <c r="L17" s="44"/>
    </row>
    <row r="18">
      <c r="C18" s="39">
        <v>8.0</v>
      </c>
      <c r="D18" s="40">
        <v>2.0</v>
      </c>
      <c r="E18" s="41" t="s">
        <v>40</v>
      </c>
      <c r="F18" s="42">
        <v>11.0</v>
      </c>
      <c r="G18" s="40" t="s">
        <v>87</v>
      </c>
      <c r="H18" s="52">
        <v>45772.0</v>
      </c>
      <c r="I18" s="42">
        <v>10.0</v>
      </c>
      <c r="J18" s="42" t="s">
        <v>1</v>
      </c>
      <c r="K18" s="42" t="s">
        <v>78</v>
      </c>
      <c r="L18" s="44"/>
    </row>
    <row r="19">
      <c r="C19" s="39">
        <v>8.0</v>
      </c>
      <c r="D19" s="40">
        <v>2.0</v>
      </c>
      <c r="E19" s="41" t="s">
        <v>44</v>
      </c>
      <c r="F19" s="42">
        <v>12.0</v>
      </c>
      <c r="G19" s="40" t="s">
        <v>88</v>
      </c>
      <c r="H19" s="52">
        <v>45777.0</v>
      </c>
      <c r="I19" s="42">
        <v>11.0</v>
      </c>
      <c r="J19" s="42" t="s">
        <v>1</v>
      </c>
      <c r="K19" s="42" t="s">
        <v>78</v>
      </c>
      <c r="L19" s="44"/>
    </row>
    <row r="20">
      <c r="C20" s="39">
        <v>8.0</v>
      </c>
      <c r="D20" s="40">
        <v>2.0</v>
      </c>
      <c r="E20" s="41" t="s">
        <v>48</v>
      </c>
      <c r="F20" s="42">
        <v>13.0</v>
      </c>
      <c r="G20" s="40" t="s">
        <v>89</v>
      </c>
      <c r="H20" s="52">
        <v>45779.0</v>
      </c>
      <c r="I20" s="42">
        <v>12.0</v>
      </c>
      <c r="J20" s="42" t="s">
        <v>1</v>
      </c>
      <c r="K20" s="42" t="s">
        <v>78</v>
      </c>
      <c r="L20" s="44"/>
    </row>
    <row r="21">
      <c r="C21" s="59">
        <v>8.0</v>
      </c>
      <c r="D21" s="60">
        <v>2.0</v>
      </c>
      <c r="E21" s="61" t="s">
        <v>4</v>
      </c>
      <c r="F21" s="60">
        <v>14.0</v>
      </c>
      <c r="G21" s="60" t="s">
        <v>90</v>
      </c>
      <c r="H21" s="62">
        <v>45796.0</v>
      </c>
      <c r="I21" s="60">
        <v>25.0</v>
      </c>
      <c r="J21" s="60" t="s">
        <v>91</v>
      </c>
      <c r="K21" s="60" t="s">
        <v>78</v>
      </c>
      <c r="L21" s="63"/>
    </row>
    <row r="22">
      <c r="C22" s="59">
        <v>8.0</v>
      </c>
      <c r="D22" s="60">
        <v>2.0</v>
      </c>
      <c r="E22" s="61" t="s">
        <v>8</v>
      </c>
      <c r="F22" s="60">
        <v>15.0</v>
      </c>
      <c r="G22" s="60" t="s">
        <v>92</v>
      </c>
      <c r="H22" s="62">
        <v>45798.0</v>
      </c>
      <c r="I22" s="60">
        <v>14.0</v>
      </c>
      <c r="J22" s="60" t="s">
        <v>91</v>
      </c>
      <c r="K22" s="60" t="s">
        <v>78</v>
      </c>
      <c r="L22" s="63"/>
    </row>
    <row r="23">
      <c r="C23" s="64">
        <v>8.0</v>
      </c>
      <c r="D23" s="65">
        <v>2.0</v>
      </c>
      <c r="E23" s="66" t="s">
        <v>12</v>
      </c>
      <c r="F23" s="67">
        <v>16.0</v>
      </c>
      <c r="G23" s="67" t="s">
        <v>93</v>
      </c>
      <c r="H23" s="68">
        <v>45800.0</v>
      </c>
      <c r="I23" s="67">
        <v>15.0</v>
      </c>
      <c r="J23" s="67" t="s">
        <v>91</v>
      </c>
      <c r="K23" s="67" t="s">
        <v>78</v>
      </c>
      <c r="L23" s="69"/>
    </row>
    <row r="24">
      <c r="C24" s="53"/>
      <c r="D24" s="54"/>
      <c r="E24" s="55"/>
      <c r="F24" s="56"/>
      <c r="G24" s="57" t="s">
        <v>94</v>
      </c>
      <c r="H24" s="70"/>
      <c r="I24" s="58"/>
      <c r="J24" s="58"/>
      <c r="K24" s="58"/>
      <c r="L24" s="58"/>
    </row>
    <row r="25">
      <c r="C25" s="46">
        <v>16.0</v>
      </c>
      <c r="D25" s="47">
        <v>4.0</v>
      </c>
      <c r="E25" s="48" t="s">
        <v>95</v>
      </c>
      <c r="F25" s="49">
        <v>17.0</v>
      </c>
      <c r="G25" s="47" t="s">
        <v>50</v>
      </c>
      <c r="H25" s="71">
        <v>45782.0</v>
      </c>
      <c r="I25" s="49">
        <v>13.0</v>
      </c>
      <c r="J25" s="49" t="s">
        <v>1</v>
      </c>
      <c r="K25" s="49" t="s">
        <v>79</v>
      </c>
      <c r="L25" s="51"/>
    </row>
    <row r="26">
      <c r="C26" s="46">
        <v>8.0</v>
      </c>
      <c r="D26" s="47">
        <v>2.0</v>
      </c>
      <c r="E26" s="48" t="s">
        <v>51</v>
      </c>
      <c r="F26" s="49">
        <v>18.0</v>
      </c>
      <c r="G26" s="47" t="s">
        <v>52</v>
      </c>
      <c r="H26" s="71">
        <v>45782.0</v>
      </c>
      <c r="I26" s="49">
        <v>13.0</v>
      </c>
      <c r="J26" s="49" t="s">
        <v>1</v>
      </c>
      <c r="K26" s="49" t="s">
        <v>75</v>
      </c>
      <c r="L26" s="51"/>
    </row>
    <row r="27">
      <c r="C27" s="72">
        <v>4.0</v>
      </c>
      <c r="D27" s="67">
        <v>1.0</v>
      </c>
      <c r="E27" s="66" t="s">
        <v>15</v>
      </c>
      <c r="F27" s="67">
        <v>19.0</v>
      </c>
      <c r="G27" s="67" t="s">
        <v>96</v>
      </c>
      <c r="H27" s="68">
        <v>45786.0</v>
      </c>
      <c r="I27" s="67">
        <v>17.0</v>
      </c>
      <c r="J27" s="67" t="s">
        <v>91</v>
      </c>
      <c r="K27" s="67" t="s">
        <v>79</v>
      </c>
      <c r="L27" s="69"/>
    </row>
    <row r="28">
      <c r="C28" s="64">
        <v>8.0</v>
      </c>
      <c r="D28" s="65">
        <v>2.0</v>
      </c>
      <c r="E28" s="66" t="s">
        <v>19</v>
      </c>
      <c r="F28" s="67">
        <v>20.0</v>
      </c>
      <c r="G28" s="67" t="s">
        <v>20</v>
      </c>
      <c r="H28" s="68">
        <v>45782.0</v>
      </c>
      <c r="I28" s="67">
        <v>13.0</v>
      </c>
      <c r="J28" s="67" t="s">
        <v>91</v>
      </c>
      <c r="K28" s="67" t="s">
        <v>81</v>
      </c>
      <c r="L28" s="69"/>
    </row>
    <row r="29">
      <c r="C29" s="64">
        <v>16.0</v>
      </c>
      <c r="D29" s="65">
        <v>3.0</v>
      </c>
      <c r="E29" s="66" t="s">
        <v>23</v>
      </c>
      <c r="F29" s="67">
        <v>21.0</v>
      </c>
      <c r="G29" s="67" t="s">
        <v>24</v>
      </c>
      <c r="H29" s="68">
        <v>45805.0</v>
      </c>
      <c r="I29" s="67" t="s">
        <v>97</v>
      </c>
      <c r="J29" s="67" t="s">
        <v>91</v>
      </c>
      <c r="K29" s="67" t="s">
        <v>78</v>
      </c>
      <c r="L29" s="69"/>
    </row>
    <row r="30">
      <c r="C30" s="64">
        <v>8.0</v>
      </c>
      <c r="D30" s="65">
        <v>2.0</v>
      </c>
      <c r="E30" s="66" t="s">
        <v>27</v>
      </c>
      <c r="F30" s="67">
        <v>22.0</v>
      </c>
      <c r="G30" s="73" t="s">
        <v>28</v>
      </c>
      <c r="H30" s="68">
        <v>45810.0</v>
      </c>
      <c r="I30" s="67">
        <v>21.0</v>
      </c>
      <c r="J30" s="67" t="s">
        <v>91</v>
      </c>
      <c r="K30" s="67" t="s">
        <v>79</v>
      </c>
      <c r="L30" s="69"/>
    </row>
    <row r="31">
      <c r="C31" s="53"/>
      <c r="D31" s="54"/>
      <c r="E31" s="55"/>
      <c r="F31" s="56"/>
      <c r="G31" s="57" t="s">
        <v>98</v>
      </c>
      <c r="H31" s="70"/>
      <c r="I31" s="58"/>
      <c r="J31" s="58"/>
      <c r="K31" s="58"/>
      <c r="L31" s="58"/>
    </row>
    <row r="32">
      <c r="C32" s="64">
        <v>16.0</v>
      </c>
      <c r="D32" s="65">
        <v>4.0</v>
      </c>
      <c r="E32" s="66" t="s">
        <v>30</v>
      </c>
      <c r="F32" s="67">
        <v>23.0</v>
      </c>
      <c r="G32" s="73" t="s">
        <v>99</v>
      </c>
      <c r="H32" s="68">
        <v>45810.0</v>
      </c>
      <c r="I32" s="67">
        <v>21.0</v>
      </c>
      <c r="J32" s="67" t="s">
        <v>91</v>
      </c>
      <c r="K32" s="67" t="s">
        <v>81</v>
      </c>
      <c r="L32" s="69"/>
    </row>
    <row r="33">
      <c r="C33" s="64">
        <v>4.0</v>
      </c>
      <c r="D33" s="65">
        <v>1.0</v>
      </c>
      <c r="E33" s="66" t="s">
        <v>100</v>
      </c>
      <c r="F33" s="74">
        <v>24.0</v>
      </c>
      <c r="G33" s="74" t="s">
        <v>101</v>
      </c>
      <c r="H33" s="75">
        <v>45796.0</v>
      </c>
      <c r="I33" s="74">
        <v>18.0</v>
      </c>
      <c r="J33" s="74" t="s">
        <v>1</v>
      </c>
      <c r="K33" s="74" t="s">
        <v>72</v>
      </c>
      <c r="L33" s="69"/>
    </row>
    <row r="34">
      <c r="C34" s="64">
        <v>4.0</v>
      </c>
      <c r="D34" s="65">
        <v>1.0</v>
      </c>
      <c r="E34" s="66" t="s">
        <v>34</v>
      </c>
      <c r="F34" s="67">
        <v>25.0</v>
      </c>
      <c r="G34" s="67" t="s">
        <v>102</v>
      </c>
      <c r="H34" s="68">
        <v>45797.0</v>
      </c>
      <c r="I34" s="67">
        <v>24.0</v>
      </c>
      <c r="J34" s="67" t="s">
        <v>91</v>
      </c>
      <c r="K34" s="67" t="s">
        <v>75</v>
      </c>
      <c r="L34" s="69"/>
    </row>
    <row r="35">
      <c r="C35" s="64">
        <v>4.0</v>
      </c>
      <c r="D35" s="65">
        <v>1.0</v>
      </c>
      <c r="E35" s="66" t="s">
        <v>38</v>
      </c>
      <c r="F35" s="67">
        <v>26.0</v>
      </c>
      <c r="G35" s="67" t="s">
        <v>39</v>
      </c>
      <c r="H35" s="68">
        <v>45798.0</v>
      </c>
      <c r="I35" s="67">
        <v>25.0</v>
      </c>
      <c r="J35" s="67" t="s">
        <v>91</v>
      </c>
      <c r="K35" s="67" t="s">
        <v>75</v>
      </c>
      <c r="L35" s="69"/>
    </row>
    <row r="36">
      <c r="C36" s="64">
        <v>4.0</v>
      </c>
      <c r="D36" s="65">
        <v>1.0</v>
      </c>
      <c r="E36" s="66" t="s">
        <v>42</v>
      </c>
      <c r="F36" s="67">
        <v>27.0</v>
      </c>
      <c r="G36" s="67" t="s">
        <v>103</v>
      </c>
      <c r="H36" s="68">
        <v>45814.0</v>
      </c>
      <c r="I36" s="67">
        <v>23.0</v>
      </c>
      <c r="J36" s="67" t="s">
        <v>91</v>
      </c>
      <c r="K36" s="67" t="s">
        <v>59</v>
      </c>
      <c r="L36" s="69"/>
    </row>
    <row r="37">
      <c r="C37" s="76"/>
      <c r="D37" s="76"/>
      <c r="E37" s="77" t="s">
        <v>46</v>
      </c>
      <c r="F37" s="76"/>
      <c r="G37" s="76" t="s">
        <v>104</v>
      </c>
      <c r="H37" s="78">
        <v>45825.0</v>
      </c>
      <c r="I37" s="76"/>
      <c r="J37" s="76"/>
      <c r="K37" s="76"/>
      <c r="L37" s="76"/>
    </row>
    <row r="38">
      <c r="E38" s="13"/>
    </row>
    <row r="39">
      <c r="E39" s="13"/>
    </row>
    <row r="40">
      <c r="E40" s="13"/>
    </row>
    <row r="41">
      <c r="E41" s="13"/>
    </row>
    <row r="42">
      <c r="E42" s="13"/>
    </row>
    <row r="43">
      <c r="E43" s="13"/>
    </row>
    <row r="44">
      <c r="E44" s="13"/>
    </row>
    <row r="45">
      <c r="E45" s="13"/>
    </row>
    <row r="46">
      <c r="E46" s="13"/>
    </row>
    <row r="47">
      <c r="E47" s="13"/>
    </row>
    <row r="48">
      <c r="E48" s="13"/>
    </row>
    <row r="49">
      <c r="E49" s="13"/>
    </row>
    <row r="50">
      <c r="E50" s="13"/>
    </row>
    <row r="51">
      <c r="E51" s="13"/>
    </row>
    <row r="52">
      <c r="E52" s="13"/>
    </row>
    <row r="53">
      <c r="E53" s="13"/>
    </row>
    <row r="54">
      <c r="E54" s="13"/>
    </row>
    <row r="55">
      <c r="E55" s="13"/>
    </row>
    <row r="56">
      <c r="E56" s="13"/>
    </row>
    <row r="57">
      <c r="E57" s="13"/>
    </row>
    <row r="58">
      <c r="E58" s="13"/>
    </row>
    <row r="59">
      <c r="E59" s="13"/>
    </row>
    <row r="60">
      <c r="E60" s="13"/>
    </row>
    <row r="61">
      <c r="E61" s="13"/>
    </row>
    <row r="62">
      <c r="E62" s="13"/>
    </row>
    <row r="63">
      <c r="E63" s="13"/>
    </row>
    <row r="64">
      <c r="E64" s="13"/>
    </row>
    <row r="65">
      <c r="E65" s="13"/>
    </row>
    <row r="66">
      <c r="E66" s="13"/>
    </row>
    <row r="67">
      <c r="E67" s="13"/>
    </row>
    <row r="68">
      <c r="E68" s="13"/>
    </row>
    <row r="69">
      <c r="E69" s="13"/>
    </row>
    <row r="70">
      <c r="E70" s="13"/>
    </row>
    <row r="71">
      <c r="E71" s="13"/>
    </row>
    <row r="72">
      <c r="E72" s="13"/>
    </row>
    <row r="73">
      <c r="E73" s="13"/>
    </row>
    <row r="74">
      <c r="E74" s="13"/>
    </row>
    <row r="75">
      <c r="E75" s="13"/>
    </row>
    <row r="76">
      <c r="E76" s="13"/>
    </row>
    <row r="77">
      <c r="E77" s="13"/>
    </row>
    <row r="78">
      <c r="E78" s="13"/>
    </row>
    <row r="79">
      <c r="E79" s="13"/>
    </row>
    <row r="80">
      <c r="E80" s="13"/>
    </row>
    <row r="81">
      <c r="E81" s="13"/>
    </row>
    <row r="82">
      <c r="E82" s="13"/>
    </row>
    <row r="83">
      <c r="E83" s="13"/>
    </row>
    <row r="84">
      <c r="E84" s="13"/>
    </row>
    <row r="85">
      <c r="E85" s="13"/>
    </row>
    <row r="86">
      <c r="E86" s="13"/>
    </row>
    <row r="87">
      <c r="E87" s="13"/>
    </row>
    <row r="88">
      <c r="E88" s="13"/>
    </row>
    <row r="89">
      <c r="E89" s="13"/>
    </row>
    <row r="90">
      <c r="E90" s="13"/>
    </row>
    <row r="91">
      <c r="E91" s="13"/>
    </row>
    <row r="92">
      <c r="E92" s="13"/>
    </row>
    <row r="93">
      <c r="E93" s="13"/>
    </row>
    <row r="94">
      <c r="E94" s="13"/>
    </row>
    <row r="95">
      <c r="E95" s="13"/>
    </row>
    <row r="96">
      <c r="E96" s="13"/>
    </row>
    <row r="97">
      <c r="E97" s="13"/>
    </row>
    <row r="98">
      <c r="E98" s="13"/>
    </row>
    <row r="99">
      <c r="E99" s="13"/>
    </row>
    <row r="100">
      <c r="E100" s="13"/>
    </row>
    <row r="101">
      <c r="E101" s="13"/>
    </row>
    <row r="102">
      <c r="E102" s="13"/>
    </row>
    <row r="103">
      <c r="E103" s="13"/>
    </row>
    <row r="104">
      <c r="E104" s="13"/>
    </row>
    <row r="105">
      <c r="E105" s="13"/>
    </row>
    <row r="106">
      <c r="E106" s="13"/>
    </row>
    <row r="107">
      <c r="E107" s="13"/>
    </row>
    <row r="108">
      <c r="E108" s="13"/>
    </row>
    <row r="109">
      <c r="E109" s="13"/>
    </row>
    <row r="110">
      <c r="E110" s="13"/>
    </row>
    <row r="111">
      <c r="E111" s="13"/>
    </row>
    <row r="112">
      <c r="E112" s="13"/>
    </row>
    <row r="113">
      <c r="E113" s="13"/>
    </row>
    <row r="114">
      <c r="E114" s="13"/>
    </row>
    <row r="115">
      <c r="E115" s="13"/>
    </row>
    <row r="116">
      <c r="E116" s="13"/>
    </row>
    <row r="117">
      <c r="E117" s="13"/>
    </row>
    <row r="118">
      <c r="E118" s="13"/>
    </row>
    <row r="119">
      <c r="E119" s="13"/>
    </row>
    <row r="120">
      <c r="E120" s="13"/>
    </row>
    <row r="121">
      <c r="E121" s="13"/>
    </row>
    <row r="122">
      <c r="E122" s="13"/>
    </row>
    <row r="123">
      <c r="E123" s="13"/>
    </row>
    <row r="124">
      <c r="E124" s="13"/>
    </row>
    <row r="125">
      <c r="E125" s="13"/>
    </row>
    <row r="126">
      <c r="E126" s="13"/>
    </row>
    <row r="127">
      <c r="E127" s="13"/>
    </row>
    <row r="128">
      <c r="E128" s="13"/>
    </row>
    <row r="129">
      <c r="E129" s="13"/>
    </row>
    <row r="130">
      <c r="E130" s="13"/>
    </row>
    <row r="131">
      <c r="E131" s="13"/>
    </row>
    <row r="132">
      <c r="E132" s="13"/>
    </row>
    <row r="133">
      <c r="E133" s="13"/>
    </row>
    <row r="134">
      <c r="E134" s="13"/>
    </row>
    <row r="135">
      <c r="E135" s="13"/>
    </row>
    <row r="136">
      <c r="E136" s="13"/>
    </row>
    <row r="137">
      <c r="E137" s="13"/>
    </row>
    <row r="138">
      <c r="E138" s="13"/>
    </row>
    <row r="139">
      <c r="E139" s="13"/>
    </row>
    <row r="140">
      <c r="E140" s="13"/>
    </row>
    <row r="141">
      <c r="E141" s="13"/>
    </row>
    <row r="142">
      <c r="E142" s="13"/>
    </row>
    <row r="143">
      <c r="E143" s="13"/>
    </row>
    <row r="144">
      <c r="E144" s="13"/>
    </row>
    <row r="145">
      <c r="E145" s="13"/>
    </row>
    <row r="146">
      <c r="E146" s="13"/>
    </row>
    <row r="147">
      <c r="E147" s="13"/>
    </row>
    <row r="148">
      <c r="E148" s="13"/>
    </row>
    <row r="149">
      <c r="E149" s="13"/>
    </row>
    <row r="150">
      <c r="E150" s="13"/>
    </row>
    <row r="151">
      <c r="E151" s="13"/>
    </row>
    <row r="152">
      <c r="E152" s="13"/>
    </row>
    <row r="153">
      <c r="E153" s="13"/>
    </row>
    <row r="154">
      <c r="E154" s="13"/>
    </row>
    <row r="155">
      <c r="E155" s="13"/>
    </row>
    <row r="156">
      <c r="E156" s="13"/>
    </row>
    <row r="157">
      <c r="E157" s="13"/>
    </row>
    <row r="158">
      <c r="E158" s="13"/>
    </row>
    <row r="159">
      <c r="E159" s="13"/>
    </row>
    <row r="160">
      <c r="E160" s="13"/>
    </row>
    <row r="161">
      <c r="E161" s="13"/>
    </row>
    <row r="162">
      <c r="E162" s="13"/>
    </row>
    <row r="163">
      <c r="E163" s="13"/>
    </row>
    <row r="164">
      <c r="E164" s="13"/>
    </row>
    <row r="165">
      <c r="E165" s="13"/>
    </row>
    <row r="166">
      <c r="E166" s="13"/>
    </row>
    <row r="167">
      <c r="E167" s="13"/>
    </row>
    <row r="168">
      <c r="E168" s="13"/>
    </row>
    <row r="169">
      <c r="E169" s="13"/>
    </row>
    <row r="170">
      <c r="E170" s="13"/>
    </row>
    <row r="171">
      <c r="E171" s="13"/>
    </row>
    <row r="172">
      <c r="E172" s="13"/>
    </row>
    <row r="173">
      <c r="E173" s="13"/>
    </row>
    <row r="174">
      <c r="E174" s="13"/>
    </row>
    <row r="175">
      <c r="E175" s="13"/>
    </row>
    <row r="176">
      <c r="E176" s="13"/>
    </row>
    <row r="177">
      <c r="E177" s="13"/>
    </row>
    <row r="178">
      <c r="E178" s="13"/>
    </row>
    <row r="179">
      <c r="E179" s="13"/>
    </row>
    <row r="180">
      <c r="E180" s="13"/>
    </row>
    <row r="181">
      <c r="E181" s="13"/>
    </row>
    <row r="182">
      <c r="E182" s="13"/>
    </row>
    <row r="183">
      <c r="E183" s="13"/>
    </row>
    <row r="184">
      <c r="E184" s="13"/>
    </row>
    <row r="185">
      <c r="E185" s="13"/>
    </row>
    <row r="186">
      <c r="E186" s="13"/>
    </row>
    <row r="187">
      <c r="E187" s="13"/>
    </row>
    <row r="188">
      <c r="E188" s="13"/>
    </row>
    <row r="189">
      <c r="E189" s="13"/>
    </row>
    <row r="190">
      <c r="E190" s="13"/>
    </row>
    <row r="191">
      <c r="E191" s="13"/>
    </row>
    <row r="192">
      <c r="E192" s="13"/>
    </row>
    <row r="193">
      <c r="E193" s="13"/>
    </row>
    <row r="194">
      <c r="E194" s="13"/>
    </row>
    <row r="195">
      <c r="E195" s="13"/>
    </row>
    <row r="196">
      <c r="E196" s="13"/>
    </row>
    <row r="197">
      <c r="E197" s="13"/>
    </row>
    <row r="198">
      <c r="E198" s="13"/>
    </row>
    <row r="199">
      <c r="E199" s="13"/>
    </row>
    <row r="200">
      <c r="E200" s="13"/>
    </row>
    <row r="201">
      <c r="E201" s="13"/>
    </row>
    <row r="202">
      <c r="E202" s="13"/>
    </row>
    <row r="203">
      <c r="E203" s="13"/>
    </row>
    <row r="204">
      <c r="E204" s="13"/>
    </row>
    <row r="205">
      <c r="E205" s="13"/>
    </row>
    <row r="206">
      <c r="E206" s="13"/>
    </row>
    <row r="207">
      <c r="E207" s="13"/>
    </row>
    <row r="208">
      <c r="E208" s="13"/>
    </row>
    <row r="209">
      <c r="E209" s="13"/>
    </row>
    <row r="210">
      <c r="E210" s="13"/>
    </row>
    <row r="211">
      <c r="E211" s="13"/>
    </row>
    <row r="212">
      <c r="E212" s="13"/>
    </row>
    <row r="213">
      <c r="E213" s="13"/>
    </row>
    <row r="214">
      <c r="E214" s="13"/>
    </row>
    <row r="215">
      <c r="E215" s="13"/>
    </row>
    <row r="216">
      <c r="E216" s="13"/>
    </row>
    <row r="217">
      <c r="E217" s="13"/>
    </row>
    <row r="218">
      <c r="E218" s="13"/>
    </row>
    <row r="219">
      <c r="E219" s="13"/>
    </row>
    <row r="220">
      <c r="E220" s="13"/>
    </row>
    <row r="221">
      <c r="E221" s="13"/>
    </row>
    <row r="222">
      <c r="E222" s="13"/>
    </row>
    <row r="223">
      <c r="E223" s="13"/>
    </row>
    <row r="224">
      <c r="E224" s="13"/>
    </row>
    <row r="225">
      <c r="E225" s="13"/>
    </row>
    <row r="226">
      <c r="E226" s="13"/>
    </row>
    <row r="227">
      <c r="E227" s="13"/>
    </row>
    <row r="228">
      <c r="E228" s="13"/>
    </row>
    <row r="229">
      <c r="E229" s="13"/>
    </row>
    <row r="230">
      <c r="E230" s="13"/>
    </row>
    <row r="231">
      <c r="E231" s="13"/>
    </row>
    <row r="232">
      <c r="E232" s="13"/>
    </row>
    <row r="233">
      <c r="E233" s="13"/>
    </row>
    <row r="234">
      <c r="E234" s="13"/>
    </row>
    <row r="235">
      <c r="E235" s="13"/>
    </row>
    <row r="236">
      <c r="E236" s="13"/>
    </row>
    <row r="237">
      <c r="E237" s="13"/>
    </row>
    <row r="238">
      <c r="E238" s="13"/>
    </row>
    <row r="239">
      <c r="E239" s="13"/>
    </row>
    <row r="240">
      <c r="E240" s="13"/>
    </row>
    <row r="241">
      <c r="E241" s="13"/>
    </row>
    <row r="242">
      <c r="E242" s="13"/>
    </row>
    <row r="243">
      <c r="E243" s="13"/>
    </row>
    <row r="244">
      <c r="E244" s="13"/>
    </row>
    <row r="245">
      <c r="E245" s="13"/>
    </row>
    <row r="246">
      <c r="E246" s="13"/>
    </row>
    <row r="247">
      <c r="E247" s="13"/>
    </row>
    <row r="248">
      <c r="E248" s="13"/>
    </row>
    <row r="249">
      <c r="E249" s="13"/>
    </row>
    <row r="250">
      <c r="E250" s="13"/>
    </row>
    <row r="251">
      <c r="E251" s="13"/>
    </row>
    <row r="252">
      <c r="E252" s="13"/>
    </row>
    <row r="253">
      <c r="E253" s="13"/>
    </row>
    <row r="254">
      <c r="E254" s="13"/>
    </row>
    <row r="255">
      <c r="E255" s="13"/>
    </row>
    <row r="256">
      <c r="E256" s="13"/>
    </row>
    <row r="257">
      <c r="E257" s="13"/>
    </row>
    <row r="258">
      <c r="E258" s="13"/>
    </row>
    <row r="259">
      <c r="E259" s="13"/>
    </row>
    <row r="260">
      <c r="E260" s="13"/>
    </row>
    <row r="261">
      <c r="E261" s="13"/>
    </row>
    <row r="262">
      <c r="E262" s="13"/>
    </row>
    <row r="263">
      <c r="E263" s="13"/>
    </row>
    <row r="264">
      <c r="E264" s="13"/>
    </row>
    <row r="265">
      <c r="E265" s="13"/>
    </row>
    <row r="266">
      <c r="E266" s="13"/>
    </row>
    <row r="267">
      <c r="E267" s="13"/>
    </row>
    <row r="268">
      <c r="E268" s="13"/>
    </row>
    <row r="269">
      <c r="E269" s="13"/>
    </row>
    <row r="270">
      <c r="E270" s="13"/>
    </row>
    <row r="271">
      <c r="E271" s="13"/>
    </row>
    <row r="272">
      <c r="E272" s="13"/>
    </row>
    <row r="273">
      <c r="E273" s="13"/>
    </row>
    <row r="274">
      <c r="E274" s="13"/>
    </row>
    <row r="275">
      <c r="E275" s="13"/>
    </row>
    <row r="276">
      <c r="E276" s="13"/>
    </row>
    <row r="277">
      <c r="E277" s="13"/>
    </row>
    <row r="278">
      <c r="E278" s="13"/>
    </row>
    <row r="279">
      <c r="E279" s="13"/>
    </row>
    <row r="280">
      <c r="E280" s="13"/>
    </row>
    <row r="281">
      <c r="E281" s="13"/>
    </row>
    <row r="282">
      <c r="E282" s="13"/>
    </row>
    <row r="283">
      <c r="E283" s="13"/>
    </row>
    <row r="284">
      <c r="E284" s="13"/>
    </row>
    <row r="285">
      <c r="E285" s="13"/>
    </row>
    <row r="286">
      <c r="E286" s="13"/>
    </row>
    <row r="287">
      <c r="E287" s="13"/>
    </row>
    <row r="288">
      <c r="E288" s="13"/>
    </row>
    <row r="289">
      <c r="E289" s="13"/>
    </row>
    <row r="290">
      <c r="E290" s="13"/>
    </row>
    <row r="291">
      <c r="E291" s="13"/>
    </row>
    <row r="292">
      <c r="E292" s="13"/>
    </row>
    <row r="293">
      <c r="E293" s="13"/>
    </row>
    <row r="294">
      <c r="E294" s="13"/>
    </row>
    <row r="295">
      <c r="E295" s="13"/>
    </row>
    <row r="296">
      <c r="E296" s="13"/>
    </row>
    <row r="297">
      <c r="E297" s="13"/>
    </row>
    <row r="298">
      <c r="E298" s="13"/>
    </row>
    <row r="299">
      <c r="E299" s="13"/>
    </row>
    <row r="300">
      <c r="E300" s="13"/>
    </row>
    <row r="301">
      <c r="E301" s="13"/>
    </row>
    <row r="302">
      <c r="E302" s="13"/>
    </row>
    <row r="303">
      <c r="E303" s="13"/>
    </row>
    <row r="304">
      <c r="E304" s="13"/>
    </row>
    <row r="305">
      <c r="E305" s="13"/>
    </row>
    <row r="306">
      <c r="E306" s="13"/>
    </row>
    <row r="307">
      <c r="E307" s="13"/>
    </row>
    <row r="308">
      <c r="E308" s="13"/>
    </row>
    <row r="309">
      <c r="E309" s="13"/>
    </row>
    <row r="310">
      <c r="E310" s="13"/>
    </row>
    <row r="311">
      <c r="E311" s="13"/>
    </row>
    <row r="312">
      <c r="E312" s="13"/>
    </row>
    <row r="313">
      <c r="E313" s="13"/>
    </row>
    <row r="314">
      <c r="E314" s="13"/>
    </row>
    <row r="315">
      <c r="E315" s="13"/>
    </row>
    <row r="316">
      <c r="E316" s="13"/>
    </row>
    <row r="317">
      <c r="E317" s="13"/>
    </row>
    <row r="318">
      <c r="E318" s="13"/>
    </row>
    <row r="319">
      <c r="E319" s="13"/>
    </row>
    <row r="320">
      <c r="E320" s="13"/>
    </row>
    <row r="321">
      <c r="E321" s="13"/>
    </row>
    <row r="322">
      <c r="E322" s="13"/>
    </row>
    <row r="323">
      <c r="E323" s="13"/>
    </row>
    <row r="324">
      <c r="E324" s="13"/>
    </row>
    <row r="325">
      <c r="E325" s="13"/>
    </row>
    <row r="326">
      <c r="E326" s="13"/>
    </row>
    <row r="327">
      <c r="E327" s="13"/>
    </row>
    <row r="328">
      <c r="E328" s="13"/>
    </row>
    <row r="329">
      <c r="E329" s="13"/>
    </row>
    <row r="330">
      <c r="E330" s="13"/>
    </row>
    <row r="331">
      <c r="E331" s="13"/>
    </row>
    <row r="332">
      <c r="E332" s="13"/>
    </row>
    <row r="333">
      <c r="E333" s="13"/>
    </row>
    <row r="334">
      <c r="E334" s="13"/>
    </row>
    <row r="335">
      <c r="E335" s="13"/>
    </row>
    <row r="336">
      <c r="E336" s="13"/>
    </row>
    <row r="337">
      <c r="E337" s="13"/>
    </row>
    <row r="338">
      <c r="E338" s="13"/>
    </row>
    <row r="339">
      <c r="E339" s="13"/>
    </row>
    <row r="340">
      <c r="E340" s="13"/>
    </row>
    <row r="341">
      <c r="E341" s="13"/>
    </row>
    <row r="342">
      <c r="E342" s="13"/>
    </row>
    <row r="343">
      <c r="E343" s="13"/>
    </row>
    <row r="344">
      <c r="E344" s="13"/>
    </row>
    <row r="345">
      <c r="E345" s="13"/>
    </row>
    <row r="346">
      <c r="E346" s="13"/>
    </row>
    <row r="347">
      <c r="E347" s="13"/>
    </row>
    <row r="348">
      <c r="E348" s="13"/>
    </row>
    <row r="349">
      <c r="E349" s="13"/>
    </row>
    <row r="350">
      <c r="E350" s="13"/>
    </row>
    <row r="351">
      <c r="E351" s="13"/>
    </row>
    <row r="352">
      <c r="E352" s="13"/>
    </row>
    <row r="353">
      <c r="E353" s="13"/>
    </row>
    <row r="354">
      <c r="E354" s="13"/>
    </row>
    <row r="355">
      <c r="E355" s="13"/>
    </row>
    <row r="356">
      <c r="E356" s="13"/>
    </row>
    <row r="357">
      <c r="E357" s="13"/>
    </row>
    <row r="358">
      <c r="E358" s="13"/>
    </row>
    <row r="359">
      <c r="E359" s="13"/>
    </row>
    <row r="360">
      <c r="E360" s="13"/>
    </row>
    <row r="361">
      <c r="E361" s="13"/>
    </row>
    <row r="362">
      <c r="E362" s="13"/>
    </row>
    <row r="363">
      <c r="E363" s="13"/>
    </row>
    <row r="364">
      <c r="E364" s="13"/>
    </row>
    <row r="365">
      <c r="E365" s="13"/>
    </row>
    <row r="366">
      <c r="E366" s="13"/>
    </row>
    <row r="367">
      <c r="E367" s="13"/>
    </row>
    <row r="368">
      <c r="E368" s="13"/>
    </row>
    <row r="369">
      <c r="E369" s="13"/>
    </row>
    <row r="370">
      <c r="E370" s="13"/>
    </row>
    <row r="371">
      <c r="E371" s="13"/>
    </row>
    <row r="372">
      <c r="E372" s="13"/>
    </row>
    <row r="373">
      <c r="E373" s="13"/>
    </row>
    <row r="374">
      <c r="E374" s="13"/>
    </row>
    <row r="375">
      <c r="E375" s="13"/>
    </row>
    <row r="376">
      <c r="E376" s="13"/>
    </row>
    <row r="377">
      <c r="E377" s="13"/>
    </row>
    <row r="378">
      <c r="E378" s="13"/>
    </row>
    <row r="379">
      <c r="E379" s="13"/>
    </row>
    <row r="380">
      <c r="E380" s="13"/>
    </row>
    <row r="381">
      <c r="E381" s="13"/>
    </row>
    <row r="382">
      <c r="E382" s="13"/>
    </row>
    <row r="383">
      <c r="E383" s="13"/>
    </row>
    <row r="384">
      <c r="E384" s="13"/>
    </row>
    <row r="385">
      <c r="E385" s="13"/>
    </row>
    <row r="386">
      <c r="E386" s="13"/>
    </row>
    <row r="387">
      <c r="E387" s="13"/>
    </row>
    <row r="388">
      <c r="E388" s="13"/>
    </row>
    <row r="389">
      <c r="E389" s="13"/>
    </row>
    <row r="390">
      <c r="E390" s="13"/>
    </row>
    <row r="391">
      <c r="E391" s="13"/>
    </row>
    <row r="392">
      <c r="E392" s="13"/>
    </row>
    <row r="393">
      <c r="E393" s="13"/>
    </row>
    <row r="394">
      <c r="E394" s="13"/>
    </row>
    <row r="395">
      <c r="E395" s="13"/>
    </row>
    <row r="396">
      <c r="E396" s="13"/>
    </row>
    <row r="397">
      <c r="E397" s="13"/>
    </row>
    <row r="398">
      <c r="E398" s="13"/>
    </row>
    <row r="399">
      <c r="E399" s="13"/>
    </row>
    <row r="400">
      <c r="E400" s="13"/>
    </row>
    <row r="401">
      <c r="E401" s="13"/>
    </row>
    <row r="402">
      <c r="E402" s="13"/>
    </row>
    <row r="403">
      <c r="E403" s="13"/>
    </row>
    <row r="404">
      <c r="E404" s="13"/>
    </row>
    <row r="405">
      <c r="E405" s="13"/>
    </row>
    <row r="406">
      <c r="E406" s="13"/>
    </row>
    <row r="407">
      <c r="E407" s="13"/>
    </row>
    <row r="408">
      <c r="E408" s="13"/>
    </row>
    <row r="409">
      <c r="E409" s="13"/>
    </row>
    <row r="410">
      <c r="E410" s="13"/>
    </row>
    <row r="411">
      <c r="E411" s="13"/>
    </row>
    <row r="412">
      <c r="E412" s="13"/>
    </row>
    <row r="413">
      <c r="E413" s="13"/>
    </row>
    <row r="414">
      <c r="E414" s="13"/>
    </row>
    <row r="415">
      <c r="E415" s="13"/>
    </row>
    <row r="416">
      <c r="E416" s="13"/>
    </row>
    <row r="417">
      <c r="E417" s="13"/>
    </row>
    <row r="418">
      <c r="E418" s="13"/>
    </row>
    <row r="419">
      <c r="E419" s="13"/>
    </row>
    <row r="420">
      <c r="E420" s="13"/>
    </row>
    <row r="421">
      <c r="E421" s="13"/>
    </row>
    <row r="422">
      <c r="E422" s="13"/>
    </row>
    <row r="423">
      <c r="E423" s="13"/>
    </row>
    <row r="424">
      <c r="E424" s="13"/>
    </row>
    <row r="425">
      <c r="E425" s="13"/>
    </row>
    <row r="426">
      <c r="E426" s="13"/>
    </row>
    <row r="427">
      <c r="E427" s="13"/>
    </row>
    <row r="428">
      <c r="E428" s="13"/>
    </row>
    <row r="429">
      <c r="E429" s="13"/>
    </row>
    <row r="430">
      <c r="E430" s="13"/>
    </row>
    <row r="431">
      <c r="E431" s="13"/>
    </row>
    <row r="432">
      <c r="E432" s="13"/>
    </row>
    <row r="433">
      <c r="E433" s="13"/>
    </row>
    <row r="434">
      <c r="E434" s="13"/>
    </row>
    <row r="435">
      <c r="E435" s="13"/>
    </row>
    <row r="436">
      <c r="E436" s="13"/>
    </row>
    <row r="437">
      <c r="E437" s="13"/>
    </row>
    <row r="438">
      <c r="E438" s="13"/>
    </row>
    <row r="439">
      <c r="E439" s="13"/>
    </row>
    <row r="440">
      <c r="E440" s="13"/>
    </row>
    <row r="441">
      <c r="E441" s="13"/>
    </row>
    <row r="442">
      <c r="E442" s="13"/>
    </row>
    <row r="443">
      <c r="E443" s="13"/>
    </row>
    <row r="444">
      <c r="E444" s="13"/>
    </row>
    <row r="445">
      <c r="E445" s="13"/>
    </row>
    <row r="446">
      <c r="E446" s="13"/>
    </row>
    <row r="447">
      <c r="E447" s="13"/>
    </row>
    <row r="448">
      <c r="E448" s="13"/>
    </row>
    <row r="449">
      <c r="E449" s="13"/>
    </row>
    <row r="450">
      <c r="E450" s="13"/>
    </row>
    <row r="451">
      <c r="E451" s="13"/>
    </row>
    <row r="452">
      <c r="E452" s="13"/>
    </row>
    <row r="453">
      <c r="E453" s="13"/>
    </row>
    <row r="454">
      <c r="E454" s="13"/>
    </row>
    <row r="455">
      <c r="E455" s="13"/>
    </row>
    <row r="456">
      <c r="E456" s="13"/>
    </row>
    <row r="457">
      <c r="E457" s="13"/>
    </row>
    <row r="458">
      <c r="E458" s="13"/>
    </row>
    <row r="459">
      <c r="E459" s="13"/>
    </row>
    <row r="460">
      <c r="E460" s="13"/>
    </row>
    <row r="461">
      <c r="E461" s="13"/>
    </row>
    <row r="462">
      <c r="E462" s="13"/>
    </row>
    <row r="463">
      <c r="E463" s="13"/>
    </row>
    <row r="464">
      <c r="E464" s="13"/>
    </row>
    <row r="465">
      <c r="E465" s="13"/>
    </row>
    <row r="466">
      <c r="E466" s="13"/>
    </row>
    <row r="467">
      <c r="E467" s="13"/>
    </row>
    <row r="468">
      <c r="E468" s="13"/>
    </row>
    <row r="469">
      <c r="E469" s="13"/>
    </row>
    <row r="470">
      <c r="E470" s="13"/>
    </row>
    <row r="471">
      <c r="E471" s="13"/>
    </row>
    <row r="472">
      <c r="E472" s="13"/>
    </row>
    <row r="473">
      <c r="E473" s="13"/>
    </row>
    <row r="474">
      <c r="E474" s="13"/>
    </row>
    <row r="475">
      <c r="E475" s="13"/>
    </row>
    <row r="476">
      <c r="E476" s="13"/>
    </row>
    <row r="477">
      <c r="E477" s="13"/>
    </row>
    <row r="478">
      <c r="E478" s="13"/>
    </row>
    <row r="479">
      <c r="E479" s="13"/>
    </row>
    <row r="480">
      <c r="E480" s="13"/>
    </row>
    <row r="481">
      <c r="E481" s="13"/>
    </row>
    <row r="482">
      <c r="E482" s="13"/>
    </row>
    <row r="483">
      <c r="E483" s="13"/>
    </row>
    <row r="484">
      <c r="E484" s="13"/>
    </row>
    <row r="485">
      <c r="E485" s="13"/>
    </row>
    <row r="486">
      <c r="E486" s="13"/>
    </row>
    <row r="487">
      <c r="E487" s="13"/>
    </row>
    <row r="488">
      <c r="E488" s="13"/>
    </row>
    <row r="489">
      <c r="E489" s="13"/>
    </row>
    <row r="490">
      <c r="E490" s="13"/>
    </row>
    <row r="491">
      <c r="E491" s="13"/>
    </row>
    <row r="492">
      <c r="E492" s="13"/>
    </row>
    <row r="493">
      <c r="E493" s="13"/>
    </row>
    <row r="494">
      <c r="E494" s="13"/>
    </row>
    <row r="495">
      <c r="E495" s="13"/>
    </row>
    <row r="496">
      <c r="E496" s="13"/>
    </row>
    <row r="497">
      <c r="E497" s="13"/>
    </row>
    <row r="498">
      <c r="E498" s="13"/>
    </row>
    <row r="499">
      <c r="E499" s="13"/>
    </row>
    <row r="500">
      <c r="E500" s="13"/>
    </row>
    <row r="501">
      <c r="E501" s="13"/>
    </row>
    <row r="502">
      <c r="E502" s="13"/>
    </row>
    <row r="503">
      <c r="E503" s="13"/>
    </row>
    <row r="504">
      <c r="E504" s="13"/>
    </row>
    <row r="505">
      <c r="E505" s="13"/>
    </row>
    <row r="506">
      <c r="E506" s="13"/>
    </row>
    <row r="507">
      <c r="E507" s="13"/>
    </row>
    <row r="508">
      <c r="E508" s="13"/>
    </row>
    <row r="509">
      <c r="E509" s="13"/>
    </row>
    <row r="510">
      <c r="E510" s="13"/>
    </row>
    <row r="511">
      <c r="E511" s="13"/>
    </row>
    <row r="512">
      <c r="E512" s="13"/>
    </row>
    <row r="513">
      <c r="E513" s="13"/>
    </row>
    <row r="514">
      <c r="E514" s="13"/>
    </row>
    <row r="515">
      <c r="E515" s="13"/>
    </row>
    <row r="516">
      <c r="E516" s="13"/>
    </row>
    <row r="517">
      <c r="E517" s="13"/>
    </row>
    <row r="518">
      <c r="E518" s="13"/>
    </row>
    <row r="519">
      <c r="E519" s="13"/>
    </row>
    <row r="520">
      <c r="E520" s="13"/>
    </row>
    <row r="521">
      <c r="E521" s="13"/>
    </row>
    <row r="522">
      <c r="E522" s="13"/>
    </row>
    <row r="523">
      <c r="E523" s="13"/>
    </row>
    <row r="524">
      <c r="E524" s="13"/>
    </row>
    <row r="525">
      <c r="E525" s="13"/>
    </row>
    <row r="526">
      <c r="E526" s="13"/>
    </row>
    <row r="527">
      <c r="E527" s="13"/>
    </row>
    <row r="528">
      <c r="E528" s="13"/>
    </row>
    <row r="529">
      <c r="E529" s="13"/>
    </row>
    <row r="530">
      <c r="E530" s="13"/>
    </row>
    <row r="531">
      <c r="E531" s="13"/>
    </row>
    <row r="532">
      <c r="E532" s="13"/>
    </row>
    <row r="533">
      <c r="E533" s="13"/>
    </row>
    <row r="534">
      <c r="E534" s="13"/>
    </row>
    <row r="535">
      <c r="E535" s="13"/>
    </row>
    <row r="536">
      <c r="E536" s="13"/>
    </row>
    <row r="537">
      <c r="E537" s="13"/>
    </row>
    <row r="538">
      <c r="E538" s="13"/>
    </row>
    <row r="539">
      <c r="E539" s="13"/>
    </row>
    <row r="540">
      <c r="E540" s="13"/>
    </row>
    <row r="541">
      <c r="E541" s="13"/>
    </row>
    <row r="542">
      <c r="E542" s="13"/>
    </row>
    <row r="543">
      <c r="E543" s="13"/>
    </row>
    <row r="544">
      <c r="E544" s="13"/>
    </row>
    <row r="545">
      <c r="E545" s="13"/>
    </row>
    <row r="546">
      <c r="E546" s="13"/>
    </row>
    <row r="547">
      <c r="E547" s="13"/>
    </row>
    <row r="548">
      <c r="E548" s="13"/>
    </row>
    <row r="549">
      <c r="E549" s="13"/>
    </row>
    <row r="550">
      <c r="E550" s="13"/>
    </row>
    <row r="551">
      <c r="E551" s="13"/>
    </row>
    <row r="552">
      <c r="E552" s="13"/>
    </row>
    <row r="553">
      <c r="E553" s="13"/>
    </row>
    <row r="554">
      <c r="E554" s="13"/>
    </row>
    <row r="555">
      <c r="E555" s="13"/>
    </row>
    <row r="556">
      <c r="E556" s="13"/>
    </row>
    <row r="557">
      <c r="E557" s="13"/>
    </row>
    <row r="558">
      <c r="E558" s="13"/>
    </row>
    <row r="559">
      <c r="E559" s="13"/>
    </row>
    <row r="560">
      <c r="E560" s="13"/>
    </row>
    <row r="561">
      <c r="E561" s="13"/>
    </row>
    <row r="562">
      <c r="E562" s="13"/>
    </row>
    <row r="563">
      <c r="E563" s="13"/>
    </row>
    <row r="564">
      <c r="E564" s="13"/>
    </row>
    <row r="565">
      <c r="E565" s="13"/>
    </row>
    <row r="566">
      <c r="E566" s="13"/>
    </row>
    <row r="567">
      <c r="E567" s="13"/>
    </row>
    <row r="568">
      <c r="E568" s="13"/>
    </row>
    <row r="569">
      <c r="E569" s="13"/>
    </row>
    <row r="570">
      <c r="E570" s="13"/>
    </row>
    <row r="571">
      <c r="E571" s="13"/>
    </row>
    <row r="572">
      <c r="E572" s="13"/>
    </row>
    <row r="573">
      <c r="E573" s="13"/>
    </row>
    <row r="574">
      <c r="E574" s="13"/>
    </row>
    <row r="575">
      <c r="E575" s="13"/>
    </row>
    <row r="576">
      <c r="E576" s="13"/>
    </row>
    <row r="577">
      <c r="E577" s="13"/>
    </row>
    <row r="578">
      <c r="E578" s="13"/>
    </row>
    <row r="579">
      <c r="E579" s="13"/>
    </row>
    <row r="580">
      <c r="E580" s="13"/>
    </row>
    <row r="581">
      <c r="E581" s="13"/>
    </row>
    <row r="582">
      <c r="E582" s="13"/>
    </row>
    <row r="583">
      <c r="E583" s="13"/>
    </row>
    <row r="584">
      <c r="E584" s="13"/>
    </row>
    <row r="585">
      <c r="E585" s="13"/>
    </row>
    <row r="586">
      <c r="E586" s="13"/>
    </row>
    <row r="587">
      <c r="E587" s="13"/>
    </row>
    <row r="588">
      <c r="E588" s="13"/>
    </row>
    <row r="589">
      <c r="E589" s="13"/>
    </row>
    <row r="590">
      <c r="E590" s="13"/>
    </row>
    <row r="591">
      <c r="E591" s="13"/>
    </row>
    <row r="592">
      <c r="E592" s="13"/>
    </row>
    <row r="593">
      <c r="E593" s="13"/>
    </row>
    <row r="594">
      <c r="E594" s="13"/>
    </row>
    <row r="595">
      <c r="E595" s="13"/>
    </row>
    <row r="596">
      <c r="E596" s="13"/>
    </row>
    <row r="597">
      <c r="E597" s="13"/>
    </row>
    <row r="598">
      <c r="E598" s="13"/>
    </row>
    <row r="599">
      <c r="E599" s="13"/>
    </row>
    <row r="600">
      <c r="E600" s="13"/>
    </row>
    <row r="601">
      <c r="E601" s="13"/>
    </row>
    <row r="602">
      <c r="E602" s="13"/>
    </row>
    <row r="603">
      <c r="E603" s="13"/>
    </row>
    <row r="604">
      <c r="E604" s="13"/>
    </row>
    <row r="605">
      <c r="E605" s="13"/>
    </row>
    <row r="606">
      <c r="E606" s="13"/>
    </row>
    <row r="607">
      <c r="E607" s="13"/>
    </row>
    <row r="608">
      <c r="E608" s="13"/>
    </row>
    <row r="609">
      <c r="E609" s="13"/>
    </row>
    <row r="610">
      <c r="E610" s="13"/>
    </row>
    <row r="611">
      <c r="E611" s="13"/>
    </row>
    <row r="612">
      <c r="E612" s="13"/>
    </row>
    <row r="613">
      <c r="E613" s="13"/>
    </row>
    <row r="614">
      <c r="E614" s="13"/>
    </row>
    <row r="615">
      <c r="E615" s="13"/>
    </row>
    <row r="616">
      <c r="E616" s="13"/>
    </row>
    <row r="617">
      <c r="E617" s="13"/>
    </row>
    <row r="618">
      <c r="E618" s="13"/>
    </row>
    <row r="619">
      <c r="E619" s="13"/>
    </row>
    <row r="620">
      <c r="E620" s="13"/>
    </row>
    <row r="621">
      <c r="E621" s="13"/>
    </row>
    <row r="622">
      <c r="E622" s="13"/>
    </row>
    <row r="623">
      <c r="E623" s="13"/>
    </row>
    <row r="624">
      <c r="E624" s="13"/>
    </row>
    <row r="625">
      <c r="E625" s="13"/>
    </row>
    <row r="626">
      <c r="E626" s="13"/>
    </row>
    <row r="627">
      <c r="E627" s="13"/>
    </row>
    <row r="628">
      <c r="E628" s="13"/>
    </row>
    <row r="629">
      <c r="E629" s="13"/>
    </row>
    <row r="630">
      <c r="E630" s="13"/>
    </row>
    <row r="631">
      <c r="E631" s="13"/>
    </row>
    <row r="632">
      <c r="E632" s="13"/>
    </row>
    <row r="633">
      <c r="E633" s="13"/>
    </row>
    <row r="634">
      <c r="E634" s="13"/>
    </row>
    <row r="635">
      <c r="E635" s="13"/>
    </row>
    <row r="636">
      <c r="E636" s="13"/>
    </row>
    <row r="637">
      <c r="E637" s="13"/>
    </row>
    <row r="638">
      <c r="E638" s="13"/>
    </row>
    <row r="639">
      <c r="E639" s="13"/>
    </row>
    <row r="640">
      <c r="E640" s="13"/>
    </row>
    <row r="641">
      <c r="E641" s="13"/>
    </row>
    <row r="642">
      <c r="E642" s="13"/>
    </row>
    <row r="643">
      <c r="E643" s="13"/>
    </row>
    <row r="644">
      <c r="E644" s="13"/>
    </row>
    <row r="645">
      <c r="E645" s="13"/>
    </row>
    <row r="646">
      <c r="E646" s="13"/>
    </row>
    <row r="647">
      <c r="E647" s="13"/>
    </row>
    <row r="648">
      <c r="E648" s="13"/>
    </row>
    <row r="649">
      <c r="E649" s="13"/>
    </row>
    <row r="650">
      <c r="E650" s="13"/>
    </row>
    <row r="651">
      <c r="E651" s="13"/>
    </row>
    <row r="652">
      <c r="E652" s="13"/>
    </row>
    <row r="653">
      <c r="E653" s="13"/>
    </row>
    <row r="654">
      <c r="E654" s="13"/>
    </row>
    <row r="655">
      <c r="E655" s="13"/>
    </row>
    <row r="656">
      <c r="E656" s="13"/>
    </row>
    <row r="657">
      <c r="E657" s="13"/>
    </row>
    <row r="658">
      <c r="E658" s="13"/>
    </row>
    <row r="659">
      <c r="E659" s="13"/>
    </row>
    <row r="660">
      <c r="E660" s="13"/>
    </row>
    <row r="661">
      <c r="E661" s="13"/>
    </row>
    <row r="662">
      <c r="E662" s="13"/>
    </row>
    <row r="663">
      <c r="E663" s="13"/>
    </row>
    <row r="664">
      <c r="E664" s="13"/>
    </row>
    <row r="665">
      <c r="E665" s="13"/>
    </row>
    <row r="666">
      <c r="E666" s="13"/>
    </row>
    <row r="667">
      <c r="E667" s="13"/>
    </row>
    <row r="668">
      <c r="E668" s="13"/>
    </row>
    <row r="669">
      <c r="E669" s="13"/>
    </row>
    <row r="670">
      <c r="E670" s="13"/>
    </row>
    <row r="671">
      <c r="E671" s="13"/>
    </row>
    <row r="672">
      <c r="E672" s="13"/>
    </row>
    <row r="673">
      <c r="E673" s="13"/>
    </row>
    <row r="674">
      <c r="E674" s="13"/>
    </row>
    <row r="675">
      <c r="E675" s="13"/>
    </row>
    <row r="676">
      <c r="E676" s="13"/>
    </row>
    <row r="677">
      <c r="E677" s="13"/>
    </row>
    <row r="678">
      <c r="E678" s="13"/>
    </row>
    <row r="679">
      <c r="E679" s="13"/>
    </row>
    <row r="680">
      <c r="E680" s="13"/>
    </row>
    <row r="681">
      <c r="E681" s="13"/>
    </row>
    <row r="682">
      <c r="E682" s="13"/>
    </row>
    <row r="683">
      <c r="E683" s="13"/>
    </row>
    <row r="684">
      <c r="E684" s="13"/>
    </row>
    <row r="685">
      <c r="E685" s="13"/>
    </row>
    <row r="686">
      <c r="E686" s="13"/>
    </row>
    <row r="687">
      <c r="E687" s="13"/>
    </row>
    <row r="688">
      <c r="E688" s="13"/>
    </row>
    <row r="689">
      <c r="E689" s="13"/>
    </row>
    <row r="690">
      <c r="E690" s="13"/>
    </row>
    <row r="691">
      <c r="E691" s="13"/>
    </row>
    <row r="692">
      <c r="E692" s="13"/>
    </row>
    <row r="693">
      <c r="E693" s="13"/>
    </row>
    <row r="694">
      <c r="E694" s="13"/>
    </row>
    <row r="695">
      <c r="E695" s="13"/>
    </row>
    <row r="696">
      <c r="E696" s="13"/>
    </row>
    <row r="697">
      <c r="E697" s="13"/>
    </row>
    <row r="698">
      <c r="E698" s="13"/>
    </row>
    <row r="699">
      <c r="E699" s="13"/>
    </row>
    <row r="700">
      <c r="E700" s="13"/>
    </row>
    <row r="701">
      <c r="E701" s="13"/>
    </row>
    <row r="702">
      <c r="E702" s="13"/>
    </row>
    <row r="703">
      <c r="E703" s="13"/>
    </row>
    <row r="704">
      <c r="E704" s="13"/>
    </row>
    <row r="705">
      <c r="E705" s="13"/>
    </row>
    <row r="706">
      <c r="E706" s="13"/>
    </row>
    <row r="707">
      <c r="E707" s="13"/>
    </row>
    <row r="708">
      <c r="E708" s="13"/>
    </row>
    <row r="709">
      <c r="E709" s="13"/>
    </row>
    <row r="710">
      <c r="E710" s="13"/>
    </row>
    <row r="711">
      <c r="E711" s="13"/>
    </row>
    <row r="712">
      <c r="E712" s="13"/>
    </row>
    <row r="713">
      <c r="E713" s="13"/>
    </row>
    <row r="714">
      <c r="E714" s="13"/>
    </row>
    <row r="715">
      <c r="E715" s="13"/>
    </row>
    <row r="716">
      <c r="E716" s="13"/>
    </row>
    <row r="717">
      <c r="E717" s="13"/>
    </row>
    <row r="718">
      <c r="E718" s="13"/>
    </row>
    <row r="719">
      <c r="E719" s="13"/>
    </row>
    <row r="720">
      <c r="E720" s="13"/>
    </row>
    <row r="721">
      <c r="E721" s="13"/>
    </row>
    <row r="722">
      <c r="E722" s="13"/>
    </row>
    <row r="723">
      <c r="E723" s="13"/>
    </row>
    <row r="724">
      <c r="E724" s="13"/>
    </row>
    <row r="725">
      <c r="E725" s="13"/>
    </row>
    <row r="726">
      <c r="E726" s="13"/>
    </row>
    <row r="727">
      <c r="E727" s="13"/>
    </row>
    <row r="728">
      <c r="E728" s="13"/>
    </row>
    <row r="729">
      <c r="E729" s="13"/>
    </row>
    <row r="730">
      <c r="E730" s="13"/>
    </row>
    <row r="731">
      <c r="E731" s="13"/>
    </row>
    <row r="732">
      <c r="E732" s="13"/>
    </row>
    <row r="733">
      <c r="E733" s="13"/>
    </row>
    <row r="734">
      <c r="E734" s="13"/>
    </row>
    <row r="735">
      <c r="E735" s="13"/>
    </row>
    <row r="736">
      <c r="E736" s="13"/>
    </row>
    <row r="737">
      <c r="E737" s="13"/>
    </row>
    <row r="738">
      <c r="E738" s="13"/>
    </row>
    <row r="739">
      <c r="E739" s="13"/>
    </row>
    <row r="740">
      <c r="E740" s="13"/>
    </row>
    <row r="741">
      <c r="E741" s="13"/>
    </row>
    <row r="742">
      <c r="E742" s="13"/>
    </row>
    <row r="743">
      <c r="E743" s="13"/>
    </row>
    <row r="744">
      <c r="E744" s="13"/>
    </row>
    <row r="745">
      <c r="E745" s="13"/>
    </row>
    <row r="746">
      <c r="E746" s="13"/>
    </row>
    <row r="747">
      <c r="E747" s="13"/>
    </row>
    <row r="748">
      <c r="E748" s="13"/>
    </row>
    <row r="749">
      <c r="E749" s="13"/>
    </row>
    <row r="750">
      <c r="E750" s="13"/>
    </row>
    <row r="751">
      <c r="E751" s="13"/>
    </row>
    <row r="752">
      <c r="E752" s="13"/>
    </row>
    <row r="753">
      <c r="E753" s="13"/>
    </row>
    <row r="754">
      <c r="E754" s="13"/>
    </row>
    <row r="755">
      <c r="E755" s="13"/>
    </row>
    <row r="756">
      <c r="E756" s="13"/>
    </row>
    <row r="757">
      <c r="E757" s="13"/>
    </row>
    <row r="758">
      <c r="E758" s="13"/>
    </row>
    <row r="759">
      <c r="E759" s="13"/>
    </row>
    <row r="760">
      <c r="E760" s="13"/>
    </row>
    <row r="761">
      <c r="E761" s="13"/>
    </row>
    <row r="762">
      <c r="E762" s="13"/>
    </row>
    <row r="763">
      <c r="E763" s="13"/>
    </row>
    <row r="764">
      <c r="E764" s="13"/>
    </row>
    <row r="765">
      <c r="E765" s="13"/>
    </row>
    <row r="766">
      <c r="E766" s="13"/>
    </row>
    <row r="767">
      <c r="E767" s="13"/>
    </row>
    <row r="768">
      <c r="E768" s="13"/>
    </row>
    <row r="769">
      <c r="E769" s="13"/>
    </row>
    <row r="770">
      <c r="E770" s="13"/>
    </row>
    <row r="771">
      <c r="E771" s="13"/>
    </row>
    <row r="772">
      <c r="E772" s="13"/>
    </row>
    <row r="773">
      <c r="E773" s="13"/>
    </row>
    <row r="774">
      <c r="E774" s="13"/>
    </row>
    <row r="775">
      <c r="E775" s="13"/>
    </row>
    <row r="776">
      <c r="E776" s="13"/>
    </row>
    <row r="777">
      <c r="E777" s="13"/>
    </row>
    <row r="778">
      <c r="E778" s="13"/>
    </row>
    <row r="779">
      <c r="E779" s="13"/>
    </row>
    <row r="780">
      <c r="E780" s="13"/>
    </row>
    <row r="781">
      <c r="E781" s="13"/>
    </row>
    <row r="782">
      <c r="E782" s="13"/>
    </row>
    <row r="783">
      <c r="E783" s="13"/>
    </row>
    <row r="784">
      <c r="E784" s="13"/>
    </row>
    <row r="785">
      <c r="E785" s="13"/>
    </row>
    <row r="786">
      <c r="E786" s="13"/>
    </row>
    <row r="787">
      <c r="E787" s="13"/>
    </row>
    <row r="788">
      <c r="E788" s="13"/>
    </row>
    <row r="789">
      <c r="E789" s="13"/>
    </row>
    <row r="790">
      <c r="E790" s="13"/>
    </row>
    <row r="791">
      <c r="E791" s="13"/>
    </row>
    <row r="792">
      <c r="E792" s="13"/>
    </row>
    <row r="793">
      <c r="E793" s="13"/>
    </row>
    <row r="794">
      <c r="E794" s="13"/>
    </row>
    <row r="795">
      <c r="E795" s="13"/>
    </row>
    <row r="796">
      <c r="E796" s="13"/>
    </row>
    <row r="797">
      <c r="E797" s="13"/>
    </row>
    <row r="798">
      <c r="E798" s="13"/>
    </row>
    <row r="799">
      <c r="E799" s="13"/>
    </row>
    <row r="800">
      <c r="E800" s="13"/>
    </row>
    <row r="801">
      <c r="E801" s="13"/>
    </row>
    <row r="802">
      <c r="E802" s="13"/>
    </row>
    <row r="803">
      <c r="E803" s="13"/>
    </row>
    <row r="804">
      <c r="E804" s="13"/>
    </row>
    <row r="805">
      <c r="E805" s="13"/>
    </row>
    <row r="806">
      <c r="E806" s="13"/>
    </row>
    <row r="807">
      <c r="E807" s="13"/>
    </row>
    <row r="808">
      <c r="E808" s="13"/>
    </row>
    <row r="809">
      <c r="E809" s="13"/>
    </row>
    <row r="810">
      <c r="E810" s="13"/>
    </row>
    <row r="811">
      <c r="E811" s="13"/>
    </row>
    <row r="812">
      <c r="E812" s="13"/>
    </row>
    <row r="813">
      <c r="E813" s="13"/>
    </row>
    <row r="814">
      <c r="E814" s="13"/>
    </row>
    <row r="815">
      <c r="E815" s="13"/>
    </row>
    <row r="816">
      <c r="E816" s="13"/>
    </row>
    <row r="817">
      <c r="E817" s="13"/>
    </row>
    <row r="818">
      <c r="E818" s="13"/>
    </row>
    <row r="819">
      <c r="E819" s="13"/>
    </row>
    <row r="820">
      <c r="E820" s="13"/>
    </row>
    <row r="821">
      <c r="E821" s="13"/>
    </row>
    <row r="822">
      <c r="E822" s="13"/>
    </row>
    <row r="823">
      <c r="E823" s="13"/>
    </row>
    <row r="824">
      <c r="E824" s="13"/>
    </row>
    <row r="825">
      <c r="E825" s="13"/>
    </row>
    <row r="826">
      <c r="E826" s="13"/>
    </row>
    <row r="827">
      <c r="E827" s="13"/>
    </row>
    <row r="828">
      <c r="E828" s="13"/>
    </row>
    <row r="829">
      <c r="E829" s="13"/>
    </row>
    <row r="830">
      <c r="E830" s="13"/>
    </row>
    <row r="831">
      <c r="E831" s="13"/>
    </row>
    <row r="832">
      <c r="E832" s="13"/>
    </row>
    <row r="833">
      <c r="E833" s="13"/>
    </row>
    <row r="834">
      <c r="E834" s="13"/>
    </row>
    <row r="835">
      <c r="E835" s="13"/>
    </row>
    <row r="836">
      <c r="E836" s="13"/>
    </row>
    <row r="837">
      <c r="E837" s="13"/>
    </row>
    <row r="838">
      <c r="E838" s="13"/>
    </row>
    <row r="839">
      <c r="E839" s="13"/>
    </row>
    <row r="840">
      <c r="E840" s="13"/>
    </row>
    <row r="841">
      <c r="E841" s="13"/>
    </row>
    <row r="842">
      <c r="E842" s="13"/>
    </row>
    <row r="843">
      <c r="E843" s="13"/>
    </row>
    <row r="844">
      <c r="E844" s="13"/>
    </row>
    <row r="845">
      <c r="E845" s="13"/>
    </row>
    <row r="846">
      <c r="E846" s="13"/>
    </row>
    <row r="847">
      <c r="E847" s="13"/>
    </row>
    <row r="848">
      <c r="E848" s="13"/>
    </row>
    <row r="849">
      <c r="E849" s="13"/>
    </row>
    <row r="850">
      <c r="E850" s="13"/>
    </row>
    <row r="851">
      <c r="E851" s="13"/>
    </row>
    <row r="852">
      <c r="E852" s="13"/>
    </row>
    <row r="853">
      <c r="E853" s="13"/>
    </row>
    <row r="854">
      <c r="E854" s="13"/>
    </row>
    <row r="855">
      <c r="E855" s="13"/>
    </row>
    <row r="856">
      <c r="E856" s="13"/>
    </row>
    <row r="857">
      <c r="E857" s="13"/>
    </row>
    <row r="858">
      <c r="E858" s="13"/>
    </row>
    <row r="859">
      <c r="E859" s="13"/>
    </row>
    <row r="860">
      <c r="E860" s="13"/>
    </row>
    <row r="861">
      <c r="E861" s="13"/>
    </row>
    <row r="862">
      <c r="E862" s="13"/>
    </row>
    <row r="863">
      <c r="E863" s="13"/>
    </row>
    <row r="864">
      <c r="E864" s="13"/>
    </row>
    <row r="865">
      <c r="E865" s="13"/>
    </row>
    <row r="866">
      <c r="E866" s="13"/>
    </row>
    <row r="867">
      <c r="E867" s="13"/>
    </row>
    <row r="868">
      <c r="E868" s="13"/>
    </row>
    <row r="869">
      <c r="E869" s="13"/>
    </row>
    <row r="870">
      <c r="E870" s="13"/>
    </row>
    <row r="871">
      <c r="E871" s="13"/>
    </row>
    <row r="872">
      <c r="E872" s="13"/>
    </row>
    <row r="873">
      <c r="E873" s="13"/>
    </row>
    <row r="874">
      <c r="E874" s="13"/>
    </row>
    <row r="875">
      <c r="E875" s="13"/>
    </row>
    <row r="876">
      <c r="E876" s="13"/>
    </row>
    <row r="877">
      <c r="E877" s="13"/>
    </row>
    <row r="878">
      <c r="E878" s="13"/>
    </row>
    <row r="879">
      <c r="E879" s="13"/>
    </row>
    <row r="880">
      <c r="E880" s="13"/>
    </row>
    <row r="881">
      <c r="E881" s="13"/>
    </row>
    <row r="882">
      <c r="E882" s="13"/>
    </row>
    <row r="883">
      <c r="E883" s="13"/>
    </row>
    <row r="884">
      <c r="E884" s="13"/>
    </row>
    <row r="885">
      <c r="E885" s="13"/>
    </row>
    <row r="886">
      <c r="E886" s="13"/>
    </row>
    <row r="887">
      <c r="E887" s="13"/>
    </row>
    <row r="888">
      <c r="E888" s="13"/>
    </row>
    <row r="889">
      <c r="E889" s="13"/>
    </row>
    <row r="890">
      <c r="E890" s="13"/>
    </row>
    <row r="891">
      <c r="E891" s="13"/>
    </row>
    <row r="892">
      <c r="E892" s="13"/>
    </row>
    <row r="893">
      <c r="E893" s="13"/>
    </row>
    <row r="894">
      <c r="E894" s="13"/>
    </row>
    <row r="895">
      <c r="E895" s="13"/>
    </row>
    <row r="896">
      <c r="E896" s="13"/>
    </row>
    <row r="897">
      <c r="E897" s="13"/>
    </row>
    <row r="898">
      <c r="E898" s="13"/>
    </row>
    <row r="899">
      <c r="E899" s="13"/>
    </row>
    <row r="900">
      <c r="E900" s="13"/>
    </row>
    <row r="901">
      <c r="E901" s="13"/>
    </row>
    <row r="902">
      <c r="E902" s="13"/>
    </row>
    <row r="903">
      <c r="E903" s="13"/>
    </row>
    <row r="904">
      <c r="E904" s="13"/>
    </row>
    <row r="905">
      <c r="E905" s="13"/>
    </row>
    <row r="906">
      <c r="E906" s="13"/>
    </row>
    <row r="907">
      <c r="E907" s="13"/>
    </row>
    <row r="908">
      <c r="E908" s="13"/>
    </row>
    <row r="909">
      <c r="E909" s="13"/>
    </row>
    <row r="910">
      <c r="E910" s="13"/>
    </row>
    <row r="911">
      <c r="E911" s="13"/>
    </row>
    <row r="912">
      <c r="E912" s="13"/>
    </row>
    <row r="913">
      <c r="E913" s="13"/>
    </row>
    <row r="914">
      <c r="E914" s="13"/>
    </row>
    <row r="915">
      <c r="E915" s="13"/>
    </row>
    <row r="916">
      <c r="E916" s="13"/>
    </row>
    <row r="917">
      <c r="E917" s="13"/>
    </row>
    <row r="918">
      <c r="E918" s="13"/>
    </row>
    <row r="919">
      <c r="E919" s="13"/>
    </row>
    <row r="920">
      <c r="E920" s="13"/>
    </row>
    <row r="921">
      <c r="E921" s="13"/>
    </row>
    <row r="922">
      <c r="E922" s="13"/>
    </row>
    <row r="923">
      <c r="E923" s="13"/>
    </row>
    <row r="924">
      <c r="E924" s="13"/>
    </row>
    <row r="925">
      <c r="E925" s="13"/>
    </row>
    <row r="926">
      <c r="E926" s="13"/>
    </row>
    <row r="927">
      <c r="E927" s="13"/>
    </row>
    <row r="928">
      <c r="E928" s="13"/>
    </row>
    <row r="929">
      <c r="E929" s="13"/>
    </row>
    <row r="930">
      <c r="E930" s="13"/>
    </row>
    <row r="931">
      <c r="E931" s="13"/>
    </row>
    <row r="932">
      <c r="E932" s="13"/>
    </row>
    <row r="933">
      <c r="E933" s="13"/>
    </row>
    <row r="934">
      <c r="E934" s="13"/>
    </row>
    <row r="935">
      <c r="E935" s="13"/>
    </row>
    <row r="936">
      <c r="E936" s="13"/>
    </row>
    <row r="937">
      <c r="E937" s="13"/>
    </row>
    <row r="938">
      <c r="E938" s="13"/>
    </row>
    <row r="939">
      <c r="E939" s="13"/>
    </row>
    <row r="940">
      <c r="E940" s="13"/>
    </row>
    <row r="941">
      <c r="E941" s="13"/>
    </row>
    <row r="942">
      <c r="E942" s="13"/>
    </row>
    <row r="943">
      <c r="E943" s="13"/>
    </row>
    <row r="944">
      <c r="E944" s="13"/>
    </row>
    <row r="945">
      <c r="E945" s="13"/>
    </row>
    <row r="946">
      <c r="E946" s="13"/>
    </row>
    <row r="947">
      <c r="E947" s="13"/>
    </row>
    <row r="948">
      <c r="E948" s="13"/>
    </row>
    <row r="949">
      <c r="E949" s="13"/>
    </row>
    <row r="950">
      <c r="E950" s="13"/>
    </row>
    <row r="951">
      <c r="E951" s="13"/>
    </row>
    <row r="952">
      <c r="E952" s="13"/>
    </row>
    <row r="953">
      <c r="E953" s="13"/>
    </row>
    <row r="954">
      <c r="E954" s="13"/>
    </row>
    <row r="955">
      <c r="E955" s="13"/>
    </row>
    <row r="956">
      <c r="E956" s="13"/>
    </row>
    <row r="957">
      <c r="E957" s="13"/>
    </row>
    <row r="958">
      <c r="E958" s="13"/>
    </row>
    <row r="959">
      <c r="E959" s="13"/>
    </row>
    <row r="960">
      <c r="E960" s="13"/>
    </row>
    <row r="961">
      <c r="E961" s="13"/>
    </row>
    <row r="962">
      <c r="E962" s="13"/>
    </row>
    <row r="963">
      <c r="E963" s="13"/>
    </row>
    <row r="964">
      <c r="E964" s="13"/>
    </row>
    <row r="965">
      <c r="E965" s="13"/>
    </row>
    <row r="966">
      <c r="E966" s="13"/>
    </row>
    <row r="967">
      <c r="E967" s="13"/>
    </row>
    <row r="968">
      <c r="E968" s="13"/>
    </row>
    <row r="969">
      <c r="E969" s="13"/>
    </row>
    <row r="970">
      <c r="E970" s="13"/>
    </row>
    <row r="971">
      <c r="E971" s="13"/>
    </row>
    <row r="972">
      <c r="E972" s="13"/>
    </row>
    <row r="973">
      <c r="E973" s="13"/>
    </row>
    <row r="974">
      <c r="E974" s="13"/>
    </row>
    <row r="975">
      <c r="E975" s="13"/>
    </row>
    <row r="976">
      <c r="E976" s="13"/>
    </row>
    <row r="977">
      <c r="E977" s="13"/>
    </row>
    <row r="978">
      <c r="E978" s="13"/>
    </row>
    <row r="979">
      <c r="E979" s="13"/>
    </row>
    <row r="980">
      <c r="E980" s="13"/>
    </row>
    <row r="981">
      <c r="E981" s="13"/>
    </row>
    <row r="982">
      <c r="E982" s="13"/>
    </row>
    <row r="983">
      <c r="E983" s="13"/>
    </row>
    <row r="984">
      <c r="E984" s="13"/>
    </row>
    <row r="985">
      <c r="E985" s="13"/>
    </row>
    <row r="986">
      <c r="E986" s="13"/>
    </row>
    <row r="987">
      <c r="E987" s="13"/>
    </row>
  </sheetData>
  <mergeCells count="1">
    <mergeCell ref="C2:D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3" max="3" width="14.63"/>
    <col customWidth="1" min="4" max="4" width="12.88"/>
    <col customWidth="1" min="6" max="6" width="16.13"/>
    <col customWidth="1" min="7" max="7" width="51.75"/>
    <col customWidth="1" min="8" max="15" width="5.13"/>
    <col customWidth="1" min="16" max="16" width="9.0"/>
    <col customWidth="1" min="17" max="21" width="5.13"/>
    <col customWidth="1" min="22" max="22" width="12.0"/>
  </cols>
  <sheetData>
    <row r="5">
      <c r="H5" s="79" t="s">
        <v>105</v>
      </c>
      <c r="I5" s="80"/>
      <c r="J5" s="81"/>
      <c r="K5" s="79" t="s">
        <v>106</v>
      </c>
      <c r="L5" s="80"/>
      <c r="M5" s="81"/>
      <c r="N5" s="79" t="s">
        <v>107</v>
      </c>
      <c r="O5" s="80"/>
      <c r="P5" s="81"/>
      <c r="Q5" s="79" t="s">
        <v>108</v>
      </c>
      <c r="R5" s="80"/>
      <c r="S5" s="81"/>
      <c r="T5" s="79" t="s">
        <v>109</v>
      </c>
      <c r="U5" s="80"/>
      <c r="V5" s="81"/>
    </row>
    <row r="6">
      <c r="C6" s="36" t="s">
        <v>62</v>
      </c>
      <c r="D6" s="36" t="s">
        <v>63</v>
      </c>
      <c r="E6" s="37" t="s">
        <v>64</v>
      </c>
      <c r="F6" s="38" t="s">
        <v>65</v>
      </c>
      <c r="G6" s="38" t="s">
        <v>66</v>
      </c>
      <c r="H6" s="74" t="s">
        <v>110</v>
      </c>
      <c r="I6" s="74" t="s">
        <v>111</v>
      </c>
      <c r="J6" s="74" t="s">
        <v>112</v>
      </c>
      <c r="K6" s="74" t="s">
        <v>110</v>
      </c>
      <c r="L6" s="74" t="s">
        <v>111</v>
      </c>
      <c r="M6" s="74" t="s">
        <v>112</v>
      </c>
      <c r="N6" s="74" t="s">
        <v>110</v>
      </c>
      <c r="O6" s="74" t="s">
        <v>111</v>
      </c>
      <c r="P6" s="74" t="s">
        <v>112</v>
      </c>
      <c r="Q6" s="74" t="s">
        <v>110</v>
      </c>
      <c r="R6" s="74" t="s">
        <v>111</v>
      </c>
      <c r="S6" s="74" t="s">
        <v>112</v>
      </c>
      <c r="T6" s="74" t="s">
        <v>110</v>
      </c>
      <c r="U6" s="74" t="s">
        <v>111</v>
      </c>
      <c r="V6" s="74" t="s">
        <v>112</v>
      </c>
    </row>
    <row r="7">
      <c r="C7" s="64">
        <v>4.0</v>
      </c>
      <c r="D7" s="65">
        <v>1.0</v>
      </c>
      <c r="E7" s="66" t="s">
        <v>70</v>
      </c>
      <c r="F7" s="74">
        <v>1.0</v>
      </c>
      <c r="G7" s="65" t="s">
        <v>71</v>
      </c>
      <c r="H7" s="82">
        <v>4.0</v>
      </c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</row>
    <row r="8">
      <c r="C8" s="64">
        <v>4.0</v>
      </c>
      <c r="D8" s="65">
        <v>1.0</v>
      </c>
      <c r="E8" s="84" t="s">
        <v>6</v>
      </c>
      <c r="F8" s="74">
        <v>2.0</v>
      </c>
      <c r="G8" s="65" t="s">
        <v>7</v>
      </c>
      <c r="H8" s="82">
        <v>4.0</v>
      </c>
      <c r="I8" s="85">
        <v>4.0</v>
      </c>
      <c r="J8" s="85">
        <v>4.0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</row>
    <row r="9">
      <c r="C9" s="64">
        <v>4.0</v>
      </c>
      <c r="D9" s="65">
        <v>1.0</v>
      </c>
      <c r="E9" s="66" t="s">
        <v>10</v>
      </c>
      <c r="F9" s="74">
        <v>3.0</v>
      </c>
      <c r="G9" s="65" t="s">
        <v>74</v>
      </c>
      <c r="H9" s="82">
        <v>4.0</v>
      </c>
      <c r="I9" s="85">
        <v>4.0</v>
      </c>
      <c r="J9" s="85">
        <v>4.0</v>
      </c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</row>
    <row r="10">
      <c r="C10" s="64">
        <v>4.0</v>
      </c>
      <c r="D10" s="65">
        <v>1.0</v>
      </c>
      <c r="E10" s="66" t="s">
        <v>76</v>
      </c>
      <c r="F10" s="74">
        <v>4.0</v>
      </c>
      <c r="G10" s="65" t="s">
        <v>14</v>
      </c>
      <c r="H10" s="82">
        <v>4.0</v>
      </c>
      <c r="I10" s="82">
        <v>4.0</v>
      </c>
      <c r="J10" s="82">
        <v>2.0</v>
      </c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</row>
    <row r="11">
      <c r="C11" s="64">
        <v>4.0</v>
      </c>
      <c r="D11" s="65">
        <v>1.0</v>
      </c>
      <c r="E11" s="66" t="s">
        <v>17</v>
      </c>
      <c r="F11" s="74">
        <v>5.0</v>
      </c>
      <c r="G11" s="65" t="s">
        <v>77</v>
      </c>
      <c r="H11" s="82">
        <v>4.0</v>
      </c>
      <c r="I11" s="82">
        <v>4.0</v>
      </c>
      <c r="J11" s="85">
        <v>1.0</v>
      </c>
      <c r="K11" s="82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</row>
    <row r="12">
      <c r="C12" s="64">
        <v>4.0</v>
      </c>
      <c r="D12" s="65">
        <v>1.0</v>
      </c>
      <c r="E12" s="66" t="s">
        <v>21</v>
      </c>
      <c r="F12" s="74">
        <v>6.0</v>
      </c>
      <c r="G12" s="65" t="s">
        <v>22</v>
      </c>
      <c r="H12" s="82">
        <v>4.0</v>
      </c>
      <c r="I12" s="82">
        <v>4.0</v>
      </c>
      <c r="J12" s="85">
        <v>1.0</v>
      </c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</row>
    <row r="13">
      <c r="C13" s="64">
        <v>4.0</v>
      </c>
      <c r="D13" s="65">
        <v>1.0</v>
      </c>
      <c r="E13" s="66" t="s">
        <v>25</v>
      </c>
      <c r="F13" s="74">
        <v>7.0</v>
      </c>
      <c r="G13" s="65" t="s">
        <v>80</v>
      </c>
      <c r="H13" s="82">
        <v>4.0</v>
      </c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</row>
    <row r="14">
      <c r="C14" s="64">
        <v>4.0</v>
      </c>
      <c r="D14" s="65">
        <v>2.0</v>
      </c>
      <c r="E14" s="66" t="s">
        <v>83</v>
      </c>
      <c r="F14" s="74">
        <v>8.0</v>
      </c>
      <c r="G14" s="65" t="s">
        <v>84</v>
      </c>
      <c r="H14" s="82">
        <v>4.0</v>
      </c>
      <c r="I14" s="82">
        <v>4.0</v>
      </c>
      <c r="J14" s="82">
        <v>2.0</v>
      </c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</row>
    <row r="15">
      <c r="C15" s="64">
        <v>8.0</v>
      </c>
      <c r="D15" s="65">
        <v>2.0</v>
      </c>
      <c r="E15" s="66" t="s">
        <v>32</v>
      </c>
      <c r="F15" s="74">
        <v>9.0</v>
      </c>
      <c r="G15" s="65" t="s">
        <v>85</v>
      </c>
      <c r="H15" s="82">
        <v>8.0</v>
      </c>
      <c r="I15" s="82">
        <v>8.0</v>
      </c>
      <c r="J15" s="82">
        <v>3.0</v>
      </c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</row>
    <row r="16">
      <c r="C16" s="64">
        <v>8.0</v>
      </c>
      <c r="D16" s="65">
        <v>2.0</v>
      </c>
      <c r="E16" s="66" t="s">
        <v>36</v>
      </c>
      <c r="F16" s="74">
        <v>10.0</v>
      </c>
      <c r="G16" s="65" t="s">
        <v>86</v>
      </c>
      <c r="H16" s="82"/>
      <c r="I16" s="83"/>
      <c r="J16" s="83"/>
      <c r="K16" s="82">
        <v>8.0</v>
      </c>
      <c r="L16" s="82">
        <v>8.0</v>
      </c>
      <c r="M16" s="82">
        <v>5.0</v>
      </c>
      <c r="N16" s="83"/>
      <c r="O16" s="83"/>
      <c r="P16" s="83"/>
      <c r="Q16" s="83"/>
      <c r="R16" s="83"/>
      <c r="S16" s="83"/>
      <c r="T16" s="83"/>
      <c r="U16" s="83"/>
      <c r="V16" s="83"/>
    </row>
    <row r="17">
      <c r="C17" s="64">
        <v>8.0</v>
      </c>
      <c r="D17" s="65">
        <v>2.0</v>
      </c>
      <c r="E17" s="66" t="s">
        <v>40</v>
      </c>
      <c r="F17" s="74">
        <v>11.0</v>
      </c>
      <c r="G17" s="65" t="s">
        <v>87</v>
      </c>
      <c r="H17" s="82"/>
      <c r="I17" s="83"/>
      <c r="J17" s="83"/>
      <c r="K17" s="82">
        <v>8.0</v>
      </c>
      <c r="L17" s="82">
        <v>8.0</v>
      </c>
      <c r="M17" s="82">
        <v>3.0</v>
      </c>
      <c r="N17" s="83"/>
      <c r="O17" s="83"/>
      <c r="P17" s="83"/>
      <c r="Q17" s="83"/>
      <c r="R17" s="83"/>
      <c r="S17" s="83"/>
      <c r="T17" s="83"/>
      <c r="U17" s="83"/>
      <c r="V17" s="83"/>
    </row>
    <row r="18">
      <c r="C18" s="64">
        <v>8.0</v>
      </c>
      <c r="D18" s="65">
        <v>2.0</v>
      </c>
      <c r="E18" s="66" t="s">
        <v>44</v>
      </c>
      <c r="F18" s="74">
        <v>12.0</v>
      </c>
      <c r="G18" s="65" t="s">
        <v>88</v>
      </c>
      <c r="H18" s="82"/>
      <c r="I18" s="83"/>
      <c r="J18" s="83"/>
      <c r="K18" s="82">
        <v>8.0</v>
      </c>
      <c r="L18" s="82">
        <v>8.0</v>
      </c>
      <c r="M18" s="82">
        <v>4.0</v>
      </c>
      <c r="N18" s="83"/>
      <c r="O18" s="83"/>
      <c r="P18" s="83"/>
      <c r="Q18" s="83"/>
      <c r="R18" s="83"/>
      <c r="S18" s="83"/>
      <c r="T18" s="83"/>
      <c r="U18" s="83"/>
      <c r="V18" s="83"/>
    </row>
    <row r="19">
      <c r="C19" s="64">
        <v>8.0</v>
      </c>
      <c r="D19" s="65">
        <v>2.0</v>
      </c>
      <c r="E19" s="66" t="s">
        <v>48</v>
      </c>
      <c r="F19" s="74">
        <v>13.0</v>
      </c>
      <c r="G19" s="65" t="s">
        <v>89</v>
      </c>
      <c r="H19" s="82"/>
      <c r="I19" s="83"/>
      <c r="J19" s="83"/>
      <c r="K19" s="82">
        <v>8.0</v>
      </c>
      <c r="L19" s="82">
        <v>8.0</v>
      </c>
      <c r="M19" s="82">
        <v>3.0</v>
      </c>
      <c r="N19" s="83"/>
      <c r="O19" s="83"/>
      <c r="P19" s="83"/>
      <c r="Q19" s="83"/>
      <c r="R19" s="83"/>
      <c r="S19" s="83"/>
      <c r="T19" s="83"/>
      <c r="U19" s="83"/>
      <c r="V19" s="83"/>
    </row>
    <row r="20">
      <c r="C20" s="59">
        <v>8.0</v>
      </c>
      <c r="D20" s="60">
        <v>2.0</v>
      </c>
      <c r="E20" s="61" t="s">
        <v>4</v>
      </c>
      <c r="F20" s="60">
        <v>14.0</v>
      </c>
      <c r="G20" s="60" t="s">
        <v>90</v>
      </c>
      <c r="H20" s="82"/>
      <c r="I20" s="83"/>
      <c r="J20" s="83"/>
      <c r="K20" s="83"/>
      <c r="L20" s="83"/>
      <c r="M20" s="83"/>
      <c r="N20" s="83"/>
      <c r="O20" s="83"/>
      <c r="P20" s="83"/>
      <c r="Q20" s="82">
        <v>8.0</v>
      </c>
      <c r="R20" s="83"/>
      <c r="S20" s="83"/>
      <c r="T20" s="83"/>
      <c r="U20" s="83"/>
      <c r="V20" s="83"/>
    </row>
    <row r="21">
      <c r="C21" s="59">
        <v>8.0</v>
      </c>
      <c r="D21" s="60">
        <v>2.0</v>
      </c>
      <c r="E21" s="61" t="s">
        <v>8</v>
      </c>
      <c r="F21" s="60">
        <v>15.0</v>
      </c>
      <c r="G21" s="60" t="s">
        <v>92</v>
      </c>
      <c r="H21" s="82"/>
      <c r="I21" s="83"/>
      <c r="J21" s="83"/>
      <c r="K21" s="83"/>
      <c r="L21" s="83"/>
      <c r="M21" s="83"/>
      <c r="N21" s="83"/>
      <c r="O21" s="83"/>
      <c r="P21" s="83"/>
      <c r="Q21" s="82">
        <v>8.0</v>
      </c>
      <c r="R21" s="83"/>
      <c r="S21" s="83"/>
      <c r="T21" s="83"/>
      <c r="U21" s="83"/>
      <c r="V21" s="83"/>
    </row>
    <row r="22">
      <c r="C22" s="64">
        <v>8.0</v>
      </c>
      <c r="D22" s="65">
        <v>2.0</v>
      </c>
      <c r="E22" s="66" t="s">
        <v>12</v>
      </c>
      <c r="F22" s="67">
        <v>16.0</v>
      </c>
      <c r="G22" s="67" t="s">
        <v>93</v>
      </c>
      <c r="H22" s="82"/>
      <c r="I22" s="83"/>
      <c r="J22" s="83"/>
      <c r="K22" s="83"/>
      <c r="L22" s="83"/>
      <c r="M22" s="83"/>
      <c r="N22" s="83"/>
      <c r="O22" s="83"/>
      <c r="P22" s="83"/>
      <c r="Q22" s="82">
        <v>8.0</v>
      </c>
      <c r="R22" s="83"/>
      <c r="S22" s="83"/>
      <c r="T22" s="83"/>
      <c r="U22" s="83"/>
      <c r="V22" s="83"/>
    </row>
    <row r="23">
      <c r="C23" s="64">
        <v>16.0</v>
      </c>
      <c r="D23" s="65">
        <v>4.0</v>
      </c>
      <c r="E23" s="66" t="s">
        <v>95</v>
      </c>
      <c r="F23" s="74">
        <v>17.0</v>
      </c>
      <c r="G23" s="65" t="s">
        <v>50</v>
      </c>
      <c r="H23" s="82"/>
      <c r="I23" s="83"/>
      <c r="J23" s="83"/>
      <c r="K23" s="83"/>
      <c r="L23" s="83"/>
      <c r="M23" s="83"/>
      <c r="N23" s="82">
        <v>16.0</v>
      </c>
      <c r="O23" s="82">
        <v>16.0</v>
      </c>
      <c r="P23" s="82">
        <v>6.0</v>
      </c>
      <c r="Q23" s="83"/>
      <c r="R23" s="83"/>
      <c r="S23" s="83"/>
      <c r="T23" s="83"/>
      <c r="U23" s="83"/>
      <c r="V23" s="83"/>
    </row>
    <row r="24">
      <c r="C24" s="64">
        <v>8.0</v>
      </c>
      <c r="D24" s="65">
        <v>2.0</v>
      </c>
      <c r="E24" s="66" t="s">
        <v>51</v>
      </c>
      <c r="F24" s="74">
        <v>18.0</v>
      </c>
      <c r="G24" s="65" t="s">
        <v>52</v>
      </c>
      <c r="H24" s="83"/>
      <c r="I24" s="83"/>
      <c r="J24" s="83"/>
      <c r="K24" s="83"/>
      <c r="L24" s="83"/>
      <c r="M24" s="83"/>
      <c r="N24" s="82">
        <v>8.0</v>
      </c>
      <c r="O24" s="82">
        <v>8.0</v>
      </c>
      <c r="P24" s="82">
        <v>4.0</v>
      </c>
      <c r="Q24" s="83"/>
      <c r="R24" s="83"/>
      <c r="S24" s="83"/>
      <c r="T24" s="83"/>
      <c r="U24" s="83"/>
      <c r="V24" s="83"/>
    </row>
    <row r="25">
      <c r="C25" s="72">
        <v>4.0</v>
      </c>
      <c r="D25" s="67">
        <v>1.0</v>
      </c>
      <c r="E25" s="66" t="s">
        <v>15</v>
      </c>
      <c r="F25" s="67">
        <v>19.0</v>
      </c>
      <c r="G25" s="67" t="s">
        <v>96</v>
      </c>
      <c r="H25" s="83"/>
      <c r="I25" s="83"/>
      <c r="J25" s="83"/>
      <c r="K25" s="83"/>
      <c r="L25" s="83"/>
      <c r="M25" s="83"/>
      <c r="N25" s="82">
        <v>4.0</v>
      </c>
      <c r="O25" s="83"/>
      <c r="P25" s="83"/>
      <c r="Q25" s="83"/>
      <c r="R25" s="83"/>
      <c r="S25" s="83"/>
      <c r="T25" s="83"/>
      <c r="U25" s="83"/>
      <c r="V25" s="83"/>
    </row>
    <row r="26">
      <c r="C26" s="64">
        <v>8.0</v>
      </c>
      <c r="D26" s="65">
        <v>2.0</v>
      </c>
      <c r="E26" s="66" t="s">
        <v>19</v>
      </c>
      <c r="F26" s="67">
        <v>20.0</v>
      </c>
      <c r="G26" s="67" t="s">
        <v>20</v>
      </c>
      <c r="H26" s="83"/>
      <c r="I26" s="83"/>
      <c r="J26" s="83"/>
      <c r="K26" s="83"/>
      <c r="L26" s="83"/>
      <c r="M26" s="83"/>
      <c r="N26" s="82">
        <v>8.0</v>
      </c>
      <c r="O26" s="83"/>
      <c r="P26" s="83"/>
      <c r="Q26" s="83"/>
      <c r="R26" s="83"/>
      <c r="S26" s="83"/>
      <c r="T26" s="83"/>
      <c r="U26" s="83"/>
      <c r="V26" s="83"/>
    </row>
    <row r="27">
      <c r="C27" s="64">
        <v>16.0</v>
      </c>
      <c r="D27" s="65">
        <v>3.0</v>
      </c>
      <c r="E27" s="66" t="s">
        <v>23</v>
      </c>
      <c r="F27" s="67">
        <v>21.0</v>
      </c>
      <c r="G27" s="67" t="s">
        <v>24</v>
      </c>
      <c r="H27" s="83"/>
      <c r="I27" s="83"/>
      <c r="J27" s="83"/>
      <c r="K27" s="83"/>
      <c r="L27" s="83"/>
      <c r="M27" s="83"/>
      <c r="N27" s="83"/>
      <c r="O27" s="83"/>
      <c r="P27" s="83"/>
      <c r="Q27" s="82">
        <v>16.0</v>
      </c>
      <c r="R27" s="83"/>
      <c r="S27" s="83"/>
      <c r="T27" s="83"/>
      <c r="U27" s="83"/>
      <c r="V27" s="83"/>
    </row>
    <row r="28">
      <c r="C28" s="64">
        <v>8.0</v>
      </c>
      <c r="D28" s="65">
        <v>2.0</v>
      </c>
      <c r="E28" s="66" t="s">
        <v>27</v>
      </c>
      <c r="F28" s="67">
        <v>22.0</v>
      </c>
      <c r="G28" s="67" t="s">
        <v>28</v>
      </c>
      <c r="H28" s="83"/>
      <c r="I28" s="83"/>
      <c r="J28" s="83"/>
      <c r="K28" s="83"/>
      <c r="L28" s="83"/>
      <c r="M28" s="83"/>
      <c r="N28" s="83"/>
      <c r="O28" s="83"/>
      <c r="P28" s="83"/>
      <c r="Q28" s="82">
        <v>8.0</v>
      </c>
      <c r="R28" s="83"/>
      <c r="S28" s="83"/>
      <c r="T28" s="83"/>
      <c r="U28" s="83"/>
      <c r="V28" s="83"/>
    </row>
    <row r="29">
      <c r="C29" s="64">
        <v>16.0</v>
      </c>
      <c r="D29" s="65">
        <v>4.0</v>
      </c>
      <c r="E29" s="66" t="s">
        <v>30</v>
      </c>
      <c r="F29" s="67">
        <v>23.0</v>
      </c>
      <c r="G29" s="67" t="s">
        <v>99</v>
      </c>
      <c r="H29" s="83"/>
      <c r="I29" s="83"/>
      <c r="J29" s="83"/>
      <c r="K29" s="83"/>
      <c r="L29" s="83"/>
      <c r="M29" s="83"/>
      <c r="N29" s="83"/>
      <c r="O29" s="83"/>
      <c r="P29" s="83"/>
      <c r="Q29" s="82">
        <v>16.0</v>
      </c>
      <c r="R29" s="83"/>
      <c r="S29" s="83"/>
      <c r="T29" s="83"/>
      <c r="U29" s="83"/>
      <c r="V29" s="83"/>
    </row>
    <row r="30">
      <c r="C30" s="64">
        <v>4.0</v>
      </c>
      <c r="D30" s="65">
        <v>1.0</v>
      </c>
      <c r="E30" s="66" t="s">
        <v>100</v>
      </c>
      <c r="F30" s="74">
        <v>24.0</v>
      </c>
      <c r="G30" s="74" t="s">
        <v>101</v>
      </c>
      <c r="H30" s="83"/>
      <c r="I30" s="83"/>
      <c r="J30" s="83"/>
      <c r="K30" s="83"/>
      <c r="L30" s="83"/>
      <c r="M30" s="83"/>
      <c r="N30" s="82"/>
      <c r="O30" s="83"/>
      <c r="P30" s="83"/>
      <c r="Q30" s="82">
        <v>4.0</v>
      </c>
      <c r="R30" s="83"/>
      <c r="S30" s="83"/>
      <c r="T30" s="83"/>
      <c r="U30" s="83"/>
      <c r="V30" s="83"/>
    </row>
    <row r="31">
      <c r="C31" s="64">
        <v>4.0</v>
      </c>
      <c r="D31" s="65">
        <v>1.0</v>
      </c>
      <c r="E31" s="66" t="s">
        <v>34</v>
      </c>
      <c r="F31" s="74">
        <v>25.0</v>
      </c>
      <c r="G31" s="74" t="s">
        <v>102</v>
      </c>
      <c r="H31" s="83"/>
      <c r="I31" s="83"/>
      <c r="J31" s="83"/>
      <c r="K31" s="83"/>
      <c r="L31" s="83"/>
      <c r="M31" s="83"/>
      <c r="N31" s="83"/>
      <c r="O31" s="83"/>
      <c r="P31" s="83"/>
      <c r="Q31" s="82">
        <v>4.0</v>
      </c>
      <c r="R31" s="83"/>
      <c r="S31" s="83"/>
      <c r="T31" s="83"/>
      <c r="U31" s="83"/>
      <c r="V31" s="83"/>
    </row>
    <row r="32">
      <c r="C32" s="64">
        <v>4.0</v>
      </c>
      <c r="D32" s="65">
        <v>1.0</v>
      </c>
      <c r="E32" s="66" t="s">
        <v>38</v>
      </c>
      <c r="F32" s="74">
        <v>26.0</v>
      </c>
      <c r="G32" s="74" t="s">
        <v>39</v>
      </c>
      <c r="H32" s="83"/>
      <c r="I32" s="83"/>
      <c r="J32" s="83"/>
      <c r="K32" s="83"/>
      <c r="L32" s="83"/>
      <c r="M32" s="83"/>
      <c r="N32" s="83"/>
      <c r="O32" s="83"/>
      <c r="P32" s="83"/>
      <c r="Q32" s="82">
        <v>4.0</v>
      </c>
      <c r="R32" s="83"/>
      <c r="S32" s="83"/>
      <c r="T32" s="83"/>
      <c r="U32" s="83"/>
      <c r="V32" s="83"/>
    </row>
    <row r="33">
      <c r="C33" s="64">
        <v>4.0</v>
      </c>
      <c r="D33" s="65">
        <v>1.0</v>
      </c>
      <c r="E33" s="66" t="s">
        <v>42</v>
      </c>
      <c r="F33" s="67">
        <v>27.0</v>
      </c>
      <c r="G33" s="67" t="s">
        <v>103</v>
      </c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2"/>
      <c r="T33" s="82">
        <v>4.0</v>
      </c>
      <c r="U33" s="83"/>
      <c r="V33" s="83"/>
    </row>
  </sheetData>
  <mergeCells count="5">
    <mergeCell ref="H5:J5"/>
    <mergeCell ref="K5:M5"/>
    <mergeCell ref="N5:P5"/>
    <mergeCell ref="Q5:S5"/>
    <mergeCell ref="T5:V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4" max="4" width="17.38"/>
    <col customWidth="1" min="7" max="7" width="9.13"/>
    <col customWidth="1" min="8" max="8" width="77.13"/>
  </cols>
  <sheetData>
    <row r="1">
      <c r="A1" s="86"/>
    </row>
    <row r="2">
      <c r="K2" s="87" t="s">
        <v>113</v>
      </c>
    </row>
    <row r="3">
      <c r="C3" s="88"/>
      <c r="D3" s="89"/>
      <c r="E3" s="89"/>
      <c r="F3" s="89"/>
      <c r="G3" s="89"/>
      <c r="H3" s="89"/>
      <c r="I3" s="89"/>
      <c r="L3" s="89"/>
      <c r="O3" s="89"/>
      <c r="R3" s="89"/>
      <c r="U3" s="89"/>
      <c r="X3" s="88"/>
    </row>
    <row r="4">
      <c r="C4" s="88"/>
      <c r="I4" s="79" t="s">
        <v>105</v>
      </c>
      <c r="J4" s="80"/>
      <c r="K4" s="81"/>
      <c r="L4" s="79" t="s">
        <v>106</v>
      </c>
      <c r="M4" s="80"/>
      <c r="N4" s="81"/>
      <c r="O4" s="79" t="s">
        <v>107</v>
      </c>
      <c r="P4" s="80"/>
      <c r="Q4" s="81"/>
      <c r="R4" s="79" t="s">
        <v>108</v>
      </c>
      <c r="S4" s="80"/>
      <c r="T4" s="81"/>
      <c r="U4" s="79" t="s">
        <v>109</v>
      </c>
      <c r="V4" s="80"/>
      <c r="W4" s="81"/>
    </row>
    <row r="5">
      <c r="C5" s="88"/>
      <c r="D5" s="36" t="s">
        <v>62</v>
      </c>
      <c r="E5" s="36" t="s">
        <v>63</v>
      </c>
      <c r="F5" s="37" t="s">
        <v>64</v>
      </c>
      <c r="G5" s="38" t="s">
        <v>65</v>
      </c>
      <c r="H5" s="38" t="s">
        <v>66</v>
      </c>
      <c r="I5" s="74" t="s">
        <v>110</v>
      </c>
      <c r="J5" s="74" t="s">
        <v>111</v>
      </c>
      <c r="K5" s="74" t="s">
        <v>112</v>
      </c>
      <c r="L5" s="74" t="s">
        <v>110</v>
      </c>
      <c r="M5" s="74" t="s">
        <v>111</v>
      </c>
      <c r="N5" s="74" t="s">
        <v>112</v>
      </c>
      <c r="O5" s="74" t="s">
        <v>110</v>
      </c>
      <c r="P5" s="74" t="s">
        <v>111</v>
      </c>
      <c r="Q5" s="74" t="s">
        <v>112</v>
      </c>
      <c r="R5" s="74" t="s">
        <v>110</v>
      </c>
      <c r="S5" s="74" t="s">
        <v>111</v>
      </c>
      <c r="T5" s="74" t="s">
        <v>112</v>
      </c>
      <c r="U5" s="74" t="s">
        <v>110</v>
      </c>
      <c r="V5" s="74" t="s">
        <v>111</v>
      </c>
      <c r="W5" s="74" t="s">
        <v>112</v>
      </c>
    </row>
    <row r="6">
      <c r="C6" s="88"/>
      <c r="D6" s="64">
        <v>4.0</v>
      </c>
      <c r="E6" s="65">
        <v>1.0</v>
      </c>
      <c r="F6" s="66" t="s">
        <v>70</v>
      </c>
      <c r="G6" s="74">
        <v>1.0</v>
      </c>
      <c r="H6" s="65" t="s">
        <v>71</v>
      </c>
      <c r="I6" s="82">
        <v>4.0</v>
      </c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  <c r="W6" s="83"/>
    </row>
    <row r="7">
      <c r="C7" s="88"/>
      <c r="D7" s="64">
        <v>4.0</v>
      </c>
      <c r="E7" s="65">
        <v>1.0</v>
      </c>
      <c r="F7" s="84" t="s">
        <v>6</v>
      </c>
      <c r="G7" s="74">
        <v>2.0</v>
      </c>
      <c r="H7" s="65" t="s">
        <v>7</v>
      </c>
      <c r="I7" s="82">
        <v>4.0</v>
      </c>
      <c r="J7" s="85">
        <v>4.0</v>
      </c>
      <c r="K7" s="85">
        <v>4.0</v>
      </c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</row>
    <row r="8">
      <c r="C8" s="88"/>
      <c r="D8" s="64">
        <v>4.0</v>
      </c>
      <c r="E8" s="65">
        <v>1.0</v>
      </c>
      <c r="F8" s="66" t="s">
        <v>10</v>
      </c>
      <c r="G8" s="74">
        <v>3.0</v>
      </c>
      <c r="H8" s="65" t="s">
        <v>74</v>
      </c>
      <c r="I8" s="82">
        <v>4.0</v>
      </c>
      <c r="J8" s="85">
        <v>4.0</v>
      </c>
      <c r="K8" s="85">
        <v>4.0</v>
      </c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  <c r="W8" s="83"/>
    </row>
    <row r="9">
      <c r="C9" s="88"/>
      <c r="D9" s="64">
        <v>4.0</v>
      </c>
      <c r="E9" s="65">
        <v>1.0</v>
      </c>
      <c r="F9" s="66" t="s">
        <v>76</v>
      </c>
      <c r="G9" s="74">
        <v>4.0</v>
      </c>
      <c r="H9" s="65" t="s">
        <v>14</v>
      </c>
      <c r="I9" s="85">
        <v>4.0</v>
      </c>
      <c r="J9" s="85">
        <v>4.0</v>
      </c>
      <c r="K9" s="85">
        <v>2.0</v>
      </c>
      <c r="L9" s="82"/>
      <c r="M9" s="82"/>
      <c r="N9" s="82"/>
      <c r="O9" s="83"/>
      <c r="P9" s="83"/>
      <c r="Q9" s="83"/>
      <c r="R9" s="83"/>
      <c r="S9" s="83"/>
      <c r="T9" s="83"/>
      <c r="U9" s="83"/>
      <c r="V9" s="83"/>
      <c r="W9" s="83"/>
    </row>
    <row r="10">
      <c r="C10" s="88"/>
      <c r="D10" s="64">
        <v>4.0</v>
      </c>
      <c r="E10" s="65">
        <v>1.0</v>
      </c>
      <c r="F10" s="66" t="s">
        <v>17</v>
      </c>
      <c r="G10" s="74">
        <v>5.0</v>
      </c>
      <c r="H10" s="65" t="s">
        <v>77</v>
      </c>
      <c r="I10" s="82">
        <v>4.0</v>
      </c>
      <c r="J10" s="82">
        <v>4.0</v>
      </c>
      <c r="K10" s="85">
        <v>1.0</v>
      </c>
      <c r="L10" s="82"/>
      <c r="M10" s="83"/>
      <c r="N10" s="83"/>
      <c r="O10" s="83"/>
      <c r="P10" s="83"/>
      <c r="Q10" s="83"/>
      <c r="R10" s="83"/>
      <c r="S10" s="83"/>
      <c r="T10" s="83"/>
      <c r="U10" s="83"/>
      <c r="V10" s="83"/>
      <c r="W10" s="83"/>
    </row>
    <row r="11">
      <c r="C11" s="88"/>
      <c r="D11" s="64">
        <v>4.0</v>
      </c>
      <c r="E11" s="65">
        <v>1.0</v>
      </c>
      <c r="F11" s="66" t="s">
        <v>21</v>
      </c>
      <c r="G11" s="74">
        <v>6.0</v>
      </c>
      <c r="H11" s="65" t="s">
        <v>22</v>
      </c>
      <c r="I11" s="82">
        <v>4.0</v>
      </c>
      <c r="J11" s="82">
        <v>4.0</v>
      </c>
      <c r="K11" s="85">
        <v>0.0</v>
      </c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  <c r="W11" s="83"/>
    </row>
    <row r="12">
      <c r="C12" s="88"/>
      <c r="D12" s="64">
        <v>4.0</v>
      </c>
      <c r="E12" s="65">
        <v>1.0</v>
      </c>
      <c r="F12" s="66" t="s">
        <v>25</v>
      </c>
      <c r="G12" s="74">
        <v>7.0</v>
      </c>
      <c r="H12" s="65" t="s">
        <v>80</v>
      </c>
      <c r="I12" s="82">
        <v>4.0</v>
      </c>
      <c r="J12" s="82">
        <v>4.0</v>
      </c>
      <c r="K12" s="82">
        <v>3.0</v>
      </c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  <c r="W12" s="83"/>
    </row>
    <row r="13">
      <c r="C13" s="88"/>
      <c r="D13" s="64">
        <v>4.0</v>
      </c>
      <c r="E13" s="65">
        <v>2.0</v>
      </c>
      <c r="F13" s="66" t="s">
        <v>83</v>
      </c>
      <c r="G13" s="74">
        <v>8.0</v>
      </c>
      <c r="H13" s="65" t="s">
        <v>84</v>
      </c>
      <c r="I13" s="82">
        <v>4.0</v>
      </c>
      <c r="J13" s="82">
        <v>4.0</v>
      </c>
      <c r="K13" s="82">
        <v>2.0</v>
      </c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</row>
    <row r="14">
      <c r="C14" s="88"/>
      <c r="D14" s="64">
        <v>8.0</v>
      </c>
      <c r="E14" s="65">
        <v>2.0</v>
      </c>
      <c r="F14" s="66" t="s">
        <v>32</v>
      </c>
      <c r="G14" s="74">
        <v>9.0</v>
      </c>
      <c r="H14" s="65" t="s">
        <v>85</v>
      </c>
      <c r="I14" s="82">
        <v>8.0</v>
      </c>
      <c r="J14" s="82">
        <v>8.0</v>
      </c>
      <c r="K14" s="82">
        <v>3.0</v>
      </c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</row>
    <row r="15">
      <c r="C15" s="88"/>
      <c r="D15" s="64">
        <v>8.0</v>
      </c>
      <c r="E15" s="65">
        <v>2.0</v>
      </c>
      <c r="F15" s="66" t="s">
        <v>36</v>
      </c>
      <c r="G15" s="74">
        <v>10.0</v>
      </c>
      <c r="H15" s="65" t="s">
        <v>86</v>
      </c>
      <c r="I15" s="82"/>
      <c r="J15" s="83"/>
      <c r="K15" s="83"/>
      <c r="L15" s="82">
        <v>8.0</v>
      </c>
      <c r="M15" s="82">
        <v>8.0</v>
      </c>
      <c r="N15" s="82">
        <v>5.0</v>
      </c>
      <c r="O15" s="83"/>
      <c r="P15" s="83"/>
      <c r="Q15" s="83"/>
      <c r="R15" s="83"/>
      <c r="S15" s="83"/>
      <c r="T15" s="83"/>
      <c r="U15" s="83"/>
      <c r="V15" s="83"/>
      <c r="W15" s="83"/>
    </row>
    <row r="16">
      <c r="C16" s="88"/>
      <c r="D16" s="64">
        <v>8.0</v>
      </c>
      <c r="E16" s="65">
        <v>2.0</v>
      </c>
      <c r="F16" s="66" t="s">
        <v>40</v>
      </c>
      <c r="G16" s="74">
        <v>11.0</v>
      </c>
      <c r="H16" s="65" t="s">
        <v>87</v>
      </c>
      <c r="I16" s="82"/>
      <c r="J16" s="83"/>
      <c r="K16" s="83"/>
      <c r="L16" s="82">
        <v>8.0</v>
      </c>
      <c r="M16" s="82">
        <v>8.0</v>
      </c>
      <c r="N16" s="82">
        <v>3.0</v>
      </c>
      <c r="O16" s="83"/>
      <c r="P16" s="83"/>
      <c r="Q16" s="83"/>
      <c r="R16" s="83"/>
      <c r="S16" s="83"/>
      <c r="T16" s="83"/>
      <c r="U16" s="83"/>
      <c r="V16" s="83"/>
      <c r="W16" s="83"/>
    </row>
    <row r="17">
      <c r="C17" s="88"/>
      <c r="D17" s="64">
        <v>8.0</v>
      </c>
      <c r="E17" s="65">
        <v>2.0</v>
      </c>
      <c r="F17" s="66" t="s">
        <v>44</v>
      </c>
      <c r="G17" s="74">
        <v>12.0</v>
      </c>
      <c r="H17" s="65" t="s">
        <v>88</v>
      </c>
      <c r="I17" s="82"/>
      <c r="J17" s="83"/>
      <c r="K17" s="83"/>
      <c r="L17" s="82">
        <v>8.0</v>
      </c>
      <c r="M17" s="82">
        <v>8.0</v>
      </c>
      <c r="N17" s="82">
        <v>4.0</v>
      </c>
      <c r="O17" s="83"/>
      <c r="P17" s="83"/>
      <c r="Q17" s="83"/>
      <c r="R17" s="83"/>
      <c r="S17" s="83"/>
      <c r="T17" s="83"/>
      <c r="U17" s="83"/>
      <c r="V17" s="83"/>
      <c r="W17" s="83"/>
    </row>
    <row r="18">
      <c r="C18" s="88"/>
      <c r="D18" s="64">
        <v>8.0</v>
      </c>
      <c r="E18" s="65">
        <v>2.0</v>
      </c>
      <c r="F18" s="66" t="s">
        <v>48</v>
      </c>
      <c r="G18" s="74">
        <v>13.0</v>
      </c>
      <c r="H18" s="65" t="s">
        <v>89</v>
      </c>
      <c r="I18" s="82"/>
      <c r="J18" s="83"/>
      <c r="K18" s="83"/>
      <c r="L18" s="82">
        <v>8.0</v>
      </c>
      <c r="M18" s="82">
        <v>8.0</v>
      </c>
      <c r="N18" s="82">
        <v>3.0</v>
      </c>
      <c r="O18" s="83"/>
      <c r="P18" s="83"/>
      <c r="Q18" s="83"/>
      <c r="R18" s="83"/>
      <c r="S18" s="83"/>
      <c r="T18" s="83"/>
      <c r="U18" s="83"/>
      <c r="V18" s="83"/>
      <c r="W18" s="83"/>
    </row>
    <row r="19">
      <c r="C19" s="88"/>
      <c r="D19" s="59">
        <v>8.0</v>
      </c>
      <c r="E19" s="60">
        <v>2.0</v>
      </c>
      <c r="F19" s="61" t="s">
        <v>4</v>
      </c>
      <c r="G19" s="60">
        <v>14.0</v>
      </c>
      <c r="H19" s="60" t="s">
        <v>90</v>
      </c>
      <c r="I19" s="82"/>
      <c r="J19" s="83"/>
      <c r="K19" s="83"/>
      <c r="L19" s="83"/>
      <c r="M19" s="83"/>
      <c r="N19" s="83"/>
      <c r="O19" s="83"/>
      <c r="P19" s="83"/>
      <c r="Q19" s="83"/>
      <c r="R19" s="82">
        <v>8.0</v>
      </c>
      <c r="S19" s="83"/>
      <c r="T19" s="83"/>
      <c r="U19" s="83"/>
      <c r="V19" s="83"/>
      <c r="W19" s="83"/>
    </row>
    <row r="20">
      <c r="C20" s="88"/>
      <c r="D20" s="59">
        <v>8.0</v>
      </c>
      <c r="E20" s="60">
        <v>2.0</v>
      </c>
      <c r="F20" s="61" t="s">
        <v>8</v>
      </c>
      <c r="G20" s="60">
        <v>15.0</v>
      </c>
      <c r="H20" s="60" t="s">
        <v>92</v>
      </c>
      <c r="I20" s="82"/>
      <c r="J20" s="83"/>
      <c r="K20" s="83"/>
      <c r="L20" s="83"/>
      <c r="M20" s="83"/>
      <c r="N20" s="83"/>
      <c r="O20" s="83"/>
      <c r="P20" s="83"/>
      <c r="Q20" s="83"/>
      <c r="R20" s="82">
        <v>8.0</v>
      </c>
      <c r="S20" s="83"/>
      <c r="T20" s="83"/>
      <c r="U20" s="83"/>
      <c r="V20" s="83"/>
      <c r="W20" s="83"/>
    </row>
    <row r="21">
      <c r="C21" s="88"/>
      <c r="D21" s="64">
        <v>8.0</v>
      </c>
      <c r="E21" s="65">
        <v>2.0</v>
      </c>
      <c r="F21" s="66" t="s">
        <v>12</v>
      </c>
      <c r="G21" s="67">
        <v>16.0</v>
      </c>
      <c r="H21" s="67" t="s">
        <v>93</v>
      </c>
      <c r="I21" s="82"/>
      <c r="J21" s="83"/>
      <c r="K21" s="83"/>
      <c r="L21" s="83"/>
      <c r="M21" s="83"/>
      <c r="N21" s="83"/>
      <c r="O21" s="83"/>
      <c r="P21" s="83"/>
      <c r="Q21" s="83"/>
      <c r="R21" s="82">
        <v>8.0</v>
      </c>
      <c r="S21" s="83"/>
      <c r="T21" s="83"/>
      <c r="U21" s="83"/>
      <c r="V21" s="83"/>
      <c r="W21" s="83"/>
    </row>
    <row r="22">
      <c r="C22" s="88"/>
      <c r="D22" s="64">
        <v>16.0</v>
      </c>
      <c r="E22" s="65">
        <v>4.0</v>
      </c>
      <c r="F22" s="66" t="s">
        <v>95</v>
      </c>
      <c r="G22" s="74">
        <v>17.0</v>
      </c>
      <c r="H22" s="65" t="s">
        <v>50</v>
      </c>
      <c r="I22" s="82"/>
      <c r="J22" s="83"/>
      <c r="K22" s="83"/>
      <c r="L22" s="83"/>
      <c r="M22" s="83"/>
      <c r="N22" s="83"/>
      <c r="O22" s="82">
        <v>16.0</v>
      </c>
      <c r="P22" s="82">
        <v>16.0</v>
      </c>
      <c r="Q22" s="82">
        <v>6.0</v>
      </c>
      <c r="R22" s="83"/>
      <c r="S22" s="83"/>
      <c r="T22" s="83"/>
      <c r="U22" s="83"/>
      <c r="V22" s="83"/>
      <c r="W22" s="83"/>
    </row>
    <row r="23">
      <c r="C23" s="88"/>
      <c r="D23" s="64">
        <v>8.0</v>
      </c>
      <c r="E23" s="65">
        <v>2.0</v>
      </c>
      <c r="F23" s="66" t="s">
        <v>51</v>
      </c>
      <c r="G23" s="74">
        <v>18.0</v>
      </c>
      <c r="H23" s="65" t="s">
        <v>52</v>
      </c>
      <c r="I23" s="83"/>
      <c r="J23" s="83"/>
      <c r="K23" s="83"/>
      <c r="L23" s="83"/>
      <c r="M23" s="83"/>
      <c r="N23" s="83"/>
      <c r="O23" s="82">
        <v>8.0</v>
      </c>
      <c r="P23" s="82">
        <v>8.0</v>
      </c>
      <c r="Q23" s="82">
        <v>4.0</v>
      </c>
      <c r="R23" s="83"/>
      <c r="S23" s="83"/>
      <c r="T23" s="83"/>
      <c r="U23" s="83"/>
      <c r="V23" s="83"/>
      <c r="W23" s="83"/>
    </row>
    <row r="24">
      <c r="C24" s="88"/>
      <c r="D24" s="72">
        <v>4.0</v>
      </c>
      <c r="E24" s="67">
        <v>1.0</v>
      </c>
      <c r="F24" s="66" t="s">
        <v>15</v>
      </c>
      <c r="G24" s="67">
        <v>19.0</v>
      </c>
      <c r="H24" s="67" t="s">
        <v>96</v>
      </c>
      <c r="I24" s="83"/>
      <c r="J24" s="83"/>
      <c r="K24" s="83"/>
      <c r="L24" s="83"/>
      <c r="M24" s="83"/>
      <c r="N24" s="83"/>
      <c r="O24" s="82">
        <v>4.0</v>
      </c>
      <c r="P24" s="83"/>
      <c r="Q24" s="83"/>
      <c r="R24" s="83"/>
      <c r="S24" s="83"/>
      <c r="T24" s="83"/>
      <c r="U24" s="83"/>
      <c r="V24" s="83"/>
      <c r="W24" s="83"/>
    </row>
    <row r="25">
      <c r="C25" s="88"/>
      <c r="D25" s="64">
        <v>8.0</v>
      </c>
      <c r="E25" s="65">
        <v>2.0</v>
      </c>
      <c r="F25" s="66" t="s">
        <v>19</v>
      </c>
      <c r="G25" s="67">
        <v>20.0</v>
      </c>
      <c r="H25" s="67" t="s">
        <v>20</v>
      </c>
      <c r="I25" s="83"/>
      <c r="J25" s="83"/>
      <c r="K25" s="83"/>
      <c r="L25" s="83"/>
      <c r="M25" s="83"/>
      <c r="N25" s="83"/>
      <c r="O25" s="82">
        <v>8.0</v>
      </c>
      <c r="P25" s="83"/>
      <c r="Q25" s="83"/>
      <c r="R25" s="83"/>
      <c r="S25" s="83"/>
      <c r="T25" s="83"/>
      <c r="U25" s="83"/>
      <c r="V25" s="83"/>
      <c r="W25" s="83"/>
    </row>
    <row r="26">
      <c r="C26" s="88"/>
      <c r="D26" s="64">
        <v>16.0</v>
      </c>
      <c r="E26" s="65">
        <v>3.0</v>
      </c>
      <c r="F26" s="66" t="s">
        <v>23</v>
      </c>
      <c r="G26" s="67">
        <v>21.0</v>
      </c>
      <c r="H26" s="67" t="s">
        <v>24</v>
      </c>
      <c r="I26" s="83"/>
      <c r="J26" s="83"/>
      <c r="K26" s="83"/>
      <c r="L26" s="83"/>
      <c r="M26" s="83"/>
      <c r="N26" s="83"/>
      <c r="O26" s="83"/>
      <c r="P26" s="83"/>
      <c r="Q26" s="83"/>
      <c r="R26" s="82">
        <v>16.0</v>
      </c>
      <c r="S26" s="83"/>
      <c r="T26" s="83"/>
      <c r="U26" s="83"/>
      <c r="V26" s="83"/>
      <c r="W26" s="83"/>
    </row>
    <row r="27">
      <c r="C27" s="88"/>
      <c r="D27" s="64">
        <v>8.0</v>
      </c>
      <c r="E27" s="65">
        <v>2.0</v>
      </c>
      <c r="F27" s="66" t="s">
        <v>27</v>
      </c>
      <c r="G27" s="67">
        <v>22.0</v>
      </c>
      <c r="H27" s="67" t="s">
        <v>28</v>
      </c>
      <c r="I27" s="83"/>
      <c r="J27" s="83"/>
      <c r="K27" s="83"/>
      <c r="L27" s="83"/>
      <c r="M27" s="83"/>
      <c r="N27" s="83"/>
      <c r="O27" s="83"/>
      <c r="P27" s="83"/>
      <c r="Q27" s="83"/>
      <c r="R27" s="82">
        <v>8.0</v>
      </c>
      <c r="S27" s="83"/>
      <c r="T27" s="83"/>
      <c r="U27" s="83"/>
      <c r="V27" s="83"/>
      <c r="W27" s="83"/>
    </row>
    <row r="28">
      <c r="C28" s="88"/>
      <c r="D28" s="64">
        <v>16.0</v>
      </c>
      <c r="E28" s="65">
        <v>4.0</v>
      </c>
      <c r="F28" s="66" t="s">
        <v>30</v>
      </c>
      <c r="G28" s="67">
        <v>23.0</v>
      </c>
      <c r="H28" s="67" t="s">
        <v>99</v>
      </c>
      <c r="I28" s="83"/>
      <c r="J28" s="83"/>
      <c r="K28" s="83"/>
      <c r="L28" s="83"/>
      <c r="M28" s="83"/>
      <c r="N28" s="83"/>
      <c r="O28" s="83"/>
      <c r="P28" s="83"/>
      <c r="Q28" s="83"/>
      <c r="R28" s="82">
        <v>16.0</v>
      </c>
      <c r="S28" s="83"/>
      <c r="T28" s="83"/>
      <c r="U28" s="83"/>
      <c r="V28" s="83"/>
      <c r="W28" s="83"/>
    </row>
    <row r="29">
      <c r="C29" s="88"/>
      <c r="D29" s="64">
        <v>4.0</v>
      </c>
      <c r="E29" s="65">
        <v>1.0</v>
      </c>
      <c r="F29" s="66" t="s">
        <v>100</v>
      </c>
      <c r="G29" s="74">
        <v>24.0</v>
      </c>
      <c r="H29" s="74" t="s">
        <v>101</v>
      </c>
      <c r="I29" s="83"/>
      <c r="J29" s="83"/>
      <c r="K29" s="83"/>
      <c r="L29" s="83"/>
      <c r="M29" s="83"/>
      <c r="N29" s="83"/>
      <c r="O29" s="82"/>
      <c r="P29" s="83"/>
      <c r="Q29" s="83"/>
      <c r="R29" s="82">
        <v>4.0</v>
      </c>
      <c r="S29" s="83"/>
      <c r="T29" s="83"/>
      <c r="U29" s="83"/>
      <c r="V29" s="83"/>
      <c r="W29" s="83"/>
    </row>
    <row r="30">
      <c r="C30" s="88"/>
      <c r="D30" s="64">
        <v>4.0</v>
      </c>
      <c r="E30" s="65">
        <v>1.0</v>
      </c>
      <c r="F30" s="66" t="s">
        <v>34</v>
      </c>
      <c r="G30" s="74">
        <v>25.0</v>
      </c>
      <c r="H30" s="74" t="s">
        <v>102</v>
      </c>
      <c r="I30" s="83"/>
      <c r="J30" s="83"/>
      <c r="K30" s="83"/>
      <c r="L30" s="83"/>
      <c r="M30" s="83"/>
      <c r="N30" s="83"/>
      <c r="O30" s="83"/>
      <c r="P30" s="83"/>
      <c r="Q30" s="83"/>
      <c r="R30" s="82">
        <v>4.0</v>
      </c>
      <c r="S30" s="83"/>
      <c r="T30" s="83"/>
      <c r="U30" s="83"/>
      <c r="V30" s="83"/>
      <c r="W30" s="83"/>
    </row>
    <row r="31">
      <c r="C31" s="88"/>
      <c r="D31" s="64">
        <v>4.0</v>
      </c>
      <c r="E31" s="65">
        <v>1.0</v>
      </c>
      <c r="F31" s="66" t="s">
        <v>38</v>
      </c>
      <c r="G31" s="74">
        <v>26.0</v>
      </c>
      <c r="H31" s="74" t="s">
        <v>39</v>
      </c>
      <c r="I31" s="83"/>
      <c r="J31" s="83"/>
      <c r="K31" s="83"/>
      <c r="L31" s="83"/>
      <c r="M31" s="83"/>
      <c r="N31" s="83"/>
      <c r="O31" s="83"/>
      <c r="P31" s="83"/>
      <c r="Q31" s="83"/>
      <c r="R31" s="82">
        <v>4.0</v>
      </c>
      <c r="S31" s="83"/>
      <c r="T31" s="83"/>
      <c r="U31" s="83"/>
      <c r="V31" s="83"/>
      <c r="W31" s="83"/>
    </row>
    <row r="32">
      <c r="C32" s="88"/>
      <c r="D32" s="64">
        <v>4.0</v>
      </c>
      <c r="E32" s="65">
        <v>1.0</v>
      </c>
      <c r="F32" s="66" t="s">
        <v>42</v>
      </c>
      <c r="G32" s="67">
        <v>27.0</v>
      </c>
      <c r="H32" s="67" t="s">
        <v>103</v>
      </c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2"/>
      <c r="U32" s="82">
        <v>4.0</v>
      </c>
      <c r="V32" s="83"/>
      <c r="W32" s="83"/>
    </row>
    <row r="33">
      <c r="C33" s="88"/>
      <c r="D33" s="89"/>
      <c r="E33" s="89"/>
      <c r="F33" s="89"/>
      <c r="G33" s="90"/>
      <c r="H33" s="91" t="s">
        <v>114</v>
      </c>
      <c r="I33" s="92">
        <f t="shared" ref="I33:W33" si="1">SUM(I6:I32)</f>
        <v>40</v>
      </c>
      <c r="J33" s="92">
        <f t="shared" si="1"/>
        <v>36</v>
      </c>
      <c r="K33" s="92">
        <f t="shared" si="1"/>
        <v>19</v>
      </c>
      <c r="L33" s="92">
        <f t="shared" si="1"/>
        <v>32</v>
      </c>
      <c r="M33" s="92">
        <f t="shared" si="1"/>
        <v>32</v>
      </c>
      <c r="N33" s="92">
        <f t="shared" si="1"/>
        <v>15</v>
      </c>
      <c r="O33" s="92">
        <f t="shared" si="1"/>
        <v>36</v>
      </c>
      <c r="P33" s="92">
        <f t="shared" si="1"/>
        <v>24</v>
      </c>
      <c r="Q33" s="92">
        <f t="shared" si="1"/>
        <v>10</v>
      </c>
      <c r="R33" s="92">
        <f t="shared" si="1"/>
        <v>76</v>
      </c>
      <c r="S33" s="92">
        <f t="shared" si="1"/>
        <v>0</v>
      </c>
      <c r="T33" s="92">
        <f t="shared" si="1"/>
        <v>0</v>
      </c>
      <c r="U33" s="92">
        <f t="shared" si="1"/>
        <v>4</v>
      </c>
      <c r="V33" s="92">
        <f t="shared" si="1"/>
        <v>0</v>
      </c>
      <c r="W33" s="92">
        <f t="shared" si="1"/>
        <v>0</v>
      </c>
      <c r="X33" s="88"/>
    </row>
    <row r="34">
      <c r="C34" s="88"/>
      <c r="D34" s="89"/>
      <c r="E34" s="89"/>
      <c r="F34" s="89"/>
      <c r="G34" s="90"/>
      <c r="H34" s="91" t="s">
        <v>115</v>
      </c>
      <c r="I34" s="92">
        <f t="shared" ref="I34:K34" si="2">UPLUS(I33)</f>
        <v>40</v>
      </c>
      <c r="J34" s="92">
        <f t="shared" si="2"/>
        <v>36</v>
      </c>
      <c r="K34" s="92">
        <f t="shared" si="2"/>
        <v>19</v>
      </c>
      <c r="L34" s="92">
        <f t="shared" ref="L34:W34" si="3">+L33+I34</f>
        <v>72</v>
      </c>
      <c r="M34" s="92">
        <f t="shared" si="3"/>
        <v>68</v>
      </c>
      <c r="N34" s="92">
        <f t="shared" si="3"/>
        <v>34</v>
      </c>
      <c r="O34" s="92">
        <f t="shared" si="3"/>
        <v>108</v>
      </c>
      <c r="P34" s="92">
        <f t="shared" si="3"/>
        <v>92</v>
      </c>
      <c r="Q34" s="92">
        <f t="shared" si="3"/>
        <v>44</v>
      </c>
      <c r="R34" s="92">
        <f t="shared" si="3"/>
        <v>184</v>
      </c>
      <c r="S34" s="92">
        <f t="shared" si="3"/>
        <v>92</v>
      </c>
      <c r="T34" s="92">
        <f t="shared" si="3"/>
        <v>44</v>
      </c>
      <c r="U34" s="92">
        <f t="shared" si="3"/>
        <v>188</v>
      </c>
      <c r="V34" s="92">
        <f t="shared" si="3"/>
        <v>92</v>
      </c>
      <c r="W34" s="92">
        <f t="shared" si="3"/>
        <v>44</v>
      </c>
      <c r="X34" s="88"/>
    </row>
    <row r="35">
      <c r="C35" s="88"/>
      <c r="D35" s="88"/>
      <c r="E35" s="88"/>
      <c r="F35" s="88"/>
      <c r="G35" s="88"/>
      <c r="H35" s="88"/>
      <c r="I35" s="88"/>
      <c r="J35" s="88"/>
      <c r="K35" s="88"/>
      <c r="L35" s="88"/>
      <c r="M35" s="88"/>
      <c r="N35" s="88"/>
      <c r="O35" s="88"/>
      <c r="P35" s="88"/>
      <c r="Q35" s="88"/>
      <c r="R35" s="88"/>
      <c r="S35" s="88"/>
      <c r="T35" s="88"/>
      <c r="U35" s="88"/>
      <c r="V35" s="88"/>
      <c r="W35" s="88"/>
      <c r="X35" s="88"/>
    </row>
    <row r="36"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  <c r="P36" s="88"/>
      <c r="Q36" s="88"/>
      <c r="R36" s="88"/>
      <c r="S36" s="88"/>
      <c r="T36" s="88"/>
      <c r="U36" s="88"/>
      <c r="V36" s="88"/>
      <c r="W36" s="88"/>
      <c r="X36" s="88"/>
    </row>
    <row r="37">
      <c r="I37" s="93" t="s">
        <v>116</v>
      </c>
      <c r="J37" s="94">
        <f>SUM(D6:D32)</f>
        <v>188</v>
      </c>
    </row>
    <row r="38">
      <c r="H38" s="87" t="s">
        <v>117</v>
      </c>
      <c r="I38" s="93" t="s">
        <v>118</v>
      </c>
      <c r="J38" s="95" t="s">
        <v>119</v>
      </c>
    </row>
    <row r="39">
      <c r="H39" s="87" t="s">
        <v>120</v>
      </c>
    </row>
    <row r="40">
      <c r="H40" s="87" t="s">
        <v>121</v>
      </c>
    </row>
    <row r="41">
      <c r="H41" s="87" t="s">
        <v>122</v>
      </c>
    </row>
    <row r="43">
      <c r="H43" s="87" t="s">
        <v>123</v>
      </c>
    </row>
    <row r="44">
      <c r="H44" s="87" t="s">
        <v>124</v>
      </c>
    </row>
    <row r="50">
      <c r="I50" s="79" t="s">
        <v>125</v>
      </c>
      <c r="J50" s="80"/>
      <c r="K50" s="81"/>
    </row>
    <row r="51">
      <c r="G51" s="95" t="s">
        <v>126</v>
      </c>
      <c r="H51" s="95" t="s">
        <v>127</v>
      </c>
      <c r="I51" s="96">
        <f>J34-I34</f>
        <v>-4</v>
      </c>
      <c r="J51" s="80"/>
      <c r="K51" s="81"/>
      <c r="L51" s="87" t="s">
        <v>128</v>
      </c>
    </row>
    <row r="52">
      <c r="G52" s="95" t="s">
        <v>129</v>
      </c>
      <c r="H52" s="95" t="s">
        <v>130</v>
      </c>
      <c r="I52" s="96">
        <f>J34-K34</f>
        <v>17</v>
      </c>
      <c r="J52" s="80"/>
      <c r="K52" s="81"/>
      <c r="L52" s="87" t="s">
        <v>131</v>
      </c>
    </row>
    <row r="53">
      <c r="G53" s="95" t="s">
        <v>132</v>
      </c>
      <c r="H53" s="95" t="s">
        <v>133</v>
      </c>
      <c r="I53" s="96">
        <f>J34/I34</f>
        <v>0.9</v>
      </c>
      <c r="J53" s="80"/>
      <c r="K53" s="81"/>
      <c r="L53" s="87" t="s">
        <v>134</v>
      </c>
    </row>
    <row r="54">
      <c r="G54" s="95" t="s">
        <v>135</v>
      </c>
      <c r="H54" s="95" t="s">
        <v>136</v>
      </c>
      <c r="I54" s="96">
        <f>J34/K34</f>
        <v>1.894736842</v>
      </c>
      <c r="J54" s="80"/>
      <c r="K54" s="81"/>
      <c r="L54" s="87" t="s">
        <v>137</v>
      </c>
    </row>
    <row r="55">
      <c r="G55" s="95" t="s">
        <v>138</v>
      </c>
      <c r="H55" s="95" t="s">
        <v>139</v>
      </c>
      <c r="I55" s="96">
        <f>(J37-J34)/(I53/I54)</f>
        <v>320</v>
      </c>
      <c r="J55" s="80"/>
      <c r="K55" s="81"/>
    </row>
    <row r="56">
      <c r="G56" s="95" t="s">
        <v>140</v>
      </c>
      <c r="H56" s="95" t="s">
        <v>141</v>
      </c>
      <c r="I56" s="96">
        <f>J37/I54</f>
        <v>99.22222222</v>
      </c>
      <c r="J56" s="80"/>
      <c r="K56" s="81"/>
    </row>
    <row r="57">
      <c r="G57" s="97" t="s">
        <v>142</v>
      </c>
      <c r="H57" s="97" t="s">
        <v>143</v>
      </c>
      <c r="I57" s="98">
        <f>(J37-J34)/(J37-K34)</f>
        <v>0.899408284</v>
      </c>
      <c r="J57" s="80"/>
      <c r="K57" s="81"/>
      <c r="L57" s="87" t="s">
        <v>144</v>
      </c>
    </row>
    <row r="63" ht="75.0" customHeight="1">
      <c r="I63" s="99" t="s">
        <v>145</v>
      </c>
    </row>
    <row r="66" ht="57.75" customHeight="1">
      <c r="I66" s="100" t="s">
        <v>146</v>
      </c>
    </row>
  </sheetData>
  <mergeCells count="18">
    <mergeCell ref="I3:K3"/>
    <mergeCell ref="L3:N3"/>
    <mergeCell ref="O3:Q3"/>
    <mergeCell ref="R3:T3"/>
    <mergeCell ref="U3:W3"/>
    <mergeCell ref="I4:K4"/>
    <mergeCell ref="L4:N4"/>
    <mergeCell ref="U4:W4"/>
    <mergeCell ref="I55:K55"/>
    <mergeCell ref="I56:K56"/>
    <mergeCell ref="I57:K57"/>
    <mergeCell ref="O4:Q4"/>
    <mergeCell ref="R4:T4"/>
    <mergeCell ref="I50:K50"/>
    <mergeCell ref="I51:K51"/>
    <mergeCell ref="I52:K52"/>
    <mergeCell ref="I53:K53"/>
    <mergeCell ref="I54:K5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88"/>
    <col customWidth="1" min="2" max="2" width="23.13"/>
    <col customWidth="1" min="3" max="3" width="14.38"/>
    <col customWidth="1" min="5" max="5" width="27.38"/>
    <col customWidth="1" min="6" max="6" width="7.25"/>
    <col customWidth="1" min="10" max="10" width="16.25"/>
  </cols>
  <sheetData>
    <row r="2">
      <c r="B2" s="101" t="s">
        <v>147</v>
      </c>
      <c r="C2" s="102" t="s">
        <v>148</v>
      </c>
      <c r="E2" s="103" t="s">
        <v>149</v>
      </c>
      <c r="F2" s="104" t="s">
        <v>150</v>
      </c>
    </row>
    <row r="3">
      <c r="B3" s="105" t="s">
        <v>151</v>
      </c>
      <c r="C3" s="106">
        <v>4.0</v>
      </c>
      <c r="E3" s="107" t="s">
        <v>152</v>
      </c>
      <c r="F3" s="108">
        <v>5.0</v>
      </c>
      <c r="H3" s="109" t="s">
        <v>153</v>
      </c>
      <c r="I3" s="109">
        <v>91.0</v>
      </c>
    </row>
    <row r="4">
      <c r="A4" s="110"/>
      <c r="B4" s="105" t="s">
        <v>154</v>
      </c>
      <c r="C4" s="106">
        <v>6.0</v>
      </c>
      <c r="E4" s="107" t="s">
        <v>155</v>
      </c>
      <c r="F4" s="108">
        <v>4.0</v>
      </c>
      <c r="H4" s="111" t="s">
        <v>156</v>
      </c>
      <c r="I4" s="112">
        <f>(91*(0.65+(0.01*38)))</f>
        <v>93.73</v>
      </c>
      <c r="J4" s="111">
        <f>94</f>
        <v>94</v>
      </c>
    </row>
    <row r="5">
      <c r="A5" s="113"/>
      <c r="B5" s="105" t="s">
        <v>157</v>
      </c>
      <c r="C5" s="106">
        <v>4.0</v>
      </c>
      <c r="E5" s="107" t="s">
        <v>158</v>
      </c>
      <c r="F5" s="108">
        <v>3.0</v>
      </c>
    </row>
    <row r="6">
      <c r="A6" s="113"/>
      <c r="B6" s="105" t="s">
        <v>159</v>
      </c>
      <c r="C6" s="106">
        <v>5.0</v>
      </c>
      <c r="E6" s="107" t="s">
        <v>160</v>
      </c>
      <c r="F6" s="108">
        <v>2.0</v>
      </c>
      <c r="H6" s="112">
        <f>(8*94/7)</f>
        <v>107.4285714</v>
      </c>
      <c r="I6" s="111" t="s">
        <v>161</v>
      </c>
      <c r="J6" s="111" t="s">
        <v>162</v>
      </c>
    </row>
    <row r="7">
      <c r="A7" s="113"/>
      <c r="B7" s="105" t="s">
        <v>163</v>
      </c>
      <c r="C7" s="106">
        <v>4.0</v>
      </c>
      <c r="E7" s="107" t="s">
        <v>164</v>
      </c>
      <c r="F7" s="108">
        <v>3.0</v>
      </c>
      <c r="H7" s="112">
        <f>((8*94/7)/20)</f>
        <v>5.371428571</v>
      </c>
      <c r="I7" s="111" t="s">
        <v>165</v>
      </c>
      <c r="J7" s="111" t="s">
        <v>166</v>
      </c>
    </row>
    <row r="8">
      <c r="A8" s="113"/>
      <c r="B8" s="105" t="s">
        <v>167</v>
      </c>
      <c r="C8" s="106">
        <v>7.0</v>
      </c>
      <c r="E8" s="107" t="s">
        <v>168</v>
      </c>
      <c r="F8" s="108">
        <v>5.0</v>
      </c>
    </row>
    <row r="9">
      <c r="A9" s="113"/>
      <c r="B9" s="105" t="s">
        <v>169</v>
      </c>
      <c r="C9" s="106">
        <v>7.0</v>
      </c>
      <c r="E9" s="107" t="s">
        <v>170</v>
      </c>
      <c r="F9" s="108">
        <v>2.0</v>
      </c>
    </row>
    <row r="10">
      <c r="B10" s="105" t="s">
        <v>171</v>
      </c>
      <c r="C10" s="106">
        <v>4.0</v>
      </c>
      <c r="E10" s="107" t="s">
        <v>172</v>
      </c>
      <c r="F10" s="108">
        <v>0.0</v>
      </c>
      <c r="H10" s="87" t="s">
        <v>173</v>
      </c>
      <c r="I10" s="87" t="s">
        <v>174</v>
      </c>
    </row>
    <row r="11">
      <c r="B11" s="105" t="s">
        <v>175</v>
      </c>
      <c r="C11" s="106">
        <v>50.0</v>
      </c>
      <c r="E11" s="107" t="s">
        <v>176</v>
      </c>
      <c r="F11" s="108">
        <v>1.0</v>
      </c>
    </row>
    <row r="12">
      <c r="B12" s="101" t="s">
        <v>177</v>
      </c>
      <c r="C12" s="102" t="s">
        <v>178</v>
      </c>
      <c r="E12" s="107" t="s">
        <v>179</v>
      </c>
      <c r="F12" s="108">
        <v>1.0</v>
      </c>
      <c r="H12" s="87" t="s">
        <v>180</v>
      </c>
    </row>
    <row r="13">
      <c r="E13" s="107" t="s">
        <v>181</v>
      </c>
      <c r="F13" s="108">
        <v>1.0</v>
      </c>
    </row>
    <row r="14">
      <c r="E14" s="107" t="s">
        <v>182</v>
      </c>
      <c r="F14" s="108">
        <v>5.0</v>
      </c>
    </row>
    <row r="15">
      <c r="E15" s="107" t="s">
        <v>183</v>
      </c>
      <c r="F15" s="108">
        <v>1.0</v>
      </c>
    </row>
    <row r="16">
      <c r="E16" s="107" t="s">
        <v>184</v>
      </c>
      <c r="F16" s="108">
        <v>5.0</v>
      </c>
    </row>
    <row r="17">
      <c r="E17" s="103" t="s">
        <v>185</v>
      </c>
      <c r="F17" s="114">
        <v>38.0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3" max="3" width="30.88"/>
    <col customWidth="1" min="4" max="4" width="30.5"/>
    <col customWidth="1" min="11" max="11" width="33.13"/>
    <col customWidth="1" min="12" max="12" width="24.63"/>
  </cols>
  <sheetData>
    <row r="5">
      <c r="B5" s="115" t="s">
        <v>186</v>
      </c>
      <c r="C5" s="115" t="s">
        <v>187</v>
      </c>
      <c r="D5" s="115" t="s">
        <v>188</v>
      </c>
      <c r="E5" s="115" t="s">
        <v>189</v>
      </c>
      <c r="F5" s="115" t="s">
        <v>190</v>
      </c>
      <c r="G5" s="115" t="s">
        <v>191</v>
      </c>
      <c r="H5" s="115" t="s">
        <v>192</v>
      </c>
      <c r="I5" s="115" t="s">
        <v>193</v>
      </c>
      <c r="J5" s="115" t="s">
        <v>194</v>
      </c>
      <c r="K5" s="115" t="s">
        <v>195</v>
      </c>
      <c r="L5" s="115" t="s">
        <v>196</v>
      </c>
    </row>
    <row r="6">
      <c r="B6" s="115">
        <v>1.0</v>
      </c>
      <c r="C6" s="82" t="s">
        <v>197</v>
      </c>
      <c r="D6" s="116" t="s">
        <v>198</v>
      </c>
      <c r="E6" s="117" t="s">
        <v>199</v>
      </c>
      <c r="F6" s="116">
        <v>2.0</v>
      </c>
      <c r="G6" s="116">
        <v>3.0</v>
      </c>
      <c r="H6" s="118">
        <f t="shared" ref="H6:H10" si="1">F6*G6</f>
        <v>6</v>
      </c>
      <c r="I6" s="116" t="s">
        <v>200</v>
      </c>
      <c r="J6" s="116" t="s">
        <v>201</v>
      </c>
      <c r="K6" s="116" t="s">
        <v>202</v>
      </c>
      <c r="L6" s="116" t="s">
        <v>203</v>
      </c>
    </row>
    <row r="7">
      <c r="B7" s="115">
        <v>2.0</v>
      </c>
      <c r="C7" s="82" t="s">
        <v>204</v>
      </c>
      <c r="D7" s="116" t="s">
        <v>205</v>
      </c>
      <c r="E7" s="118"/>
      <c r="F7" s="116">
        <v>1.0</v>
      </c>
      <c r="G7" s="116">
        <v>5.0</v>
      </c>
      <c r="H7" s="118">
        <f t="shared" si="1"/>
        <v>5</v>
      </c>
      <c r="I7" s="116" t="s">
        <v>206</v>
      </c>
      <c r="J7" s="116" t="s">
        <v>207</v>
      </c>
      <c r="K7" s="116" t="s">
        <v>208</v>
      </c>
      <c r="L7" s="116" t="s">
        <v>209</v>
      </c>
    </row>
    <row r="8">
      <c r="B8" s="115">
        <v>3.0</v>
      </c>
      <c r="C8" s="82" t="s">
        <v>210</v>
      </c>
      <c r="D8" s="116" t="s">
        <v>211</v>
      </c>
      <c r="E8" s="117" t="s">
        <v>212</v>
      </c>
      <c r="F8" s="116">
        <v>2.0</v>
      </c>
      <c r="G8" s="116">
        <v>5.0</v>
      </c>
      <c r="H8" s="118">
        <f t="shared" si="1"/>
        <v>10</v>
      </c>
      <c r="I8" s="116" t="s">
        <v>213</v>
      </c>
      <c r="J8" s="116" t="s">
        <v>201</v>
      </c>
      <c r="K8" s="116" t="s">
        <v>214</v>
      </c>
      <c r="L8" s="116" t="s">
        <v>215</v>
      </c>
    </row>
    <row r="9">
      <c r="B9" s="115">
        <v>4.0</v>
      </c>
      <c r="C9" s="82" t="s">
        <v>216</v>
      </c>
      <c r="D9" s="116" t="s">
        <v>217</v>
      </c>
      <c r="E9" s="116" t="s">
        <v>218</v>
      </c>
      <c r="F9" s="116">
        <v>3.0</v>
      </c>
      <c r="G9" s="116">
        <v>2.0</v>
      </c>
      <c r="H9" s="118">
        <f t="shared" si="1"/>
        <v>6</v>
      </c>
      <c r="I9" s="116" t="s">
        <v>206</v>
      </c>
      <c r="J9" s="116" t="s">
        <v>207</v>
      </c>
      <c r="K9" s="116" t="s">
        <v>219</v>
      </c>
      <c r="L9" s="116" t="s">
        <v>220</v>
      </c>
    </row>
    <row r="10">
      <c r="B10" s="115">
        <v>5.0</v>
      </c>
      <c r="C10" s="82" t="s">
        <v>221</v>
      </c>
      <c r="D10" s="116" t="s">
        <v>222</v>
      </c>
      <c r="E10" s="116" t="s">
        <v>218</v>
      </c>
      <c r="F10" s="116">
        <v>4.0</v>
      </c>
      <c r="G10" s="116">
        <v>3.0</v>
      </c>
      <c r="H10" s="118">
        <f t="shared" si="1"/>
        <v>12</v>
      </c>
      <c r="I10" s="116" t="s">
        <v>223</v>
      </c>
      <c r="J10" s="116" t="s">
        <v>201</v>
      </c>
      <c r="K10" s="116" t="s">
        <v>224</v>
      </c>
      <c r="L10" s="116" t="s">
        <v>225</v>
      </c>
    </row>
  </sheetData>
  <conditionalFormatting sqref="H6:H10">
    <cfRule type="colorScale" priority="1">
      <colorScale>
        <cfvo type="min"/>
        <cfvo type="formula" val="10"/>
        <cfvo type="max"/>
        <color rgb="FFFFFFFF"/>
        <color rgb="FF00FF00"/>
        <color rgb="FFCC0000"/>
      </colorScale>
    </cfRule>
  </conditionalFormatting>
  <dataValidations>
    <dataValidation type="list" allowBlank="1" showErrorMessage="1" sqref="F6:G10">
      <formula1>"1,2,3,4,5,0"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5.5"/>
    <col customWidth="1" min="3" max="3" width="19.0"/>
    <col customWidth="1" min="4" max="4" width="21.5"/>
    <col customWidth="1" min="5" max="5" width="14.25"/>
    <col customWidth="1" min="9" max="9" width="10.88"/>
    <col customWidth="1" min="11" max="11" width="33.13"/>
    <col customWidth="1" min="12" max="12" width="24.63"/>
  </cols>
  <sheetData>
    <row r="1" ht="31.5" customHeight="1">
      <c r="A1" s="119" t="s">
        <v>226</v>
      </c>
      <c r="B1" s="120" t="s">
        <v>227</v>
      </c>
      <c r="C1" s="80"/>
      <c r="D1" s="80"/>
      <c r="E1" s="80"/>
      <c r="F1" s="80"/>
      <c r="G1" s="80"/>
      <c r="H1" s="80"/>
      <c r="I1" s="81"/>
    </row>
    <row r="2">
      <c r="A2" s="121"/>
    </row>
    <row r="3">
      <c r="A3" s="122" t="s">
        <v>228</v>
      </c>
      <c r="B3" s="123" t="s">
        <v>229</v>
      </c>
      <c r="C3" s="124"/>
      <c r="D3" s="124"/>
      <c r="E3" s="124"/>
      <c r="F3" s="124"/>
      <c r="G3" s="124"/>
      <c r="H3" s="124"/>
      <c r="I3" s="125"/>
    </row>
    <row r="4" ht="27.0" customHeight="1">
      <c r="A4" s="126" t="s">
        <v>230</v>
      </c>
      <c r="B4" s="127" t="s">
        <v>231</v>
      </c>
      <c r="C4" s="80"/>
      <c r="D4" s="80"/>
      <c r="E4" s="80"/>
      <c r="F4" s="80"/>
      <c r="G4" s="80"/>
      <c r="H4" s="80"/>
      <c r="I4" s="81"/>
    </row>
    <row r="5" ht="27.0" customHeight="1">
      <c r="A5" s="126" t="s">
        <v>232</v>
      </c>
      <c r="B5" s="127" t="s">
        <v>233</v>
      </c>
      <c r="C5" s="80"/>
      <c r="D5" s="80"/>
      <c r="E5" s="80"/>
      <c r="F5" s="80"/>
      <c r="G5" s="80"/>
      <c r="H5" s="80"/>
      <c r="I5" s="81"/>
    </row>
    <row r="6" ht="26.25" customHeight="1">
      <c r="A6" s="126" t="s">
        <v>234</v>
      </c>
      <c r="B6" s="128" t="s">
        <v>235</v>
      </c>
      <c r="C6" s="80"/>
      <c r="D6" s="80"/>
      <c r="E6" s="80"/>
      <c r="F6" s="80"/>
      <c r="G6" s="80"/>
      <c r="H6" s="80"/>
      <c r="I6" s="81"/>
    </row>
    <row r="9">
      <c r="A9" s="122" t="s">
        <v>236</v>
      </c>
      <c r="B9" s="123" t="s">
        <v>237</v>
      </c>
      <c r="C9" s="2"/>
      <c r="D9" s="2"/>
      <c r="E9" s="2"/>
      <c r="F9" s="2"/>
      <c r="G9" s="2"/>
      <c r="H9" s="2"/>
      <c r="I9" s="3"/>
    </row>
    <row r="10" ht="27.0" customHeight="1">
      <c r="A10" s="126" t="s">
        <v>230</v>
      </c>
      <c r="B10" s="129" t="s">
        <v>238</v>
      </c>
      <c r="C10" s="80"/>
      <c r="D10" s="80"/>
      <c r="E10" s="80"/>
      <c r="F10" s="80"/>
      <c r="G10" s="80"/>
      <c r="H10" s="80"/>
      <c r="I10" s="81"/>
    </row>
    <row r="11" ht="26.25" customHeight="1">
      <c r="A11" s="126" t="s">
        <v>232</v>
      </c>
      <c r="B11" s="130" t="s">
        <v>239</v>
      </c>
      <c r="C11" s="80"/>
      <c r="D11" s="80"/>
      <c r="E11" s="80"/>
      <c r="F11" s="80"/>
      <c r="G11" s="80"/>
      <c r="H11" s="80"/>
      <c r="I11" s="81"/>
    </row>
    <row r="12" ht="28.5" customHeight="1">
      <c r="A12" s="126" t="s">
        <v>234</v>
      </c>
      <c r="B12" s="129" t="s">
        <v>240</v>
      </c>
      <c r="C12" s="80"/>
      <c r="D12" s="80"/>
      <c r="E12" s="80"/>
      <c r="F12" s="80"/>
      <c r="G12" s="80"/>
      <c r="H12" s="80"/>
      <c r="I12" s="81"/>
    </row>
    <row r="13">
      <c r="A13" s="87"/>
    </row>
    <row r="16">
      <c r="A16" s="131" t="s">
        <v>241</v>
      </c>
      <c r="B16" s="2"/>
      <c r="C16" s="2"/>
      <c r="D16" s="3"/>
    </row>
    <row r="17">
      <c r="A17" s="132" t="s">
        <v>242</v>
      </c>
      <c r="D17" s="133"/>
    </row>
    <row r="18">
      <c r="A18" s="105" t="s">
        <v>243</v>
      </c>
      <c r="D18" s="133"/>
    </row>
    <row r="19">
      <c r="A19" s="105" t="s">
        <v>244</v>
      </c>
      <c r="D19" s="133"/>
    </row>
    <row r="20">
      <c r="A20" s="105" t="s">
        <v>245</v>
      </c>
      <c r="D20" s="133"/>
    </row>
    <row r="21">
      <c r="A21" s="105" t="s">
        <v>246</v>
      </c>
      <c r="D21" s="133"/>
    </row>
    <row r="22">
      <c r="A22" s="105"/>
      <c r="D22" s="133"/>
    </row>
    <row r="23">
      <c r="A23" s="132" t="s">
        <v>247</v>
      </c>
      <c r="D23" s="133"/>
    </row>
    <row r="24">
      <c r="A24" s="105" t="s">
        <v>248</v>
      </c>
      <c r="D24" s="133"/>
    </row>
    <row r="25">
      <c r="A25" s="105" t="s">
        <v>249</v>
      </c>
      <c r="D25" s="133"/>
    </row>
    <row r="26">
      <c r="A26" s="105" t="s">
        <v>250</v>
      </c>
      <c r="D26" s="133"/>
    </row>
    <row r="27">
      <c r="A27" s="134"/>
      <c r="D27" s="133"/>
    </row>
    <row r="28">
      <c r="A28" s="132" t="s">
        <v>251</v>
      </c>
      <c r="D28" s="133"/>
    </row>
    <row r="29">
      <c r="A29" s="135" t="s">
        <v>252</v>
      </c>
      <c r="B29" s="136"/>
      <c r="C29" s="136"/>
      <c r="D29" s="137"/>
    </row>
  </sheetData>
  <mergeCells count="9">
    <mergeCell ref="B12:I12"/>
    <mergeCell ref="A16:D16"/>
    <mergeCell ref="B1:I1"/>
    <mergeCell ref="B4:I4"/>
    <mergeCell ref="B5:I5"/>
    <mergeCell ref="B6:I6"/>
    <mergeCell ref="B9:I9"/>
    <mergeCell ref="B10:I10"/>
    <mergeCell ref="B11:I11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5" max="5" width="84.75"/>
  </cols>
  <sheetData>
    <row r="3">
      <c r="G3" s="138" t="s">
        <v>253</v>
      </c>
      <c r="H3" s="139"/>
    </row>
    <row r="4">
      <c r="C4" s="140" t="s">
        <v>64</v>
      </c>
      <c r="D4" s="141" t="s">
        <v>254</v>
      </c>
      <c r="E4" s="142" t="s">
        <v>66</v>
      </c>
      <c r="F4" s="141" t="s">
        <v>254</v>
      </c>
      <c r="G4" s="95" t="s">
        <v>255</v>
      </c>
      <c r="H4" s="95" t="s">
        <v>256</v>
      </c>
    </row>
    <row r="5">
      <c r="C5" s="143" t="s">
        <v>70</v>
      </c>
      <c r="D5" s="92">
        <v>1.0</v>
      </c>
      <c r="E5" s="144" t="s">
        <v>71</v>
      </c>
      <c r="F5" s="92">
        <v>1.0</v>
      </c>
      <c r="G5" s="95">
        <v>10.0</v>
      </c>
      <c r="H5" s="95">
        <v>5.0</v>
      </c>
    </row>
    <row r="6">
      <c r="C6" s="143" t="s">
        <v>6</v>
      </c>
      <c r="D6" s="92">
        <v>2.0</v>
      </c>
      <c r="E6" s="144" t="s">
        <v>7</v>
      </c>
      <c r="F6" s="92">
        <v>2.0</v>
      </c>
      <c r="G6" s="95">
        <v>8.0</v>
      </c>
      <c r="H6" s="95">
        <v>5.0</v>
      </c>
    </row>
    <row r="7">
      <c r="C7" s="143" t="s">
        <v>10</v>
      </c>
      <c r="D7" s="92">
        <v>3.0</v>
      </c>
      <c r="E7" s="144" t="s">
        <v>74</v>
      </c>
      <c r="F7" s="92">
        <v>3.0</v>
      </c>
      <c r="G7" s="95">
        <v>6.0</v>
      </c>
      <c r="H7" s="95">
        <v>3.0</v>
      </c>
    </row>
    <row r="8">
      <c r="C8" s="143" t="s">
        <v>76</v>
      </c>
      <c r="D8" s="92">
        <v>4.0</v>
      </c>
      <c r="E8" s="144" t="s">
        <v>257</v>
      </c>
      <c r="F8" s="92">
        <v>4.0</v>
      </c>
      <c r="G8" s="95">
        <v>4.0</v>
      </c>
      <c r="H8" s="95">
        <v>1.0</v>
      </c>
    </row>
    <row r="9">
      <c r="C9" s="143" t="s">
        <v>17</v>
      </c>
      <c r="D9" s="92">
        <v>5.0</v>
      </c>
      <c r="E9" s="144" t="s">
        <v>77</v>
      </c>
      <c r="F9" s="92">
        <v>5.0</v>
      </c>
      <c r="G9" s="95">
        <v>7.0</v>
      </c>
      <c r="H9" s="95">
        <v>7.0</v>
      </c>
    </row>
    <row r="10">
      <c r="C10" s="143" t="s">
        <v>21</v>
      </c>
      <c r="D10" s="92">
        <v>6.0</v>
      </c>
      <c r="E10" s="144" t="s">
        <v>22</v>
      </c>
      <c r="F10" s="92">
        <v>6.0</v>
      </c>
      <c r="G10" s="95">
        <v>4.0</v>
      </c>
      <c r="H10" s="95">
        <v>4.0</v>
      </c>
      <c r="Z10" s="87" t="s">
        <v>258</v>
      </c>
    </row>
    <row r="11">
      <c r="C11" s="143" t="s">
        <v>25</v>
      </c>
      <c r="D11" s="92">
        <v>7.0</v>
      </c>
      <c r="E11" s="145" t="s">
        <v>80</v>
      </c>
      <c r="F11" s="92">
        <v>7.0</v>
      </c>
      <c r="G11" s="95">
        <v>2.0</v>
      </c>
      <c r="H11" s="95">
        <v>5.0</v>
      </c>
    </row>
    <row r="12">
      <c r="C12" s="143" t="s">
        <v>83</v>
      </c>
      <c r="D12" s="92">
        <v>8.0</v>
      </c>
      <c r="E12" s="144" t="s">
        <v>84</v>
      </c>
      <c r="F12" s="92">
        <v>8.0</v>
      </c>
      <c r="G12" s="95">
        <v>5.0</v>
      </c>
      <c r="H12" s="95">
        <v>2.0</v>
      </c>
    </row>
    <row r="13">
      <c r="C13" s="143" t="s">
        <v>32</v>
      </c>
      <c r="D13" s="92">
        <v>9.0</v>
      </c>
      <c r="E13" s="144" t="s">
        <v>259</v>
      </c>
      <c r="F13" s="92">
        <v>9.0</v>
      </c>
      <c r="G13" s="95">
        <v>8.0</v>
      </c>
      <c r="H13" s="95">
        <v>8.0</v>
      </c>
    </row>
    <row r="14">
      <c r="C14" s="143" t="s">
        <v>36</v>
      </c>
      <c r="D14" s="92">
        <v>10.0</v>
      </c>
      <c r="E14" s="144" t="s">
        <v>260</v>
      </c>
      <c r="F14" s="92">
        <v>10.0</v>
      </c>
      <c r="G14" s="95">
        <v>8.0</v>
      </c>
      <c r="H14" s="95">
        <v>8.0</v>
      </c>
    </row>
    <row r="15">
      <c r="C15" s="143" t="s">
        <v>40</v>
      </c>
      <c r="D15" s="92">
        <v>11.0</v>
      </c>
      <c r="E15" s="144" t="s">
        <v>87</v>
      </c>
      <c r="F15" s="92">
        <v>11.0</v>
      </c>
      <c r="G15" s="95">
        <v>4.0</v>
      </c>
      <c r="H15" s="95">
        <v>8.0</v>
      </c>
    </row>
    <row r="16">
      <c r="C16" s="143" t="s">
        <v>44</v>
      </c>
      <c r="D16" s="92">
        <v>12.0</v>
      </c>
      <c r="E16" s="144" t="s">
        <v>88</v>
      </c>
      <c r="F16" s="92">
        <v>12.0</v>
      </c>
      <c r="G16" s="95">
        <v>6.0</v>
      </c>
      <c r="H16" s="95">
        <v>6.0</v>
      </c>
    </row>
    <row r="17">
      <c r="C17" s="143" t="s">
        <v>48</v>
      </c>
      <c r="D17" s="92">
        <v>13.0</v>
      </c>
      <c r="E17" s="144" t="s">
        <v>89</v>
      </c>
      <c r="F17" s="92">
        <v>13.0</v>
      </c>
      <c r="G17" s="95">
        <v>2.0</v>
      </c>
      <c r="H17" s="95">
        <v>5.0</v>
      </c>
    </row>
    <row r="18">
      <c r="C18" s="143" t="s">
        <v>4</v>
      </c>
      <c r="D18" s="92">
        <v>14.0</v>
      </c>
      <c r="E18" s="144" t="s">
        <v>5</v>
      </c>
      <c r="F18" s="92">
        <v>14.0</v>
      </c>
      <c r="G18" s="95">
        <v>6.0</v>
      </c>
      <c r="H18" s="95">
        <v>5.0</v>
      </c>
    </row>
    <row r="19">
      <c r="C19" s="143" t="s">
        <v>8</v>
      </c>
      <c r="D19" s="92">
        <v>15.0</v>
      </c>
      <c r="E19" s="144" t="s">
        <v>261</v>
      </c>
      <c r="F19" s="92">
        <v>15.0</v>
      </c>
      <c r="G19" s="95">
        <v>6.0</v>
      </c>
      <c r="H19" s="95">
        <v>5.0</v>
      </c>
    </row>
    <row r="20">
      <c r="C20" s="143" t="s">
        <v>12</v>
      </c>
      <c r="D20" s="92">
        <v>16.0</v>
      </c>
      <c r="E20" s="144" t="s">
        <v>262</v>
      </c>
      <c r="F20" s="92">
        <v>16.0</v>
      </c>
      <c r="G20" s="95">
        <v>2.0</v>
      </c>
      <c r="H20" s="95">
        <v>4.0</v>
      </c>
    </row>
    <row r="21">
      <c r="C21" s="143" t="s">
        <v>95</v>
      </c>
      <c r="D21" s="92">
        <v>17.0</v>
      </c>
      <c r="E21" s="144" t="s">
        <v>50</v>
      </c>
      <c r="F21" s="92">
        <v>17.0</v>
      </c>
      <c r="G21" s="95">
        <v>6.0</v>
      </c>
      <c r="H21" s="95">
        <v>4.0</v>
      </c>
    </row>
    <row r="22">
      <c r="C22" s="143" t="s">
        <v>51</v>
      </c>
      <c r="D22" s="92">
        <v>18.0</v>
      </c>
      <c r="E22" s="144" t="s">
        <v>263</v>
      </c>
      <c r="F22" s="92">
        <v>18.0</v>
      </c>
      <c r="G22" s="95">
        <v>6.0</v>
      </c>
      <c r="H22" s="95">
        <v>5.0</v>
      </c>
    </row>
    <row r="23">
      <c r="C23" s="143" t="s">
        <v>15</v>
      </c>
      <c r="D23" s="92">
        <v>19.0</v>
      </c>
      <c r="E23" s="144" t="s">
        <v>96</v>
      </c>
      <c r="F23" s="92">
        <v>19.0</v>
      </c>
      <c r="G23" s="95">
        <v>8.0</v>
      </c>
      <c r="H23" s="95">
        <v>5.0</v>
      </c>
    </row>
    <row r="24">
      <c r="C24" s="143" t="s">
        <v>19</v>
      </c>
      <c r="D24" s="92">
        <v>20.0</v>
      </c>
      <c r="E24" s="144" t="s">
        <v>20</v>
      </c>
      <c r="F24" s="92">
        <v>20.0</v>
      </c>
      <c r="G24" s="95">
        <v>2.0</v>
      </c>
      <c r="H24" s="95">
        <v>2.0</v>
      </c>
    </row>
    <row r="25">
      <c r="C25" s="143" t="s">
        <v>23</v>
      </c>
      <c r="D25" s="92">
        <v>21.0</v>
      </c>
      <c r="E25" s="144" t="s">
        <v>24</v>
      </c>
      <c r="F25" s="92">
        <v>21.0</v>
      </c>
      <c r="G25" s="95">
        <v>6.0</v>
      </c>
      <c r="H25" s="95">
        <v>7.0</v>
      </c>
    </row>
    <row r="26">
      <c r="C26" s="143" t="s">
        <v>27</v>
      </c>
      <c r="D26" s="92">
        <v>22.0</v>
      </c>
      <c r="E26" s="144" t="s">
        <v>28</v>
      </c>
      <c r="F26" s="92">
        <v>22.0</v>
      </c>
      <c r="G26" s="95">
        <v>8.0</v>
      </c>
      <c r="H26" s="95">
        <v>5.0</v>
      </c>
    </row>
    <row r="27">
      <c r="C27" s="143" t="s">
        <v>30</v>
      </c>
      <c r="D27" s="92">
        <v>23.0</v>
      </c>
      <c r="E27" s="144" t="s">
        <v>99</v>
      </c>
      <c r="F27" s="92">
        <v>23.0</v>
      </c>
      <c r="G27" s="95">
        <v>2.0</v>
      </c>
      <c r="H27" s="95">
        <v>1.0</v>
      </c>
    </row>
    <row r="28">
      <c r="C28" s="143" t="s">
        <v>100</v>
      </c>
      <c r="D28" s="92">
        <v>24.0</v>
      </c>
      <c r="E28" s="144" t="s">
        <v>101</v>
      </c>
      <c r="F28" s="92">
        <v>24.0</v>
      </c>
      <c r="G28" s="95">
        <v>8.0</v>
      </c>
      <c r="H28" s="95">
        <v>5.0</v>
      </c>
    </row>
    <row r="29">
      <c r="C29" s="143" t="s">
        <v>34</v>
      </c>
      <c r="D29" s="92">
        <v>25.0</v>
      </c>
      <c r="E29" s="144" t="s">
        <v>102</v>
      </c>
      <c r="F29" s="92">
        <v>25.0</v>
      </c>
      <c r="G29" s="95">
        <v>6.0</v>
      </c>
      <c r="H29" s="95">
        <v>3.0</v>
      </c>
    </row>
    <row r="30">
      <c r="C30" s="143" t="s">
        <v>38</v>
      </c>
      <c r="D30" s="92">
        <v>26.0</v>
      </c>
      <c r="E30" s="144" t="s">
        <v>264</v>
      </c>
      <c r="F30" s="92">
        <v>26.0</v>
      </c>
      <c r="G30" s="95">
        <v>5.0</v>
      </c>
      <c r="H30" s="95">
        <v>8.0</v>
      </c>
    </row>
    <row r="31">
      <c r="C31" s="143" t="s">
        <v>42</v>
      </c>
      <c r="D31" s="92">
        <v>27.0</v>
      </c>
      <c r="E31" s="144" t="s">
        <v>103</v>
      </c>
      <c r="F31" s="92">
        <v>27.0</v>
      </c>
      <c r="G31" s="95">
        <v>6.0</v>
      </c>
      <c r="H31" s="95">
        <v>6.0</v>
      </c>
    </row>
    <row r="37">
      <c r="C37" s="146" t="s">
        <v>265</v>
      </c>
      <c r="E37" s="87" t="s">
        <v>266</v>
      </c>
    </row>
    <row r="39">
      <c r="C39" s="147" t="s">
        <v>267</v>
      </c>
      <c r="E39" s="87" t="s">
        <v>268</v>
      </c>
    </row>
    <row r="40">
      <c r="E40" s="87" t="s">
        <v>269</v>
      </c>
    </row>
    <row r="41">
      <c r="E41" s="87" t="s">
        <v>270</v>
      </c>
    </row>
    <row r="42">
      <c r="E42" s="87" t="s">
        <v>271</v>
      </c>
    </row>
    <row r="43">
      <c r="E43" s="87" t="s">
        <v>272</v>
      </c>
    </row>
  </sheetData>
  <mergeCells count="3">
    <mergeCell ref="G3:H3"/>
    <mergeCell ref="C37:D37"/>
    <mergeCell ref="C39:D43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3" max="3" width="45.0"/>
    <col customWidth="1" min="5" max="5" width="28.63"/>
    <col customWidth="1" min="6" max="6" width="25.38"/>
    <col customWidth="1" min="7" max="7" width="28.63"/>
    <col customWidth="1" min="8" max="8" width="15.38"/>
    <col customWidth="1" min="9" max="9" width="17.75"/>
  </cols>
  <sheetData>
    <row r="3">
      <c r="F3" s="87" t="s">
        <v>273</v>
      </c>
    </row>
    <row r="6">
      <c r="C6" s="93" t="s">
        <v>274</v>
      </c>
      <c r="D6" s="93" t="s">
        <v>37</v>
      </c>
      <c r="E6" s="148" t="s">
        <v>71</v>
      </c>
      <c r="F6" s="148" t="s">
        <v>275</v>
      </c>
      <c r="G6" s="148" t="s">
        <v>276</v>
      </c>
      <c r="H6" s="93" t="s">
        <v>277</v>
      </c>
      <c r="I6" s="93" t="s">
        <v>278</v>
      </c>
      <c r="J6" s="149" t="s">
        <v>279</v>
      </c>
      <c r="K6" s="150" t="s">
        <v>280</v>
      </c>
      <c r="L6" s="151" t="s">
        <v>281</v>
      </c>
    </row>
    <row r="7">
      <c r="C7" s="148" t="s">
        <v>37</v>
      </c>
      <c r="D7" s="93">
        <v>3.0</v>
      </c>
      <c r="E7" s="152">
        <v>0.0</v>
      </c>
      <c r="F7" s="152">
        <v>1.0</v>
      </c>
      <c r="G7" s="152">
        <v>0.0</v>
      </c>
      <c r="H7" s="152">
        <v>3.0</v>
      </c>
      <c r="I7" s="152">
        <v>0.0</v>
      </c>
      <c r="J7" s="153">
        <f t="shared" ref="J7:J12" si="1">SUM(D7:I7)</f>
        <v>7</v>
      </c>
      <c r="K7" s="154">
        <f t="shared" ref="K7:K12" si="2">10*J7/MAX($J$7:$J$12)</f>
        <v>5</v>
      </c>
      <c r="L7" s="155">
        <f>D14</f>
        <v>7.142857143</v>
      </c>
    </row>
    <row r="8">
      <c r="C8" s="148" t="s">
        <v>71</v>
      </c>
      <c r="D8" s="152">
        <v>3.0</v>
      </c>
      <c r="E8" s="93">
        <v>3.0</v>
      </c>
      <c r="F8" s="152">
        <v>1.0</v>
      </c>
      <c r="G8" s="152">
        <v>2.0</v>
      </c>
      <c r="H8" s="152">
        <v>3.0</v>
      </c>
      <c r="I8" s="152">
        <v>0.0</v>
      </c>
      <c r="J8" s="153">
        <f t="shared" si="1"/>
        <v>12</v>
      </c>
      <c r="K8" s="154">
        <f t="shared" si="2"/>
        <v>8.571428571</v>
      </c>
      <c r="L8" s="155">
        <f>E14</f>
        <v>8.571428571</v>
      </c>
    </row>
    <row r="9">
      <c r="C9" s="148" t="s">
        <v>275</v>
      </c>
      <c r="D9" s="152">
        <v>1.0</v>
      </c>
      <c r="E9" s="152">
        <v>1.0</v>
      </c>
      <c r="F9" s="148">
        <v>3.0</v>
      </c>
      <c r="G9" s="152">
        <v>0.0</v>
      </c>
      <c r="H9" s="152">
        <v>3.0</v>
      </c>
      <c r="I9" s="152">
        <v>3.0</v>
      </c>
      <c r="J9" s="153">
        <f t="shared" si="1"/>
        <v>11</v>
      </c>
      <c r="K9" s="154">
        <f t="shared" si="2"/>
        <v>7.857142857</v>
      </c>
      <c r="L9" s="155">
        <f>F14</f>
        <v>7.857142857</v>
      </c>
    </row>
    <row r="10">
      <c r="B10" s="87" t="s">
        <v>282</v>
      </c>
      <c r="C10" s="148" t="s">
        <v>276</v>
      </c>
      <c r="D10" s="152">
        <v>0.0</v>
      </c>
      <c r="E10" s="152">
        <v>2.0</v>
      </c>
      <c r="F10" s="152">
        <v>0.0</v>
      </c>
      <c r="G10" s="148">
        <v>3.0</v>
      </c>
      <c r="H10" s="152">
        <v>1.0</v>
      </c>
      <c r="I10" s="152">
        <v>0.0</v>
      </c>
      <c r="J10" s="153">
        <f t="shared" si="1"/>
        <v>6</v>
      </c>
      <c r="K10" s="154">
        <f t="shared" si="2"/>
        <v>4.285714286</v>
      </c>
      <c r="L10" s="155">
        <f>G14</f>
        <v>4.285714286</v>
      </c>
    </row>
    <row r="11">
      <c r="C11" s="148" t="s">
        <v>283</v>
      </c>
      <c r="D11" s="152">
        <v>3.0</v>
      </c>
      <c r="E11" s="152">
        <v>3.0</v>
      </c>
      <c r="F11" s="152">
        <v>3.0</v>
      </c>
      <c r="G11" s="152">
        <v>1.0</v>
      </c>
      <c r="H11" s="148">
        <v>3.0</v>
      </c>
      <c r="I11" s="95">
        <f>RANDBETWEEN(0,3)</f>
        <v>1</v>
      </c>
      <c r="J11" s="153">
        <f t="shared" si="1"/>
        <v>14</v>
      </c>
      <c r="K11" s="154">
        <f t="shared" si="2"/>
        <v>10</v>
      </c>
      <c r="L11" s="155">
        <f>H14</f>
        <v>10</v>
      </c>
    </row>
    <row r="12">
      <c r="C12" s="148" t="s">
        <v>24</v>
      </c>
      <c r="D12" s="152">
        <v>0.0</v>
      </c>
      <c r="E12" s="95">
        <f>RANDBETWEEN(0,3)</f>
        <v>3</v>
      </c>
      <c r="F12" s="152">
        <v>3.0</v>
      </c>
      <c r="G12" s="152">
        <v>0.0</v>
      </c>
      <c r="H12" s="152">
        <v>1.0</v>
      </c>
      <c r="I12" s="148">
        <v>3.0</v>
      </c>
      <c r="J12" s="153">
        <f t="shared" si="1"/>
        <v>10</v>
      </c>
      <c r="K12" s="154">
        <f t="shared" si="2"/>
        <v>7.142857143</v>
      </c>
      <c r="L12" s="155">
        <f>I14</f>
        <v>5</v>
      </c>
    </row>
    <row r="13">
      <c r="C13" s="156" t="s">
        <v>284</v>
      </c>
      <c r="D13" s="157">
        <f t="shared" ref="D13:I13" si="3">SUM(D7:D12)</f>
        <v>10</v>
      </c>
      <c r="E13" s="157">
        <f t="shared" si="3"/>
        <v>12</v>
      </c>
      <c r="F13" s="157">
        <f t="shared" si="3"/>
        <v>11</v>
      </c>
      <c r="G13" s="157">
        <f t="shared" si="3"/>
        <v>6</v>
      </c>
      <c r="H13" s="157">
        <f t="shared" si="3"/>
        <v>14</v>
      </c>
      <c r="I13" s="157">
        <f t="shared" si="3"/>
        <v>7</v>
      </c>
    </row>
    <row r="14">
      <c r="C14" s="158" t="s">
        <v>281</v>
      </c>
      <c r="D14" s="159">
        <f t="shared" ref="D14:I14" si="4">10*D13/MAX($D$13:$I$13)</f>
        <v>7.142857143</v>
      </c>
      <c r="E14" s="159">
        <f t="shared" si="4"/>
        <v>8.571428571</v>
      </c>
      <c r="F14" s="159">
        <f t="shared" si="4"/>
        <v>7.857142857</v>
      </c>
      <c r="G14" s="159">
        <f t="shared" si="4"/>
        <v>4.285714286</v>
      </c>
      <c r="H14" s="159">
        <f t="shared" si="4"/>
        <v>10</v>
      </c>
      <c r="I14" s="159">
        <f t="shared" si="4"/>
        <v>5</v>
      </c>
    </row>
    <row r="18">
      <c r="C18" s="160" t="s">
        <v>285</v>
      </c>
      <c r="D18" s="161"/>
      <c r="E18" s="161"/>
      <c r="F18" s="161"/>
      <c r="G18" s="139"/>
    </row>
  </sheetData>
  <mergeCells count="1">
    <mergeCell ref="C18:G18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2.63" defaultRowHeight="15.75"/>
  <cols>
    <col customWidth="1" min="3" max="3" width="21.5"/>
  </cols>
  <sheetData>
    <row r="4">
      <c r="F4" s="87" t="s">
        <v>286</v>
      </c>
    </row>
    <row r="6">
      <c r="C6" s="93" t="s">
        <v>274</v>
      </c>
      <c r="D6" s="93">
        <v>1.0</v>
      </c>
      <c r="E6" s="93">
        <v>3.0</v>
      </c>
      <c r="F6" s="93">
        <v>4.0</v>
      </c>
      <c r="G6" s="93">
        <v>7.0</v>
      </c>
      <c r="H6" s="93">
        <v>9.0</v>
      </c>
      <c r="I6" s="93">
        <v>21.0</v>
      </c>
      <c r="J6" s="93">
        <v>24.0</v>
      </c>
      <c r="K6" s="93">
        <v>28.0</v>
      </c>
      <c r="L6" s="93">
        <v>29.0</v>
      </c>
      <c r="M6" s="149" t="s">
        <v>279</v>
      </c>
      <c r="N6" s="150" t="s">
        <v>280</v>
      </c>
      <c r="O6" s="151" t="s">
        <v>281</v>
      </c>
    </row>
    <row r="7">
      <c r="C7" s="93" t="s">
        <v>287</v>
      </c>
      <c r="D7" s="93">
        <f t="array" ref="D7:I12">MMULT(MICMAC!D7:I12,MICMAC!D7:I12)</f>
        <v>19</v>
      </c>
      <c r="E7" s="95">
        <v>10.0</v>
      </c>
      <c r="F7" s="95">
        <v>15.0</v>
      </c>
      <c r="G7" s="95">
        <v>3.0</v>
      </c>
      <c r="H7" s="95">
        <v>21.0</v>
      </c>
      <c r="I7" s="95">
        <v>6.0</v>
      </c>
      <c r="J7" s="95"/>
      <c r="K7" s="95"/>
      <c r="L7" s="95"/>
      <c r="M7" s="153">
        <f t="shared" ref="M7:M15" si="1">SUM(D7:L7)</f>
        <v>74</v>
      </c>
      <c r="N7" s="154">
        <f t="shared" ref="N7:N15" si="2">10*M7/MAX($M$7:$M$15)</f>
        <v>5</v>
      </c>
      <c r="O7" s="155">
        <f>D17</f>
        <v>7.727272727</v>
      </c>
    </row>
    <row r="8">
      <c r="C8" s="93" t="s">
        <v>288</v>
      </c>
      <c r="D8" s="95">
        <v>28.0</v>
      </c>
      <c r="E8" s="93">
        <v>23.0</v>
      </c>
      <c r="F8" s="95">
        <v>18.0</v>
      </c>
      <c r="G8" s="95">
        <v>15.0</v>
      </c>
      <c r="H8" s="95">
        <v>32.0</v>
      </c>
      <c r="I8" s="95">
        <v>6.0</v>
      </c>
      <c r="J8" s="95"/>
      <c r="K8" s="95"/>
      <c r="L8" s="95"/>
      <c r="M8" s="153">
        <f t="shared" si="1"/>
        <v>122</v>
      </c>
      <c r="N8" s="154">
        <f t="shared" si="2"/>
        <v>8.243243243</v>
      </c>
      <c r="O8" s="155">
        <f>E17</f>
        <v>7.922077922</v>
      </c>
    </row>
    <row r="9">
      <c r="C9" s="93" t="s">
        <v>289</v>
      </c>
      <c r="D9" s="95">
        <v>18.0</v>
      </c>
      <c r="E9" s="95">
        <v>24.0</v>
      </c>
      <c r="F9" s="93">
        <v>29.0</v>
      </c>
      <c r="G9" s="95">
        <v>5.0</v>
      </c>
      <c r="H9" s="95">
        <v>27.0</v>
      </c>
      <c r="I9" s="95">
        <v>21.0</v>
      </c>
      <c r="J9" s="95"/>
      <c r="K9" s="95"/>
      <c r="L9" s="95"/>
      <c r="M9" s="153">
        <f t="shared" si="1"/>
        <v>124</v>
      </c>
      <c r="N9" s="154">
        <f t="shared" si="2"/>
        <v>8.378378378</v>
      </c>
      <c r="O9" s="155">
        <f>F17</f>
        <v>7.662337662</v>
      </c>
    </row>
    <row r="10">
      <c r="C10" s="93" t="s">
        <v>290</v>
      </c>
      <c r="D10" s="95">
        <v>9.0</v>
      </c>
      <c r="E10" s="95">
        <v>15.0</v>
      </c>
      <c r="F10" s="95">
        <v>5.0</v>
      </c>
      <c r="G10" s="93">
        <v>14.0</v>
      </c>
      <c r="H10" s="95">
        <v>12.0</v>
      </c>
      <c r="I10" s="95">
        <v>1.0</v>
      </c>
      <c r="J10" s="95"/>
      <c r="K10" s="95"/>
      <c r="L10" s="95"/>
      <c r="M10" s="153">
        <f t="shared" si="1"/>
        <v>56</v>
      </c>
      <c r="N10" s="154">
        <f t="shared" si="2"/>
        <v>3.783783784</v>
      </c>
      <c r="O10" s="155">
        <f>G17</f>
        <v>3.636363636</v>
      </c>
    </row>
    <row r="11">
      <c r="C11" s="93" t="s">
        <v>291</v>
      </c>
      <c r="D11" s="95">
        <v>30.0</v>
      </c>
      <c r="E11" s="95">
        <v>26.0</v>
      </c>
      <c r="F11" s="95">
        <v>27.0</v>
      </c>
      <c r="G11" s="95">
        <v>12.0</v>
      </c>
      <c r="H11" s="93">
        <v>38.0</v>
      </c>
      <c r="I11" s="95">
        <v>15.0</v>
      </c>
      <c r="J11" s="95"/>
      <c r="K11" s="95"/>
      <c r="L11" s="95"/>
      <c r="M11" s="153">
        <f t="shared" si="1"/>
        <v>148</v>
      </c>
      <c r="N11" s="154">
        <f t="shared" si="2"/>
        <v>10</v>
      </c>
      <c r="O11" s="155">
        <f>H17</f>
        <v>10</v>
      </c>
    </row>
    <row r="12">
      <c r="C12" s="93" t="s">
        <v>292</v>
      </c>
      <c r="D12" s="95">
        <v>15.0</v>
      </c>
      <c r="E12" s="95">
        <v>24.0</v>
      </c>
      <c r="F12" s="95">
        <v>24.0</v>
      </c>
      <c r="G12" s="95">
        <v>7.0</v>
      </c>
      <c r="H12" s="95">
        <v>24.0</v>
      </c>
      <c r="I12" s="93">
        <v>19.0</v>
      </c>
      <c r="J12" s="95"/>
      <c r="K12" s="95"/>
      <c r="L12" s="95"/>
      <c r="M12" s="153">
        <f t="shared" si="1"/>
        <v>113</v>
      </c>
      <c r="N12" s="154">
        <f t="shared" si="2"/>
        <v>7.635135135</v>
      </c>
      <c r="O12" s="155">
        <f>I17</f>
        <v>4.415584416</v>
      </c>
    </row>
    <row r="13">
      <c r="C13" s="93" t="s">
        <v>293</v>
      </c>
      <c r="D13" s="95"/>
      <c r="E13" s="95"/>
      <c r="F13" s="95"/>
      <c r="G13" s="95"/>
      <c r="H13" s="95"/>
      <c r="I13" s="95"/>
      <c r="J13" s="93"/>
      <c r="K13" s="95"/>
      <c r="L13" s="95"/>
      <c r="M13" s="153">
        <f t="shared" si="1"/>
        <v>0</v>
      </c>
      <c r="N13" s="154">
        <f t="shared" si="2"/>
        <v>0</v>
      </c>
      <c r="O13" s="155">
        <f>J17</f>
        <v>0</v>
      </c>
    </row>
    <row r="14">
      <c r="C14" s="93" t="s">
        <v>294</v>
      </c>
      <c r="D14" s="95"/>
      <c r="E14" s="95"/>
      <c r="F14" s="95"/>
      <c r="G14" s="95"/>
      <c r="H14" s="95"/>
      <c r="I14" s="95"/>
      <c r="J14" s="95"/>
      <c r="K14" s="93"/>
      <c r="L14" s="95"/>
      <c r="M14" s="153">
        <f t="shared" si="1"/>
        <v>0</v>
      </c>
      <c r="N14" s="154">
        <f t="shared" si="2"/>
        <v>0</v>
      </c>
      <c r="O14" s="155">
        <f>K17</f>
        <v>0</v>
      </c>
    </row>
    <row r="15">
      <c r="C15" s="93" t="s">
        <v>295</v>
      </c>
      <c r="D15" s="95"/>
      <c r="E15" s="95"/>
      <c r="F15" s="95"/>
      <c r="G15" s="95"/>
      <c r="H15" s="95"/>
      <c r="I15" s="95"/>
      <c r="J15" s="95"/>
      <c r="K15" s="95"/>
      <c r="L15" s="93"/>
      <c r="M15" s="153">
        <f t="shared" si="1"/>
        <v>0</v>
      </c>
      <c r="N15" s="154">
        <f t="shared" si="2"/>
        <v>0</v>
      </c>
      <c r="O15" s="155">
        <f>L17</f>
        <v>0</v>
      </c>
    </row>
    <row r="16">
      <c r="C16" s="156" t="s">
        <v>284</v>
      </c>
      <c r="D16" s="157">
        <f t="shared" ref="D16:L16" si="3">SUM(D7:D15)</f>
        <v>119</v>
      </c>
      <c r="E16" s="157">
        <f t="shared" si="3"/>
        <v>122</v>
      </c>
      <c r="F16" s="157">
        <f t="shared" si="3"/>
        <v>118</v>
      </c>
      <c r="G16" s="157">
        <f t="shared" si="3"/>
        <v>56</v>
      </c>
      <c r="H16" s="157">
        <f t="shared" si="3"/>
        <v>154</v>
      </c>
      <c r="I16" s="157">
        <f t="shared" si="3"/>
        <v>68</v>
      </c>
      <c r="J16" s="157">
        <f t="shared" si="3"/>
        <v>0</v>
      </c>
      <c r="K16" s="157">
        <f t="shared" si="3"/>
        <v>0</v>
      </c>
      <c r="L16" s="157">
        <f t="shared" si="3"/>
        <v>0</v>
      </c>
    </row>
    <row r="17">
      <c r="C17" s="158" t="s">
        <v>281</v>
      </c>
      <c r="D17" s="159">
        <f t="shared" ref="D17:L17" si="4">10*D16/MAX($D$16:$L$16)</f>
        <v>7.727272727</v>
      </c>
      <c r="E17" s="159">
        <f t="shared" si="4"/>
        <v>7.922077922</v>
      </c>
      <c r="F17" s="159">
        <f t="shared" si="4"/>
        <v>7.662337662</v>
      </c>
      <c r="G17" s="159">
        <f t="shared" si="4"/>
        <v>3.636363636</v>
      </c>
      <c r="H17" s="159">
        <f t="shared" si="4"/>
        <v>10</v>
      </c>
      <c r="I17" s="159">
        <f t="shared" si="4"/>
        <v>4.415584416</v>
      </c>
      <c r="J17" s="159">
        <f t="shared" si="4"/>
        <v>0</v>
      </c>
      <c r="K17" s="159">
        <f t="shared" si="4"/>
        <v>0</v>
      </c>
      <c r="L17" s="159">
        <f t="shared" si="4"/>
        <v>0</v>
      </c>
    </row>
    <row r="21">
      <c r="C21" s="160" t="s">
        <v>285</v>
      </c>
      <c r="D21" s="161"/>
      <c r="E21" s="161"/>
      <c r="F21" s="161"/>
      <c r="G21" s="139"/>
    </row>
  </sheetData>
  <mergeCells count="1">
    <mergeCell ref="C21:G2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135.25"/>
  </cols>
  <sheetData>
    <row r="2">
      <c r="A2" s="87" t="s">
        <v>296</v>
      </c>
    </row>
    <row r="3">
      <c r="A3" s="87" t="s">
        <v>297</v>
      </c>
    </row>
    <row r="4">
      <c r="A4" s="87" t="s">
        <v>298</v>
      </c>
    </row>
    <row r="5">
      <c r="A5" s="87" t="s">
        <v>299</v>
      </c>
    </row>
    <row r="6">
      <c r="A6" s="87" t="s">
        <v>300</v>
      </c>
    </row>
    <row r="7">
      <c r="A7" s="35" t="s">
        <v>301</v>
      </c>
    </row>
    <row r="8">
      <c r="A8" s="87"/>
    </row>
    <row r="9">
      <c r="A9" s="87" t="s">
        <v>302</v>
      </c>
    </row>
    <row r="10">
      <c r="A10" s="87" t="s">
        <v>303</v>
      </c>
    </row>
    <row r="11">
      <c r="A11" s="87" t="s">
        <v>304</v>
      </c>
    </row>
    <row r="12">
      <c r="A12" s="87" t="s">
        <v>305</v>
      </c>
    </row>
    <row r="13">
      <c r="A13" s="87" t="s">
        <v>306</v>
      </c>
    </row>
    <row r="14">
      <c r="A14" s="35" t="s">
        <v>307</v>
      </c>
    </row>
    <row r="16">
      <c r="A16" s="87" t="s">
        <v>308</v>
      </c>
    </row>
    <row r="17">
      <c r="A17" s="87" t="s">
        <v>309</v>
      </c>
    </row>
    <row r="18">
      <c r="A18" s="87" t="s">
        <v>310</v>
      </c>
    </row>
    <row r="19">
      <c r="A19" s="87" t="s">
        <v>311</v>
      </c>
    </row>
    <row r="20">
      <c r="A20" s="87" t="s">
        <v>312</v>
      </c>
    </row>
    <row r="21">
      <c r="A21" s="35" t="s">
        <v>307</v>
      </c>
    </row>
    <row r="23">
      <c r="A23" s="87" t="s">
        <v>313</v>
      </c>
    </row>
    <row r="24">
      <c r="A24" s="87" t="s">
        <v>314</v>
      </c>
    </row>
    <row r="25">
      <c r="A25" s="87" t="s">
        <v>315</v>
      </c>
    </row>
    <row r="26">
      <c r="A26" s="87" t="s">
        <v>316</v>
      </c>
    </row>
    <row r="27">
      <c r="A27" s="87" t="s">
        <v>317</v>
      </c>
    </row>
    <row r="28">
      <c r="A28" s="35" t="s">
        <v>318</v>
      </c>
    </row>
  </sheetData>
  <drawing r:id="rId1"/>
</worksheet>
</file>