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omuno\Intralinks VIA\000.05 Productos\Logistics\itsc_TMS\"/>
    </mc:Choice>
  </mc:AlternateContent>
  <xr:revisionPtr revIDLastSave="0" documentId="13_ncr:1_{757D5CE5-292C-4677-99AE-B45770B119AA}" xr6:coauthVersionLast="32" xr6:coauthVersionMax="32" xr10:uidLastSave="{00000000-0000-0000-0000-000000000000}"/>
  <bookViews>
    <workbookView xWindow="0" yWindow="0" windowWidth="19200" windowHeight="6960" tabRatio="567" activeTab="1" xr2:uid="{00000000-000D-0000-FFFF-FFFF00000000}"/>
  </bookViews>
  <sheets>
    <sheet name="Bitacora Consecutivo" sheetId="3" r:id="rId1"/>
    <sheet name="Base " sheetId="2" r:id="rId2"/>
    <sheet name="Hoja3" sheetId="28" state="hidden" r:id="rId3"/>
    <sheet name="incidencia" sheetId="6" state="hidden" r:id="rId4"/>
  </sheets>
  <definedNames>
    <definedName name="_xlnm._FilterDatabase" localSheetId="0" hidden="1">'Bitacora Consecutivo'!$A$10:$BY$21</definedName>
    <definedName name="_xlnm.Print_Titles" localSheetId="0">'Bitacora Consecutivo'!$1:$10</definedName>
  </definedNames>
  <calcPr calcId="179017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11" i="3" l="1"/>
  <c r="AE11" i="3" l="1"/>
  <c r="AF11" i="3" s="1"/>
  <c r="AI11" i="3"/>
  <c r="AK11" i="3"/>
  <c r="AL11" i="3" s="1"/>
  <c r="AO11" i="3"/>
  <c r="AQ11" i="3"/>
  <c r="AR11" i="3" s="1"/>
  <c r="AU11" i="3"/>
  <c r="AW11" i="3"/>
  <c r="AX11" i="3" s="1"/>
  <c r="BA11" i="3"/>
  <c r="AE12" i="3"/>
  <c r="AF12" i="3" s="1"/>
  <c r="AI12" i="3"/>
  <c r="AK12" i="3"/>
  <c r="AL12" i="3" s="1"/>
  <c r="AO12" i="3"/>
  <c r="AQ12" i="3"/>
  <c r="AR12" i="3" s="1"/>
  <c r="AU12" i="3"/>
  <c r="AW12" i="3"/>
  <c r="AX12" i="3" s="1"/>
  <c r="BA12" i="3"/>
  <c r="AE13" i="3"/>
  <c r="AF13" i="3" s="1"/>
  <c r="AI13" i="3"/>
  <c r="AK13" i="3"/>
  <c r="AL13" i="3" s="1"/>
  <c r="AO13" i="3"/>
  <c r="AQ13" i="3"/>
  <c r="AR13" i="3" s="1"/>
  <c r="AU13" i="3"/>
  <c r="AW13" i="3"/>
  <c r="AX13" i="3" s="1"/>
  <c r="BA13" i="3"/>
  <c r="AE14" i="3"/>
  <c r="AF14" i="3" s="1"/>
  <c r="AI14" i="3"/>
  <c r="AK14" i="3"/>
  <c r="AL14" i="3" s="1"/>
  <c r="AO14" i="3"/>
  <c r="AQ14" i="3"/>
  <c r="AR14" i="3" s="1"/>
  <c r="AU14" i="3"/>
  <c r="AW14" i="3"/>
  <c r="AX14" i="3" s="1"/>
  <c r="BA14" i="3"/>
  <c r="AE15" i="3"/>
  <c r="AF15" i="3" s="1"/>
  <c r="AI15" i="3"/>
  <c r="AK15" i="3"/>
  <c r="AL15" i="3" s="1"/>
  <c r="AO15" i="3"/>
  <c r="AQ15" i="3"/>
  <c r="AR15" i="3" s="1"/>
  <c r="AU15" i="3"/>
  <c r="AW15" i="3"/>
  <c r="AX15" i="3" s="1"/>
  <c r="BA15" i="3"/>
  <c r="AE16" i="3"/>
  <c r="AF16" i="3" s="1"/>
  <c r="AI16" i="3"/>
  <c r="AK16" i="3"/>
  <c r="AL16" i="3" s="1"/>
  <c r="AO16" i="3"/>
  <c r="AQ16" i="3"/>
  <c r="AR16" i="3" s="1"/>
  <c r="AU16" i="3"/>
  <c r="AW16" i="3"/>
  <c r="AX16" i="3" s="1"/>
  <c r="BA16" i="3"/>
  <c r="AE17" i="3"/>
  <c r="AF17" i="3" s="1"/>
  <c r="AI17" i="3"/>
  <c r="AK17" i="3"/>
  <c r="AL17" i="3" s="1"/>
  <c r="AO17" i="3"/>
  <c r="AQ17" i="3"/>
  <c r="AR17" i="3" s="1"/>
  <c r="AU17" i="3"/>
  <c r="AW17" i="3"/>
  <c r="AX17" i="3" s="1"/>
  <c r="BA17" i="3"/>
  <c r="AE18" i="3"/>
  <c r="AF18" i="3" s="1"/>
  <c r="AI18" i="3"/>
  <c r="AK18" i="3"/>
  <c r="AL18" i="3" s="1"/>
  <c r="AO18" i="3"/>
  <c r="AQ18" i="3"/>
  <c r="AR18" i="3" s="1"/>
  <c r="AU18" i="3"/>
  <c r="AW18" i="3"/>
  <c r="AX18" i="3" s="1"/>
  <c r="BA18" i="3"/>
  <c r="AE19" i="3"/>
  <c r="AF19" i="3" s="1"/>
  <c r="AI19" i="3"/>
  <c r="AK19" i="3"/>
  <c r="AL19" i="3" s="1"/>
  <c r="AO19" i="3"/>
  <c r="AQ19" i="3"/>
  <c r="AR19" i="3" s="1"/>
  <c r="AU19" i="3"/>
  <c r="AW19" i="3"/>
  <c r="AX19" i="3" s="1"/>
  <c r="BA19" i="3"/>
  <c r="AE20" i="3"/>
  <c r="AF20" i="3" s="1"/>
  <c r="AI20" i="3"/>
  <c r="AK20" i="3"/>
  <c r="AL20" i="3" s="1"/>
  <c r="AO20" i="3"/>
  <c r="AQ20" i="3"/>
  <c r="AR20" i="3" s="1"/>
  <c r="AU20" i="3"/>
  <c r="AW20" i="3"/>
  <c r="AX20" i="3" s="1"/>
  <c r="BA20" i="3"/>
  <c r="AE21" i="3"/>
  <c r="AF21" i="3" s="1"/>
  <c r="AI21" i="3"/>
  <c r="AK21" i="3"/>
  <c r="AL21" i="3" s="1"/>
  <c r="AO21" i="3"/>
  <c r="AQ21" i="3"/>
  <c r="AR21" i="3" s="1"/>
  <c r="AU21" i="3"/>
  <c r="AW21" i="3"/>
  <c r="AX21" i="3" s="1"/>
  <c r="BA21" i="3"/>
  <c r="BB17" i="3" l="1"/>
  <c r="BB13" i="3"/>
  <c r="BB14" i="3"/>
  <c r="BB21" i="3"/>
  <c r="BB19" i="3"/>
  <c r="BB20" i="3"/>
  <c r="BB15" i="3"/>
  <c r="BB11" i="3"/>
  <c r="BB16" i="3"/>
  <c r="BB18" i="3"/>
  <c r="BB12" i="3"/>
  <c r="BO12" i="3" l="1"/>
  <c r="BO13" i="3"/>
  <c r="BO14" i="3"/>
  <c r="BO15" i="3"/>
  <c r="BO16" i="3"/>
  <c r="BO17" i="3"/>
  <c r="BO18" i="3"/>
  <c r="BO19" i="3"/>
  <c r="BO20" i="3"/>
  <c r="BO21" i="3"/>
  <c r="O21" i="3" l="1"/>
  <c r="O20" i="3"/>
  <c r="O19" i="3"/>
  <c r="O18" i="3"/>
  <c r="O17" i="3"/>
  <c r="O16" i="3"/>
  <c r="O15" i="3"/>
  <c r="O14" i="3"/>
  <c r="O13" i="3"/>
  <c r="O12" i="3"/>
  <c r="O11" i="3"/>
  <c r="K12" i="3"/>
  <c r="K13" i="3"/>
  <c r="K14" i="3"/>
  <c r="K15" i="3"/>
  <c r="K16" i="3"/>
  <c r="K17" i="3"/>
  <c r="K18" i="3"/>
  <c r="K19" i="3"/>
  <c r="K20" i="3"/>
  <c r="K21" i="3"/>
  <c r="K11" i="3"/>
  <c r="Q11" i="3" s="1"/>
  <c r="Q21" i="3" l="1"/>
  <c r="Q17" i="3"/>
  <c r="Q19" i="3"/>
  <c r="Q15" i="3"/>
  <c r="Q20" i="3"/>
  <c r="Q16" i="3"/>
  <c r="Q12" i="3"/>
  <c r="Q13" i="3"/>
  <c r="Q18" i="3"/>
  <c r="Q14" i="3"/>
  <c r="BQ11" i="3" l="1"/>
  <c r="BQ16" i="3" l="1"/>
  <c r="BQ12" i="3"/>
  <c r="BQ19" i="3"/>
  <c r="BQ15" i="3"/>
  <c r="BQ18" i="3"/>
  <c r="BQ14" i="3"/>
  <c r="BQ20" i="3"/>
  <c r="BQ17" i="3"/>
  <c r="BQ13" i="3"/>
  <c r="BI21" i="3" l="1"/>
  <c r="BI20" i="3"/>
  <c r="BI19" i="3"/>
  <c r="BI18" i="3"/>
  <c r="BI17" i="3"/>
  <c r="BI16" i="3"/>
  <c r="BI15" i="3"/>
  <c r="BI14" i="3"/>
  <c r="BI13" i="3"/>
  <c r="BI12" i="3"/>
  <c r="BI11" i="3"/>
  <c r="BJ21" i="3" l="1"/>
  <c r="BJ20" i="3"/>
  <c r="BJ19" i="3"/>
  <c r="BJ18" i="3"/>
  <c r="BJ17" i="3"/>
  <c r="BJ16" i="3"/>
  <c r="BJ15" i="3"/>
  <c r="BJ14" i="3"/>
  <c r="BJ13" i="3"/>
  <c r="BJ12" i="3"/>
  <c r="BJ11" i="3"/>
  <c r="BQ2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Osvaldo Munoz</author>
    <author>Usuario</author>
  </authors>
  <commentList>
    <comment ref="BH8" authorId="0" shapeId="0" xr:uid="{A58AEAA0-16C5-4C96-B95E-702D532FDE1B}">
      <text>
        <r>
          <rPr>
            <b/>
            <sz val="9"/>
            <color indexed="81"/>
            <rFont val="Tahoma"/>
            <charset val="1"/>
          </rPr>
          <t>Osvaldo Munoz:</t>
        </r>
        <r>
          <rPr>
            <sz val="9"/>
            <color indexed="81"/>
            <rFont val="Tahoma"/>
            <charset val="1"/>
          </rPr>
          <t xml:space="preserve">
unificar tabla con maniobras</t>
        </r>
      </text>
    </comment>
    <comment ref="S10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Colonia y Sucursal de entrega
</t>
        </r>
      </text>
    </comment>
    <comment ref="X10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Indicar: Factura o remisión o pedimento
Para Spradmex: numero de rollos</t>
        </r>
      </text>
    </comment>
  </commentList>
</comments>
</file>

<file path=xl/sharedStrings.xml><?xml version="1.0" encoding="utf-8"?>
<sst xmlns="http://schemas.openxmlformats.org/spreadsheetml/2006/main" count="752" uniqueCount="488">
  <si>
    <t>Folio</t>
  </si>
  <si>
    <t>Referencia</t>
  </si>
  <si>
    <t>Codigo de Unidad</t>
  </si>
  <si>
    <t>Cantidad</t>
  </si>
  <si>
    <t>Unidad de Medida</t>
  </si>
  <si>
    <t>Caja</t>
  </si>
  <si>
    <t>Pallet</t>
  </si>
  <si>
    <t>Rollo</t>
  </si>
  <si>
    <t>Bolsa</t>
  </si>
  <si>
    <t>Incidencia</t>
  </si>
  <si>
    <t>Falla Mecanica</t>
  </si>
  <si>
    <t>Siniestro</t>
  </si>
  <si>
    <t>Cancelacion cliente</t>
  </si>
  <si>
    <t>Ubicación Erronea</t>
  </si>
  <si>
    <t>N/A</t>
  </si>
  <si>
    <t>Cliente</t>
  </si>
  <si>
    <t>Clogistic</t>
  </si>
  <si>
    <t>Cita Perdida</t>
  </si>
  <si>
    <t>Entrega fuera de Tiempo Clogistics</t>
  </si>
  <si>
    <t>Tipo de VAS</t>
  </si>
  <si>
    <t>Maniobra</t>
  </si>
  <si>
    <t>Custodia</t>
  </si>
  <si>
    <r>
      <t>Código:</t>
    </r>
    <r>
      <rPr>
        <sz val="9"/>
        <color rgb="FF4B4C56"/>
        <rFont val="Calibri"/>
        <family val="2"/>
        <scheme val="minor"/>
      </rPr>
      <t xml:space="preserve"> CLG-SDS-FT-001-02</t>
    </r>
  </si>
  <si>
    <r>
      <t xml:space="preserve">Revisión: </t>
    </r>
    <r>
      <rPr>
        <sz val="9"/>
        <color rgb="FF4B4C56"/>
        <rFont val="Calibri"/>
        <family val="2"/>
        <scheme val="minor"/>
      </rPr>
      <t>01</t>
    </r>
  </si>
  <si>
    <t>Supervisión</t>
  </si>
  <si>
    <t>Fecha
 Solicitud</t>
  </si>
  <si>
    <t>Ud de 
Medida</t>
  </si>
  <si>
    <t>Volumetria de Carga</t>
  </si>
  <si>
    <t>Cliente de 
Entrega</t>
  </si>
  <si>
    <t>Dirección de
Entrega</t>
  </si>
  <si>
    <t>Fecha de Carga</t>
  </si>
  <si>
    <t>Hora de Carga</t>
  </si>
  <si>
    <t>Fecha de 
Descarga</t>
  </si>
  <si>
    <t>Hora de Descarga</t>
  </si>
  <si>
    <t>Tipo de Descarga</t>
  </si>
  <si>
    <t>Tipo de
carga</t>
  </si>
  <si>
    <t>Tipo de 
Viaje</t>
  </si>
  <si>
    <t>Concepto</t>
  </si>
  <si>
    <t>Hora de
llegada</t>
  </si>
  <si>
    <t>Nombre del
chofer</t>
  </si>
  <si>
    <t>Nombre del
transporte</t>
  </si>
  <si>
    <t>Cortina</t>
  </si>
  <si>
    <t>No. Placa</t>
  </si>
  <si>
    <t>Código 
Unidad</t>
  </si>
  <si>
    <t>Hora de
Salida</t>
  </si>
  <si>
    <t>Precinto</t>
  </si>
  <si>
    <t>Fecha retorno
PDO</t>
  </si>
  <si>
    <t>Entrega de
File</t>
  </si>
  <si>
    <t>Fecha de
Facturación</t>
  </si>
  <si>
    <t>No.  Factura</t>
  </si>
  <si>
    <t>Jefe</t>
  </si>
  <si>
    <t>Gerente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</si>
  <si>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</si>
  <si>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</si>
  <si>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</si>
  <si>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</si>
  <si>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</si>
  <si>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</si>
  <si>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</si>
  <si>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</si>
  <si>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</si>
  <si>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</si>
  <si>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</si>
  <si>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 xml:space="preserve"> Unidad
solicitada</t>
  </si>
  <si>
    <t>Imputabilidad</t>
  </si>
  <si>
    <t>Fecha de 
Salida</t>
  </si>
  <si>
    <t>Tipo de Unidad</t>
  </si>
  <si>
    <t>Tipo de Viaje</t>
  </si>
  <si>
    <t xml:space="preserve">Local </t>
  </si>
  <si>
    <t>Foraneo</t>
  </si>
  <si>
    <t>Peaje</t>
  </si>
  <si>
    <t>Estadia</t>
  </si>
  <si>
    <t>Generación de
Evidencias</t>
  </si>
  <si>
    <t>SDS.DIS.DED.07</t>
  </si>
  <si>
    <t>SDS.DIS.DED.08</t>
  </si>
  <si>
    <t>SDS.DIS.DED.09</t>
  </si>
  <si>
    <t>SDS.DIS.DED.10</t>
  </si>
  <si>
    <t>RABON</t>
  </si>
  <si>
    <t>SDS.DIS.DED.11</t>
  </si>
  <si>
    <t>SDS.DIS.DED.12</t>
  </si>
  <si>
    <t>SDS.DIS.EYP.11</t>
  </si>
  <si>
    <t>SDS.DIS.EYP.07</t>
  </si>
  <si>
    <t>SDS.DIS.DEM.11</t>
  </si>
  <si>
    <t>SDS.DIS.TRS.30</t>
  </si>
  <si>
    <t>Clave</t>
  </si>
  <si>
    <t>Reparto</t>
  </si>
  <si>
    <t>Imputable</t>
  </si>
  <si>
    <t>Imoutable</t>
  </si>
  <si>
    <t>cliente</t>
  </si>
  <si>
    <t>Clogistics</t>
  </si>
  <si>
    <t>descripcion</t>
  </si>
  <si>
    <t>CVE</t>
  </si>
  <si>
    <t>NOMBRE</t>
  </si>
  <si>
    <t>A &amp; R SERVICIOS DE ALMACENAJE Y LOGISTICA, S.A. DE C.V.</t>
  </si>
  <si>
    <t>ACCESSA LOGISTICS SA DE CV</t>
  </si>
  <si>
    <t>ADMINISTRACION GASTRONOMICA FISA SA DE CV</t>
  </si>
  <si>
    <t>ADVANCED SECURE SOLUTIONS, S.A. DE C.V.</t>
  </si>
  <si>
    <t>AGENCIA ADUANAL DEL VALLE CENTRO SC</t>
  </si>
  <si>
    <t>AGROCULTIVOS CASA DE PIEDRA S.A. DE C.V.</t>
  </si>
  <si>
    <t>AIR CARGA INTERNACIONAL, S.A DE C.V.</t>
  </si>
  <si>
    <t>AKA TRADING PARTNERS MEXICO SA DE CV</t>
  </si>
  <si>
    <t>ALFATHERM S.P.A.</t>
  </si>
  <si>
    <t>ALMACENADORA INTER AMERICANA, S.A. DE C.V.</t>
  </si>
  <si>
    <t>ALMACENADORA MODELO S.A DE C.V</t>
  </si>
  <si>
    <t>ALMACENAJE Y DISTRIBUCION NORDIC, S.A. DE C.V.</t>
  </si>
  <si>
    <t>ALONDRATEX IMPORT, SA DE CV</t>
  </si>
  <si>
    <t>ALQUEMIA ITALIANA, S.A. DE C.V</t>
  </si>
  <si>
    <t>ALTO CAMPI, S.A. DE C.V.</t>
  </si>
  <si>
    <t>ARLANDA, S.A. DE C.V.</t>
  </si>
  <si>
    <t>ARTICULOS EXCLUSIVOS Y ESPECIALIZADOS JA, S.A. DE C.V.</t>
  </si>
  <si>
    <t>BACARDI Y COMPA&amp;IA SA DE CV</t>
  </si>
  <si>
    <t>BETTER NOVELTY OFFICE SA DE CV</t>
  </si>
  <si>
    <t>BLUEPRINT TEXTILES, S. DE R.L. DE C.V.</t>
  </si>
  <si>
    <t>BLUSENS MEXICO, S.A. DE C.V.</t>
  </si>
  <si>
    <t>BRIGHTSTAR DE MEXICO, S.A. DE C.V.</t>
  </si>
  <si>
    <t>CALSONICKANSEI MEXICANA SA DE CV</t>
  </si>
  <si>
    <t>CANAL IBAROHA, S.A. DE C.V.</t>
  </si>
  <si>
    <t>CAVAS DEL MUNDO S.A. DE C.V.</t>
  </si>
  <si>
    <t>CBL SPORTS S.A. DE C.V.</t>
  </si>
  <si>
    <t>CCP MODA INTERNACIONAL S.A. DE C.V.</t>
  </si>
  <si>
    <t>CEL CONSUMER ELECTRONICS LOGISTICS SA DE CV</t>
  </si>
  <si>
    <t>CELER PRODUCTS, S.A.P.I. DE C.V.</t>
  </si>
  <si>
    <t>CENTRO INTERNACIONAL DE COMERCIO, S.A. DE C.V.</t>
  </si>
  <si>
    <t>CERAGON NETWORKS, S.A. DE C.V.</t>
  </si>
  <si>
    <t>CHERRY ELECTRONICS, S.A. DE C.V.</t>
  </si>
  <si>
    <t>CHOPIN, S.A. DE C.V.</t>
  </si>
  <si>
    <t>CHRISTIAN GAMBOA MEJIA</t>
  </si>
  <si>
    <t>COMERCIALIZADORA COSTUMBRES DEL SUR S. DE R.L. DE CV</t>
  </si>
  <si>
    <t>COMERCIALIZADORA HERVARU DE QUERETARO, S.A. DE C.V.</t>
  </si>
  <si>
    <t>COMERCIALIZADORA HERVARU DE SAN LUIS, S.A. DE C.V.</t>
  </si>
  <si>
    <t>COMERCIALIZADORA INTERCERAMIC SA DE CV</t>
  </si>
  <si>
    <t>COMERCIALIZADORA JAOMA SA DE CV</t>
  </si>
  <si>
    <t>COMERCIALIZADORA JARVI SA DE CV</t>
  </si>
  <si>
    <t>COMERCIALIZADORA KALIL, S.A. DE C.V.</t>
  </si>
  <si>
    <t>COMERCIALIZADORA SINTEGRAE S DE R.L. DE C.V.</t>
  </si>
  <si>
    <t>COMERCIALIZADORA VICTUS DE MEXICO, S.A. DE C.V.</t>
  </si>
  <si>
    <t>COMERCIALIZADORA Y DISTRIBUIDORA COBIIE SA DE CV</t>
  </si>
  <si>
    <t>COMERCIALIZADORA YUNIDECO, SA DE CV</t>
  </si>
  <si>
    <t>CORPORACION RC INTERNACIONAL, S.A. DE C.V.</t>
  </si>
  <si>
    <t>CORPORATIVO CIES Y COMEXI, S.A. DE C.V.</t>
  </si>
  <si>
    <t>CORPORATIVO DE ALMACENES 4PL, S.A. DE C.V.</t>
  </si>
  <si>
    <t>CRAMBO MEXICO S. DE R.L. DE C.V.</t>
  </si>
  <si>
    <t>CREACIONES CULTURALES MASELU, S.A. DE C.V.</t>
  </si>
  <si>
    <t>CRIOTEC, S.A. DE C.V.</t>
  </si>
  <si>
    <t>CRT GLOBAL, S.A. DE C.V.</t>
  </si>
  <si>
    <t>CS GLOBAL, S.A. DE C.V.</t>
  </si>
  <si>
    <t>CURMI, S.A. DE C.V.</t>
  </si>
  <si>
    <t>DACE APPLIANCES NORTH AMERICA SAPI DE CV</t>
  </si>
  <si>
    <t>DACHSER DE MEXICO, S.A. DE C.V.</t>
  </si>
  <si>
    <t>DHL GLOBAL FORWARDING (MEXICO), S.A. DE C.V.</t>
  </si>
  <si>
    <t>DISTRIBUIDORA BIO-RELAX, S.A. DE C.V.</t>
  </si>
  <si>
    <t>DISTRIBUIDORA DE COMPONENTES AUDIO Y VIDEO, S.A. DE C.V.</t>
  </si>
  <si>
    <t>DISTRIBUIDORA DE ELECTRONICOS, S.A. DE C.V.</t>
  </si>
  <si>
    <t>DISTRIBUIDORA DE MODA ISGE S.A. DE C.V.</t>
  </si>
  <si>
    <t>DISTRIBUIDORA DEL CARMEN IMPORT EXPORT, S.A. DE C.V.</t>
  </si>
  <si>
    <t>DISTRIBUIDORA EL MAGO DEL CENTRO, S.A. DE C.V.</t>
  </si>
  <si>
    <t>DISTRIBUIDORA GAMEXPRESS, S.A. DE C.V.</t>
  </si>
  <si>
    <t>DISTRIBUIDORA IBERICA SA DE CV</t>
  </si>
  <si>
    <t>DISTRIBUIDORA TEXTIL VERANDAS, S.A. DE C.V.</t>
  </si>
  <si>
    <t>DLP CONSTRUCCIONES, S.A. DE C.V.</t>
  </si>
  <si>
    <t>ECM DE VINOS, S.A. DE C.V.</t>
  </si>
  <si>
    <t>EFREN ROBERTO GAMBOA MUÑOZ</t>
  </si>
  <si>
    <t>EL PASEO DE LA VID, S.A DE C.V.</t>
  </si>
  <si>
    <t>ERGO INNOVO SA DE CV</t>
  </si>
  <si>
    <t>ESFERA MEDICA INTERNACIONAL, S. DE R.L DE C.V</t>
  </si>
  <si>
    <t>ESLABON LOGISTICO SA DE CV</t>
  </si>
  <si>
    <t>EVENFLO MEXICO, S.A. DE C.V.</t>
  </si>
  <si>
    <t>EVERESTDRINKS, S.A. DE C.V.</t>
  </si>
  <si>
    <t>EXCLUSIVE WINES IMPORT EXPORT, S.A. DE C.V.</t>
  </si>
  <si>
    <t>EXPRESSWAY GLOBAL LOGISTICS, S.A. de C.V.</t>
  </si>
  <si>
    <t>FERRER Y ASOCIADOS SA DE CV</t>
  </si>
  <si>
    <t>FIBRAS ANIMALES INDUSTRIALIZADAS  S. DE R.L.</t>
  </si>
  <si>
    <t>FINCAS DEL NUEVO MUNDO, S.A. DE C.V.</t>
  </si>
  <si>
    <t>FINIDIA SA DE CV</t>
  </si>
  <si>
    <t>FOREVER LIVING PRODUCTS MEXICO S DE RL DE CV</t>
  </si>
  <si>
    <t>FOTORAMA DE MEXICO, S.A. DE C.V.</t>
  </si>
  <si>
    <t>GALLAR WINES MEXICO, S DE RL DE CV</t>
  </si>
  <si>
    <t>GIOVANNI CARLO ZOLA PEREZ</t>
  </si>
  <si>
    <t>GRUPO ACCESORIES LAZHER SA DE CV</t>
  </si>
  <si>
    <t>GRUPO CARMI SA DE CV</t>
  </si>
  <si>
    <t>GRUPO ELECTRICO BOHR, S.A. DE C.V.</t>
  </si>
  <si>
    <t>GRUPO EMPRESARIAL RIOVALLE SA DE CV</t>
  </si>
  <si>
    <t>GRUPO FEVEX, S.A. DE C.V.</t>
  </si>
  <si>
    <t>GRUPO INDUSTRIAL FARGOS SA DE CV</t>
  </si>
  <si>
    <t>GRUPO NYLTEX, S.A. DE C.V.</t>
  </si>
  <si>
    <t>GRUPO RYM S.A. DE C.V.</t>
  </si>
  <si>
    <t>GRUPO TENERIFE, S.A. DE C.V.</t>
  </si>
  <si>
    <t>GRUPOED CENTRO DE DISTRIBUCION SA DE CV</t>
  </si>
  <si>
    <t>HATZLAJA Y SOLUCIONES, S,A, DE C,V.</t>
  </si>
  <si>
    <t>HC TOY S SA DE CV</t>
  </si>
  <si>
    <t>HERSAN CONSULTORES INTEGRALES S.A. DE C.V.</t>
  </si>
  <si>
    <t>HISENSE MEXICO, S DE RL DE CV</t>
  </si>
  <si>
    <t>HOLOS-GRAFE, S.A. DE C.V.</t>
  </si>
  <si>
    <t>IBW IMPORTACIONES Y DISTRIBUCIONES, S.A. DE C.V.</t>
  </si>
  <si>
    <t>ICELANDIC GLACIAL MEXICO, SAPI DE CV</t>
  </si>
  <si>
    <t>IMPAK2GO S.A. DE C.V.</t>
  </si>
  <si>
    <t>IMPORTACIONES INTERAMERICANA SA DE CV</t>
  </si>
  <si>
    <t>IMPORTACIONES SOARMA S DE RL DE CV</t>
  </si>
  <si>
    <t>IMPORTACIONES Y REPRESENTACIONES AZUL DE MAR, S.A. DE C.V.</t>
  </si>
  <si>
    <t>IMPORTADORA ECM DE CEPAS, S.A. DE C.V.</t>
  </si>
  <si>
    <t>IMPORTADORA PICOLO, S.A. DE C.V.</t>
  </si>
  <si>
    <t>IMPORTAMEX INTERNACIONAL, S.A. DE C.V.</t>
  </si>
  <si>
    <t>INDUSTRIA DE TELECOMUNICACION ELECTRONICA BRASILENA DE MEXICO, S.A. DE C.V.</t>
  </si>
  <si>
    <t>INDUSTRIAS ZUCO SA DE CV</t>
  </si>
  <si>
    <t>INGENIERIA Y SISTEMAS ELECTROMEDICOS, S.A. DE C.V.</t>
  </si>
  <si>
    <t>INGENIO SAN RAFAEL DE PUCTE SA DE CV</t>
  </si>
  <si>
    <t>INMITEC MEXICANA, S.A DE C.V.</t>
  </si>
  <si>
    <t>INTEGRADOR DE TRANSPORTE Y LOGISTICA SA DE CV</t>
  </si>
  <si>
    <t>INTELIDECK, S.A. DE C.V.</t>
  </si>
  <si>
    <t>INTERMAVE, S.A. DE C.V.</t>
  </si>
  <si>
    <t>IO MEDIA, S.A. DE C.V.</t>
  </si>
  <si>
    <t>IR DISTRIBUTION COMPANY S.A.P.I. DE C.V.</t>
  </si>
  <si>
    <t>IRASA INDUSTRIAL, S.A. DE C.V.</t>
  </si>
  <si>
    <t>IX GROUP, S.A. DE C.V.</t>
  </si>
  <si>
    <t>JMG IMPORTACIONES, S.A. DE C.V.</t>
  </si>
  <si>
    <t>KEEPLIT GLOBAL, S.A.P.I. DE C.V.</t>
  </si>
  <si>
    <t>KUEHNE + NAGEL S.A DE C.V</t>
  </si>
  <si>
    <t>L V LOGISTICA EN VINOS SA DE CV</t>
  </si>
  <si>
    <t>LA COMPAÑIA DEL VINO SA DE CV</t>
  </si>
  <si>
    <t>LA DISTRIBUIDORA DE CASIMIRES, S.A. DE C.V.</t>
  </si>
  <si>
    <t>LATINO AMERICANA DE DESARROLLOS, S.A. DE C.V.</t>
  </si>
  <si>
    <t>LC IMPORTACIONES, S.A. DE C.V.</t>
  </si>
  <si>
    <t>LEV SPORTS SA DE CV</t>
  </si>
  <si>
    <t>LINASE, S.A. DE C.V.</t>
  </si>
  <si>
    <t>LOGAL NACIONAL, S.A. DE C.V.</t>
  </si>
  <si>
    <t>LOGISFASHION MEXICO, S.A. DE C.V.</t>
  </si>
  <si>
    <t>LOGISICA ALFIN SA DE CV</t>
  </si>
  <si>
    <t>LOGISINERGIA ROUG SA DE CV</t>
  </si>
  <si>
    <t>LOS PECES MORONGOS SA DE CV</t>
  </si>
  <si>
    <t>LOS SIETE MISTERIOS SA DE CV</t>
  </si>
  <si>
    <t>LTL LOGISTICS, S.A. DE C.V.</t>
  </si>
  <si>
    <t>MANIOBRAS ESTRATEGICAS DEL PACIFICO SA DE CV</t>
  </si>
  <si>
    <t>MANZANILLA LA PASTORA, S.A. DE C.V.</t>
  </si>
  <si>
    <t>MARINTER SA DE CV</t>
  </si>
  <si>
    <t>MARKE, S.A DE C.V.</t>
  </si>
  <si>
    <t>MEXTRADE GLOBAL IMPORTS, S DE RL DE CV</t>
  </si>
  <si>
    <t>MINNO LATAM S. DE R.L. DE C.V.</t>
  </si>
  <si>
    <t>MIRIAM DELGADILLO ARROYO</t>
  </si>
  <si>
    <t>MODA IN CASA, S.A. DE C.V.</t>
  </si>
  <si>
    <t>MODA INFANTIL MAYORAL, S.A. DE C.V.</t>
  </si>
  <si>
    <t>NAROVEC, S.A. DE C.V.</t>
  </si>
  <si>
    <t>NF FEED PRODUCTS MEXICO SA DE CV</t>
  </si>
  <si>
    <t>NUEVA GALATEA, S.A. DE C.V.</t>
  </si>
  <si>
    <t>O DE VINO S DE RL DE CV</t>
  </si>
  <si>
    <t>OFIVENTAS Y SERVICIOS, S.A. DE C.V.</t>
  </si>
  <si>
    <t>OPERADORA BSD HOY, S.A. DE C.V.</t>
  </si>
  <si>
    <t>OPERADORA DAVIZA SA DE CV</t>
  </si>
  <si>
    <t>OPERADORA DE PRODUCTOS CARVI SAPI DE CV</t>
  </si>
  <si>
    <t>OPERADORA YODEA SA DE CV</t>
  </si>
  <si>
    <t>P.A.C. INTERNATIONAL, S.A. DE C.V.</t>
  </si>
  <si>
    <t>PAPELERIA PREMIUM PAPER S.A. DE C.V.</t>
  </si>
  <si>
    <t>PARAMOUNT BED MEXICO, S.A. DE C.V.</t>
  </si>
  <si>
    <t>PHOTO PACK SA DE CV</t>
  </si>
  <si>
    <t>PIACERE, S.A. DE C.V.</t>
  </si>
  <si>
    <t>PLANUS, S.A.P.I. DE C.V.</t>
  </si>
  <si>
    <t>PLAY HAWKERS MEXICO, S.A. DE C.V.</t>
  </si>
  <si>
    <t>PREMIERE EXCLUSIVES, S.A. DE C.V.</t>
  </si>
  <si>
    <t>PRESENCIA COMERCIALIZADORA ALTAVISTA, S.A. DE C.V.</t>
  </si>
  <si>
    <t>PRIMA FREE TRADE CANCUN, S.A. DE C.V.</t>
  </si>
  <si>
    <t>PRIMERA RED S,A, DE C,V,</t>
  </si>
  <si>
    <t>PRINTING MORE SOLUTIONS S.A. DE C.V.</t>
  </si>
  <si>
    <t>PROCESOS DE VALOR AGREGADO, S.C.</t>
  </si>
  <si>
    <t>PROCESSED PLASTIC DE MEXICO, S.A.P.I. DE C.V.</t>
  </si>
  <si>
    <t>PRODUCTOS BODYCARE SA DE CV</t>
  </si>
  <si>
    <t>PRODUCTOS INDUSTRIALES DE LEON S.A. DE C.V.</t>
  </si>
  <si>
    <t>PROFIT WINES NINE, S.A. DE C.V.</t>
  </si>
  <si>
    <t>PROMOLOGISTICS SA DE CV</t>
  </si>
  <si>
    <t>REDICAL WINES IMPORT EXPORT, S.A. DE C.V.</t>
  </si>
  <si>
    <t>RENESOLA MEXICO, S. DE R.L. DE C.V.</t>
  </si>
  <si>
    <t>ROBAMA, S.A. DE C.V.</t>
  </si>
  <si>
    <t>ROYAL TEA, S.A. DE C.V.</t>
  </si>
  <si>
    <t>SAGARDI GASTRONOMIA VASCA MEXICO S DE RL DE CV</t>
  </si>
  <si>
    <t>SCHNELLEST LOGISTIK, SA DE CV</t>
  </si>
  <si>
    <t>SENOMEGA REPRESENTACIONES, S.A. DE C.V.</t>
  </si>
  <si>
    <t>SERVICARGO, S.A. DE C.V.</t>
  </si>
  <si>
    <t>SERVICIOS ADUANALES LUIS HOYO, S.A. DE C.V.</t>
  </si>
  <si>
    <t>SERVICIOS CARYO S.A DE C.V</t>
  </si>
  <si>
    <t>SOLUCIONES LOGISTICAS Y ALMACENAJE DE QUERETARO, S.A. DE C.V.</t>
  </si>
  <si>
    <t>SPORTS JAY SA DE CV</t>
  </si>
  <si>
    <t>SPRADMEX, S.A. DE C.V.</t>
  </si>
  <si>
    <t>SUMINISTROS Y MOVILIDAD URBANA SA DE CV</t>
  </si>
  <si>
    <t>TANYS BEAUTY, S.A DE C.V.</t>
  </si>
  <si>
    <t>TAVOLA IMPORTACIONES, SA DE CV</t>
  </si>
  <si>
    <t>TIENDAS SORIANA, S.A. DE C.V.</t>
  </si>
  <si>
    <t>TSIM INTERNACIONAL, S.A. DE C.V.</t>
  </si>
  <si>
    <t>TUNING GLOBAL LOGISTICS S.A. DE C.V.</t>
  </si>
  <si>
    <t>UNIDAD NACIONAL DE OPERACIONES FABRILES, S.A DE C.V.</t>
  </si>
  <si>
    <t>URBAN ARENA, S.A. DE C.V.</t>
  </si>
  <si>
    <t>VALRANI SA DE CV</t>
  </si>
  <si>
    <t>VALUE WINE SA DE CV</t>
  </si>
  <si>
    <t>VALVULAS DE AMERICA SAPI, DE C.V.</t>
  </si>
  <si>
    <t>VIALAT SA DE CV</t>
  </si>
  <si>
    <t>VINOS LICORES NAUCALPAN SA DE CV</t>
  </si>
  <si>
    <t>VM VENTURES SAPI DE CV</t>
  </si>
  <si>
    <t>VZCOMM, S.A DE C.V.</t>
  </si>
  <si>
    <t>W P MEXICO SA DE CV</t>
  </si>
  <si>
    <t>WAREHOUSERS SOLUTIONS SA DE CV</t>
  </si>
  <si>
    <t>YOUNGEST, S.A. DE C.V.</t>
  </si>
  <si>
    <t>YUANHANG PACIFICO LOGISTICA, S.A. DE C.V.</t>
  </si>
  <si>
    <t>ZEGEN S.A DE C.V</t>
  </si>
  <si>
    <t>PILOT AIR FREIGHT DE MEXICO S DE RL DE CV</t>
  </si>
  <si>
    <t>ALMACENADORA DEL VALLE DE MEXICO S A DE CV</t>
  </si>
  <si>
    <t> Kraft Heinz México S.A de C.V.</t>
  </si>
  <si>
    <t>GRUPO VALRANI</t>
  </si>
  <si>
    <t>ARESCO</t>
  </si>
  <si>
    <t>VENTANA SERRANA SA DE CV</t>
  </si>
  <si>
    <t>MOTUL</t>
  </si>
  <si>
    <t>NAVIOMAR</t>
  </si>
  <si>
    <t>BLACKHAWK</t>
  </si>
  <si>
    <t>INTERCONECTA S.A. DE C.V.</t>
  </si>
  <si>
    <t>SMARTPROMOCIONALES SA DE CV</t>
  </si>
  <si>
    <t>IMPORTADORA YGEM S.A de C.V.</t>
  </si>
  <si>
    <t>INTRALOG S.A. de C.V.</t>
  </si>
  <si>
    <t>NUVITAL S.A DE C.V.</t>
  </si>
  <si>
    <t>VERANDAS S.A DE C.V</t>
  </si>
  <si>
    <t>MAPED SILCO S.A DE C.V</t>
  </si>
  <si>
    <t>STILBON DE MEXICO SRL DE CV</t>
  </si>
  <si>
    <t>SPATTIA DYNAMIKA S.A DE C.V.</t>
  </si>
  <si>
    <t>TODO MODA</t>
  </si>
  <si>
    <t>SERVICIOS ESPECIALIZADOS DE DISTRIBUCION Y LOGISTICA S.A DE C.V.</t>
  </si>
  <si>
    <t>CLIENTE</t>
  </si>
  <si>
    <t>THORTON</t>
  </si>
  <si>
    <t>TRAILER 53"</t>
  </si>
  <si>
    <t>TRAILER 48"</t>
  </si>
  <si>
    <t>SAV.MNB.DSC.13</t>
  </si>
  <si>
    <t>Retorno TRAILER 53"</t>
  </si>
  <si>
    <t>SDS.DIS.RTR.07</t>
  </si>
  <si>
    <t>Estadias/Pernoctas TRAILER 53"</t>
  </si>
  <si>
    <t>Retorno 3.5</t>
  </si>
  <si>
    <t>SDS.DIS.RTR.11</t>
  </si>
  <si>
    <t>Estadias/Pernoctas 3.5</t>
  </si>
  <si>
    <t>Retorno 1.5</t>
  </si>
  <si>
    <t>SDS.DIS.RTR.12</t>
  </si>
  <si>
    <t>Estadias/Pernoctas 1.5</t>
  </si>
  <si>
    <t>SDS.DIS.EYP.12</t>
  </si>
  <si>
    <t>Viaje en falso 1.5</t>
  </si>
  <si>
    <t>SDS.DIS.VIF.12</t>
  </si>
  <si>
    <t>Viaje en falso Thorton</t>
  </si>
  <si>
    <t>SDS.DIS.VIF.09</t>
  </si>
  <si>
    <t>Viaje en falso 3.5</t>
  </si>
  <si>
    <t>SDS.DIS.VIF.11</t>
  </si>
  <si>
    <t>Viaje en falso TRAILER 53"</t>
  </si>
  <si>
    <t>SDS.DIS.VIF.07</t>
  </si>
  <si>
    <t>Retorno Rabon</t>
  </si>
  <si>
    <t>SDS.DIS.RTR.10</t>
  </si>
  <si>
    <t>Demora de Carga 3.5</t>
  </si>
  <si>
    <t>Demora de Carga 1.5</t>
  </si>
  <si>
    <t>SDS.DIS.DEM.12</t>
  </si>
  <si>
    <t>Traslado de Personal</t>
  </si>
  <si>
    <t>Demora de descarga Thorton</t>
  </si>
  <si>
    <t>no</t>
  </si>
  <si>
    <t>No</t>
  </si>
  <si>
    <t>Nombre o Razon 
Social del Cliente</t>
  </si>
  <si>
    <t>Cant. De
Unidades</t>
  </si>
  <si>
    <t>PU.
Unidad</t>
  </si>
  <si>
    <t>Subtotal</t>
  </si>
  <si>
    <t>PU</t>
  </si>
  <si>
    <t>Responsable de
Captura</t>
  </si>
  <si>
    <r>
      <rPr>
        <b/>
        <sz val="8"/>
        <rFont val="Calibri"/>
        <family val="2"/>
        <scheme val="minor"/>
      </rPr>
      <t>Nota:</t>
    </r>
    <r>
      <rPr>
        <sz val="8"/>
        <rFont val="Calibri"/>
        <family val="2"/>
        <scheme val="minor"/>
      </rPr>
      <t xml:space="preserve"> Es reponsabilildad del personal a cargo de la captura de datos de la presente bitácora/consecutivo, el llenar de forma completa y correcta cada uno de los registros. Es su reponsabilidad garantizar el no eliminar o duplicar folios consecutivos.
 Cualquier incumplimiento a dicha disposición,  será acredor a las sanciones aplicables correpondientes</t>
    </r>
  </si>
  <si>
    <t>No. De 
embarque</t>
  </si>
  <si>
    <t xml:space="preserve">                                                                                                            Transporte</t>
  </si>
  <si>
    <t xml:space="preserve">                                                        Facturación</t>
  </si>
  <si>
    <t xml:space="preserve">                                 Accesorios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</si>
  <si>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Solicitud de Servicio</t>
  </si>
  <si>
    <t xml:space="preserve">                                                                                                                    Bitácora de Servicios de Distribución (Consecutivo)</t>
  </si>
  <si>
    <t>17-2013</t>
  </si>
  <si>
    <t>Extraccin 699/ Folio 0001</t>
  </si>
  <si>
    <t>Rabon</t>
  </si>
  <si>
    <t>DICSA</t>
  </si>
  <si>
    <t>Benjamin Franklin</t>
  </si>
  <si>
    <t>Agranel</t>
  </si>
  <si>
    <t>Adael Sanchez</t>
  </si>
  <si>
    <t>Alca</t>
  </si>
  <si>
    <t>533ET5</t>
  </si>
  <si>
    <t>Ninguna</t>
  </si>
  <si>
    <t>17-2014</t>
  </si>
  <si>
    <t>Easy Dekor</t>
  </si>
  <si>
    <t>Nueva Industrial Valllejo</t>
  </si>
  <si>
    <t>LB31270</t>
  </si>
  <si>
    <t>17-2015</t>
  </si>
  <si>
    <t>S-00045678/ F0003/ 4 Rollos</t>
  </si>
  <si>
    <t>S-00045676/ F0002/ 16 Rollos</t>
  </si>
  <si>
    <t>LB50456</t>
  </si>
  <si>
    <t>17-2016</t>
  </si>
  <si>
    <t>Trailer</t>
  </si>
  <si>
    <t>Victus</t>
  </si>
  <si>
    <t>Iztapalapa</t>
  </si>
  <si>
    <t>Palletizado</t>
  </si>
  <si>
    <t>Erick Marquez</t>
  </si>
  <si>
    <t>Lomasa</t>
  </si>
  <si>
    <t>17-2018</t>
  </si>
  <si>
    <t>SEDL</t>
  </si>
  <si>
    <t xml:space="preserve">Hermosillo </t>
  </si>
  <si>
    <t>LB82518</t>
  </si>
  <si>
    <t>17-2027</t>
  </si>
  <si>
    <t>MOBILIARIO</t>
  </si>
  <si>
    <t>ASIENTOS PARA AUTOBUSES MAYAS</t>
  </si>
  <si>
    <t>OCEDEJO DECO</t>
  </si>
  <si>
    <t>AYATS</t>
  </si>
  <si>
    <t>Edgar Torres</t>
  </si>
  <si>
    <t>17-2028</t>
  </si>
  <si>
    <t>17-2029</t>
  </si>
  <si>
    <t>17-2030</t>
  </si>
  <si>
    <t>17-2031</t>
  </si>
  <si>
    <t>17-2032</t>
  </si>
  <si>
    <t>San Rafael Chamapa, Naucalpan</t>
  </si>
  <si>
    <t>Tlalnepantla</t>
  </si>
  <si>
    <t>Chapultepec</t>
  </si>
  <si>
    <t>Polanco</t>
  </si>
  <si>
    <t>Alce Bco Naucalpan</t>
  </si>
  <si>
    <t>Radio Shack</t>
  </si>
  <si>
    <t>CPA</t>
  </si>
  <si>
    <t>Detalle</t>
  </si>
  <si>
    <t>R</t>
  </si>
  <si>
    <t>Thorton</t>
  </si>
  <si>
    <t>Industrias Ideal</t>
  </si>
  <si>
    <t>S-00045691/ F0004</t>
  </si>
  <si>
    <t>S-00045683/ F0005</t>
  </si>
  <si>
    <t>S-00045719/ F0006/ 1 Rollo</t>
  </si>
  <si>
    <t>S-00045710/ F0007/ 1 Rollo</t>
  </si>
  <si>
    <t>S-00045713/ F0008/ 4 Rollo</t>
  </si>
  <si>
    <t>S-00045718/ F0009/ 1 Rollo</t>
  </si>
  <si>
    <t>S-00045720/ F0010/ 6 Rollo</t>
  </si>
  <si>
    <t>S-00045716/ F0011</t>
  </si>
  <si>
    <t>Patin</t>
  </si>
  <si>
    <r>
      <t>Vigencia:</t>
    </r>
    <r>
      <rPr>
        <sz val="9"/>
        <color rgb="FF4B4C56"/>
        <rFont val="Calibri"/>
        <family val="2"/>
        <scheme val="minor"/>
      </rPr>
      <t xml:space="preserve"> 23-feb-2018</t>
    </r>
  </si>
  <si>
    <t>Reparto Menor</t>
  </si>
  <si>
    <t>SDS.DIS.DEM.09</t>
  </si>
  <si>
    <t>SDS.DIS.RTO.11</t>
  </si>
  <si>
    <t>Cantidad a Retirar</t>
  </si>
  <si>
    <t>llegada Tarde a Carga (transporte)</t>
  </si>
  <si>
    <t>Codigo</t>
  </si>
  <si>
    <t>Maniobra Descarga</t>
  </si>
  <si>
    <t>Maniobra Carga</t>
  </si>
  <si>
    <t>Accesorio de Descarga</t>
  </si>
  <si>
    <t>SDS.DIS.ACC.11</t>
  </si>
  <si>
    <t>Jorge Marquez</t>
  </si>
  <si>
    <t>IND100-23</t>
  </si>
  <si>
    <t>IND100-24</t>
  </si>
  <si>
    <t>VAS-173</t>
  </si>
  <si>
    <t>IND100-30</t>
  </si>
  <si>
    <t>Guala Closures Mexico S.A. de C.V.</t>
  </si>
  <si>
    <t>CLOGISTICS4PLFD, S.A.DE C.V.</t>
  </si>
  <si>
    <t>IN100-6</t>
  </si>
  <si>
    <t>Etiquetas de fila</t>
  </si>
  <si>
    <t>Total general</t>
  </si>
  <si>
    <t>Etiquetas de columna</t>
  </si>
  <si>
    <t>Cuenta de Incidencia</t>
  </si>
  <si>
    <t>INCIDENCIAS</t>
  </si>
  <si>
    <t>MYP</t>
  </si>
  <si>
    <t>SDS.DIS.PEA.40</t>
  </si>
  <si>
    <t>SDS.DIS.MYP.40</t>
  </si>
  <si>
    <t>Accesorio de Carga</t>
  </si>
  <si>
    <t>ITER</t>
  </si>
  <si>
    <t>Camioneta</t>
  </si>
  <si>
    <t>Grand Total</t>
  </si>
  <si>
    <t>A Facturar</t>
  </si>
  <si>
    <t>Retorno Thorton</t>
  </si>
  <si>
    <t>SDS.DIS.RTR.09</t>
  </si>
  <si>
    <t>Estadias y pernoctas Thorton</t>
  </si>
  <si>
    <t>SDS.DIS.EYP.09</t>
  </si>
  <si>
    <t>kilometraje variable 3.5</t>
  </si>
  <si>
    <t>kilometraje variable 1.5</t>
  </si>
  <si>
    <t>kilometraje variable minivan</t>
  </si>
  <si>
    <t>SDS.DIS.KMV.11</t>
  </si>
  <si>
    <t>SDS.DIS.KMV.12</t>
  </si>
  <si>
    <t>CARTRO</t>
  </si>
  <si>
    <t>En Transito</t>
  </si>
  <si>
    <t>T. Robles</t>
  </si>
  <si>
    <t>DISTRIBUIDORA DE ELECTRONICOS</t>
  </si>
  <si>
    <t>HISENSE</t>
  </si>
  <si>
    <t>KM inicial</t>
  </si>
  <si>
    <t>KM final</t>
  </si>
  <si>
    <t>KM Recorrido</t>
  </si>
  <si>
    <t>SDS.DIS.DEM.07</t>
  </si>
  <si>
    <t>00349</t>
  </si>
  <si>
    <t>00358</t>
  </si>
  <si>
    <t>00370</t>
  </si>
  <si>
    <t>00371</t>
  </si>
  <si>
    <t>00374</t>
  </si>
  <si>
    <t>00379</t>
  </si>
  <si>
    <t>00396</t>
  </si>
  <si>
    <t>00397</t>
  </si>
  <si>
    <t>00399</t>
  </si>
  <si>
    <t>IND100-208</t>
  </si>
  <si>
    <t>GALLAR WINES</t>
  </si>
  <si>
    <t>Tarifa ID concepto</t>
  </si>
  <si>
    <t>Tarifa ID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</si>
</sst>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[$-F400]h:mm:ss\ AM/PM"/>
    <numFmt numFmtId="166" formatCode="[$-80A]hh:mm:ss\ AM/PM;@"/>
    <numFmt numFmtId="167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4B4C56"/>
      <name val="Calibri"/>
      <family val="2"/>
      <scheme val="minor"/>
    </font>
    <font>
      <sz val="9"/>
      <color rgb="FF4B4C56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0" tint="-0.499984740745262"/>
      </bottom>
      <diagonal/>
    </border>
    <border>
      <left/>
      <right/>
      <top style="thick">
        <color rgb="FF87878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158">
    <xf numFmtId="0" fontId="0" fillId="0" borderId="0" xfId="0"/>
    <xf numFmtId="0" fontId="0" fillId="7" borderId="0" xfId="0" applyFill="1"/>
    <xf numFmtId="0" fontId="6" fillId="0" borderId="0" xfId="0" applyFont="1"/>
    <xf numFmtId="0" fontId="7" fillId="0" borderId="0" xfId="0" applyFont="1"/>
    <xf numFmtId="164" fontId="3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7" xfId="0" applyNumberFormat="1" applyFont="1" applyBorder="1" applyAlignment="1" applyProtection="1">
      <alignment horizontal="center" vertical="center"/>
      <protection locked="0"/>
    </xf>
    <xf numFmtId="164" fontId="2" fillId="0" borderId="8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</xf>
    <xf numFmtId="165" fontId="2" fillId="0" borderId="0" xfId="0" applyNumberFormat="1" applyFont="1" applyAlignment="1" applyProtection="1">
      <alignment horizontal="center" vertical="center"/>
    </xf>
    <xf numFmtId="164" fontId="2" fillId="0" borderId="1" xfId="0" applyNumberFormat="1" applyFont="1" applyBorder="1" applyAlignment="1" applyProtection="1">
      <alignment horizontal="center" vertical="center"/>
    </xf>
    <xf numFmtId="165" fontId="2" fillId="0" borderId="1" xfId="0" applyNumberFormat="1" applyFont="1" applyBorder="1" applyAlignment="1" applyProtection="1">
      <alignment horizontal="center" vertical="center"/>
    </xf>
    <xf numFmtId="164" fontId="9" fillId="0" borderId="0" xfId="0" applyNumberFormat="1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49" fontId="1" fillId="3" borderId="6" xfId="0" applyNumberFormat="1" applyFont="1" applyFill="1" applyBorder="1" applyAlignment="1" applyProtection="1">
      <alignment horizontal="center" vertical="center"/>
    </xf>
    <xf numFmtId="164" fontId="1" fillId="3" borderId="6" xfId="0" applyNumberFormat="1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</xf>
    <xf numFmtId="0" fontId="1" fillId="6" borderId="6" xfId="0" applyFont="1" applyFill="1" applyBorder="1" applyAlignment="1" applyProtection="1">
      <alignment horizontal="center" vertical="center" wrapText="1"/>
    </xf>
    <xf numFmtId="15" fontId="1" fillId="3" borderId="6" xfId="0" applyNumberFormat="1" applyFont="1" applyFill="1" applyBorder="1" applyAlignment="1" applyProtection="1">
      <alignment horizontal="center" vertical="center" wrapText="1"/>
    </xf>
    <xf numFmtId="165" fontId="1" fillId="3" borderId="6" xfId="0" applyNumberFormat="1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/>
    </xf>
    <xf numFmtId="0" fontId="1" fillId="4" borderId="6" xfId="0" applyFont="1" applyFill="1" applyBorder="1" applyAlignment="1" applyProtection="1">
      <alignment horizontal="center" vertical="center"/>
    </xf>
    <xf numFmtId="0" fontId="1" fillId="6" borderId="6" xfId="0" applyFont="1" applyFill="1" applyBorder="1" applyAlignment="1" applyProtection="1">
      <alignment horizontal="center" vertical="center"/>
    </xf>
    <xf numFmtId="164" fontId="1" fillId="6" borderId="6" xfId="0" applyNumberFormat="1" applyFont="1" applyFill="1" applyBorder="1" applyAlignment="1" applyProtection="1">
      <alignment horizontal="center" vertical="center" wrapText="1"/>
    </xf>
    <xf numFmtId="49" fontId="1" fillId="3" borderId="6" xfId="0" applyNumberFormat="1" applyFont="1" applyFill="1" applyBorder="1" applyAlignment="1" applyProtection="1">
      <alignment horizontal="center" vertical="center" wrapText="1"/>
    </xf>
    <xf numFmtId="0" fontId="1" fillId="6" borderId="6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</xf>
    <xf numFmtId="0" fontId="0" fillId="0" borderId="0" xfId="0" pivotButton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19" fontId="0" fillId="0" borderId="0" xfId="0" applyNumberFormat="1"/>
    <xf numFmtId="44" fontId="1" fillId="6" borderId="6" xfId="1" applyFont="1" applyFill="1" applyBorder="1" applyAlignment="1" applyProtection="1">
      <alignment horizontal="center" vertical="center" wrapText="1"/>
    </xf>
    <xf numFmtId="167" fontId="1" fillId="6" borderId="6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 wrapText="1"/>
    </xf>
    <xf numFmtId="167" fontId="3" fillId="0" borderId="0" xfId="2" applyNumberFormat="1" applyFont="1" applyBorder="1" applyAlignment="1" applyProtection="1">
      <alignment horizontal="center" vertical="center" wrapText="1"/>
    </xf>
    <xf numFmtId="44" fontId="3" fillId="0" borderId="0" xfId="1" applyFont="1" applyBorder="1" applyAlignment="1" applyProtection="1">
      <alignment horizontal="center" vertical="center" wrapText="1"/>
    </xf>
    <xf numFmtId="164" fontId="9" fillId="0" borderId="0" xfId="0" applyNumberFormat="1" applyFont="1" applyBorder="1" applyAlignment="1" applyProtection="1">
      <alignment horizontal="center" vertical="center" wrapText="1"/>
    </xf>
    <xf numFmtId="167" fontId="9" fillId="0" borderId="0" xfId="2" applyNumberFormat="1" applyFont="1" applyBorder="1" applyAlignment="1" applyProtection="1">
      <alignment horizontal="center" vertical="center"/>
    </xf>
    <xf numFmtId="44" fontId="9" fillId="0" borderId="0" xfId="1" applyFont="1" applyBorder="1" applyAlignment="1" applyProtection="1">
      <alignment horizontal="center" vertical="center"/>
    </xf>
    <xf numFmtId="165" fontId="11" fillId="0" borderId="0" xfId="0" applyNumberFormat="1" applyFont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" fillId="5" borderId="6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center" vertical="center"/>
    </xf>
    <xf numFmtId="164" fontId="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67" fontId="2" fillId="0" borderId="0" xfId="2" applyNumberFormat="1" applyFont="1" applyAlignment="1" applyProtection="1">
      <alignment horizontal="center" vertical="center"/>
    </xf>
    <xf numFmtId="44" fontId="2" fillId="0" borderId="0" xfId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15" fontId="2" fillId="0" borderId="0" xfId="0" applyNumberFormat="1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67" fontId="2" fillId="0" borderId="1" xfId="2" applyNumberFormat="1" applyFont="1" applyBorder="1" applyAlignment="1" applyProtection="1">
      <alignment horizontal="center" vertical="center"/>
    </xf>
    <xf numFmtId="44" fontId="2" fillId="0" borderId="1" xfId="1" applyFont="1" applyBorder="1" applyAlignment="1" applyProtection="1">
      <alignment horizontal="center" vertical="center"/>
    </xf>
    <xf numFmtId="15" fontId="2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164" fontId="1" fillId="0" borderId="2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49" fontId="5" fillId="3" borderId="3" xfId="0" applyNumberFormat="1" applyFont="1" applyFill="1" applyBorder="1" applyAlignment="1" applyProtection="1">
      <alignment horizontal="center" vertical="center"/>
    </xf>
    <xf numFmtId="49" fontId="5" fillId="3" borderId="4" xfId="0" applyNumberFormat="1" applyFont="1" applyFill="1" applyBorder="1" applyAlignment="1" applyProtection="1">
      <alignment horizontal="center" vertical="center"/>
    </xf>
    <xf numFmtId="167" fontId="5" fillId="3" borderId="4" xfId="2" applyNumberFormat="1" applyFont="1" applyFill="1" applyBorder="1" applyAlignment="1" applyProtection="1">
      <alignment horizontal="center" vertical="center"/>
    </xf>
    <xf numFmtId="44" fontId="5" fillId="3" borderId="4" xfId="1" applyFont="1" applyFill="1" applyBorder="1" applyAlignment="1" applyProtection="1">
      <alignment horizontal="center" vertical="center"/>
    </xf>
    <xf numFmtId="49" fontId="5" fillId="3" borderId="5" xfId="0" applyNumberFormat="1" applyFont="1" applyFill="1" applyBorder="1" applyAlignment="1" applyProtection="1">
      <alignment horizontal="center" vertical="center"/>
    </xf>
    <xf numFmtId="0" fontId="5" fillId="5" borderId="4" xfId="0" applyFont="1" applyFill="1" applyBorder="1" applyAlignment="1" applyProtection="1">
      <alignment horizontal="center" vertical="center"/>
      <protection locked="0"/>
    </xf>
    <xf numFmtId="0" fontId="5" fillId="6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166" fontId="2" fillId="0" borderId="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166" fontId="2" fillId="0" borderId="8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</xf>
    <xf numFmtId="0" fontId="5" fillId="6" borderId="3" xfId="0" applyFont="1" applyFill="1" applyBorder="1" applyAlignment="1" applyProtection="1">
      <alignment horizontal="center" vertical="center"/>
    </xf>
    <xf numFmtId="49" fontId="2" fillId="0" borderId="7" xfId="0" applyNumberFormat="1" applyFont="1" applyBorder="1" applyAlignment="1" applyProtection="1">
      <alignment horizontal="center" vertical="center"/>
    </xf>
    <xf numFmtId="49" fontId="2" fillId="0" borderId="9" xfId="0" applyNumberFormat="1" applyFont="1" applyBorder="1" applyAlignment="1" applyProtection="1">
      <alignment horizontal="center" vertical="center"/>
    </xf>
    <xf numFmtId="164" fontId="2" fillId="0" borderId="9" xfId="0" applyNumberFormat="1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12" fontId="2" fillId="0" borderId="7" xfId="0" applyNumberFormat="1" applyFont="1" applyBorder="1" applyAlignment="1" applyProtection="1">
      <alignment horizontal="center" vertical="center"/>
    </xf>
    <xf numFmtId="44" fontId="2" fillId="0" borderId="7" xfId="1" applyFont="1" applyBorder="1" applyAlignment="1" applyProtection="1">
      <alignment horizontal="center" vertical="center"/>
    </xf>
    <xf numFmtId="167" fontId="2" fillId="0" borderId="7" xfId="2" applyNumberFormat="1" applyFont="1" applyBorder="1" applyAlignment="1" applyProtection="1">
      <alignment horizontal="center" vertical="center"/>
    </xf>
    <xf numFmtId="166" fontId="2" fillId="0" borderId="7" xfId="0" applyNumberFormat="1" applyFont="1" applyBorder="1" applyAlignment="1" applyProtection="1">
      <alignment horizontal="center" vertical="center"/>
    </xf>
    <xf numFmtId="164" fontId="2" fillId="0" borderId="7" xfId="0" applyNumberFormat="1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44" fontId="2" fillId="0" borderId="7" xfId="0" applyNumberFormat="1" applyFont="1" applyBorder="1" applyAlignment="1" applyProtection="1">
      <alignment horizontal="center" vertical="center"/>
    </xf>
    <xf numFmtId="14" fontId="2" fillId="0" borderId="7" xfId="0" applyNumberFormat="1" applyFont="1" applyBorder="1" applyAlignment="1" applyProtection="1">
      <alignment horizontal="center" vertical="center"/>
    </xf>
    <xf numFmtId="14" fontId="2" fillId="0" borderId="8" xfId="0" applyNumberFormat="1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44" fontId="2" fillId="0" borderId="8" xfId="1" applyFont="1" applyBorder="1" applyAlignment="1" applyProtection="1">
      <alignment horizontal="center" vertical="center"/>
    </xf>
    <xf numFmtId="12" fontId="2" fillId="0" borderId="8" xfId="0" applyNumberFormat="1" applyFont="1" applyBorder="1" applyAlignment="1" applyProtection="1">
      <alignment horizontal="center" vertical="center"/>
    </xf>
    <xf numFmtId="167" fontId="2" fillId="0" borderId="8" xfId="2" applyNumberFormat="1" applyFont="1" applyBorder="1" applyAlignment="1" applyProtection="1">
      <alignment horizontal="center" vertical="center"/>
    </xf>
    <xf numFmtId="164" fontId="2" fillId="0" borderId="8" xfId="0" applyNumberFormat="1" applyFont="1" applyBorder="1" applyAlignment="1" applyProtection="1">
      <alignment horizontal="center" vertical="center"/>
    </xf>
    <xf numFmtId="44" fontId="2" fillId="0" borderId="8" xfId="0" applyNumberFormat="1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49" fontId="2" fillId="0" borderId="8" xfId="0" applyNumberFormat="1" applyFont="1" applyBorder="1" applyAlignment="1" applyProtection="1">
      <alignment horizontal="center" vertical="center"/>
    </xf>
    <xf numFmtId="49" fontId="2" fillId="8" borderId="8" xfId="0" applyNumberFormat="1" applyFont="1" applyFill="1" applyBorder="1" applyAlignment="1" applyProtection="1">
      <alignment horizontal="center" vertical="center"/>
    </xf>
    <xf numFmtId="3" fontId="2" fillId="0" borderId="8" xfId="0" applyNumberFormat="1" applyFont="1" applyBorder="1" applyAlignment="1" applyProtection="1">
      <alignment horizontal="center" vertical="center"/>
    </xf>
    <xf numFmtId="166" fontId="2" fillId="0" borderId="8" xfId="0" applyNumberFormat="1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164" fontId="2" fillId="8" borderId="8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5" fillId="5" borderId="3" xfId="0" applyFont="1" applyFill="1" applyBorder="1" applyAlignment="1" applyProtection="1">
      <alignment horizontal="center" vertical="center"/>
      <protection locked="0"/>
    </xf>
    <xf numFmtId="0" fontId="5" fillId="5" borderId="5" xfId="0" applyFont="1" applyFill="1" applyBorder="1" applyAlignment="1" applyProtection="1">
      <alignment horizontal="center" vertical="center"/>
      <protection locked="0"/>
    </xf>
    <xf numFmtId="165" fontId="1" fillId="5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6" xfId="0" applyFont="1" applyFill="1" applyBorder="1" applyAlignment="1" applyProtection="1">
      <alignment horizontal="center" vertical="center"/>
      <protection locked="0"/>
    </xf>
    <xf numFmtId="164" fontId="1" fillId="5" borderId="6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" fontId="11" fillId="0" borderId="0" xfId="0" applyNumberFormat="1" applyFont="1" applyAlignment="1" applyProtection="1">
      <alignment horizontal="center" vertical="center"/>
      <protection locked="0"/>
    </xf>
    <xf numFmtId="1" fontId="5" fillId="5" borderId="4" xfId="0" applyNumberFormat="1" applyFont="1" applyFill="1" applyBorder="1" applyAlignment="1" applyProtection="1">
      <alignment horizontal="center" vertical="center"/>
      <protection locked="0"/>
    </xf>
    <xf numFmtId="1" fontId="1" fillId="5" borderId="6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7" xfId="0" applyNumberFormat="1" applyFont="1" applyBorder="1" applyAlignment="1" applyProtection="1">
      <alignment horizontal="center" vertical="center"/>
      <protection locked="0"/>
    </xf>
    <xf numFmtId="1" fontId="2" fillId="0" borderId="8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</xf>
    <xf numFmtId="44" fontId="2" fillId="0" borderId="0" xfId="0" applyNumberFormat="1" applyFont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5" fillId="4" borderId="4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9" borderId="0" xfId="0" applyNumberFormat="1" applyFont="1" applyFill="1" applyBorder="1" applyAlignment="1" applyProtection="1">
      <alignment horizontal="center" vertical="center"/>
    </xf>
    <xf numFmtId="164" fontId="1" fillId="9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164" fontId="3" fillId="0" borderId="0" xfId="0" applyNumberFormat="1" applyFont="1" applyBorder="1" applyAlignment="1" applyProtection="1">
      <alignment horizontal="left" vertical="center"/>
    </xf>
    <xf numFmtId="164" fontId="3" fillId="0" borderId="0" xfId="0" applyNumberFormat="1" applyFont="1" applyBorder="1" applyAlignment="1" applyProtection="1">
      <alignment horizontal="left" vertical="center" wrapText="1"/>
    </xf>
    <xf numFmtId="0" fontId="1" fillId="0" borderId="2" xfId="0" applyFont="1" applyBorder="1" applyAlignment="1" applyProtection="1">
      <alignment horizontal="left" vertical="center"/>
    </xf>
    <xf numFmtId="164" fontId="9" fillId="0" borderId="0" xfId="0" applyNumberFormat="1" applyFont="1" applyBorder="1" applyAlignment="1" applyProtection="1">
      <alignment horizontal="left" vertical="center"/>
    </xf>
    <xf numFmtId="49" fontId="5" fillId="3" borderId="4" xfId="0" applyNumberFormat="1" applyFont="1" applyFill="1" applyBorder="1" applyAlignment="1" applyProtection="1">
      <alignment horizontal="left" vertical="center"/>
    </xf>
    <xf numFmtId="0" fontId="1" fillId="3" borderId="6" xfId="0" applyFont="1" applyFill="1" applyBorder="1" applyAlignment="1" applyProtection="1">
      <alignment horizontal="left" vertical="center" wrapText="1"/>
    </xf>
    <xf numFmtId="0" fontId="2" fillId="0" borderId="7" xfId="0" applyFont="1" applyBorder="1" applyAlignment="1" applyProtection="1">
      <alignment horizontal="left" vertical="center"/>
    </xf>
    <xf numFmtId="0" fontId="2" fillId="0" borderId="8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" fillId="9" borderId="0" xfId="0" applyFont="1" applyFill="1" applyBorder="1" applyAlignment="1" applyProtection="1">
      <alignment horizontal="left" vertical="center"/>
    </xf>
    <xf numFmtId="0" fontId="1" fillId="9" borderId="0" xfId="0" applyFont="1" applyFill="1" applyBorder="1" applyAlignment="1" applyProtection="1">
      <alignment horizontal="center" vertical="center"/>
    </xf>
    <xf numFmtId="0" fontId="2" fillId="9" borderId="0" xfId="0" applyFont="1" applyFill="1" applyAlignment="1" applyProtection="1">
      <alignment horizontal="center" vertical="center"/>
    </xf>
    <xf numFmtId="167" fontId="2" fillId="9" borderId="0" xfId="2" applyNumberFormat="1" applyFont="1" applyFill="1" applyAlignment="1" applyProtection="1">
      <alignment horizontal="center" vertical="center"/>
    </xf>
    <xf numFmtId="44" fontId="2" fillId="9" borderId="0" xfId="1" applyFont="1" applyFill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/>
    </xf>
    <xf numFmtId="0" fontId="11" fillId="0" borderId="0" xfId="0" applyFont="1" applyAlignment="1" applyProtection="1">
      <alignment horizontal="left" vertical="center"/>
    </xf>
    <xf numFmtId="0" fontId="1" fillId="3" borderId="6" xfId="0" applyFont="1" applyFill="1" applyBorder="1" applyAlignment="1" applyProtection="1">
      <alignment horizontal="left" vertical="center"/>
    </xf>
    <xf numFmtId="15" fontId="2" fillId="9" borderId="0" xfId="0" applyNumberFormat="1" applyFont="1" applyFill="1" applyAlignment="1" applyProtection="1">
      <alignment horizontal="center" vertical="center"/>
    </xf>
    <xf numFmtId="164" fontId="2" fillId="9" borderId="0" xfId="0" applyNumberFormat="1" applyFont="1" applyFill="1" applyAlignment="1" applyProtection="1">
      <alignment horizontal="center" vertical="center"/>
    </xf>
    <xf numFmtId="165" fontId="2" fillId="9" borderId="0" xfId="0" applyNumberFormat="1" applyFont="1" applyFill="1" applyAlignment="1" applyProtection="1">
      <alignment horizontal="center" vertical="center"/>
    </xf>
    <xf numFmtId="0" fontId="2" fillId="9" borderId="0" xfId="0" applyFont="1" applyFill="1" applyAlignment="1" applyProtection="1">
      <alignment horizontal="left" vertical="center"/>
    </xf>
    <xf numFmtId="165" fontId="2" fillId="9" borderId="0" xfId="0" applyNumberFormat="1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164" fontId="2" fillId="9" borderId="0" xfId="0" applyNumberFormat="1" applyFont="1" applyFill="1" applyAlignment="1" applyProtection="1">
      <alignment horizontal="center" vertical="center"/>
      <protection locked="0"/>
    </xf>
    <xf numFmtId="0" fontId="2" fillId="9" borderId="14" xfId="0" applyFont="1" applyFill="1" applyBorder="1" applyAlignment="1" applyProtection="1">
      <alignment horizontal="center" vertical="center"/>
      <protection locked="0"/>
    </xf>
    <xf numFmtId="1" fontId="2" fillId="9" borderId="0" xfId="0" applyNumberFormat="1" applyFont="1" applyFill="1" applyAlignment="1" applyProtection="1">
      <alignment horizontal="center" vertical="center"/>
      <protection locked="0"/>
    </xf>
    <xf numFmtId="0" fontId="2" fillId="9" borderId="14" xfId="0" applyFont="1" applyFill="1" applyBorder="1" applyAlignment="1" applyProtection="1">
      <alignment horizontal="center" vertical="center"/>
    </xf>
  </cellXfs>
  <cellStyles count="5">
    <cellStyle name="Millares" xfId="2" builtinId="3"/>
    <cellStyle name="Millares 2" xfId="4" xr:uid="{00000000-0005-0000-0000-000001000000}"/>
    <cellStyle name="Moneda" xfId="1" builtinId="4"/>
    <cellStyle name="Moneda 2" xfId="3" xr:uid="{00000000-0005-0000-0000-000003000000}"/>
    <cellStyle name="Normal" xfId="0" builtinId="0"/>
  </cellStyles>
  <dxfs count="4">
    <dxf>
      <numFmt numFmtId="168" formatCode="hh:mm:ss\ AM/PM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3188.544400810184" createdVersion="5" refreshedVersion="5" minRefreshableVersion="3" recordCount="170" xr:uid="{00000000-000A-0000-FFFF-FFFF02000000}">
  <cacheSource type="worksheet">
    <worksheetSource ref="A10:BY21" sheet="Bitacora Consecutivo"/>
  </cacheSource>
  <cacheFields count="93">
    <cacheField name="Folio" numFmtId="49">
      <sharedItems/>
    </cacheField>
    <cacheField name="No. De _x000a_embarque" numFmtId="49">
      <sharedItems/>
    </cacheField>
    <cacheField name="Fecha_x000a_ Solicitud" numFmtId="164">
      <sharedItems containsDate="1" containsBlank="1" containsMixedTypes="1" minDate="2018-02-19T00:00:00" maxDate="2018-03-27T00:00:00" count="27">
        <d v="2018-02-19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2T00:00:00"/>
        <d v="2018-03-06T00:00:00"/>
        <d v="2018-03-07T00:00:00"/>
        <d v="2018-03-08T00:00:00"/>
        <d v="2018-03-09T00:00:00"/>
        <d v="2018-03-12T00:00:00"/>
        <d v="2018-03-05T00:00:00"/>
        <s v="CANCELADO"/>
        <d v="2018-03-13T00:00:00"/>
        <d v="2018-03-14T00:00:00"/>
        <d v="2018-03-15T00:00:00"/>
        <d v="2018-03-16T00:00:00"/>
        <d v="2018-03-21T00:00:00"/>
        <d v="2018-03-20T00:00:00"/>
        <d v="2018-03-22T00:00:00"/>
        <d v="2018-03-26T00:00:00"/>
        <d v="2018-03-23T00:00:00"/>
        <m u="1"/>
      </sharedItems>
    </cacheField>
    <cacheField name="Nombre o Razon _x000a_Social del Cliente" numFmtId="0">
      <sharedItems containsBlank="1" count="27">
        <s v="LA DISTRIBUIDORA DE CASIMIRES, S.A. DE C.V."/>
        <s v="SPRADMEX, S.A. DE C.V."/>
        <s v="COMERCIALIZADORA VICTUS DE MEXICO, S.A. DE C.V."/>
        <s v="SERVICIOS ESPECIALIZADOS DE DISTRIBUCION Y LOGISTICA S.A DE C.V."/>
        <s v="BLACKHAWK"/>
        <s v="PRODUCTOS INDUSTRIALES DE LEON S.A. DE C.V."/>
        <s v="STILBON DE MEXICO SRL DE CV"/>
        <s v="IMPORTADORA PICOLO, S.A. DE C.V."/>
        <s v="LTL LOGISTICS, S.A. DE C.V."/>
        <s v="BETTER NOVELTY OFFICE SA DE CV"/>
        <s v="ROYAL TEA, S.A. DE C.V."/>
        <s v="LOS PECES MORONGOS SA DE CV"/>
        <s v="CLOGISTICS4PLFD, S.A.DE C.V."/>
        <s v="CANCELADO"/>
        <s v="O DE VINO S DE RL DE CV"/>
        <s v="CS GLOBAL, S.A. DE C.V."/>
        <s v="YUSEN LOGISTICS"/>
        <s v="IMPORTAMEX INTERNACIONAL, S.A. DE C.V."/>
        <s v="ESFERA MEDICA"/>
        <s v="INTRALOG"/>
        <s v="ARLANDA S.A. DE C.V."/>
        <s v="PILOT"/>
        <s v="Guala Closures Mexico S.A. de C.V."/>
        <s v="GRUPO FEVEX, S.A. DE C.V."/>
        <s v="GRUPO ALTAVISTA"/>
        <s v="CONDULIMEX"/>
        <m u="1"/>
      </sharedItems>
    </cacheField>
    <cacheField name="Cantidad a Retirar" numFmtId="0">
      <sharedItems containsMixedTypes="1" containsNumber="1" containsInteger="1" minValue="1" maxValue="100000"/>
    </cacheField>
    <cacheField name="Ud de _x000a_Medida" numFmtId="0">
      <sharedItems/>
    </cacheField>
    <cacheField name="Volumetria de Carga" numFmtId="0">
      <sharedItems containsMixedTypes="1" containsNumber="1" minValue="3.5" maxValue="500000"/>
    </cacheField>
    <cacheField name=" Unidad_x000a_solicitada" numFmtId="0">
      <sharedItems containsMixedTypes="1" containsNumber="1" minValue="1.5" maxValue="3.5"/>
    </cacheField>
    <cacheField name="Cant. De_x000a_Unidades" numFmtId="0">
      <sharedItems containsSemiMixedTypes="0" containsString="0" containsNumber="1" containsInteger="1" minValue="0" maxValue="101"/>
    </cacheField>
    <cacheField name="PU._x000a_Unidad" numFmtId="44">
      <sharedItems containsSemiMixedTypes="0" containsString="0" containsNumber="1" minValue="0" maxValue="34200"/>
    </cacheField>
    <cacheField name="Subtotal" numFmtId="44">
      <sharedItems containsSemiMixedTypes="0" containsString="0" containsNumber="1" minValue="0" maxValue="242400"/>
    </cacheField>
    <cacheField name=" Unidad_x000a_solicitada2" numFmtId="12">
      <sharedItems/>
    </cacheField>
    <cacheField name="Cant. De_x000a_Unidades2" numFmtId="167">
      <sharedItems containsSemiMixedTypes="0" containsString="0" containsNumber="1" containsInteger="1" minValue="0" maxValue="0"/>
    </cacheField>
    <cacheField name="PU._x000a_Unidad2" numFmtId="167">
      <sharedItems containsSemiMixedTypes="0" containsString="0" containsNumber="1" containsInteger="1" minValue="0" maxValue="0"/>
    </cacheField>
    <cacheField name="Subtotal2" numFmtId="44">
      <sharedItems containsSemiMixedTypes="0" containsString="0" containsNumber="1" containsInteger="1" minValue="0" maxValue="0"/>
    </cacheField>
    <cacheField name=" Unidad_x000a_solicitada3" numFmtId="12">
      <sharedItems/>
    </cacheField>
    <cacheField name="Cant. De_x000a_Unidades3" numFmtId="167">
      <sharedItems containsSemiMixedTypes="0" containsString="0" containsNumber="1" containsInteger="1" minValue="0" maxValue="0"/>
    </cacheField>
    <cacheField name="PU._x000a_Unidad3" numFmtId="167">
      <sharedItems containsSemiMixedTypes="0" containsString="0" containsNumber="1" containsInteger="1" minValue="0" maxValue="0"/>
    </cacheField>
    <cacheField name="Subtotal3" numFmtId="167">
      <sharedItems containsSemiMixedTypes="0" containsString="0" containsNumber="1" containsInteger="1" minValue="0" maxValue="0"/>
    </cacheField>
    <cacheField name=" Unidad_x000a_solicitada4" numFmtId="12">
      <sharedItems/>
    </cacheField>
    <cacheField name="Cant. De_x000a_Unidades4" numFmtId="167">
      <sharedItems containsSemiMixedTypes="0" containsString="0" containsNumber="1" containsInteger="1" minValue="0" maxValue="0"/>
    </cacheField>
    <cacheField name="PU._x000a_Unidad4" numFmtId="167">
      <sharedItems containsSemiMixedTypes="0" containsString="0" containsNumber="1" containsInteger="1" minValue="0" maxValue="0"/>
    </cacheField>
    <cacheField name="Subtotal4" numFmtId="167">
      <sharedItems containsSemiMixedTypes="0" containsString="0" containsNumber="1" containsInteger="1" minValue="0" maxValue="0"/>
    </cacheField>
    <cacheField name="Grand Total" numFmtId="44">
      <sharedItems containsSemiMixedTypes="0" containsString="0" containsNumber="1" minValue="0" maxValue="242400"/>
    </cacheField>
    <cacheField name="Cliente de _x000a_Entrega" numFmtId="0">
      <sharedItems/>
    </cacheField>
    <cacheField name="Dirección de_x000a_Entrega" numFmtId="0">
      <sharedItems containsBlank="1"/>
    </cacheField>
    <cacheField name="Fecha de Carga" numFmtId="164">
      <sharedItems containsDate="1" containsMixedTypes="1" minDate="2018-02-19T00:00:00" maxDate="2018-03-28T00:00:00"/>
    </cacheField>
    <cacheField name="Hora de Carga" numFmtId="0">
      <sharedItems containsDate="1" containsMixedTypes="1" minDate="1899-12-30T01:00:00" maxDate="1899-12-30T18:00:00"/>
    </cacheField>
    <cacheField name="Fecha de _x000a_Descarga" numFmtId="164">
      <sharedItems containsDate="1" containsBlank="1" containsMixedTypes="1" minDate="2018-02-13T00:00:00" maxDate="2018-03-28T00:00:00" count="33">
        <d v="2018-02-20T00:00:00"/>
        <d v="2018-02-21T00:00:00"/>
        <d v="2018-02-23T00:00:00"/>
        <d v="2018-02-22T00:00:00"/>
        <d v="2018-02-24T00:00:00"/>
        <d v="2018-02-27T00:00:00"/>
        <d v="2018-02-26T00:00:00"/>
        <d v="2018-02-28T00:00:00"/>
        <d v="2018-03-01T00:00:00"/>
        <d v="2018-03-02T00:00:00"/>
        <d v="2018-03-05T00:00:00"/>
        <d v="2018-03-07T00:00:00"/>
        <d v="2018-03-08T00:00:00"/>
        <d v="2018-03-09T00:00:00"/>
        <d v="2018-03-12T00:00:00"/>
        <d v="2018-02-13T00:00:00"/>
        <d v="2018-03-06T00:00:00"/>
        <s v="CANCELADO"/>
        <d v="2018-03-13T00:00:00"/>
        <d v="2018-03-14T00:00:00"/>
        <d v="2018-03-15T00:00:00"/>
        <d v="2018-03-16T00:00:00"/>
        <d v="2018-03-20T00:00:00"/>
        <d v="2018-03-10T00:00:00"/>
        <d v="2018-03-11T00:00:00"/>
        <d v="2018-03-21T00:00:00"/>
        <d v="2018-03-22T00:00:00"/>
        <d v="2018-03-23T00:00:00"/>
        <d v="2018-03-27T00:00:00"/>
        <d v="2018-03-26T00:00:00"/>
        <d v="2018-03-24T00:00:00"/>
        <m u="1"/>
        <s v="15/03/208" u="1"/>
      </sharedItems>
    </cacheField>
    <cacheField name="Hora de Descarga" numFmtId="0">
      <sharedItems containsDate="1" containsMixedTypes="1" minDate="1899-12-30T01:00:00" maxDate="1900-01-14T00:00:00"/>
    </cacheField>
    <cacheField name="Referencia" numFmtId="0">
      <sharedItems containsMixedTypes="1" containsNumber="1" containsInteger="1" minValue="2094" maxValue="4603"/>
    </cacheField>
    <cacheField name="Tipo de Descarga" numFmtId="0">
      <sharedItems/>
    </cacheField>
    <cacheField name="Tipo de_x000a_carga" numFmtId="0">
      <sharedItems/>
    </cacheField>
    <cacheField name="Tipo de _x000a_Viaje" numFmtId="0">
      <sharedItems/>
    </cacheField>
    <cacheField name="Incidencia" numFmtId="0">
      <sharedItems containsBlank="1" count="4">
        <s v="Ninguna"/>
        <s v="llegada Tarde a Carga (transporte)"/>
        <s v="CANCELADO"/>
        <m u="1"/>
      </sharedItems>
    </cacheField>
    <cacheField name="Imputable" numFmtId="0">
      <sharedItems/>
    </cacheField>
    <cacheField name="No" numFmtId="0">
      <sharedItems containsBlank="1" containsMixedTypes="1" containsNumber="1" containsInteger="1" minValue="0" maxValue="4"/>
    </cacheField>
    <cacheField name="Concepto" numFmtId="0">
      <sharedItems/>
    </cacheField>
    <cacheField name="Codigo" numFmtId="0">
      <sharedItems/>
    </cacheField>
    <cacheField name="Cantidad" numFmtId="0">
      <sharedItems containsBlank="1" containsMixedTypes="1" containsNumber="1" containsInteger="1" minValue="0" maxValue="12"/>
    </cacheField>
    <cacheField name="PU" numFmtId="0">
      <sharedItems containsBlank="1" containsMixedTypes="1" containsNumber="1" containsInteger="1" minValue="0" maxValue="2500"/>
    </cacheField>
    <cacheField name="Subtotal5" numFmtId="0">
      <sharedItems containsMixedTypes="1" containsNumber="1" containsInteger="1" minValue="0" maxValue="5400"/>
    </cacheField>
    <cacheField name="No2" numFmtId="0">
      <sharedItems containsSemiMixedTypes="0" containsString="0" containsNumber="1" containsInteger="1" minValue="0" maxValue="0"/>
    </cacheField>
    <cacheField name="Concepto2" numFmtId="0">
      <sharedItems/>
    </cacheField>
    <cacheField name="Codigo2" numFmtId="0">
      <sharedItems/>
    </cacheField>
    <cacheField name="Cantidad2" numFmtId="0">
      <sharedItems containsNonDate="0" containsString="0" containsBlank="1"/>
    </cacheField>
    <cacheField name="PU2" numFmtId="0">
      <sharedItems containsNonDate="0" containsString="0" containsBlank="1"/>
    </cacheField>
    <cacheField name="Subtotal6" numFmtId="44">
      <sharedItems containsSemiMixedTypes="0" containsString="0" containsNumber="1" containsInteger="1" minValue="0" maxValue="0"/>
    </cacheField>
    <cacheField name="No3" numFmtId="0">
      <sharedItems containsSemiMixedTypes="0" containsString="0" containsNumber="1" containsInteger="1" minValue="0" maxValue="0"/>
    </cacheField>
    <cacheField name="Concepto3" numFmtId="0">
      <sharedItems/>
    </cacheField>
    <cacheField name="Codigo3" numFmtId="0">
      <sharedItems/>
    </cacheField>
    <cacheField name="Cantidad3" numFmtId="0">
      <sharedItems containsNonDate="0" containsString="0" containsBlank="1"/>
    </cacheField>
    <cacheField name="PU3" numFmtId="0">
      <sharedItems containsNonDate="0" containsString="0" containsBlank="1"/>
    </cacheField>
    <cacheField name="Subtotal7" numFmtId="44">
      <sharedItems containsSemiMixedTypes="0" containsString="0" containsNumber="1" containsInteger="1" minValue="0" maxValue="0"/>
    </cacheField>
    <cacheField name="No4" numFmtId="0">
      <sharedItems containsSemiMixedTypes="0" containsString="0" containsNumber="1" containsInteger="1" minValue="0" maxValue="0"/>
    </cacheField>
    <cacheField name="Concepto4" numFmtId="0">
      <sharedItems/>
    </cacheField>
    <cacheField name="Codigo4" numFmtId="0">
      <sharedItems/>
    </cacheField>
    <cacheField name="Cantidad4" numFmtId="0">
      <sharedItems containsNonDate="0" containsString="0" containsBlank="1"/>
    </cacheField>
    <cacheField name="PU4" numFmtId="0">
      <sharedItems containsNonDate="0" containsString="0" containsBlank="1"/>
    </cacheField>
    <cacheField name="Subtotal8" numFmtId="44">
      <sharedItems containsSemiMixedTypes="0" containsString="0" containsNumber="1" containsInteger="1" minValue="0" maxValue="0"/>
    </cacheField>
    <cacheField name="No5" numFmtId="0">
      <sharedItems containsSemiMixedTypes="0" containsString="0" containsNumber="1" containsInteger="1" minValue="0" maxValue="0"/>
    </cacheField>
    <cacheField name="Concepto5" numFmtId="0">
      <sharedItems/>
    </cacheField>
    <cacheField name="Codigo5" numFmtId="0">
      <sharedItems/>
    </cacheField>
    <cacheField name="Cantidad5" numFmtId="0">
      <sharedItems containsNonDate="0" containsString="0" containsBlank="1"/>
    </cacheField>
    <cacheField name="PU5" numFmtId="0">
      <sharedItems containsNonDate="0" containsString="0" containsBlank="1"/>
    </cacheField>
    <cacheField name="Subtotal9" numFmtId="44">
      <sharedItems containsSemiMixedTypes="0" containsString="0" containsNumber="1" containsInteger="1" minValue="0" maxValue="0"/>
    </cacheField>
    <cacheField name="No6" numFmtId="0">
      <sharedItems containsSemiMixedTypes="0" containsString="0" containsNumber="1" containsInteger="1" minValue="0" maxValue="0"/>
    </cacheField>
    <cacheField name="Concepto6" numFmtId="0">
      <sharedItems/>
    </cacheField>
    <cacheField name="Codigo6" numFmtId="0">
      <sharedItems/>
    </cacheField>
    <cacheField name="Cantidad6" numFmtId="0">
      <sharedItems containsNonDate="0" containsString="0" containsBlank="1"/>
    </cacheField>
    <cacheField name="PU6" numFmtId="0">
      <sharedItems containsNonDate="0" containsString="0" containsBlank="1"/>
    </cacheField>
    <cacheField name="Subtotal10" numFmtId="44">
      <sharedItems containsSemiMixedTypes="0" containsString="0" containsNumber="1" containsInteger="1" minValue="0" maxValue="0"/>
    </cacheField>
    <cacheField name="Grand Total2" numFmtId="44">
      <sharedItems containsSemiMixedTypes="0" containsString="0" containsNumber="1" containsInteger="1" minValue="0" maxValue="5400"/>
    </cacheField>
    <cacheField name="Hora de_x000a_llegada" numFmtId="0">
      <sharedItems containsDate="1" containsBlank="1" containsMixedTypes="1" minDate="1899-12-30T01:02:00" maxDate="1904-12-31T00:00:00"/>
    </cacheField>
    <cacheField name="Nombre del_x000a_chofer" numFmtId="0">
      <sharedItems containsBlank="1"/>
    </cacheField>
    <cacheField name="Nombre del_x000a_transporte" numFmtId="0">
      <sharedItems containsBlank="1"/>
    </cacheField>
    <cacheField name="Cortina" numFmtId="0">
      <sharedItems containsBlank="1" containsMixedTypes="1" containsNumber="1" containsInteger="1" minValue="1" maxValue="70"/>
    </cacheField>
    <cacheField name="No. Placa" numFmtId="0">
      <sharedItems containsBlank="1"/>
    </cacheField>
    <cacheField name="No7" numFmtId="0">
      <sharedItems containsMixedTypes="1" containsNumber="1" containsInteger="1" minValue="1" maxValue="23"/>
    </cacheField>
    <cacheField name="Tipo de Unidad" numFmtId="0">
      <sharedItems containsMixedTypes="1" containsNumber="1" minValue="1.5" maxValue="3.5"/>
    </cacheField>
    <cacheField name="Código _x000a_Unidad" numFmtId="164">
      <sharedItems/>
    </cacheField>
    <cacheField name="Fecha de _x000a_Salida" numFmtId="164">
      <sharedItems containsDate="1" containsBlank="1" containsMixedTypes="1" minDate="2018-02-06T00:00:00" maxDate="2018-03-25T00:00:00"/>
    </cacheField>
    <cacheField name="Hora de_x000a_Salida" numFmtId="0">
      <sharedItems containsDate="1" containsBlank="1" containsMixedTypes="1" minDate="1899-12-30T01:00:00" maxDate="1899-12-30T20:59:00"/>
    </cacheField>
    <cacheField name="Precinto" numFmtId="0">
      <sharedItems containsBlank="1" containsMixedTypes="1" containsNumber="1" containsInteger="1" minValue="54363" maxValue="54386"/>
    </cacheField>
    <cacheField name="A Facturar" numFmtId="44">
      <sharedItems containsSemiMixedTypes="0" containsString="0" containsNumber="1" minValue="0" maxValue="242400"/>
    </cacheField>
    <cacheField name="Fecha retorno_x000a_PDO" numFmtId="0">
      <sharedItems containsDate="1" containsBlank="1" containsMixedTypes="1" minDate="2016-03-06T00:00:00" maxDate="2018-03-29T00:00:00" count="24">
        <d v="2018-02-26T00:00:00"/>
        <d v="2018-02-22T00:00:00"/>
        <d v="2018-02-27T00:00:00"/>
        <d v="2018-02-28T00:00:00"/>
        <d v="2018-03-02T00:00:00"/>
        <d v="2018-03-09T00:00:00"/>
        <d v="2018-03-06T00:00:00"/>
        <s v="CANCELADO"/>
        <d v="2018-03-01T00:00:00"/>
        <d v="2018-03-08T00:00:00"/>
        <d v="2018-03-13T00:00:00"/>
        <d v="2018-02-07T00:00:00"/>
        <d v="2016-03-06T00:00:00"/>
        <d v="2018-03-26T00:00:00"/>
        <d v="2018-03-16T00:00:00"/>
        <d v="2018-03-21T00:00:00"/>
        <d v="2018-03-20T00:00:00"/>
        <d v="2018-03-15T00:00:00"/>
        <d v="2018-03-22T00:00:00"/>
        <d v="2018-03-27T00:00:00"/>
        <d v="2018-03-28T00:00:00"/>
        <s v="Evidencias pendientes"/>
        <s v="En transito"/>
        <m u="1"/>
      </sharedItems>
    </cacheField>
    <cacheField name="Generación de_x000a_Evidencias" numFmtId="0">
      <sharedItems containsDate="1" containsBlank="1" containsMixedTypes="1" minDate="2018-02-22T00:00:00" maxDate="2018-03-29T00:00:00"/>
    </cacheField>
    <cacheField name="Entrega de_x000a_File" numFmtId="0">
      <sharedItems containsDate="1" containsBlank="1" containsMixedTypes="1" minDate="2018-02-22T00:00:00" maxDate="2018-03-29T00:00:00"/>
    </cacheField>
    <cacheField name="Fecha de_x000a_Facturación" numFmtId="164">
      <sharedItems containsDate="1" containsBlank="1" containsMixedTypes="1" minDate="2018-02-20T00:00:00" maxDate="2018-03-29T00:00:00"/>
    </cacheField>
    <cacheField name="No.  Factura" numFmtId="0">
      <sharedItems containsBlank="1"/>
    </cacheField>
    <cacheField name="Responsable de_x000a_Captura" numFmtId="0">
      <sharedItems containsBlank="1"/>
    </cacheField>
    <cacheField name="Jefe" numFmtId="0">
      <sharedItems containsBlank="1"/>
    </cacheField>
    <cacheField name="Geren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">
  <r>
    <s v="00001"/>
    <s v="17-2013"/>
    <x v="0"/>
    <x v="0"/>
    <n v="338"/>
    <s v="Rollo"/>
    <n v="70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2-20T00:00:00"/>
    <d v="1899-12-30T08:00:00"/>
    <x v="0"/>
    <d v="1899-12-30T14:00:00"/>
    <s v="Extraccin 699/ Folio 0001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22:00"/>
    <s v="Adael Sanchez"/>
    <s v="Alca"/>
    <s v="N/A"/>
    <s v="533ET5"/>
    <n v="3"/>
    <s v="RABON"/>
    <s v="SDS.DIS.DED.10"/>
    <d v="2018-02-20T00:00:00"/>
    <d v="1899-12-30T15:37:00"/>
    <s v="N/A"/>
    <n v="2500"/>
    <x v="0"/>
    <d v="2018-02-27T00:00:00"/>
    <d v="2018-02-27T00:00:00"/>
    <d v="2018-03-02T00:00:00"/>
    <s v="IND100-23"/>
    <s v="Jorge Marquez"/>
    <m/>
    <m/>
  </r>
  <r>
    <s v="00002"/>
    <s v="17-2014"/>
    <x v="0"/>
    <x v="1"/>
    <n v="16"/>
    <s v="Rollo"/>
    <n v="65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Easy Dekor"/>
    <s v="Nueva Industrial Valllejo"/>
    <d v="2018-02-20T00:00:00"/>
    <d v="1899-12-30T10:00:00"/>
    <x v="0"/>
    <d v="1899-12-30T13:00:00"/>
    <s v="S-00045676/ F0002/ 16 Rollos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25:00"/>
    <s v="Edgar Torres"/>
    <s v="Alca"/>
    <n v="18"/>
    <s v="LB31270"/>
    <n v="2"/>
    <n v="3.5"/>
    <s v="SDS.DIS.DED.11"/>
    <d v="2018-02-20T00:00:00"/>
    <d v="1899-12-30T12:34:00"/>
    <s v="N/A"/>
    <n v="1842.66"/>
    <x v="0"/>
    <d v="2018-02-27T00:00:00"/>
    <d v="2018-02-27T00:00:00"/>
    <d v="2018-03-02T00:00:00"/>
    <s v="IND100-24"/>
    <s v="Jorge Marquez"/>
    <m/>
    <m/>
  </r>
  <r>
    <s v="00003"/>
    <s v="17-2015"/>
    <x v="0"/>
    <x v="1"/>
    <n v="4"/>
    <s v="Rollo"/>
    <n v="180"/>
    <n v="1.5"/>
    <n v="1"/>
    <n v="409.48"/>
    <n v="409.48"/>
    <s v="N/A"/>
    <n v="0"/>
    <n v="0"/>
    <n v="0"/>
    <s v="N/A"/>
    <n v="0"/>
    <n v="0"/>
    <n v="0"/>
    <s v="N/A"/>
    <n v="0"/>
    <n v="0"/>
    <n v="0"/>
    <n v="409.48"/>
    <s v="Easy Dekor"/>
    <s v="Nueva Industrial Valllejo"/>
    <d v="2018-02-20T00:00:00"/>
    <d v="1899-12-30T10:00:00"/>
    <x v="0"/>
    <d v="1899-12-30T15:00:00"/>
    <s v="S-00045678/ F0003/ 4 Rollos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25:00"/>
    <s v="Edgar Torres"/>
    <s v="Alca"/>
    <n v="18"/>
    <s v="LB50456"/>
    <n v="1"/>
    <n v="1.5"/>
    <s v="SDS.DIS.DED.12"/>
    <d v="2018-02-20T00:00:00"/>
    <d v="1899-12-30T12:34:00"/>
    <s v="N/A"/>
    <n v="409.48"/>
    <x v="0"/>
    <d v="2018-02-27T00:00:00"/>
    <d v="2018-02-27T00:00:00"/>
    <d v="2018-03-02T00:00:00"/>
    <s v="IND100-24"/>
    <s v="Jorge Marquez"/>
    <m/>
    <m/>
  </r>
  <r>
    <s v="00004"/>
    <s v="17-2016"/>
    <x v="0"/>
    <x v="2"/>
    <n v="12"/>
    <s v="Pallet"/>
    <n v="18000"/>
    <s v="Trailer"/>
    <n v="1"/>
    <n v="4080"/>
    <n v="4080"/>
    <s v="N/A"/>
    <n v="0"/>
    <n v="0"/>
    <n v="0"/>
    <s v="N/A"/>
    <n v="0"/>
    <n v="0"/>
    <n v="0"/>
    <s v="N/A"/>
    <n v="0"/>
    <n v="0"/>
    <n v="0"/>
    <n v="4080"/>
    <s v="Victus"/>
    <s v="Iztapalapa"/>
    <d v="2018-02-19T00:00:00"/>
    <d v="1899-12-30T10:00:00"/>
    <x v="1"/>
    <d v="1899-12-30T09:00:00"/>
    <s v="S-00045691/ F0004"/>
    <s v="Palletizado"/>
    <s v="Palletizado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00:00"/>
    <s v="Erick Marquez"/>
    <s v="Lomasa"/>
    <n v="19"/>
    <s v="N/A"/>
    <n v="5"/>
    <s v="TRAILER 53&quot;"/>
    <s v="SDS.DIS.DED.07"/>
    <d v="2018-02-21T00:00:00"/>
    <d v="1899-12-30T09:34:00"/>
    <s v="N/A"/>
    <n v="4080"/>
    <x v="0"/>
    <d v="2018-02-27T00:00:00"/>
    <d v="2018-02-27T00:00:00"/>
    <d v="2018-03-27T00:00:00"/>
    <s v="IN100-6"/>
    <s v="Jorge Marquez"/>
    <m/>
    <m/>
  </r>
  <r>
    <s v="00005"/>
    <s v="17-2018"/>
    <x v="1"/>
    <x v="3"/>
    <n v="3"/>
    <s v="Pallet"/>
    <n v="1400"/>
    <n v="1.5"/>
    <n v="1"/>
    <n v="34200"/>
    <n v="34200"/>
    <s v="N/A"/>
    <n v="0"/>
    <n v="0"/>
    <n v="0"/>
    <s v="N/A"/>
    <n v="0"/>
    <n v="0"/>
    <n v="0"/>
    <s v="N/A"/>
    <n v="0"/>
    <n v="0"/>
    <n v="0"/>
    <n v="34200"/>
    <s v="SEDL"/>
    <s v="Hermosillo "/>
    <d v="2018-02-21T00:00:00"/>
    <d v="1899-12-30T18:00:00"/>
    <x v="2"/>
    <d v="1899-12-30T10:00:00"/>
    <s v="S-00045683/ F0005"/>
    <s v="Palletizado"/>
    <s v="Palletizado"/>
    <s v="Foraneo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5:34:00"/>
    <s v="Adael Sanchez"/>
    <s v="ITER"/>
    <n v="19"/>
    <s v="LB82518"/>
    <n v="1"/>
    <n v="1.5"/>
    <s v="SDS.DIS.DED.12"/>
    <d v="2018-02-22T00:00:00"/>
    <d v="1899-12-30T01:00:00"/>
    <s v="N/A"/>
    <n v="34200"/>
    <x v="0"/>
    <d v="2018-02-27T00:00:00"/>
    <d v="2018-02-27T00:00:00"/>
    <d v="2018-02-20T00:00:00"/>
    <s v="VAS-173"/>
    <s v="Jorge Marquez"/>
    <m/>
    <m/>
  </r>
  <r>
    <s v="00006"/>
    <s v="17-2027"/>
    <x v="2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MOBILIARIO"/>
    <s v="San Rafael Chamapa, Naucalpan"/>
    <d v="2018-02-21T00:00:00"/>
    <d v="1899-12-30T10:00:00"/>
    <x v="1"/>
    <d v="1899-12-30T14:00:00"/>
    <s v="S-00045719/ F0006/ 1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21:00"/>
    <s v="Edgar Torres"/>
    <s v="Alca"/>
    <n v="17"/>
    <s v="LB31270"/>
    <n v="1"/>
    <n v="1.5"/>
    <s v="SDS.DIS.DED.12"/>
    <d v="2018-02-22T00:00:00"/>
    <d v="1899-12-30T09:38:00"/>
    <s v="N/A"/>
    <n v="307.11"/>
    <x v="0"/>
    <d v="2018-02-27T00:00:00"/>
    <d v="2018-02-27T00:00:00"/>
    <d v="2018-03-02T00:00:00"/>
    <s v="IND100-24"/>
    <s v="Jorge Marquez"/>
    <m/>
    <m/>
  </r>
  <r>
    <s v="00007"/>
    <s v="17-2028"/>
    <x v="2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ASIENTOS PARA AUTOBUSES MAYAS"/>
    <s v="Tlalnepantla"/>
    <d v="2018-02-21T00:00:00"/>
    <d v="1899-12-30T10:00:00"/>
    <x v="1"/>
    <d v="1899-12-30T15:00:00"/>
    <s v="S-00045710/ F0007/ 1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21:00"/>
    <s v="Edgar Torres"/>
    <s v="Alca"/>
    <n v="17"/>
    <s v="LB31270"/>
    <n v="1"/>
    <n v="1.5"/>
    <s v="SDS.DIS.DED.12"/>
    <d v="2018-02-22T00:00:00"/>
    <d v="1899-12-30T09:38:00"/>
    <s v="N/A"/>
    <n v="307.11"/>
    <x v="0"/>
    <d v="2018-02-27T00:00:00"/>
    <d v="2018-02-27T00:00:00"/>
    <d v="2018-03-02T00:00:00"/>
    <s v="IND100-24"/>
    <s v="Jorge Marquez"/>
    <m/>
    <m/>
  </r>
  <r>
    <s v="00008"/>
    <s v="17-2029"/>
    <x v="2"/>
    <x v="1"/>
    <n v="4"/>
    <s v="Rollo"/>
    <n v="1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OCEDEJO DECO"/>
    <s v="Chapultepec"/>
    <d v="2018-02-21T00:00:00"/>
    <d v="1899-12-30T10:00:00"/>
    <x v="1"/>
    <d v="1899-12-30T16:00:00"/>
    <s v="S-00045713/ F0008/ 4 Rollo"/>
    <s v="Agranel"/>
    <s v="Agranel"/>
    <s v="Local "/>
    <x v="0"/>
    <s v="N/A"/>
    <m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21:00"/>
    <s v="Edgar Torres"/>
    <s v="Alca"/>
    <n v="17"/>
    <s v="LB31270"/>
    <n v="1"/>
    <n v="1.5"/>
    <s v="SDS.DIS.DED.12"/>
    <d v="2018-02-22T00:00:00"/>
    <d v="1899-12-30T09:38:00"/>
    <s v="N/A"/>
    <n v="307.11"/>
    <x v="0"/>
    <d v="2018-02-27T00:00:00"/>
    <d v="2018-02-27T00:00:00"/>
    <d v="2018-03-02T00:00:00"/>
    <s v="IND100-24"/>
    <s v="Jorge Marquez"/>
    <m/>
    <m/>
  </r>
  <r>
    <s v="00009"/>
    <s v="17-2030"/>
    <x v="2"/>
    <x v="1"/>
    <n v="1"/>
    <s v="Rollo"/>
    <n v="18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AYATS"/>
    <s v="Polanco"/>
    <d v="2018-02-21T00:00:00"/>
    <d v="1899-12-30T10:00:00"/>
    <x v="1"/>
    <d v="1899-12-30T17:00:00"/>
    <s v="S-00045718/ F0009/ 1 Rollo"/>
    <s v="Agranel"/>
    <s v="Agranel"/>
    <s v="Local "/>
    <x v="0"/>
    <s v="N/A"/>
    <m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21:00"/>
    <s v="Edgar Torres"/>
    <s v="Alca"/>
    <n v="17"/>
    <s v="LB31270"/>
    <n v="1"/>
    <n v="1.5"/>
    <s v="SDS.DIS.DED.12"/>
    <d v="2018-02-22T00:00:00"/>
    <d v="1899-12-30T09:38:00"/>
    <s v="N/A"/>
    <n v="307.11"/>
    <x v="0"/>
    <d v="2018-02-27T00:00:00"/>
    <d v="2018-02-27T00:00:00"/>
    <d v="2018-03-02T00:00:00"/>
    <s v="IND100-24"/>
    <s v="Jorge Marquez"/>
    <m/>
    <m/>
  </r>
  <r>
    <s v="00010"/>
    <s v="17-2031"/>
    <x v="2"/>
    <x v="1"/>
    <n v="6"/>
    <s v="Rollo"/>
    <n v="170"/>
    <n v="1.5"/>
    <n v="1"/>
    <n v="716.59"/>
    <n v="716.59"/>
    <s v="N/A"/>
    <n v="0"/>
    <n v="0"/>
    <n v="0"/>
    <s v="N/A"/>
    <n v="0"/>
    <n v="0"/>
    <n v="0"/>
    <s v="N/A"/>
    <n v="0"/>
    <n v="0"/>
    <n v="0"/>
    <n v="716.59"/>
    <s v="Industrias Ideal"/>
    <s v="Alce Bco Naucalpan"/>
    <d v="2018-02-21T00:00:00"/>
    <d v="1899-12-30T10:00:00"/>
    <x v="1"/>
    <d v="1899-12-30T18:00:00"/>
    <s v="S-00045720/ F0010/ 6 Rollo"/>
    <s v="Agranel"/>
    <s v="Agranel"/>
    <s v="Local "/>
    <x v="0"/>
    <s v="N/A"/>
    <m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21:00"/>
    <s v="Edgar Torres"/>
    <s v="Alca"/>
    <n v="17"/>
    <s v="LB31270"/>
    <n v="1"/>
    <n v="1.5"/>
    <s v="SDS.DIS.DED.12"/>
    <d v="2018-02-22T00:00:00"/>
    <d v="1899-12-30T09:38:00"/>
    <s v="N/A"/>
    <n v="716.59"/>
    <x v="0"/>
    <d v="2018-02-27T00:00:00"/>
    <d v="2018-02-27T00:00:00"/>
    <d v="2018-03-02T00:00:00"/>
    <s v="IND100-24"/>
    <s v="Jorge Marquez"/>
    <m/>
    <m/>
  </r>
  <r>
    <s v="00011"/>
    <s v="17-2032"/>
    <x v="1"/>
    <x v="4"/>
    <n v="1"/>
    <s v="Pallet"/>
    <n v="100"/>
    <n v="1.5"/>
    <n v="1"/>
    <n v="1162"/>
    <n v="1162"/>
    <s v="N/A"/>
    <n v="0"/>
    <n v="0"/>
    <n v="0"/>
    <s v="N/A"/>
    <n v="0"/>
    <n v="0"/>
    <n v="0"/>
    <s v="N/A"/>
    <n v="0"/>
    <n v="0"/>
    <n v="0"/>
    <n v="1162"/>
    <s v="Radio Shack"/>
    <s v="CPA"/>
    <d v="2018-02-21T00:00:00"/>
    <d v="1899-12-30T08:00:00"/>
    <x v="1"/>
    <d v="1899-12-30T14:00:00"/>
    <s v="S-00045716/ F0011"/>
    <s v="Detalle"/>
    <s v="Palletizado"/>
    <s v="Local "/>
    <x v="0"/>
    <s v="N/A"/>
    <n v="2"/>
    <s v="Maniobra Carga"/>
    <s v="SAV.MNB.DSC.13"/>
    <n v="1"/>
    <n v="450"/>
    <n v="4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450"/>
    <d v="1899-12-30T07:01:00"/>
    <s v="Edgar Torres"/>
    <s v="ITER"/>
    <s v="R"/>
    <s v="LB82518"/>
    <n v="1"/>
    <n v="1.5"/>
    <s v="SDS.DIS.DED.12"/>
    <d v="2018-02-21T00:00:00"/>
    <d v="1899-12-30T10:36:00"/>
    <s v="N/A"/>
    <n v="1612"/>
    <x v="0"/>
    <d v="2018-02-27T00:00:00"/>
    <d v="2018-02-27T00:00:00"/>
    <d v="2018-03-02T00:00:00"/>
    <s v="IND100-30"/>
    <s v="Jorge Marquez"/>
    <m/>
    <m/>
  </r>
  <r>
    <s v="00012"/>
    <s v="17-2033"/>
    <x v="1"/>
    <x v="0"/>
    <n v="369"/>
    <s v="Rollo"/>
    <n v="45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2-21T00:00:00"/>
    <d v="1899-12-30T08:00:00"/>
    <x v="1"/>
    <d v="1899-12-30T14:00:00"/>
    <s v="Extraccion 700/ F0012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7:01:00"/>
    <s v="Adael Sanchez"/>
    <s v="Alca"/>
    <s v="N/A"/>
    <s v="533ET5"/>
    <n v="3"/>
    <s v="RABON"/>
    <s v="SDS.DIS.DED.10"/>
    <d v="2018-02-21T00:00:00"/>
    <d v="1899-12-30T10:36:00"/>
    <n v="54386"/>
    <n v="2500"/>
    <x v="0"/>
    <d v="2018-02-27T00:00:00"/>
    <d v="2018-02-27T00:00:00"/>
    <d v="2018-03-02T00:00:00"/>
    <s v="IND100-23"/>
    <s v="Jorge Marquez"/>
    <m/>
    <m/>
  </r>
  <r>
    <s v="00013"/>
    <s v="17-2034"/>
    <x v="1"/>
    <x v="5"/>
    <n v="2"/>
    <s v="Pallet"/>
    <n v="2000"/>
    <n v="3.5"/>
    <n v="1"/>
    <n v="2200"/>
    <n v="2200"/>
    <s v="N/A"/>
    <n v="0"/>
    <n v="0"/>
    <n v="0"/>
    <s v="N/A"/>
    <n v="0"/>
    <n v="0"/>
    <n v="0"/>
    <s v="N/A"/>
    <n v="0"/>
    <n v="0"/>
    <n v="0"/>
    <n v="2200"/>
    <s v="PILSAC"/>
    <s v="Nezahualcoyotl"/>
    <d v="2018-02-21T00:00:00"/>
    <d v="1899-12-30T10:00:00"/>
    <x v="1"/>
    <d v="1899-12-30T15:00:00"/>
    <s v="S-00045741/ F00013"/>
    <s v="Agranel"/>
    <s v="Agranel"/>
    <s v="Local "/>
    <x v="0"/>
    <s v="N/A"/>
    <n v="1"/>
    <s v="Maniobra Descarga"/>
    <s v="SAV.MNB.DSC.13"/>
    <n v="3"/>
    <n v="450"/>
    <n v="13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350"/>
    <d v="1899-12-30T09:47:00"/>
    <s v="Lomasa"/>
    <s v="Lomasa"/>
    <s v="N/A"/>
    <s v="N/A"/>
    <n v="2"/>
    <n v="3.5"/>
    <s v="SDS.DIS.DED.11"/>
    <d v="2018-02-21T00:00:00"/>
    <d v="1899-12-30T16:41:00"/>
    <s v="N/A"/>
    <n v="3550"/>
    <x v="0"/>
    <d v="2018-02-27T00:00:00"/>
    <d v="2018-02-27T00:00:00"/>
    <d v="2018-03-02T00:00:00"/>
    <s v="IND100-31"/>
    <s v="Jorge Marquez"/>
    <m/>
    <m/>
  </r>
  <r>
    <s v="00014"/>
    <s v="17-2043"/>
    <x v="2"/>
    <x v="6"/>
    <n v="3"/>
    <s v="Pallet"/>
    <n v="4274"/>
    <s v="Rabon"/>
    <n v="1"/>
    <n v="2808"/>
    <n v="2808"/>
    <s v="N/A"/>
    <n v="0"/>
    <n v="0"/>
    <n v="0"/>
    <s v="N/A"/>
    <n v="0"/>
    <n v="0"/>
    <n v="0"/>
    <s v="N/A"/>
    <n v="0"/>
    <n v="0"/>
    <n v="0"/>
    <n v="2808"/>
    <s v="STILBON"/>
    <s v="Aragon"/>
    <d v="2018-02-22T00:00:00"/>
    <d v="1899-12-30T10:00:00"/>
    <x v="3"/>
    <d v="1899-12-30T15:00:00"/>
    <s v="DRM-180064/ F0014"/>
    <s v="Palletizado"/>
    <s v="Palletizado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37:00"/>
    <s v="Valrani"/>
    <s v="Valrani"/>
    <s v="N/A"/>
    <s v="N/A"/>
    <n v="3"/>
    <s v="RABON"/>
    <s v="SDS.DIS.DED.10"/>
    <d v="2018-02-22T00:00:00"/>
    <d v="1899-12-30T13:57:00"/>
    <s v="N/A"/>
    <n v="2808"/>
    <x v="1"/>
    <d v="2018-02-22T00:00:00"/>
    <d v="2018-02-22T00:00:00"/>
    <d v="2018-02-22T00:00:00"/>
    <s v="IND100-5"/>
    <s v="Jorge Marquez"/>
    <m/>
    <m/>
  </r>
  <r>
    <s v="00015"/>
    <s v="17-2044"/>
    <x v="2"/>
    <x v="7"/>
    <n v="5028"/>
    <s v="Cajas"/>
    <n v="6536"/>
    <s v="Rabon"/>
    <n v="1"/>
    <n v="2600"/>
    <n v="2600"/>
    <s v="N/A"/>
    <n v="0"/>
    <n v="0"/>
    <n v="0"/>
    <s v="N/A"/>
    <n v="0"/>
    <n v="0"/>
    <n v="0"/>
    <s v="N/A"/>
    <n v="0"/>
    <n v="0"/>
    <n v="0"/>
    <n v="2600"/>
    <s v="Picolo"/>
    <s v="Alce Bco Naucalpan"/>
    <d v="2018-02-23T00:00:00"/>
    <d v="1899-12-30T10:00:00"/>
    <x v="2"/>
    <d v="1899-12-30T15:00:00"/>
    <s v="OC47-OC50-OC51-OC53/ F0015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7:00"/>
    <s v="Valrani"/>
    <s v="Valrani"/>
    <s v="N/A"/>
    <s v="N/A"/>
    <n v="3"/>
    <s v="RABON"/>
    <s v="SDS.DIS.DED.10"/>
    <d v="2018-02-23T00:00:00"/>
    <d v="1899-12-30T17:30:00"/>
    <s v="N/A"/>
    <n v="2600"/>
    <x v="2"/>
    <d v="2018-02-27T00:00:00"/>
    <d v="2018-02-27T00:00:00"/>
    <d v="2018-03-23T00:00:00"/>
    <s v="IND100-70"/>
    <s v="Jorge Marquez"/>
    <m/>
    <m/>
  </r>
  <r>
    <s v="00016"/>
    <s v="17-2045"/>
    <x v="2"/>
    <x v="7"/>
    <n v="1"/>
    <s v="Pallet"/>
    <n v="546"/>
    <s v="Thorton"/>
    <n v="1"/>
    <n v="4080"/>
    <n v="4080"/>
    <s v="N/A"/>
    <n v="0"/>
    <n v="0"/>
    <n v="0"/>
    <s v="N/A"/>
    <n v="0"/>
    <n v="0"/>
    <n v="0"/>
    <s v="N/A"/>
    <n v="0"/>
    <n v="0"/>
    <n v="0"/>
    <n v="4080"/>
    <s v="Picolo"/>
    <s v="Tepeji"/>
    <d v="2018-02-22T00:00:00"/>
    <d v="1899-12-30T17:00:00"/>
    <x v="2"/>
    <d v="1899-12-30T15:00:00"/>
    <s v="7950116189/ F0016"/>
    <s v="Palletizado"/>
    <s v="Palletizado"/>
    <s v="Foraneo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7:22:00"/>
    <s v="Israel Ramirez"/>
    <s v="Alca"/>
    <n v="19"/>
    <s v="533ET5"/>
    <n v="4"/>
    <s v="THORTON"/>
    <s v="SDS.DIS.DED.09"/>
    <d v="2018-02-23T00:00:00"/>
    <d v="1899-12-30T17:30:00"/>
    <s v="N/A"/>
    <n v="4080"/>
    <x v="0"/>
    <d v="2018-02-27T00:00:00"/>
    <d v="2018-02-27T00:00:00"/>
    <d v="2018-03-23T00:00:00"/>
    <s v="IND100-70"/>
    <s v="Jorge Marquez"/>
    <m/>
    <m/>
  </r>
  <r>
    <s v="00017"/>
    <s v="17-2046"/>
    <x v="2"/>
    <x v="0"/>
    <n v="400"/>
    <s v="Rollo"/>
    <n v="60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2-22T00:00:00"/>
    <d v="1899-12-30T08:00:00"/>
    <x v="3"/>
    <d v="1899-12-30T15:00:00"/>
    <s v="Extraccion 702/ F0017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7:53:00"/>
    <s v="Valrani"/>
    <s v="Valrani"/>
    <s v="N/A"/>
    <s v="N/A"/>
    <n v="3"/>
    <s v="RABON"/>
    <s v="SDS.DIS.DED.10"/>
    <d v="2018-02-22T00:00:00"/>
    <d v="1899-12-30T14:59:00"/>
    <s v="N/A"/>
    <n v="2500"/>
    <x v="2"/>
    <d v="2018-02-27T00:00:00"/>
    <d v="2018-02-27T00:00:00"/>
    <d v="2018-03-02T00:00:00"/>
    <s v="IND100-23"/>
    <s v="Jorge Marquez"/>
    <m/>
    <m/>
  </r>
  <r>
    <s v="00018"/>
    <s v="17-2049"/>
    <x v="2"/>
    <x v="1"/>
    <n v="21"/>
    <s v="Rollo"/>
    <n v="63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Baez y Ayala Travisa"/>
    <s v="Vallejo"/>
    <d v="2018-02-22T00:00:00"/>
    <d v="1899-12-30T10:00:00"/>
    <x v="3"/>
    <d v="1899-12-30T16:00:00"/>
    <s v="S-00045516/ F0018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8:00"/>
    <s v="Edgar Torres"/>
    <s v="Alca"/>
    <n v="20"/>
    <s v="LB31270"/>
    <n v="2"/>
    <n v="3.5"/>
    <s v="SDS.DIS.DED.11"/>
    <d v="2018-02-22T00:00:00"/>
    <d v="1899-12-30T13:57:00"/>
    <s v="N/A"/>
    <n v="1842.66"/>
    <x v="0"/>
    <d v="2018-02-27T00:00:00"/>
    <d v="2018-02-27T00:00:00"/>
    <d v="2018-03-02T00:00:00"/>
    <s v="IND100-24"/>
    <s v="Jorge Marquez"/>
    <m/>
    <m/>
  </r>
  <r>
    <s v="00019"/>
    <s v="17-2050"/>
    <x v="2"/>
    <x v="1"/>
    <n v="22"/>
    <s v="Rollo"/>
    <n v="54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Industrias Ideal"/>
    <s v="Alce Bco Naucalpan"/>
    <d v="2018-02-22T00:00:00"/>
    <d v="1899-12-30T10:00:00"/>
    <x v="3"/>
    <d v="1899-12-30T12:00:00"/>
    <s v="S-00045788/ F0019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8:00"/>
    <s v="Edgar Torres"/>
    <s v="Alca"/>
    <n v="20"/>
    <s v="LB31270"/>
    <n v="2"/>
    <n v="3.5"/>
    <s v="SDS.DIS.DED.11"/>
    <d v="2018-02-22T00:00:00"/>
    <d v="1899-12-30T13:57:00"/>
    <s v="N/A"/>
    <n v="1842.66"/>
    <x v="0"/>
    <d v="2018-02-27T00:00:00"/>
    <d v="2018-02-27T00:00:00"/>
    <d v="2018-03-02T00:00:00"/>
    <s v="IND100-24"/>
    <s v="Jorge Marquez"/>
    <m/>
    <m/>
  </r>
  <r>
    <s v="00020"/>
    <s v="17-2051"/>
    <x v="2"/>
    <x v="5"/>
    <n v="2"/>
    <s v="Pallet"/>
    <n v="2000"/>
    <n v="3.5"/>
    <n v="1"/>
    <n v="2200"/>
    <n v="2200"/>
    <s v="N/A"/>
    <n v="0"/>
    <n v="0"/>
    <n v="0"/>
    <s v="N/A"/>
    <n v="0"/>
    <n v="0"/>
    <n v="0"/>
    <s v="N/A"/>
    <n v="0"/>
    <n v="0"/>
    <n v="0"/>
    <n v="2200"/>
    <s v="PILSAC"/>
    <s v="Gustavo A Madero"/>
    <d v="2018-02-22T00:00:00"/>
    <d v="1899-12-30T10:00:00"/>
    <x v="3"/>
    <d v="1899-12-30T15:00:00"/>
    <s v="S-00045802/ F0020"/>
    <s v="Agranel"/>
    <s v="Agranel"/>
    <s v="Local "/>
    <x v="0"/>
    <s v="N/A"/>
    <n v="1"/>
    <s v="Maniobra Descarga"/>
    <s v="SAV.MNB.DSC.13"/>
    <n v="3"/>
    <n v="450"/>
    <n v="13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350"/>
    <d v="1899-12-30T11:42:00"/>
    <s v="Lomasa"/>
    <s v="Lomasa"/>
    <s v="N/A"/>
    <s v="N/A"/>
    <n v="2"/>
    <n v="3.5"/>
    <s v="SDS.DIS.DED.11"/>
    <d v="2018-02-22T00:00:00"/>
    <d v="1899-12-30T13:57:00"/>
    <s v="N/A"/>
    <n v="3550"/>
    <x v="0"/>
    <d v="2018-02-27T00:00:00"/>
    <d v="2018-02-27T00:00:00"/>
    <d v="2018-03-02T00:00:00"/>
    <s v="IND100-31"/>
    <s v="Jorge Marquez"/>
    <m/>
    <m/>
  </r>
  <r>
    <s v="00020"/>
    <s v="17-2051"/>
    <x v="2"/>
    <x v="5"/>
    <n v="2"/>
    <s v="Pallet"/>
    <n v="2000"/>
    <n v="3.5"/>
    <n v="1"/>
    <n v="1100"/>
    <n v="1100"/>
    <s v="N/A"/>
    <n v="0"/>
    <n v="0"/>
    <n v="0"/>
    <s v="N/A"/>
    <n v="0"/>
    <n v="0"/>
    <n v="0"/>
    <s v="N/A"/>
    <n v="0"/>
    <n v="0"/>
    <n v="0"/>
    <n v="1100"/>
    <s v="PILSAC Reparto Menor"/>
    <s v="Gustavo A Madero"/>
    <d v="2018-02-22T00:00:00"/>
    <d v="1899-12-30T10:00:00"/>
    <x v="3"/>
    <d v="1899-12-30T15:00:00"/>
    <s v="S-00045802/ F0020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42:00"/>
    <s v="Lomasa"/>
    <s v="Lomasa"/>
    <s v="N/A"/>
    <s v="N/A"/>
    <n v="21"/>
    <s v="Demora de descarga Thorton"/>
    <s v="SDS.DIS.DEM.09"/>
    <d v="2018-02-22T00:00:00"/>
    <d v="1899-12-30T13:57:00"/>
    <s v="N/A"/>
    <n v="1100"/>
    <x v="0"/>
    <d v="2018-02-27T00:00:00"/>
    <d v="2018-02-27T00:00:00"/>
    <d v="2018-03-02T00:00:00"/>
    <s v="IND100-31"/>
    <s v="Jorge Marquez"/>
    <m/>
    <m/>
  </r>
  <r>
    <s v="00020-1"/>
    <s v="17-2052"/>
    <x v="2"/>
    <x v="5"/>
    <n v="1"/>
    <s v="Pallet"/>
    <n v="1000"/>
    <n v="1.5"/>
    <n v="1"/>
    <n v="1300"/>
    <n v="1300"/>
    <s v="N/A"/>
    <n v="0"/>
    <n v="0"/>
    <n v="0"/>
    <s v="N/A"/>
    <n v="0"/>
    <n v="0"/>
    <n v="0"/>
    <s v="N/A"/>
    <n v="0"/>
    <n v="0"/>
    <n v="0"/>
    <n v="1300"/>
    <s v="PILSAC"/>
    <s v="Chalco"/>
    <d v="2018-02-22T00:00:00"/>
    <d v="1899-12-30T10:00:00"/>
    <x v="3"/>
    <d v="1899-12-30T15:00:00"/>
    <s v="S-00045801/ F0020-1"/>
    <s v="Agranel"/>
    <s v="Agranel"/>
    <s v="Foraneo"/>
    <x v="0"/>
    <s v="N/A"/>
    <n v="1"/>
    <s v="Maniobra Descarga"/>
    <s v="SAV.MNB.DSC.13"/>
    <n v="2"/>
    <n v="450"/>
    <n v="9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00"/>
    <d v="1899-12-30T09:10:00"/>
    <s v="Valrani"/>
    <s v="Valrani"/>
    <s v="N/A"/>
    <s v="N/A"/>
    <n v="1"/>
    <n v="1.5"/>
    <s v="SDS.DIS.DED.12"/>
    <d v="2018-02-22T00:00:00"/>
    <d v="1899-12-30T16:49:00"/>
    <s v="N/A"/>
    <n v="2200"/>
    <x v="2"/>
    <d v="2018-02-27T00:00:00"/>
    <d v="2018-02-27T00:00:00"/>
    <d v="2018-03-02T00:00:00"/>
    <s v="IND100-31"/>
    <s v="Jorge Marquez"/>
    <m/>
    <m/>
  </r>
  <r>
    <s v="00020-2"/>
    <s v="17-2053"/>
    <x v="3"/>
    <x v="8"/>
    <n v="200"/>
    <s v="Rollo"/>
    <n v="4000"/>
    <s v="Rabon"/>
    <n v="1"/>
    <n v="2943.6"/>
    <n v="2943.6"/>
    <s v="N/A"/>
    <n v="0"/>
    <n v="0"/>
    <n v="0"/>
    <s v="N/A"/>
    <n v="0"/>
    <n v="0"/>
    <n v="0"/>
    <s v="N/A"/>
    <n v="0"/>
    <n v="0"/>
    <n v="0"/>
    <n v="2943.6"/>
    <s v="Fortuna Mercantil"/>
    <s v="Cuauhtemoc"/>
    <d v="2018-02-23T00:00:00"/>
    <d v="1899-12-30T10:00:00"/>
    <x v="2"/>
    <d v="1899-12-30T14:00:00"/>
    <s v="3082/ F0020-2"/>
    <s v="Agranel"/>
    <s v="Agranel"/>
    <s v="Local "/>
    <x v="0"/>
    <s v="N/A"/>
    <n v="1"/>
    <s v="Maniobra Descarga"/>
    <s v="SAV.MNB.DSC.13"/>
    <n v="4"/>
    <n v="370"/>
    <n v="148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480"/>
    <d v="1899-12-30T09:31:00"/>
    <s v="Valrani"/>
    <s v="Valrani"/>
    <s v="N/A"/>
    <s v="N/A"/>
    <n v="3"/>
    <s v="RABON"/>
    <s v="SDS.DIS.DED.10"/>
    <d v="2018-02-23T00:00:00"/>
    <d v="1899-12-30T14:00:00"/>
    <s v="N/A"/>
    <n v="4423.6000000000004"/>
    <x v="2"/>
    <d v="2018-02-27T00:00:00"/>
    <d v="2018-02-27T00:00:00"/>
    <d v="2018-03-02T00:00:00"/>
    <s v="IND100-29"/>
    <s v="Jorge Marquez"/>
    <m/>
    <m/>
  </r>
  <r>
    <s v="00020-3"/>
    <s v="17-2054"/>
    <x v="3"/>
    <x v="9"/>
    <n v="5"/>
    <s v="Pallet"/>
    <n v="1000"/>
    <n v="3.5"/>
    <n v="1"/>
    <n v="1728"/>
    <n v="1728"/>
    <s v="N/A"/>
    <n v="0"/>
    <n v="0"/>
    <n v="0"/>
    <s v="N/A"/>
    <n v="0"/>
    <n v="0"/>
    <n v="0"/>
    <s v="N/A"/>
    <n v="0"/>
    <n v="0"/>
    <n v="0"/>
    <n v="1728"/>
    <s v="Neovia"/>
    <s v="Cuautitlan Izcalli"/>
    <d v="2018-02-22T00:00:00"/>
    <d v="1899-12-30T18:00:00"/>
    <x v="2"/>
    <d v="1899-12-30T10:00:00"/>
    <s v="F0020-3"/>
    <s v="Palletizado"/>
    <s v="Palletizado"/>
    <s v="Local "/>
    <x v="0"/>
    <s v="N/A"/>
    <n v="1"/>
    <s v="Maniobra Descarga"/>
    <s v="SAV.MNB.DSC.13"/>
    <n v="1"/>
    <n v="450"/>
    <n v="4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450"/>
    <d v="1899-12-30T09:12:00"/>
    <s v="Lomasa"/>
    <s v="Lomasa"/>
    <s v="N/A"/>
    <s v="N/A"/>
    <n v="2"/>
    <n v="3.5"/>
    <s v="SDS.DIS.DED.11"/>
    <d v="2018-02-23T00:00:00"/>
    <d v="1899-12-30T14:00:00"/>
    <s v="N/A"/>
    <n v="2178"/>
    <x v="0"/>
    <d v="2018-02-27T00:00:00"/>
    <d v="2018-02-27T00:00:00"/>
    <d v="2018-03-02T00:00:00"/>
    <s v="IND100-32"/>
    <s v="Jorge Marquez"/>
    <m/>
    <m/>
  </r>
  <r>
    <s v="00021"/>
    <s v="17-2056"/>
    <x v="3"/>
    <x v="1"/>
    <n v="8"/>
    <s v="Rollo"/>
    <n v="300"/>
    <n v="1.5"/>
    <n v="1"/>
    <n v="716.59"/>
    <n v="716.59"/>
    <s v="N/A"/>
    <n v="0"/>
    <n v="0"/>
    <n v="0"/>
    <s v="N/A"/>
    <n v="0"/>
    <n v="0"/>
    <n v="0"/>
    <s v="N/A"/>
    <n v="0"/>
    <n v="0"/>
    <n v="0"/>
    <n v="716.59"/>
    <s v="Baez y Ayala Travisa"/>
    <s v="Nueva Industrial Valllejo"/>
    <d v="2018-02-23T00:00:00"/>
    <d v="1899-12-30T10:00:00"/>
    <x v="2"/>
    <d v="1899-12-30T15:34:00"/>
    <s v="S-00045832/ F0021/ 8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3:00"/>
    <s v="Sergio Jimenez"/>
    <s v="Alca"/>
    <n v="18"/>
    <s v="LB31270"/>
    <n v="1"/>
    <n v="1.5"/>
    <s v="SDS.DIS.DED.12"/>
    <d v="2018-02-23T00:00:00"/>
    <d v="1899-12-30T13:37:00"/>
    <s v="N/A"/>
    <n v="716.59"/>
    <x v="3"/>
    <d v="2018-02-27T00:00:00"/>
    <d v="2018-02-27T00:00:00"/>
    <d v="2018-03-02T00:00:00"/>
    <s v="IND100-24"/>
    <s v="Jorge Marquez"/>
    <m/>
    <m/>
  </r>
  <r>
    <s v="00022"/>
    <s v="17-2057"/>
    <x v="3"/>
    <x v="1"/>
    <n v="1"/>
    <s v="Rollo"/>
    <n v="6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La Exc Tapicero (White Star Evolution)"/>
    <s v="Nueva Industrial Valllejo"/>
    <d v="2018-02-23T00:00:00"/>
    <d v="1899-12-30T10:00:00"/>
    <x v="2"/>
    <d v="1899-12-30T14:00:00"/>
    <s v="S-00045834/ F0022/ 1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3:00"/>
    <s v="Sergio Jimenez"/>
    <s v="Alca"/>
    <n v="18"/>
    <s v="LB31270"/>
    <n v="1"/>
    <n v="1.5"/>
    <s v="SDS.DIS.DED.12"/>
    <d v="2018-02-23T00:00:00"/>
    <d v="1899-12-30T14:12:00"/>
    <s v="N/A"/>
    <n v="307.11"/>
    <x v="3"/>
    <d v="2018-02-27T00:00:00"/>
    <d v="2018-02-27T00:00:00"/>
    <d v="2018-03-02T00:00:00"/>
    <s v="IND100-24"/>
    <s v="Jorge Marquez"/>
    <m/>
    <m/>
  </r>
  <r>
    <s v="00023"/>
    <s v="17-2058"/>
    <x v="3"/>
    <x v="1"/>
    <n v="1"/>
    <s v="Rollo"/>
    <n v="6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Industrias Ideal"/>
    <s v="Alce Bco Naucalpan"/>
    <d v="2018-02-23T00:00:00"/>
    <d v="1899-12-30T10:00:00"/>
    <x v="2"/>
    <d v="1899-12-30T16:00:00"/>
    <s v="S-00045835/ F0023/ 1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3:00"/>
    <s v="Sergio Jimenez"/>
    <s v="Alca"/>
    <n v="18"/>
    <s v="LB31270"/>
    <n v="1"/>
    <n v="1.5"/>
    <s v="SDS.DIS.DED.12"/>
    <d v="2018-02-23T00:00:00"/>
    <d v="1899-12-30T16:24:00"/>
    <s v="N/A"/>
    <n v="307.11"/>
    <x v="3"/>
    <d v="2018-02-27T00:00:00"/>
    <d v="2018-02-27T00:00:00"/>
    <d v="2018-03-02T00:00:00"/>
    <s v="IND100-24"/>
    <s v="Jorge Marquez"/>
    <m/>
    <m/>
  </r>
  <r>
    <s v="00024"/>
    <s v="17-2059"/>
    <x v="3"/>
    <x v="1"/>
    <n v="2"/>
    <s v="Rollo"/>
    <n v="12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MOBILIARIO"/>
    <s v="San Rafael Chamapa, Naucalpan"/>
    <d v="2018-02-23T00:00:00"/>
    <d v="1899-12-30T10:00:00"/>
    <x v="2"/>
    <d v="1899-12-30T17:00:00"/>
    <s v="S-00045836/ F0024/ 2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3:00"/>
    <s v="Sergio Jimenez"/>
    <s v="Alca"/>
    <n v="18"/>
    <s v="LB31270"/>
    <n v="1"/>
    <n v="1.5"/>
    <s v="SDS.DIS.DED.12"/>
    <d v="2018-02-23T00:00:00"/>
    <d v="1899-12-30T18:23:00"/>
    <s v="N/A"/>
    <n v="307.11"/>
    <x v="3"/>
    <d v="2018-02-27T00:00:00"/>
    <d v="2018-02-27T00:00:00"/>
    <d v="2018-03-02T00:00:00"/>
    <s v="IND100-24"/>
    <s v="Jorge Marquez"/>
    <m/>
    <m/>
  </r>
  <r>
    <s v="00025"/>
    <s v="17-2060"/>
    <x v="4"/>
    <x v="10"/>
    <n v="3"/>
    <s v="Pallet"/>
    <n v="811"/>
    <n v="3.5"/>
    <n v="1"/>
    <n v="2200"/>
    <n v="2200"/>
    <s v="N/A"/>
    <n v="0"/>
    <n v="0"/>
    <n v="0"/>
    <s v="N/A"/>
    <n v="0"/>
    <n v="0"/>
    <n v="0"/>
    <s v="N/A"/>
    <n v="0"/>
    <n v="0"/>
    <n v="0"/>
    <n v="2200"/>
    <s v="Royal Tea"/>
    <s v="Tlahuac"/>
    <d v="2018-02-23T00:00:00"/>
    <d v="1899-12-30T17:00:00"/>
    <x v="4"/>
    <d v="1899-12-30T08:00:00"/>
    <s v="S-00045778/ F0025"/>
    <s v="Palletizado"/>
    <s v="Palletizado"/>
    <s v="Local "/>
    <x v="0"/>
    <s v="N/A"/>
    <n v="3"/>
    <s v="Accesorio de Descarga"/>
    <s v="SDS.DIS.ACC.11"/>
    <n v="1"/>
    <n v="250"/>
    <n v="2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250"/>
    <d v="1899-12-30T15:27:00"/>
    <s v="Andres Castillo"/>
    <s v="Alca"/>
    <n v="13"/>
    <s v="50AC7C"/>
    <n v="2"/>
    <n v="3.5"/>
    <s v="SDS.DIS.DED.11"/>
    <d v="2018-02-24T00:00:00"/>
    <d v="1899-12-30T09:14:00"/>
    <s v="N/A"/>
    <n v="2450"/>
    <x v="4"/>
    <d v="2018-02-27T00:00:00"/>
    <d v="2018-02-27T00:00:00"/>
    <d v="2018-03-02T00:00:00"/>
    <s v="IND100-33"/>
    <s v="Jorge Marquez"/>
    <m/>
    <m/>
  </r>
  <r>
    <s v="00026"/>
    <s v="17-2061"/>
    <x v="4"/>
    <x v="9"/>
    <n v="3"/>
    <s v="Pallet"/>
    <n v="260"/>
    <n v="3.5"/>
    <n v="1"/>
    <n v="1728"/>
    <n v="1728"/>
    <s v="N/A"/>
    <n v="0"/>
    <n v="0"/>
    <n v="0"/>
    <s v="N/A"/>
    <n v="0"/>
    <n v="0"/>
    <n v="0"/>
    <s v="N/A"/>
    <n v="0"/>
    <n v="0"/>
    <n v="0"/>
    <n v="1728"/>
    <s v="HEB"/>
    <s v="Cuautitlan Izcalli"/>
    <d v="2018-02-26T00:00:00"/>
    <d v="1899-12-30T17:00:00"/>
    <x v="5"/>
    <d v="1899-12-30T08:00:00"/>
    <s v="S-00045857/ F0026"/>
    <s v="Palletizado"/>
    <s v="Palletizado"/>
    <s v="Local "/>
    <x v="0"/>
    <s v="N/A"/>
    <n v="1"/>
    <s v="Maniobra Descarga"/>
    <s v="SAV.MNB.DSC.13"/>
    <n v="1"/>
    <n v="450"/>
    <n v="4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450"/>
    <d v="1899-12-30T17:15:00"/>
    <s v="Lomasa"/>
    <s v="Lomasa"/>
    <n v="17"/>
    <s v="N/A"/>
    <n v="2"/>
    <n v="3.5"/>
    <s v="SDS.DIS.DED.11"/>
    <d v="2018-02-27T00:00:00"/>
    <d v="1899-12-30T07:54:00"/>
    <s v="N/A"/>
    <n v="2178"/>
    <x v="0"/>
    <d v="2018-02-27T00:00:00"/>
    <d v="2018-02-27T00:00:00"/>
    <d v="2018-03-12T00:00:00"/>
    <s v="IND100-38"/>
    <s v="Jorge Marquez"/>
    <m/>
    <m/>
  </r>
  <r>
    <s v="00027"/>
    <s v="17-2062"/>
    <x v="4"/>
    <x v="9"/>
    <n v="2"/>
    <s v="Pallet"/>
    <n v="180"/>
    <n v="3.5"/>
    <n v="1"/>
    <n v="2200"/>
    <n v="2200"/>
    <s v="N/A"/>
    <n v="0"/>
    <n v="0"/>
    <n v="0"/>
    <s v="N/A"/>
    <n v="0"/>
    <n v="0"/>
    <n v="0"/>
    <s v="N/A"/>
    <n v="0"/>
    <n v="0"/>
    <n v="0"/>
    <n v="2200"/>
    <s v="Walmart Chalco"/>
    <s v="Chalco"/>
    <d v="2018-02-27T00:00:00"/>
    <d v="1899-12-30T15:00:00"/>
    <x v="5"/>
    <d v="1899-12-30T21:00:00"/>
    <s v="S-00045783/ F0027"/>
    <s v="Palletizado"/>
    <s v="Palletizado"/>
    <s v="Foraneo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6:50:00"/>
    <s v="Alca"/>
    <s v="ITER"/>
    <n v="17"/>
    <s v="LB82536"/>
    <n v="2"/>
    <n v="3.5"/>
    <s v="SDS.DIS.DED.11"/>
    <d v="2018-02-28T00:00:00"/>
    <d v="1899-12-30T02:54:00"/>
    <s v="N/A"/>
    <n v="2200"/>
    <x v="4"/>
    <d v="2018-03-02T00:00:00"/>
    <d v="2018-03-02T00:00:00"/>
    <m/>
    <m/>
    <s v="Jorge Marquez"/>
    <m/>
    <m/>
  </r>
  <r>
    <s v="00028"/>
    <s v="17-2063"/>
    <x v="4"/>
    <x v="9"/>
    <n v="2"/>
    <s v="Pallet"/>
    <n v="180"/>
    <n v="3.5"/>
    <n v="1"/>
    <n v="1728"/>
    <n v="1728"/>
    <s v="N/A"/>
    <n v="0"/>
    <n v="0"/>
    <n v="0"/>
    <s v="N/A"/>
    <n v="0"/>
    <n v="0"/>
    <n v="0"/>
    <s v="N/A"/>
    <n v="0"/>
    <n v="0"/>
    <n v="0"/>
    <n v="1728"/>
    <s v="Walmart La Luz"/>
    <s v="Cuautitlan Izcalli"/>
    <d v="2018-02-27T00:00:00"/>
    <d v="1899-12-30T16:00:00"/>
    <x v="5"/>
    <d v="1899-12-30T20:00:00"/>
    <s v="S-00045781/ F0028"/>
    <s v="Palletizado"/>
    <s v="Palletizado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7:26:00"/>
    <s v="Lomasa"/>
    <s v="Alca"/>
    <n v="18"/>
    <s v="30AA2N"/>
    <n v="2"/>
    <n v="3.5"/>
    <s v="SDS.DIS.DED.11"/>
    <d v="2018-02-28T00:00:00"/>
    <d v="1899-12-30T03:24:00"/>
    <s v="N/A"/>
    <n v="1728"/>
    <x v="5"/>
    <d v="2018-03-02T00:00:00"/>
    <d v="2018-03-02T00:00:00"/>
    <d v="2018-03-12T00:00:00"/>
    <s v="IND100-38"/>
    <s v="Jorge Marquez"/>
    <m/>
    <m/>
  </r>
  <r>
    <s v="00029"/>
    <s v="17-2064"/>
    <x v="4"/>
    <x v="1"/>
    <n v="5"/>
    <s v="Rollo"/>
    <n v="150"/>
    <n v="1.5"/>
    <n v="1"/>
    <n v="409.48"/>
    <n v="409.48"/>
    <s v="N/A"/>
    <n v="0"/>
    <n v="0"/>
    <n v="0"/>
    <s v="N/A"/>
    <n v="0"/>
    <n v="0"/>
    <n v="0"/>
    <s v="N/A"/>
    <n v="0"/>
    <n v="0"/>
    <n v="0"/>
    <n v="409.48"/>
    <s v="AETELA"/>
    <s v="Nueva Industrial Valllejo"/>
    <d v="2018-02-26T00:00:00"/>
    <d v="1899-12-30T10:00:00"/>
    <x v="6"/>
    <d v="1899-12-30T14:00:00"/>
    <s v="S-00045870/ F0029/ 5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43:00"/>
    <s v="Edgar Torres"/>
    <s v="Alca"/>
    <n v="18"/>
    <s v="LB31270"/>
    <n v="1"/>
    <n v="1.5"/>
    <s v="SDS.DIS.DED.12"/>
    <d v="2018-02-24T00:00:00"/>
    <d v="1899-12-30T12:59:00"/>
    <s v="N/A"/>
    <n v="409.48"/>
    <x v="3"/>
    <d v="2018-02-27T00:00:00"/>
    <d v="2018-02-27T00:00:00"/>
    <d v="2018-03-02T00:00:00"/>
    <s v="IND100-24"/>
    <s v="Jorge Marquez"/>
    <m/>
    <m/>
  </r>
  <r>
    <s v="00030"/>
    <s v="17-2065"/>
    <x v="5"/>
    <x v="11"/>
    <n v="100"/>
    <s v="Caja"/>
    <n v="1100"/>
    <n v="1.5"/>
    <n v="1"/>
    <n v="1162"/>
    <n v="1162"/>
    <s v="N/A"/>
    <n v="0"/>
    <n v="0"/>
    <n v="0"/>
    <s v="N/A"/>
    <n v="0"/>
    <n v="0"/>
    <n v="0"/>
    <s v="N/A"/>
    <n v="0"/>
    <n v="0"/>
    <n v="0"/>
    <n v="1162"/>
    <s v="Los Peces Morongos"/>
    <s v="Colonia Roma"/>
    <d v="2018-02-26T00:00:00"/>
    <d v="1899-12-30T13:12:00"/>
    <x v="6"/>
    <d v="1899-12-30T17:00:00"/>
    <s v="S-00045851/ F0030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53:00"/>
    <s v="Sergio Jimenez"/>
    <s v="ITER"/>
    <n v="18"/>
    <s v="LB82536"/>
    <n v="1"/>
    <n v="1.5"/>
    <s v="SDS.DIS.DED.12"/>
    <d v="2018-02-26T00:00:00"/>
    <d v="1899-12-30T16:20:00"/>
    <s v="N/A"/>
    <n v="1162"/>
    <x v="3"/>
    <d v="2018-02-27T00:00:00"/>
    <d v="2018-02-27T00:00:00"/>
    <d v="2018-03-02T00:00:00"/>
    <s v="IND100-27"/>
    <s v="Jorge Marquez"/>
    <m/>
    <m/>
  </r>
  <r>
    <s v="00031"/>
    <s v="17-2066"/>
    <x v="5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Baez y Ayala Travisa"/>
    <s v="Vallejo"/>
    <d v="2018-02-27T00:00:00"/>
    <d v="1899-12-30T10:00:00"/>
    <x v="5"/>
    <d v="1899-12-30T12:00:00"/>
    <s v="S-00045926-SP01014/ F0031/ 1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20:00"/>
    <s v="Valrani"/>
    <s v="Alca"/>
    <n v="20"/>
    <s v="LB31270"/>
    <n v="1"/>
    <n v="1.5"/>
    <s v="SDS.DIS.DED.12"/>
    <d v="2018-02-28T00:00:00"/>
    <d v="1899-12-30T15:56:00"/>
    <s v="N/A"/>
    <n v="307.11"/>
    <x v="6"/>
    <d v="2018-03-02T00:00:00"/>
    <d v="2018-03-02T00:00:00"/>
    <d v="2018-03-12T00:00:00"/>
    <s v="IND100-41"/>
    <s v="Jorge Marquez"/>
    <m/>
    <m/>
  </r>
  <r>
    <s v="00032"/>
    <s v="17-2067"/>
    <x v="5"/>
    <x v="1"/>
    <n v="7"/>
    <s v="Rollo"/>
    <n v="210"/>
    <n v="1.5"/>
    <n v="1"/>
    <n v="2002.66"/>
    <n v="2002.66"/>
    <s v="N/A"/>
    <n v="0"/>
    <n v="0"/>
    <n v="0"/>
    <s v="N/A"/>
    <n v="0"/>
    <n v="0"/>
    <n v="0"/>
    <s v="N/A"/>
    <n v="0"/>
    <n v="0"/>
    <n v="0"/>
    <n v="2002.66"/>
    <s v="Casa Millenium"/>
    <s v="Toluca"/>
    <d v="2018-02-27T00:00:00"/>
    <d v="1899-12-30T10:00:00"/>
    <x v="5"/>
    <d v="1899-12-30T12:00:00"/>
    <s v="S-00045928-SP01016/ F0032/ 7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16:00"/>
    <s v="Valrani"/>
    <s v="Valrani"/>
    <n v="20"/>
    <s v="N/A"/>
    <n v="1"/>
    <n v="1.5"/>
    <s v="SDS.DIS.DED.12"/>
    <d v="2018-02-27T00:00:00"/>
    <d v="1899-12-30T16:57:00"/>
    <s v="N/A"/>
    <n v="2002.66"/>
    <x v="6"/>
    <d v="2018-03-02T00:00:00"/>
    <d v="2018-03-02T00:00:00"/>
    <d v="2018-03-12T00:00:00"/>
    <s v="IND100-41"/>
    <s v="Jorge Marquez"/>
    <m/>
    <m/>
  </r>
  <r>
    <s v="00033"/>
    <s v="17-2068"/>
    <x v="5"/>
    <x v="1"/>
    <n v="13"/>
    <s v="Rollo"/>
    <n v="390"/>
    <n v="1.5"/>
    <n v="1"/>
    <n v="972.52"/>
    <n v="972.52"/>
    <s v="N/A"/>
    <n v="0"/>
    <n v="0"/>
    <n v="0"/>
    <s v="N/A"/>
    <n v="0"/>
    <n v="0"/>
    <n v="0"/>
    <s v="N/A"/>
    <n v="0"/>
    <n v="0"/>
    <n v="0"/>
    <n v="972.52"/>
    <s v="Interplastic"/>
    <s v="Tlahuac"/>
    <d v="2018-02-27T00:00:00"/>
    <d v="1899-12-30T10:00:00"/>
    <x v="5"/>
    <d v="1899-12-30T12:00:00"/>
    <s v="S-00045928-SP01018/ F0032/ 7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20:00"/>
    <s v="Edgar Torres"/>
    <s v="Alca"/>
    <n v="20"/>
    <s v="LB31270"/>
    <n v="1"/>
    <n v="1.5"/>
    <s v="SDS.DIS.DED.12"/>
    <d v="2018-02-28T00:00:00"/>
    <d v="1899-12-30T18:57:00"/>
    <s v="N/A"/>
    <n v="972.52"/>
    <x v="4"/>
    <d v="2018-03-02T00:00:00"/>
    <d v="2018-03-02T00:00:00"/>
    <d v="2018-03-12T00:00:00"/>
    <s v="IND100-41"/>
    <s v="Jorge Marquez"/>
    <m/>
    <m/>
  </r>
  <r>
    <s v="00034"/>
    <s v="17-2069"/>
    <x v="5"/>
    <x v="1"/>
    <n v="80"/>
    <s v="Rollo"/>
    <n v="240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Easy Dekor"/>
    <s v="Vallejo"/>
    <d v="2018-02-27T00:00:00"/>
    <d v="1899-12-30T10:00:00"/>
    <x v="5"/>
    <d v="1899-12-30T12:00:00"/>
    <s v="S-00045928/ F0032/ 7 Rollo"/>
    <s v="Agranel"/>
    <s v="Agranel"/>
    <s v="Local "/>
    <x v="0"/>
    <s v="N/A"/>
    <n v="1"/>
    <s v="Maniobra Descarga"/>
    <s v="SAV.MNB.DSC.13"/>
    <n v="2"/>
    <n v="330"/>
    <n v="66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660"/>
    <d v="1899-12-30T09:40:00"/>
    <s v="Lomasa"/>
    <s v="Lomasa"/>
    <n v="17"/>
    <s v="30AA2N"/>
    <n v="2"/>
    <n v="3.5"/>
    <s v="SDS.DIS.DED.11"/>
    <d v="2018-02-27T00:00:00"/>
    <d v="1899-12-30T13:24:00"/>
    <s v="N/A"/>
    <n v="2502.66"/>
    <x v="6"/>
    <d v="2018-03-02T00:00:00"/>
    <d v="2018-03-02T00:00:00"/>
    <d v="2018-03-12T00:00:00"/>
    <s v="IND100-41"/>
    <s v="Jorge Marquez"/>
    <m/>
    <m/>
  </r>
  <r>
    <s v="00035"/>
    <s v="17-2070"/>
    <x v="5"/>
    <x v="1"/>
    <s v="Cancelado"/>
    <s v="Rollo"/>
    <n v="210"/>
    <n v="1.5"/>
    <n v="1"/>
    <n v="0"/>
    <n v="0"/>
    <s v="N/A"/>
    <n v="0"/>
    <n v="0"/>
    <n v="0"/>
    <s v="N/A"/>
    <n v="0"/>
    <n v="0"/>
    <n v="0"/>
    <s v="N/A"/>
    <n v="0"/>
    <n v="0"/>
    <n v="0"/>
    <n v="0"/>
    <s v="Flecha Amarilla (Paqueteria)"/>
    <s v="Vallejo"/>
    <d v="2018-02-27T00:00:00"/>
    <d v="1899-12-30T10:00:00"/>
    <x v="5"/>
    <d v="1899-12-30T12:00:00"/>
    <s v="Cancelado por falta de Transporte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m/>
    <m/>
    <m/>
    <m/>
    <s v="CANCELADO"/>
    <s v="CANCELADO"/>
    <s v="CANCELADO"/>
    <s v="c"/>
    <s v="CANCELADO"/>
    <s v="CANCELADO"/>
    <s v="CANCELADO"/>
    <n v="0"/>
    <x v="7"/>
    <s v="CANCELADO"/>
    <s v="CANCELADO"/>
    <s v="CANCELADO"/>
    <s v="CANCELADO"/>
    <s v="Jorge Marquez"/>
    <m/>
    <m/>
  </r>
  <r>
    <s v="00036"/>
    <s v="17-2071"/>
    <x v="5"/>
    <x v="0"/>
    <n v="420"/>
    <s v="Rollo"/>
    <n v="65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2-27T00:00:00"/>
    <d v="1899-12-30T08:00:00"/>
    <x v="7"/>
    <d v="1899-12-30T14:00:00"/>
    <s v="Extraccion 706"/>
    <s v="Agranel"/>
    <s v="Agranel"/>
    <s v="Local "/>
    <x v="1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12:00"/>
    <s v="Oscar Cano"/>
    <s v="Alca"/>
    <s v="N/A"/>
    <s v="889AB9P"/>
    <n v="3"/>
    <s v="RABON"/>
    <s v="SDS.DIS.DED.10"/>
    <d v="2018-02-28T00:00:00"/>
    <d v="1899-12-30T17:16:00"/>
    <s v="N/A"/>
    <n v="2500"/>
    <x v="3"/>
    <d v="2018-02-27T00:00:00"/>
    <d v="2018-02-27T00:00:00"/>
    <d v="2018-03-02T00:00:00"/>
    <s v="IND100-23"/>
    <s v="Jorge Marquez"/>
    <m/>
    <m/>
  </r>
  <r>
    <s v="00037"/>
    <s v="17-2072"/>
    <x v="6"/>
    <x v="0"/>
    <n v="800"/>
    <s v="Rollo"/>
    <n v="6500"/>
    <s v="Thorton"/>
    <n v="1"/>
    <n v="2600"/>
    <n v="2600"/>
    <s v="N/A"/>
    <n v="0"/>
    <n v="0"/>
    <n v="0"/>
    <s v="N/A"/>
    <n v="0"/>
    <n v="0"/>
    <n v="0"/>
    <s v="N/A"/>
    <n v="0"/>
    <n v="0"/>
    <n v="0"/>
    <n v="2600"/>
    <s v="DICSA"/>
    <s v="Benjamin Franklin"/>
    <d v="2018-02-28T00:00:00"/>
    <d v="1899-12-30T08:00:00"/>
    <x v="7"/>
    <d v="1899-12-30T14:00:00"/>
    <s v="Extraccion 707"/>
    <s v="Agranel"/>
    <s v="Agranel"/>
    <s v="Local "/>
    <x v="1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12:00"/>
    <s v="Adael Sanchez"/>
    <s v="Alca"/>
    <s v="N/A"/>
    <s v="533ET5"/>
    <n v="3"/>
    <s v="RABON"/>
    <s v="SDS.DIS.DED.10"/>
    <d v="2018-02-28T00:00:00"/>
    <d v="1899-12-30T17:16:00"/>
    <s v="N/A"/>
    <n v="2600"/>
    <x v="8"/>
    <d v="2018-03-02T00:00:00"/>
    <d v="2018-03-02T00:00:00"/>
    <d v="2018-03-12T00:00:00"/>
    <s v="IND100-42"/>
    <s v="Jorge Marquez"/>
    <m/>
    <m/>
  </r>
  <r>
    <s v="00038"/>
    <s v="17-2073"/>
    <x v="7"/>
    <x v="0"/>
    <n v="400"/>
    <s v="Rollo"/>
    <n v="3200"/>
    <n v="3.5"/>
    <n v="1"/>
    <n v="1500"/>
    <n v="1500"/>
    <s v="N/A"/>
    <n v="0"/>
    <n v="0"/>
    <n v="0"/>
    <s v="N/A"/>
    <n v="0"/>
    <n v="0"/>
    <n v="0"/>
    <s v="N/A"/>
    <n v="0"/>
    <n v="0"/>
    <n v="0"/>
    <n v="1500"/>
    <s v="DICSA"/>
    <s v="Benjamin Franklin"/>
    <d v="2018-03-01T00:00:00"/>
    <d v="1899-12-30T08:00:00"/>
    <x v="8"/>
    <d v="1899-12-30T14:00:00"/>
    <s v="Extraccion 709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6:00"/>
    <s v="Lomasa"/>
    <s v="Lomasa"/>
    <s v="N/A"/>
    <s v="N/A"/>
    <n v="3"/>
    <s v="RABON"/>
    <s v="SDS.DIS.DED.10"/>
    <d v="2018-02-28T00:00:00"/>
    <d v="1899-12-30T14:12:00"/>
    <s v="N/A"/>
    <n v="1500"/>
    <x v="9"/>
    <d v="2018-03-02T00:00:00"/>
    <d v="2018-03-02T00:00:00"/>
    <d v="2018-03-12T00:00:00"/>
    <s v="IND100-42"/>
    <s v="Jorge Marquez"/>
    <m/>
    <m/>
  </r>
  <r>
    <s v="00039"/>
    <s v="17-2074"/>
    <x v="8"/>
    <x v="0"/>
    <n v="529"/>
    <s v="Rollo"/>
    <n v="54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02T00:00:00"/>
    <d v="1899-12-30T08:00:00"/>
    <x v="9"/>
    <d v="1899-12-30T14:00:00"/>
    <s v="Extraccion 711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7:15:00"/>
    <s v="Jaime Jimenez"/>
    <s v="Alca"/>
    <s v="N/A"/>
    <s v="533ET5"/>
    <n v="3"/>
    <s v="RABON"/>
    <s v="SDS.DIS.DED.10"/>
    <d v="2018-03-02T00:00:00"/>
    <d v="1899-12-30T14:47:00"/>
    <s v="N/A"/>
    <n v="2500"/>
    <x v="9"/>
    <d v="2018-03-02T00:00:00"/>
    <d v="2018-03-02T00:00:00"/>
    <d v="2018-03-12T00:00:00"/>
    <s v="IND100-42"/>
    <s v="Jorge Marquez"/>
    <m/>
    <m/>
  </r>
  <r>
    <s v="00040"/>
    <s v="17-2075"/>
    <x v="9"/>
    <x v="0"/>
    <n v="507"/>
    <s v="Rollo"/>
    <n v="60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05T00:00:00"/>
    <d v="1899-12-30T08:00:00"/>
    <x v="10"/>
    <d v="1899-12-30T14:00:00"/>
    <s v="Extraccion 713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7:54:00"/>
    <s v="Jaime Jimenez"/>
    <s v="Alca"/>
    <n v="10"/>
    <s v="533ET5"/>
    <n v="3"/>
    <s v="RABON"/>
    <s v="SDS.DIS.DED.10"/>
    <d v="2018-03-05T00:00:00"/>
    <d v="1899-12-30T13:12:00"/>
    <n v="54363"/>
    <n v="2500"/>
    <x v="9"/>
    <d v="2018-03-02T00:00:00"/>
    <d v="2018-03-02T00:00:00"/>
    <d v="2018-03-12T00:00:00"/>
    <s v="IND100-42"/>
    <s v="Jorge Marquez"/>
    <m/>
    <m/>
  </r>
  <r>
    <s v="00041"/>
    <s v="17-2076"/>
    <x v="10"/>
    <x v="0"/>
    <n v="340"/>
    <s v="Rollo"/>
    <n v="31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07T00:00:00"/>
    <d v="1899-12-30T08:00:00"/>
    <x v="11"/>
    <d v="1899-12-30T14:00:00"/>
    <s v="Extraccion 715"/>
    <s v="Agranel"/>
    <s v="Agranel"/>
    <s v="Local "/>
    <x v="1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7:40:00"/>
    <s v="Mateo Gabriel"/>
    <s v="Lomasa"/>
    <s v="N/A"/>
    <s v="N/A"/>
    <n v="3"/>
    <s v="RABON"/>
    <s v="SDS.DIS.DED.10"/>
    <d v="2018-03-07T00:00:00"/>
    <d v="1899-12-30T17:01:00"/>
    <s v="N/A"/>
    <n v="2500"/>
    <x v="9"/>
    <d v="2018-03-02T00:00:00"/>
    <d v="2018-03-02T00:00:00"/>
    <d v="2018-03-12T00:00:00"/>
    <s v="IND100-42"/>
    <s v="Jorge Marquez"/>
    <m/>
    <m/>
  </r>
  <r>
    <s v="00042"/>
    <s v="17-2077"/>
    <x v="11"/>
    <x v="0"/>
    <n v="689"/>
    <s v="Rollo"/>
    <n v="78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08T00:00:00"/>
    <d v="1899-12-30T08:00:00"/>
    <x v="12"/>
    <d v="1899-12-30T14:00:00"/>
    <s v="Extraccion 717"/>
    <s v="Agranel"/>
    <s v="Agranel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16:00"/>
    <s v="Valrani"/>
    <s v="Valrani"/>
    <s v="N/A"/>
    <s v="N/A"/>
    <n v="3"/>
    <s v="RABON"/>
    <s v="SDS.DIS.DED.10"/>
    <d v="2018-03-08T00:00:00"/>
    <d v="1899-12-30T16:20:00"/>
    <s v="N/A"/>
    <n v="2500"/>
    <x v="9"/>
    <d v="2018-03-15T00:00:00"/>
    <d v="2018-03-15T00:00:00"/>
    <m/>
    <m/>
    <s v="Jorge Marquez"/>
    <m/>
    <m/>
  </r>
  <r>
    <s v="00043"/>
    <s v="17-2078"/>
    <x v="12"/>
    <x v="0"/>
    <n v="1007"/>
    <s v="Rollo"/>
    <n v="8000"/>
    <s v="TRAILER 53&quot;"/>
    <n v="1"/>
    <n v="3600"/>
    <n v="3600"/>
    <s v="N/A"/>
    <n v="0"/>
    <n v="0"/>
    <n v="0"/>
    <s v="N/A"/>
    <n v="0"/>
    <n v="0"/>
    <n v="0"/>
    <s v="N/A"/>
    <n v="0"/>
    <n v="0"/>
    <n v="0"/>
    <n v="3600"/>
    <s v="DICSA"/>
    <s v="Benjamin Franklin"/>
    <d v="2018-03-09T00:00:00"/>
    <d v="1899-12-30T08:00:00"/>
    <x v="13"/>
    <d v="1899-12-30T15:00:00"/>
    <s v="Extraccion 718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7:48:00"/>
    <s v="Israel Ramirez"/>
    <s v="Alca"/>
    <n v="20"/>
    <s v="31AB9B"/>
    <n v="5"/>
    <s v="TRAILER 53&quot;"/>
    <s v="SDS.DIS.DED.07"/>
    <d v="2018-03-09T00:00:00"/>
    <d v="1899-12-30T12:54:00"/>
    <s v="N/A"/>
    <n v="3600"/>
    <x v="9"/>
    <d v="2018-03-15T00:00:00"/>
    <d v="2018-03-15T00:00:00"/>
    <m/>
    <m/>
    <s v="Jorge Marquez"/>
    <m/>
    <m/>
  </r>
  <r>
    <s v="00044"/>
    <s v="17-2079"/>
    <x v="13"/>
    <x v="0"/>
    <n v="1101"/>
    <s v="Rollo"/>
    <n v="2000"/>
    <s v="TRAILER 53&quot;"/>
    <n v="1"/>
    <n v="3600"/>
    <n v="3600"/>
    <s v="N/A"/>
    <n v="0"/>
    <n v="0"/>
    <n v="0"/>
    <s v="N/A"/>
    <n v="0"/>
    <n v="0"/>
    <n v="0"/>
    <s v="N/A"/>
    <n v="0"/>
    <n v="0"/>
    <n v="0"/>
    <n v="3600"/>
    <s v="DICSA"/>
    <s v="Benjamin Franklin"/>
    <d v="2018-03-12T00:00:00"/>
    <d v="1899-12-30T08:00:00"/>
    <x v="14"/>
    <d v="1899-12-30T15:00:00"/>
    <s v="Extraccion 719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00:00"/>
    <s v="Israel Ramirez"/>
    <s v="Alca"/>
    <n v="1"/>
    <s v="31AB9B"/>
    <n v="5"/>
    <s v="TRAILER 53&quot;"/>
    <s v="SDS.DIS.DED.07"/>
    <d v="2018-03-12T00:00:00"/>
    <d v="1899-12-30T17:34:00"/>
    <n v="54366"/>
    <n v="3600"/>
    <x v="9"/>
    <d v="2018-03-15T00:00:00"/>
    <d v="2018-03-15T00:00:00"/>
    <m/>
    <m/>
    <s v="Jorge Marquez"/>
    <m/>
    <m/>
  </r>
  <r>
    <s v="00045"/>
    <s v="17-2080"/>
    <x v="14"/>
    <x v="0"/>
    <n v="399"/>
    <s v="Rollo"/>
    <n v="45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13T00:00:00"/>
    <d v="1899-12-30T08:00:00"/>
    <x v="15"/>
    <d v="1899-12-30T14:00:00"/>
    <s v="Extraccion 721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05:00"/>
    <s v="Valrani"/>
    <s v="Valrani"/>
    <n v="1"/>
    <s v="N/A"/>
    <n v="3"/>
    <s v="RABON"/>
    <s v="SDS.DIS.DED.10"/>
    <d v="2018-03-13T00:00:00"/>
    <d v="1899-12-30T14:12:00"/>
    <s v="N/A"/>
    <n v="2500"/>
    <x v="10"/>
    <d v="2018-03-15T00:00:00"/>
    <d v="2018-03-15T00:00:00"/>
    <m/>
    <m/>
    <s v="Jorge Marquez"/>
    <m/>
    <m/>
  </r>
  <r>
    <s v="00046"/>
    <s v="17-2081"/>
    <x v="6"/>
    <x v="5"/>
    <n v="310"/>
    <s v="Caja"/>
    <n v="3100"/>
    <n v="3.5"/>
    <n v="1"/>
    <n v="2200"/>
    <n v="2200"/>
    <s v="N/A"/>
    <n v="0"/>
    <n v="0"/>
    <n v="0"/>
    <s v="N/A"/>
    <n v="0"/>
    <n v="0"/>
    <n v="0"/>
    <s v="N/A"/>
    <n v="0"/>
    <n v="0"/>
    <n v="0"/>
    <n v="2200"/>
    <s v="PILSAC"/>
    <s v="Toluca"/>
    <d v="2018-02-28T00:00:00"/>
    <d v="1899-12-30T12:00:00"/>
    <x v="7"/>
    <d v="1899-12-30T16:00:00"/>
    <s v="S-00045942/ F0046"/>
    <s v="Agranel"/>
    <s v="Agranel"/>
    <s v="Local "/>
    <x v="0"/>
    <s v="N/A"/>
    <n v="1"/>
    <s v="Maniobra Descarga"/>
    <s v="SAV.MNB.DSC.13"/>
    <n v="4"/>
    <n v="450"/>
    <n v="18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800"/>
    <d v="1899-12-30T12:32:00"/>
    <s v="Ivan Mendoza"/>
    <s v="Trnasportes Ocaris"/>
    <s v="N/A"/>
    <s v="305DF8"/>
    <n v="2"/>
    <n v="3.5"/>
    <s v="SDS.DIS.DED.11"/>
    <d v="2018-02-28T00:00:00"/>
    <d v="1899-12-30T17:01:00"/>
    <s v="N/A"/>
    <n v="4000"/>
    <x v="9"/>
    <d v="2018-03-08T00:00:00"/>
    <d v="2018-03-08T00:00:00"/>
    <d v="2018-03-12T00:00:00"/>
    <s v="IND100-39"/>
    <s v="Jorge Marquez"/>
    <m/>
    <m/>
  </r>
  <r>
    <s v="00047"/>
    <s v="17-2082"/>
    <x v="6"/>
    <x v="8"/>
    <n v="420"/>
    <s v="Rollo"/>
    <n v="8400"/>
    <s v="Rabon"/>
    <n v="1"/>
    <n v="4200"/>
    <n v="4200"/>
    <s v="N/A"/>
    <n v="0"/>
    <n v="0"/>
    <n v="0"/>
    <s v="N/A"/>
    <n v="0"/>
    <n v="0"/>
    <n v="0"/>
    <s v="N/A"/>
    <n v="0"/>
    <n v="0"/>
    <n v="0"/>
    <n v="4200"/>
    <s v="Texam"/>
    <s v="Tizayuca"/>
    <d v="2018-02-28T00:00:00"/>
    <d v="1899-12-30T10:00:00"/>
    <x v="7"/>
    <d v="1899-12-30T15:00:00"/>
    <n v="3087"/>
    <s v="Agranel"/>
    <s v="Agranel"/>
    <s v="Foraneo"/>
    <x v="0"/>
    <s v="N/A"/>
    <n v="1"/>
    <s v="Maniobra Descarga"/>
    <s v="SAV.MNB.DSC.13"/>
    <n v="6"/>
    <n v="450"/>
    <n v="27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2700"/>
    <d v="1899-12-30T11:29:00"/>
    <s v="Adael Sanchez"/>
    <s v="Alca"/>
    <s v="N/A"/>
    <s v="533ET5"/>
    <n v="3"/>
    <s v="RABON"/>
    <s v="SDS.DIS.DED.10"/>
    <d v="2018-02-28T00:00:00"/>
    <d v="1899-12-30T20:00:00"/>
    <s v="N/A"/>
    <n v="6900"/>
    <x v="4"/>
    <d v="2018-03-09T00:00:00"/>
    <d v="2018-03-12T00:00:00"/>
    <d v="2018-03-05T00:00:00"/>
    <s v="IND100-35"/>
    <s v="Jorge Marquez"/>
    <m/>
    <m/>
  </r>
  <r>
    <s v="00048"/>
    <s v="17-2083"/>
    <x v="7"/>
    <x v="1"/>
    <n v="11"/>
    <s v="Rollo"/>
    <n v="330"/>
    <n v="1.5"/>
    <n v="1"/>
    <n v="972.52"/>
    <n v="972.52"/>
    <s v="N/A"/>
    <n v="0"/>
    <n v="0"/>
    <n v="0"/>
    <s v="N/A"/>
    <n v="0"/>
    <n v="0"/>
    <n v="0"/>
    <s v="N/A"/>
    <n v="0"/>
    <n v="0"/>
    <n v="0"/>
    <n v="972.52"/>
    <s v="Baez y Ayala Travisa"/>
    <s v="Vallejo"/>
    <d v="2018-03-01T00:00:00"/>
    <d v="1899-12-30T10:00:00"/>
    <x v="8"/>
    <d v="1899-12-30T14:00:00"/>
    <s v="S-00046014-SP01021/S-00046015-SP01022/ 11 Rollo"/>
    <s v="Agranel"/>
    <s v="Agranel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3:20:00"/>
    <s v="Valrani"/>
    <s v="Valrani"/>
    <s v="N/A"/>
    <s v="N/A"/>
    <n v="1"/>
    <n v="1.5"/>
    <s v="SDS.DIS.DED.12"/>
    <d v="2018-02-28T00:00:00"/>
    <d v="1899-12-30T16:00:00"/>
    <s v="N/A"/>
    <n v="972.52"/>
    <x v="6"/>
    <d v="2018-03-09T00:00:00"/>
    <d v="2018-03-12T00:00:00"/>
    <d v="2018-03-12T00:00:00"/>
    <s v="IND100-41"/>
    <s v="Jorge Marquez"/>
    <m/>
    <m/>
  </r>
  <r>
    <s v="00049"/>
    <s v="17-2084"/>
    <x v="7"/>
    <x v="1"/>
    <n v="14"/>
    <s v="Rollo"/>
    <n v="420"/>
    <n v="1.5"/>
    <n v="1"/>
    <n v="972.52"/>
    <n v="972.52"/>
    <s v="N/A"/>
    <n v="0"/>
    <n v="0"/>
    <n v="0"/>
    <s v="N/A"/>
    <n v="0"/>
    <n v="0"/>
    <n v="0"/>
    <s v="N/A"/>
    <n v="0"/>
    <n v="0"/>
    <n v="0"/>
    <n v="972.52"/>
    <s v="MOBILIARIO"/>
    <s v="Naucalpan"/>
    <d v="2018-03-01T00:00:00"/>
    <d v="1899-12-30T10:00:00"/>
    <x v="8"/>
    <d v="1899-12-30T14:00:00"/>
    <s v="S-00046018-SP01025/ 14 Rollo"/>
    <s v="Agranel"/>
    <s v="Agranel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3:20:00"/>
    <s v="Valrani"/>
    <s v="Valrani"/>
    <s v="N/A"/>
    <s v="N/A"/>
    <n v="1"/>
    <n v="1.5"/>
    <s v="SDS.DIS.DED.12"/>
    <d v="2018-02-28T00:00:00"/>
    <d v="1899-12-30T17:00:00"/>
    <s v="N/A"/>
    <n v="972.52"/>
    <x v="6"/>
    <d v="2018-03-09T00:00:00"/>
    <d v="2018-03-12T00:00:00"/>
    <d v="2018-03-12T00:00:00"/>
    <s v="IND100-41"/>
    <s v="Jorge Marquez"/>
    <m/>
    <m/>
  </r>
  <r>
    <s v="00050"/>
    <s v="17-2085"/>
    <x v="7"/>
    <x v="1"/>
    <n v="28"/>
    <s v="Rollo"/>
    <n v="84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Easy Dekor"/>
    <s v="Naucalpan"/>
    <d v="2018-03-01T00:00:00"/>
    <d v="1899-12-30T10:00:00"/>
    <x v="8"/>
    <d v="1899-12-30T14:00:00"/>
    <s v="S-00046020-SP01027/S-00046021-SP01028 28 Rollo"/>
    <s v="Agranel"/>
    <s v="Agranel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3:20:00"/>
    <s v="Valrani"/>
    <s v="Valrani"/>
    <s v="N/A"/>
    <s v="N/A"/>
    <n v="2"/>
    <n v="3.5"/>
    <s v="SDS.DIS.DED.11"/>
    <d v="2018-02-28T00:00:00"/>
    <d v="1899-12-30T18:00:00"/>
    <s v="N/A"/>
    <n v="1842.66"/>
    <x v="6"/>
    <d v="2018-03-09T00:00:00"/>
    <d v="2018-03-12T00:00:00"/>
    <d v="2018-03-12T00:00:00"/>
    <s v="IND100-41"/>
    <s v="Jorge Marquez"/>
    <m/>
    <m/>
  </r>
  <r>
    <s v="00051"/>
    <s v="17-2086"/>
    <x v="7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Moises Hernandez"/>
    <s v="Azcapotzalco"/>
    <d v="2018-03-01T00:00:00"/>
    <d v="1899-12-30T10:00:00"/>
    <x v="8"/>
    <d v="1899-12-30T14:00:00"/>
    <s v="S-00046022-SP01029/ 1 Rollo"/>
    <s v="Agranel"/>
    <s v="Agranel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3:20:00"/>
    <s v="Valrani"/>
    <s v="Valrani"/>
    <s v="N/A"/>
    <s v="N/A"/>
    <n v="1"/>
    <n v="1.5"/>
    <s v="SDS.DIS.DED.12"/>
    <d v="2018-02-28T00:00:00"/>
    <d v="1899-12-30T18:30:00"/>
    <s v="N/A"/>
    <n v="307.11"/>
    <x v="6"/>
    <d v="2018-03-09T00:00:00"/>
    <d v="2018-03-12T00:00:00"/>
    <d v="2018-03-12T00:00:00"/>
    <s v="IND100-41"/>
    <s v="Jorge Marquez"/>
    <m/>
    <m/>
  </r>
  <r>
    <s v="00052"/>
    <s v="17-2087"/>
    <x v="7"/>
    <x v="1"/>
    <s v="Cancelado"/>
    <s v="Cancelado"/>
    <s v="Cancelado"/>
    <s v="Cancelado"/>
    <n v="0"/>
    <n v="0"/>
    <n v="0"/>
    <s v="N/A"/>
    <n v="0"/>
    <n v="0"/>
    <n v="0"/>
    <s v="N/A"/>
    <n v="0"/>
    <n v="0"/>
    <n v="0"/>
    <s v="N/A"/>
    <n v="0"/>
    <n v="0"/>
    <n v="0"/>
    <n v="0"/>
    <s v="Cancelado"/>
    <s v="Cancelado"/>
    <d v="2018-03-01T00:00:00"/>
    <d v="1899-12-30T10:00:00"/>
    <x v="8"/>
    <d v="1899-12-30T14:00:00"/>
    <s v="S-00046022-SP/ 1 Rollo"/>
    <s v="Agranel"/>
    <s v="Agranel"/>
    <s v="Local "/>
    <x v="2"/>
    <s v="Clogistics"/>
    <s v="CANCELADO"/>
    <s v="CANCELADO"/>
    <s v="CANCELADO"/>
    <s v="CANCELADO"/>
    <s v="CANCELADO"/>
    <s v="CANCELADO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s v="CANCELADO"/>
    <s v="CANCELADO"/>
    <s v="CANCELADO"/>
    <s v="CANCELADO"/>
    <s v="CANCELADO"/>
    <s v="CANCELADO"/>
    <s v="CANCELADO"/>
    <s v="CANCELADO"/>
    <s v="CANCELADO"/>
    <s v="CANCELADO"/>
    <s v="CANCELADO"/>
    <n v="0"/>
    <x v="7"/>
    <s v="CANCELADO"/>
    <s v="CANCELADO"/>
    <s v="CANCELADO"/>
    <s v="CANCELADO"/>
    <s v="CANCELADO"/>
    <s v="CANCELADO"/>
    <s v="CANCELADO"/>
  </r>
  <r>
    <s v="00053"/>
    <s v="17-2088"/>
    <x v="7"/>
    <x v="12"/>
    <n v="500"/>
    <s v="Pallet"/>
    <n v="500000"/>
    <s v="TRAILER 53&quot;"/>
    <n v="3"/>
    <n v="2400"/>
    <n v="7200"/>
    <s v="N/A"/>
    <n v="0"/>
    <n v="0"/>
    <n v="0"/>
    <s v="N/A"/>
    <n v="0"/>
    <n v="0"/>
    <n v="0"/>
    <s v="N/A"/>
    <n v="0"/>
    <n v="0"/>
    <n v="0"/>
    <n v="7200"/>
    <s v="Heinz"/>
    <s v="San Martin Obispo"/>
    <d v="2018-03-01T00:00:00"/>
    <d v="1899-12-30T09:00:00"/>
    <x v="8"/>
    <d v="1899-12-30T14:00:00"/>
    <s v="Traslados/ F0053"/>
    <s v="Palletizado"/>
    <s v="Palletizado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41:00"/>
    <s v="Adael Sanchez"/>
    <s v="Alca"/>
    <n v="1"/>
    <s v="88AB9P"/>
    <n v="5"/>
    <s v="TRAILER 53&quot;"/>
    <s v="SDS.DIS.DED.07"/>
    <d v="2018-03-01T00:00:00"/>
    <d v="1899-12-30T18:31:00"/>
    <s v="N/A"/>
    <n v="7200"/>
    <x v="8"/>
    <d v="2018-03-21T00:00:00"/>
    <d v="2018-03-21T00:00:00"/>
    <d v="2018-03-22T00:00:00"/>
    <s v="ALCA-139"/>
    <s v="Jorge Marquez"/>
    <m/>
    <m/>
  </r>
  <r>
    <s v="00053-1"/>
    <s v="17-2088"/>
    <x v="7"/>
    <x v="12"/>
    <n v="500"/>
    <s v="Pallet"/>
    <n v="500000"/>
    <s v="TRAILER 53&quot;"/>
    <n v="3"/>
    <n v="2400"/>
    <n v="7200"/>
    <s v="N/A"/>
    <n v="0"/>
    <n v="0"/>
    <n v="0"/>
    <s v="N/A"/>
    <n v="0"/>
    <n v="0"/>
    <n v="0"/>
    <s v="N/A"/>
    <n v="0"/>
    <n v="0"/>
    <n v="0"/>
    <n v="7200"/>
    <s v="Heinz"/>
    <s v="San Martin Obispo"/>
    <d v="2018-03-01T00:00:00"/>
    <d v="1899-12-30T09:00:00"/>
    <x v="8"/>
    <d v="1899-12-30T14:00:00"/>
    <s v="Traslados/ F0053"/>
    <s v="Palletizado"/>
    <s v="Palletizado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41:00"/>
    <s v="Oscar Cano"/>
    <s v="ITER"/>
    <n v="1"/>
    <s v="92AC7J"/>
    <n v="5"/>
    <s v="TRAILER 53&quot;"/>
    <s v="SDS.DIS.DED.07"/>
    <d v="2018-03-01T00:00:00"/>
    <d v="1899-12-30T18:31:00"/>
    <s v="N/A"/>
    <n v="7200"/>
    <x v="8"/>
    <d v="2018-03-21T00:00:00"/>
    <d v="2018-03-21T00:00:00"/>
    <d v="2018-03-22T00:00:00"/>
    <s v="ALCA-139"/>
    <s v="Jorge Marquez"/>
    <m/>
    <m/>
  </r>
  <r>
    <s v="00053-2"/>
    <s v="17-2088"/>
    <x v="7"/>
    <x v="12"/>
    <n v="500"/>
    <s v="Pallet"/>
    <n v="500000"/>
    <s v="TRAILER 53&quot;"/>
    <n v="3"/>
    <n v="2400"/>
    <n v="7200"/>
    <s v="N/A"/>
    <n v="0"/>
    <n v="0"/>
    <n v="0"/>
    <s v="N/A"/>
    <n v="0"/>
    <n v="0"/>
    <n v="0"/>
    <s v="N/A"/>
    <n v="0"/>
    <n v="0"/>
    <n v="0"/>
    <n v="7200"/>
    <s v="Heinz"/>
    <s v="San Martin Obispo"/>
    <d v="2018-03-02T00:00:00"/>
    <d v="1899-12-30T08:00:00"/>
    <x v="9"/>
    <d v="1899-12-30T14:00:00"/>
    <s v="Traslados/ F0053"/>
    <s v="Palletizado"/>
    <s v="Palletizado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00:00"/>
    <s v="Adael Sanchez"/>
    <s v="Alca"/>
    <n v="1"/>
    <s v="88AB9P"/>
    <n v="5"/>
    <s v="TRAILER 53&quot;"/>
    <s v="SDS.DIS.DED.07"/>
    <d v="2018-03-02T00:00:00"/>
    <d v="1899-12-30T14:54:00"/>
    <s v="N/A"/>
    <n v="7200"/>
    <x v="4"/>
    <d v="2018-03-21T00:00:00"/>
    <d v="2018-03-21T00:00:00"/>
    <d v="2018-03-22T00:00:00"/>
    <s v="ALCA-139"/>
    <s v="Jorge Marquez"/>
    <m/>
    <m/>
  </r>
  <r>
    <s v="00053-3"/>
    <s v="17-2088"/>
    <x v="7"/>
    <x v="12"/>
    <n v="500"/>
    <s v="Pallet"/>
    <n v="500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Heinz"/>
    <s v="San Martin Obispo"/>
    <d v="2018-03-02T00:00:00"/>
    <d v="1899-12-30T08:00:00"/>
    <x v="10"/>
    <d v="1899-12-30T09:00:00"/>
    <s v="Traslados/ F0053"/>
    <s v="Palletizado"/>
    <s v="Palletizado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00:00"/>
    <s v="Israel Ramirez"/>
    <s v="Alca"/>
    <n v="1"/>
    <s v="31AB9B"/>
    <n v="5"/>
    <s v="TRAILER 53&quot;"/>
    <s v="SDS.DIS.DED.07"/>
    <d v="2018-03-05T00:00:00"/>
    <d v="1899-12-30T17:56:00"/>
    <s v="N/A"/>
    <n v="4800"/>
    <x v="11"/>
    <d v="2018-03-21T00:00:00"/>
    <d v="2018-03-21T00:00:00"/>
    <d v="2018-03-22T00:00:00"/>
    <s v="ALCA-139"/>
    <s v="Jorge Marquez"/>
    <m/>
    <m/>
  </r>
  <r>
    <s v="00053-4"/>
    <s v="17-2088"/>
    <x v="7"/>
    <x v="12"/>
    <n v="500"/>
    <s v="Pallet"/>
    <n v="500000"/>
    <s v="TRAILER 53&quot;"/>
    <n v="3"/>
    <n v="2400"/>
    <n v="7200"/>
    <s v="N/A"/>
    <n v="0"/>
    <n v="0"/>
    <n v="0"/>
    <s v="N/A"/>
    <n v="0"/>
    <n v="0"/>
    <n v="0"/>
    <s v="N/A"/>
    <n v="0"/>
    <n v="0"/>
    <n v="0"/>
    <n v="7200"/>
    <s v="Heinz"/>
    <s v="San Martin Obispo"/>
    <d v="2018-03-02T00:00:00"/>
    <d v="1899-12-30T08:00:00"/>
    <x v="10"/>
    <d v="1899-12-30T09:00:00"/>
    <s v="Traslados/ F0053"/>
    <s v="Palletizado"/>
    <s v="Palletizado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00:00"/>
    <s v="Oscar Cano"/>
    <s v="ITER"/>
    <n v="1"/>
    <s v="92AC7J"/>
    <n v="5"/>
    <s v="TRAILER 53&quot;"/>
    <s v="SDS.DIS.DED.07"/>
    <d v="2018-03-05T00:00:00"/>
    <d v="1899-12-30T17:56:00"/>
    <s v="N/A"/>
    <n v="7200"/>
    <x v="11"/>
    <d v="2018-03-21T00:00:00"/>
    <d v="2018-03-21T00:00:00"/>
    <d v="2018-03-22T00:00:00"/>
    <s v="ALCA-139"/>
    <s v="Jorge Marquez"/>
    <m/>
    <m/>
  </r>
  <r>
    <s v="00053-5"/>
    <s v="17-2088"/>
    <x v="7"/>
    <x v="12"/>
    <n v="500"/>
    <s v="Pallet"/>
    <n v="500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Heinz"/>
    <s v="San Martin Obispo"/>
    <d v="2018-03-02T00:00:00"/>
    <d v="1899-12-30T08:00:00"/>
    <x v="10"/>
    <d v="1899-12-30T09:00:00"/>
    <s v="Traslados/ F0053"/>
    <s v="Palletizado"/>
    <s v="Palletizado"/>
    <s v="Local 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00:00"/>
    <s v="Adael Sanchez"/>
    <s v="Alca"/>
    <n v="1"/>
    <s v="88AB9P"/>
    <n v="5"/>
    <s v="TRAILER 53&quot;"/>
    <s v="SDS.DIS.DED.07"/>
    <d v="2018-02-06T00:00:00"/>
    <d v="1899-12-30T18:00:00"/>
    <s v="N/A"/>
    <n v="4800"/>
    <x v="11"/>
    <d v="2018-03-21T00:00:00"/>
    <d v="2018-03-21T00:00:00"/>
    <d v="2018-03-22T00:00:00"/>
    <s v="ALCA-139"/>
    <s v="Jorge Marquez"/>
    <m/>
    <m/>
  </r>
  <r>
    <s v="00054"/>
    <s v="17-2089"/>
    <x v="8"/>
    <x v="8"/>
    <n v="500"/>
    <s v="Rollo"/>
    <n v="20000"/>
    <s v="TRAILER 53&quot;"/>
    <n v="1"/>
    <n v="5700"/>
    <n v="5700"/>
    <s v="N/A"/>
    <n v="0"/>
    <n v="0"/>
    <n v="0"/>
    <s v="N/A"/>
    <n v="0"/>
    <n v="0"/>
    <n v="0"/>
    <s v="N/A"/>
    <n v="0"/>
    <n v="0"/>
    <n v="0"/>
    <n v="5700"/>
    <s v="Parisina"/>
    <s v="Toluca"/>
    <d v="2018-03-01T00:00:00"/>
    <d v="1899-12-30T16:00:00"/>
    <x v="9"/>
    <d v="1899-12-30T06:00:00"/>
    <s v="Salida 51"/>
    <s v="Agranel"/>
    <s v="Agranel"/>
    <s v="Foraneo"/>
    <x v="0"/>
    <s v="N/A"/>
    <n v="2"/>
    <s v="Maniobra Carga"/>
    <s v="SAV.MNB.DSC.13"/>
    <n v="4"/>
    <n v="370"/>
    <n v="148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480"/>
    <d v="1899-12-30T16:00:00"/>
    <s v="Valrani"/>
    <s v="Valrani"/>
    <n v="1"/>
    <s v="N/A"/>
    <n v="5"/>
    <s v="TRAILER 53&quot;"/>
    <s v="SDS.DIS.DED.07"/>
    <d v="2018-03-02T00:00:00"/>
    <d v="1899-12-30T15:00:00"/>
    <s v="N/A"/>
    <n v="7180"/>
    <x v="6"/>
    <d v="2018-03-09T00:00:00"/>
    <d v="2018-03-12T00:00:00"/>
    <d v="2018-03-12T00:00:00"/>
    <s v="IND100-37"/>
    <s v="Jorge Marquez"/>
    <m/>
    <m/>
  </r>
  <r>
    <s v="00055"/>
    <s v="17-2090"/>
    <x v="8"/>
    <x v="8"/>
    <n v="500"/>
    <s v="Rollo"/>
    <n v="20000"/>
    <s v="TRAILER 53&quot;"/>
    <n v="1"/>
    <n v="5700"/>
    <n v="5700"/>
    <s v="N/A"/>
    <n v="0"/>
    <n v="0"/>
    <n v="0"/>
    <s v="N/A"/>
    <n v="0"/>
    <n v="0"/>
    <n v="0"/>
    <s v="N/A"/>
    <n v="0"/>
    <n v="0"/>
    <n v="0"/>
    <n v="5700"/>
    <s v="Parisina"/>
    <s v="Toluca"/>
    <d v="2018-03-01T00:00:00"/>
    <d v="1899-12-30T16:00:00"/>
    <x v="9"/>
    <d v="1899-12-30T06:00:00"/>
    <s v="Salida 51"/>
    <s v="Agranel"/>
    <s v="Agranel"/>
    <s v="Foraneo"/>
    <x v="1"/>
    <s v="N/A"/>
    <n v="2"/>
    <s v="Maniobra Carga"/>
    <s v="SAV.MNB.DSC.13"/>
    <n v="8"/>
    <n v="450"/>
    <n v="36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3600"/>
    <d v="1899-12-30T17:38:00"/>
    <s v="Lomasa"/>
    <s v="Lomasa"/>
    <n v="1"/>
    <s v="N/A"/>
    <n v="5"/>
    <s v="TRAILER 53&quot;"/>
    <s v="SDS.DIS.DED.07"/>
    <d v="2018-03-02T00:00:00"/>
    <d v="1899-12-30T15:00:00"/>
    <s v="N/A"/>
    <n v="9300"/>
    <x v="6"/>
    <d v="2018-03-09T00:00:00"/>
    <d v="2018-03-12T00:00:00"/>
    <d v="2018-03-12T00:00:00"/>
    <s v="IND100-37"/>
    <s v="Jorge Marquez"/>
    <m/>
    <m/>
  </r>
  <r>
    <s v="00056"/>
    <s v="17-2091"/>
    <x v="8"/>
    <x v="7"/>
    <n v="238"/>
    <s v="Caja"/>
    <n v="3500"/>
    <n v="3.5"/>
    <n v="1"/>
    <n v="1742.4"/>
    <n v="1742.4"/>
    <s v="N/A"/>
    <n v="0"/>
    <n v="0"/>
    <n v="0"/>
    <s v="N/A"/>
    <n v="0"/>
    <n v="0"/>
    <n v="0"/>
    <s v="N/A"/>
    <n v="0"/>
    <n v="0"/>
    <n v="0"/>
    <n v="1742.4"/>
    <s v="Picolo"/>
    <s v="Naucalpan"/>
    <d v="2018-03-02T00:00:00"/>
    <d v="1899-12-30T09:00:00"/>
    <x v="9"/>
    <d v="1899-12-30T14:00:00"/>
    <s v="S-0046002-S-00046001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34:00"/>
    <s v="Lomasa"/>
    <s v="Lomasa"/>
    <n v="19"/>
    <s v="91AB6A"/>
    <n v="2"/>
    <n v="3.5"/>
    <s v="SDS.DIS.DED.11"/>
    <d v="2018-03-02T00:00:00"/>
    <d v="1899-12-30T13:26:00"/>
    <s v="N/A"/>
    <n v="1742.4"/>
    <x v="5"/>
    <d v="2018-03-09T00:00:00"/>
    <d v="2018-03-12T00:00:00"/>
    <d v="2018-03-23T00:00:00"/>
    <s v="IND100-69"/>
    <s v="Jorge Marquez"/>
    <m/>
    <m/>
  </r>
  <r>
    <s v="00057"/>
    <s v="17-2092"/>
    <x v="8"/>
    <x v="1"/>
    <n v="3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MOBILIARIO"/>
    <s v="Naucalpan"/>
    <d v="2018-03-02T00:00:00"/>
    <d v="1899-12-30T10:00:00"/>
    <x v="9"/>
    <d v="1899-12-30T14:00:00"/>
    <s v="S-00046045"/>
    <s v="Agranel"/>
    <s v="Agranel"/>
    <s v="Local "/>
    <x v="1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45:00"/>
    <s v="Sergio Jimenez"/>
    <s v="Alca"/>
    <n v="17"/>
    <s v="LB31270"/>
    <n v="1"/>
    <n v="1.5"/>
    <s v="SDS.DIS.DED.12"/>
    <d v="2018-03-02T00:00:00"/>
    <d v="1899-12-30T14:12:00"/>
    <s v="N/A"/>
    <n v="307.11"/>
    <x v="9"/>
    <d v="2018-03-09T00:00:00"/>
    <d v="2018-03-12T00:00:00"/>
    <d v="2018-03-12T00:00:00"/>
    <s v="IND100-41"/>
    <s v="Jorge Marquez"/>
    <m/>
    <m/>
  </r>
  <r>
    <s v="00058"/>
    <s v="17-2093"/>
    <x v="9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Spradmex"/>
    <s v="Polanco"/>
    <d v="2018-03-05T00:00:00"/>
    <d v="1899-12-30T12:00:00"/>
    <x v="10"/>
    <d v="1899-12-30T14:00:00"/>
    <s v="S-00046060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21:00"/>
    <s v="Edgar Torres"/>
    <s v="Alca"/>
    <n v="20"/>
    <s v="LB50456"/>
    <n v="1"/>
    <n v="1.5"/>
    <s v="SDS.DIS.DED.12"/>
    <d v="2018-03-05T00:00:00"/>
    <d v="1899-12-30T14:24:00"/>
    <s v="N/A"/>
    <n v="307.11"/>
    <x v="9"/>
    <d v="2018-03-09T00:00:00"/>
    <d v="2018-03-12T00:00:00"/>
    <d v="2018-03-12T00:00:00"/>
    <s v="IND100-41"/>
    <s v="Jorge Marquez"/>
    <m/>
    <m/>
  </r>
  <r>
    <s v="00059"/>
    <s v="17-2094"/>
    <x v="9"/>
    <x v="1"/>
    <n v="9"/>
    <s v="Rollo"/>
    <n v="270"/>
    <n v="1.5"/>
    <n v="1"/>
    <n v="716.59"/>
    <n v="716.59"/>
    <s v="N/A"/>
    <n v="0"/>
    <n v="0"/>
    <n v="0"/>
    <s v="N/A"/>
    <n v="0"/>
    <n v="0"/>
    <n v="0"/>
    <s v="N/A"/>
    <n v="0"/>
    <n v="0"/>
    <n v="0"/>
    <n v="716.59"/>
    <s v="Easy Dekor"/>
    <s v="Vallejo"/>
    <d v="2018-03-05T00:00:00"/>
    <d v="1899-12-30T10:00:00"/>
    <x v="10"/>
    <d v="1899-12-30T14:00:00"/>
    <s v="S-00046061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21:00"/>
    <s v="Edgar Torres"/>
    <s v="Alca"/>
    <n v="20"/>
    <s v="LB50456"/>
    <n v="1"/>
    <n v="1.5"/>
    <s v="SDS.DIS.DED.12"/>
    <d v="2018-03-05T00:00:00"/>
    <d v="1899-12-30T15:36:00"/>
    <s v="N/A"/>
    <n v="716.59"/>
    <x v="9"/>
    <d v="2018-03-09T00:00:00"/>
    <d v="2018-03-12T00:00:00"/>
    <d v="2018-03-12T00:00:00"/>
    <s v="IND100-41"/>
    <s v="Jorge Marquez"/>
    <m/>
    <m/>
  </r>
  <r>
    <s v="00059-1"/>
    <s v="17-2094"/>
    <x v="9"/>
    <x v="12"/>
    <n v="6"/>
    <s v="Caja"/>
    <n v="90"/>
    <n v="1.5"/>
    <n v="1"/>
    <n v="300"/>
    <n v="300"/>
    <s v="N/A"/>
    <n v="0"/>
    <n v="0"/>
    <n v="0"/>
    <s v="N/A"/>
    <n v="0"/>
    <n v="0"/>
    <n v="0"/>
    <s v="N/A"/>
    <n v="0"/>
    <n v="0"/>
    <n v="0"/>
    <n v="300"/>
    <s v="Alvamex"/>
    <s v="San Martin Obispo"/>
    <d v="2018-03-05T00:00:00"/>
    <d v="1899-12-30T10:00:00"/>
    <x v="10"/>
    <d v="1899-12-30T14:00:00"/>
    <n v="2094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5:08:00"/>
    <s v="Edgar Torres"/>
    <s v="Alca"/>
    <s v="N/A"/>
    <s v="LB50456"/>
    <n v="1"/>
    <n v="1.5"/>
    <s v="SDS.DIS.DED.12"/>
    <d v="2018-03-05T00:00:00"/>
    <d v="1899-12-30T17:15:00"/>
    <s v="N/A"/>
    <n v="300"/>
    <x v="11"/>
    <d v="2018-03-09T00:00:00"/>
    <d v="2018-03-12T00:00:00"/>
    <d v="2018-03-22T00:00:00"/>
    <s v="ALCA-139"/>
    <s v="Jorge Marquez"/>
    <m/>
    <m/>
  </r>
  <r>
    <s v="00060"/>
    <s v="17-2095"/>
    <x v="15"/>
    <x v="1"/>
    <n v="35"/>
    <s v="Rollo"/>
    <n v="102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Industrias Ideal"/>
    <s v="Alce Bco Naucalpan"/>
    <d v="2018-03-06T00:00:00"/>
    <d v="1899-12-30T10:00:00"/>
    <x v="16"/>
    <d v="1899-12-30T14:00:00"/>
    <s v="S-00046075-SP0"/>
    <s v="Agranel"/>
    <s v="Agranel"/>
    <s v="Local "/>
    <x v="1"/>
    <s v="N/A"/>
    <n v="1"/>
    <s v="Maniobra Descarga"/>
    <s v="SAV.MNB.DSC.13"/>
    <n v="1"/>
    <n v="330"/>
    <n v="33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330"/>
    <d v="1899-12-30T10:41:00"/>
    <s v="Valrani"/>
    <s v="Valrani"/>
    <n v="17"/>
    <s v="N/A"/>
    <n v="2"/>
    <n v="3.5"/>
    <s v="SDS.DIS.DED.11"/>
    <d v="2018-03-06T00:00:00"/>
    <d v="1899-12-30T18:14:00"/>
    <s v="N/A"/>
    <n v="2172.66"/>
    <x v="9"/>
    <d v="2018-03-09T00:00:00"/>
    <d v="2018-03-12T00:00:00"/>
    <d v="2018-03-12T00:00:00"/>
    <s v="IND100-51"/>
    <s v="Jorge Marquez"/>
    <m/>
    <m/>
  </r>
  <r>
    <s v="00061"/>
    <s v="17-2096"/>
    <x v="10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Mercantil Rivera"/>
    <s v="Miguel Hidalgo"/>
    <d v="2018-03-07T00:00:00"/>
    <d v="1899-12-30T09:00:00"/>
    <x v="11"/>
    <d v="1899-12-30T16:00:00"/>
    <s v="S-00046107-SP/ 1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25:00"/>
    <s v="Sergio Jimenez"/>
    <s v="Alca"/>
    <n v="20"/>
    <s v="LB50456"/>
    <n v="1"/>
    <n v="1.5"/>
    <s v="SDS.DIS.DED.12"/>
    <d v="2018-03-07T00:00:00"/>
    <d v="1899-12-30T12:57:00"/>
    <s v="N/A"/>
    <n v="307.11"/>
    <x v="9"/>
    <d v="2018-03-09T00:00:00"/>
    <d v="2018-03-12T00:00:00"/>
    <d v="2018-03-12T00:00:00"/>
    <s v="IND100-41"/>
    <s v="Jorge Marquez"/>
    <m/>
    <m/>
  </r>
  <r>
    <s v="00062"/>
    <s v="17-2097"/>
    <x v="10"/>
    <x v="1"/>
    <n v="16"/>
    <s v="Rollo"/>
    <n v="48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MOBILIARIO"/>
    <s v="Naucalpan"/>
    <d v="2018-03-07T00:00:00"/>
    <d v="1899-12-30T09:00:00"/>
    <x v="11"/>
    <d v="1899-12-30T16:00:00"/>
    <s v="S-00046108/S-00046109-16 Rollo"/>
    <s v="Agranel"/>
    <s v="Agranel"/>
    <s v="Local "/>
    <x v="0"/>
    <s v="N/A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25:00"/>
    <s v="Sergio Jimenez"/>
    <s v="Alca"/>
    <n v="20"/>
    <s v="LB50456"/>
    <n v="2"/>
    <n v="3.5"/>
    <s v="SDS.DIS.DED.11"/>
    <d v="2018-03-07T00:00:00"/>
    <d v="1899-12-30T15:23:00"/>
    <s v="N/A"/>
    <n v="1842.66"/>
    <x v="9"/>
    <d v="2018-03-09T00:00:00"/>
    <d v="2018-03-12T00:00:00"/>
    <d v="2018-03-12T00:00:00"/>
    <s v="IND100-41"/>
    <s v="Jorge Marquez"/>
    <m/>
    <m/>
  </r>
  <r>
    <s v="00063"/>
    <s v="17-2098"/>
    <x v="9"/>
    <x v="9"/>
    <n v="3"/>
    <s v="Pallet"/>
    <n v="500"/>
    <n v="3.5"/>
    <n v="1"/>
    <n v="2092"/>
    <n v="2092"/>
    <s v="N/A"/>
    <n v="0"/>
    <n v="0"/>
    <n v="0"/>
    <s v="N/A"/>
    <n v="0"/>
    <n v="0"/>
    <n v="0"/>
    <s v="N/A"/>
    <n v="0"/>
    <n v="0"/>
    <n v="0"/>
    <n v="2092"/>
    <s v="Walmart Chalco"/>
    <s v="Chalco"/>
    <d v="2018-03-05T00:00:00"/>
    <d v="1899-12-30T16:00:00"/>
    <x v="10"/>
    <d v="1899-12-30T21:00:00"/>
    <s v="S-00046033"/>
    <s v="Palletizado"/>
    <s v="Palletizado"/>
    <s v="Foraneo"/>
    <x v="0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6:50:00"/>
    <s v="Sergio Jimenez"/>
    <s v="ITER"/>
    <s v="Rampa"/>
    <s v="LB82518"/>
    <n v="2"/>
    <n v="3.5"/>
    <s v="SDS.DIS.DED.11"/>
    <d v="2018-03-06T00:00:00"/>
    <d v="1899-12-30T01:30:00"/>
    <s v="N/A"/>
    <n v="2092"/>
    <x v="12"/>
    <d v="2018-03-28T00:00:00"/>
    <d v="2018-03-28T00:00:00"/>
    <d v="2018-03-28T00:00:00"/>
    <s v="IND100-80"/>
    <s v="Jorge Marquez"/>
    <m/>
    <m/>
  </r>
  <r>
    <s v="00064"/>
    <s v="17-2099"/>
    <x v="9"/>
    <x v="9"/>
    <n v="4"/>
    <s v="Pallet"/>
    <n v="500"/>
    <n v="3.5"/>
    <n v="1"/>
    <n v="1728"/>
    <n v="1728"/>
    <s v="N/A"/>
    <n v="0"/>
    <n v="0"/>
    <n v="0"/>
    <s v="N/A"/>
    <n v="0"/>
    <n v="0"/>
    <n v="0"/>
    <s v="N/A"/>
    <n v="0"/>
    <n v="0"/>
    <n v="0"/>
    <n v="1728"/>
    <s v="Walmart La Luz"/>
    <s v="Cuautitlan Izcalli"/>
    <d v="2018-03-06T00:00:00"/>
    <d v="1899-12-30T08:00:00"/>
    <x v="16"/>
    <d v="1899-12-30T13:00:00"/>
    <s v="S-00046036"/>
    <s v="Palletizado"/>
    <s v="Palletizado"/>
    <s v="Local "/>
    <x v="0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6:00"/>
    <s v="Adan Ivan Mendoza"/>
    <s v="Alca"/>
    <n v="17"/>
    <s v="305DF8"/>
    <n v="2"/>
    <n v="3.5"/>
    <s v="SDS.DIS.DED.11"/>
    <d v="2018-03-07T00:00:00"/>
    <d v="1899-12-30T15:34:00"/>
    <s v="N/A"/>
    <n v="1728"/>
    <x v="13"/>
    <d v="2018-03-27T00:00:00"/>
    <d v="2018-03-27T00:00:00"/>
    <d v="2018-03-28T00:00:00"/>
    <s v="IND100-80"/>
    <s v="Jorge Marquez"/>
    <m/>
    <m/>
  </r>
  <r>
    <s v="00065"/>
    <s v="17-2100"/>
    <x v="11"/>
    <x v="7"/>
    <n v="1"/>
    <s v="Pallet"/>
    <n v="670"/>
    <s v="Thorton"/>
    <n v="1"/>
    <n v="4080"/>
    <n v="4080"/>
    <s v="N/A"/>
    <n v="0"/>
    <n v="0"/>
    <n v="0"/>
    <s v="N/A"/>
    <n v="0"/>
    <n v="0"/>
    <n v="0"/>
    <s v="N/A"/>
    <n v="0"/>
    <n v="0"/>
    <n v="0"/>
    <n v="4080"/>
    <s v="Costco"/>
    <s v="Tepeji"/>
    <d v="2018-03-09T00:00:00"/>
    <d v="1899-12-30T08:30:00"/>
    <x v="13"/>
    <d v="1899-12-30T13:00:00"/>
    <s v="S-00046002"/>
    <s v="Palletizado"/>
    <s v="Palletizado"/>
    <s v="Foraneo"/>
    <x v="1"/>
    <s v="Clogistics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5:00"/>
    <s v="Valrani"/>
    <s v="Valrani"/>
    <n v="19"/>
    <s v="986DE6"/>
    <n v="3"/>
    <s v="RABON"/>
    <s v="SDS.DIS.DED.10"/>
    <d v="2018-03-09T00:00:00"/>
    <d v="1899-12-30T14:39:00"/>
    <s v="N/A"/>
    <n v="4080"/>
    <x v="10"/>
    <d v="2018-03-15T00:00:00"/>
    <d v="2018-03-15T00:00:00"/>
    <d v="2018-03-23T00:00:00"/>
    <s v="IND100-68"/>
    <s v="Jorge Marquez"/>
    <m/>
    <m/>
  </r>
  <r>
    <s v="00066"/>
    <s v="17-2101"/>
    <x v="10"/>
    <x v="8"/>
    <n v="85"/>
    <s v="Rollo"/>
    <n v="1200"/>
    <n v="3.5"/>
    <n v="1"/>
    <n v="3375"/>
    <n v="3375"/>
    <s v="N/A"/>
    <n v="0"/>
    <n v="0"/>
    <n v="0"/>
    <s v="N/A"/>
    <n v="0"/>
    <n v="0"/>
    <n v="0"/>
    <s v="N/A"/>
    <n v="0"/>
    <n v="0"/>
    <n v="0"/>
    <n v="3375"/>
    <s v="Fortuna Mercantil"/>
    <s v="Chiconcuac"/>
    <d v="2018-03-07T00:00:00"/>
    <d v="1899-12-30T10:00:00"/>
    <x v="11"/>
    <d v="1899-12-30T13:00:00"/>
    <n v="3107"/>
    <s v="Agranel"/>
    <s v="Agranel"/>
    <s v="Foraneo"/>
    <x v="1"/>
    <s v="Clogistics"/>
    <n v="1"/>
    <s v="Maniobra Descarga"/>
    <s v="SAV.MNB.DSC.13"/>
    <n v="2"/>
    <n v="450"/>
    <n v="9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00"/>
    <d v="1899-12-30T10:34:00"/>
    <s v="Felipe Ramirez"/>
    <s v="Ocaris"/>
    <n v="1"/>
    <s v="377AM2"/>
    <n v="2"/>
    <n v="3.5"/>
    <s v="SDS.DIS.DED.11"/>
    <d v="2018-03-07T00:00:00"/>
    <d v="1899-12-30T15:57:00"/>
    <s v="N/A"/>
    <n v="4275"/>
    <x v="10"/>
    <d v="2018-03-15T00:00:00"/>
    <d v="2018-03-15T00:00:00"/>
    <d v="2018-03-23T00:00:00"/>
    <s v="IND100-52"/>
    <s v="Jorge Marquez"/>
    <m/>
    <m/>
  </r>
  <r>
    <s v="00067"/>
    <s v="17-2102"/>
    <x v="16"/>
    <x v="13"/>
    <s v="CANCELADO"/>
    <s v="Cancelado"/>
    <s v="CANCELADO"/>
    <s v="Cancelado"/>
    <n v="0"/>
    <n v="0"/>
    <n v="0"/>
    <s v="N/A"/>
    <n v="0"/>
    <n v="0"/>
    <n v="0"/>
    <s v="N/A"/>
    <n v="0"/>
    <n v="0"/>
    <n v="0"/>
    <s v="N/A"/>
    <n v="0"/>
    <n v="0"/>
    <n v="0"/>
    <n v="0"/>
    <s v="CANCELADO"/>
    <s v="Cancelado"/>
    <s v="CANCELADO"/>
    <s v="CANCELADO"/>
    <x v="17"/>
    <s v="CANCELADO"/>
    <s v="CANCELADO"/>
    <s v="CANCELADO"/>
    <s v="CANCELADO"/>
    <s v="CANCELADO"/>
    <x v="2"/>
    <s v="CANCELADO"/>
    <s v="CANCELADO"/>
    <s v="CANCELADO"/>
    <s v="CANCELADO"/>
    <s v="CANCELADO"/>
    <s v="CANCELADO"/>
    <s v="CANCELADO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s v="CANCELADO"/>
    <s v="CANCELADO"/>
    <s v="CANCELADO"/>
    <s v="CANCELADO"/>
    <s v="CANCELADO"/>
    <s v="CANCELADO"/>
    <s v="CANCELADO"/>
    <s v="CANCELADO"/>
    <s v="CANCELADO"/>
    <s v="CANCELADO"/>
    <s v="CANCELADO"/>
    <n v="0"/>
    <x v="7"/>
    <s v="CANCELADO"/>
    <s v="CANCELADO"/>
    <s v="CANCELADO"/>
    <s v="CANCELADO"/>
    <s v="CANCELADO"/>
    <s v="CANCELADO"/>
    <s v="CANCELADO"/>
  </r>
  <r>
    <s v="00068"/>
    <s v="17-2103"/>
    <x v="11"/>
    <x v="12"/>
    <n v="300"/>
    <s v="Pallet"/>
    <n v="30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EVENFLO"/>
    <s v="SMO"/>
    <d v="2018-03-08T00:00:00"/>
    <d v="1899-12-30T08:00:00"/>
    <x v="12"/>
    <d v="1899-12-30T18:00:00"/>
    <s v="Traslado"/>
    <s v="Palletizado"/>
    <s v="Palletizado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4:00"/>
    <s v="Adael Sanchez"/>
    <s v="Alca"/>
    <n v="1"/>
    <s v="88AB9P"/>
    <n v="5"/>
    <s v="TRAILER 53&quot;"/>
    <s v="SDS.DIS.DED.07"/>
    <d v="2018-03-08T00:00:00"/>
    <d v="1899-12-30T19:00:00"/>
    <s v="N/A"/>
    <n v="4800"/>
    <x v="14"/>
    <d v="2018-03-21T00:00:00"/>
    <d v="2018-03-21T00:00:00"/>
    <d v="2018-03-22T00:00:00"/>
    <s v="ALCA-139"/>
    <s v="Jorge Marquez"/>
    <m/>
    <m/>
  </r>
  <r>
    <s v="00068"/>
    <s v="17-2103"/>
    <x v="11"/>
    <x v="12"/>
    <n v="300"/>
    <s v="Pallet"/>
    <n v="30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EVENFLO"/>
    <s v="SMO"/>
    <d v="2018-03-08T00:00:00"/>
    <d v="1899-12-30T08:00:00"/>
    <x v="12"/>
    <d v="1899-12-30T18:00:00"/>
    <s v="Traslado"/>
    <s v="Palletizado"/>
    <s v="Palletizado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5:00"/>
    <s v="Israel Ramirez"/>
    <s v="Alca"/>
    <n v="1"/>
    <s v="31AB9B"/>
    <n v="5"/>
    <s v="TRAILER 53&quot;"/>
    <s v="SDS.DIS.DED.07"/>
    <d v="2018-03-08T00:00:00"/>
    <d v="1899-12-30T19:00:00"/>
    <s v="N/A"/>
    <n v="4800"/>
    <x v="14"/>
    <d v="2018-03-21T00:00:00"/>
    <d v="2018-03-21T00:00:00"/>
    <d v="2018-03-22T00:00:00"/>
    <s v="ALCA-139"/>
    <s v="Jorge Marquez"/>
    <m/>
    <m/>
  </r>
  <r>
    <s v="00068"/>
    <s v="17-2103"/>
    <x v="11"/>
    <x v="12"/>
    <n v="300"/>
    <s v="Pallet"/>
    <n v="30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EVENFLO"/>
    <s v="SMO"/>
    <d v="2018-03-08T00:00:00"/>
    <d v="1899-12-30T08:00:00"/>
    <x v="12"/>
    <d v="1899-12-30T18:00:00"/>
    <s v="Traslado"/>
    <s v="Palletizado"/>
    <s v="Palletizado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5:00"/>
    <s v="Valrani"/>
    <s v="Valrani"/>
    <n v="1"/>
    <s v="N/A"/>
    <n v="5"/>
    <s v="TRAILER 53&quot;"/>
    <s v="SDS.DIS.DED.07"/>
    <d v="2018-03-08T00:00:00"/>
    <d v="1899-12-30T19:00:00"/>
    <s v="N/A"/>
    <n v="4800"/>
    <x v="14"/>
    <d v="2018-03-21T00:00:00"/>
    <d v="2018-03-21T00:00:00"/>
    <d v="2018-03-22T00:00:00"/>
    <s v="ALCA-139"/>
    <s v="Jorge Marquez"/>
    <m/>
    <m/>
  </r>
  <r>
    <s v="00069"/>
    <s v="17-2104"/>
    <x v="11"/>
    <x v="1"/>
    <n v="17"/>
    <s v="Rollo"/>
    <n v="57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TRAVISA"/>
    <s v="Vallejo"/>
    <d v="2018-03-08T00:00:00"/>
    <d v="1899-12-30T10:00:00"/>
    <x v="12"/>
    <d v="1899-12-30T17:00:00"/>
    <s v="S-00040128/S-00040129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00:00"/>
    <s v="Sergio Jimenez"/>
    <s v="Alca"/>
    <n v="1"/>
    <s v="LB31270"/>
    <n v="2"/>
    <n v="3.5"/>
    <s v="SDS.DIS.DED.11"/>
    <d v="2018-03-08T00:00:00"/>
    <d v="1899-12-30T17:00:00"/>
    <s v="N/A"/>
    <n v="1842.66"/>
    <x v="9"/>
    <d v="2018-03-08T00:00:00"/>
    <d v="2018-03-12T00:00:00"/>
    <d v="2018-03-12T00:00:00"/>
    <s v="IND100-41"/>
    <s v="Jorge Marquez"/>
    <m/>
    <m/>
  </r>
  <r>
    <s v="00070"/>
    <s v="17-2105"/>
    <x v="12"/>
    <x v="1"/>
    <n v="3"/>
    <s v="Rollo"/>
    <n v="9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Transervin"/>
    <s v="Tlalnepantla"/>
    <d v="2018-03-09T00:00:00"/>
    <d v="1899-12-30T10:00:00"/>
    <x v="12"/>
    <d v="1899-12-30T18:00:00"/>
    <s v="S-00046148"/>
    <s v="Agranel"/>
    <s v="Agranel"/>
    <s v="Local "/>
    <x v="1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35:00"/>
    <s v="Ivan Cabrera"/>
    <s v="Alca"/>
    <n v="20"/>
    <s v="LB31270"/>
    <n v="1"/>
    <n v="1.5"/>
    <s v="SDS.DIS.DED.12"/>
    <d v="2018-03-09T00:00:00"/>
    <d v="1899-12-30T13:27:00"/>
    <s v="N/A"/>
    <n v="307.11"/>
    <x v="9"/>
    <d v="2018-03-09T00:00:00"/>
    <d v="2018-03-12T00:00:00"/>
    <d v="2018-03-12T00:00:00"/>
    <s v="IND100-51"/>
    <s v="Jorge Marquez"/>
    <m/>
    <m/>
  </r>
  <r>
    <s v="00071"/>
    <s v="17-2106"/>
    <x v="12"/>
    <x v="12"/>
    <n v="132"/>
    <s v="Pallet"/>
    <n v="132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EVENFLO"/>
    <s v="SMO"/>
    <d v="2018-03-09T00:00:00"/>
    <d v="1899-12-30T08:00:00"/>
    <x v="13"/>
    <d v="1899-12-30T12:00:00"/>
    <s v="Traslado"/>
    <s v="Palletizado"/>
    <s v="Palletizado"/>
    <s v="Local "/>
    <x v="1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48:00"/>
    <s v="Alvaro Patiño"/>
    <s v="Transportes Patiño"/>
    <n v="1"/>
    <s v="860AH8"/>
    <n v="5"/>
    <s v="TRAILER 53&quot;"/>
    <s v="SDS.DIS.DED.07"/>
    <d v="2018-03-09T00:00:00"/>
    <d v="1899-12-30T17:00:00"/>
    <s v="N/A"/>
    <n v="4800"/>
    <x v="15"/>
    <d v="2018-03-21T00:00:00"/>
    <d v="2018-03-21T00:00:00"/>
    <d v="2018-03-22T00:00:00"/>
    <s v="ALCA-139"/>
    <s v="Jorge Marquez"/>
    <m/>
    <m/>
  </r>
  <r>
    <s v="00071-1"/>
    <s v="17-2106"/>
    <x v="12"/>
    <x v="12"/>
    <n v="132"/>
    <s v="Pallet"/>
    <n v="132000"/>
    <s v="TRAILER 53&quot;"/>
    <n v="1"/>
    <n v="2400"/>
    <n v="2400"/>
    <s v="N/A"/>
    <n v="0"/>
    <n v="0"/>
    <n v="0"/>
    <s v="N/A"/>
    <n v="0"/>
    <n v="0"/>
    <n v="0"/>
    <s v="N/A"/>
    <n v="0"/>
    <n v="0"/>
    <n v="0"/>
    <n v="2400"/>
    <s v="EVENFLO"/>
    <s v="SMO"/>
    <d v="2018-03-09T00:00:00"/>
    <d v="1899-12-30T08:00:00"/>
    <x v="13"/>
    <d v="1899-12-30T12:00:00"/>
    <s v="Traslado"/>
    <s v="Palletizado"/>
    <s v="Palletizado"/>
    <s v="Local "/>
    <x v="1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48:00"/>
    <s v="Adael Sanchez"/>
    <s v="Alca"/>
    <n v="1"/>
    <s v="88AB9P"/>
    <n v="5"/>
    <s v="TRAILER 53&quot;"/>
    <s v="SDS.DIS.DED.07"/>
    <d v="2018-03-09T00:00:00"/>
    <d v="1899-12-30T17:00:00"/>
    <s v="N/A"/>
    <n v="2400"/>
    <x v="15"/>
    <d v="2018-03-21T00:00:00"/>
    <d v="2018-03-21T00:00:00"/>
    <d v="2018-03-22T00:00:00"/>
    <s v="ALCA-139"/>
    <s v="Jorge Marquez"/>
    <m/>
    <m/>
  </r>
  <r>
    <s v="00072"/>
    <s v="17-2107"/>
    <x v="12"/>
    <x v="8"/>
    <n v="50"/>
    <s v="Rollo"/>
    <n v="1000"/>
    <n v="1.5"/>
    <n v="1"/>
    <n v="1394.4"/>
    <n v="1394.4"/>
    <s v="N/A"/>
    <n v="0"/>
    <n v="0"/>
    <n v="0"/>
    <s v="N/A"/>
    <n v="0"/>
    <n v="0"/>
    <n v="0"/>
    <s v="N/A"/>
    <n v="0"/>
    <n v="0"/>
    <n v="0"/>
    <n v="1394.4"/>
    <s v="Grupo Cotton"/>
    <s v="Alce Bco Naucalpan"/>
    <d v="2018-03-09T00:00:00"/>
    <d v="1899-12-30T10:00:00"/>
    <x v="13"/>
    <d v="1899-12-30T15:00:00"/>
    <s v="3113-3105"/>
    <s v="Agranel"/>
    <s v="Agranel"/>
    <s v="Local "/>
    <x v="1"/>
    <s v="N/A"/>
    <n v="1"/>
    <s v="Maniobra Descarga"/>
    <s v="SAV.MNB.DSC.13"/>
    <n v="2"/>
    <n v="370"/>
    <n v="74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740"/>
    <d v="1899-12-30T10:24:00"/>
    <s v="Valrani"/>
    <s v="Valrani"/>
    <n v="19"/>
    <s v="N/A"/>
    <n v="1"/>
    <n v="1.5"/>
    <s v="SDS.DIS.DED.12"/>
    <d v="2018-03-09T00:00:00"/>
    <d v="1899-12-30T17:26:00"/>
    <s v="N/A"/>
    <n v="2134.4"/>
    <x v="10"/>
    <d v="2018-03-15T00:00:00"/>
    <d v="2018-03-15T00:00:00"/>
    <d v="2018-03-20T00:00:00"/>
    <s v="IND100-52"/>
    <s v="Jorge Marquez"/>
    <m/>
    <m/>
  </r>
  <r>
    <s v="00073"/>
    <s v="17-2108"/>
    <x v="12"/>
    <x v="8"/>
    <n v="190"/>
    <s v="Rollo"/>
    <n v="3800"/>
    <s v="Rabon"/>
    <n v="1"/>
    <n v="4200"/>
    <n v="4200"/>
    <s v="N/A"/>
    <n v="0"/>
    <n v="0"/>
    <n v="0"/>
    <s v="N/A"/>
    <n v="0"/>
    <n v="0"/>
    <n v="0"/>
    <s v="N/A"/>
    <n v="0"/>
    <n v="0"/>
    <n v="0"/>
    <n v="4200"/>
    <s v="Textiles y Acabados"/>
    <s v="Tizayuca"/>
    <d v="2018-03-09T00:00:00"/>
    <d v="1899-12-30T09:00:00"/>
    <x v="13"/>
    <d v="1900-01-12T00:00:00"/>
    <s v="3100-3111"/>
    <s v="Agranel"/>
    <s v="Agranel"/>
    <s v="Foraneo"/>
    <x v="1"/>
    <s v="N/A"/>
    <n v="2"/>
    <s v="Maniobra Carga"/>
    <s v="SAV.MNB.DSC.13"/>
    <n v="4"/>
    <n v="450"/>
    <n v="18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800"/>
    <d v="1899-12-30T01:02:00"/>
    <s v="Robles"/>
    <s v="Robles"/>
    <n v="1"/>
    <s v="N/A"/>
    <n v="1"/>
    <n v="1.5"/>
    <s v="SDS.DIS.DED.12"/>
    <d v="2018-03-09T00:00:00"/>
    <d v="1899-12-30T15:00:00"/>
    <s v="N/A"/>
    <n v="6000"/>
    <x v="10"/>
    <d v="2018-03-15T00:00:00"/>
    <d v="2018-03-15T00:00:00"/>
    <d v="2018-03-20T00:00:00"/>
    <s v="IND100-52"/>
    <s v="Jorge Marquez"/>
    <m/>
    <m/>
  </r>
  <r>
    <s v="00074"/>
    <s v="17-2109"/>
    <x v="12"/>
    <x v="5"/>
    <n v="100"/>
    <s v="Caja"/>
    <n v="1000"/>
    <n v="1.5"/>
    <n v="1"/>
    <n v="1300"/>
    <n v="1300"/>
    <s v="N/A"/>
    <n v="0"/>
    <n v="0"/>
    <n v="0"/>
    <s v="N/A"/>
    <n v="0"/>
    <n v="0"/>
    <n v="0"/>
    <s v="N/A"/>
    <n v="0"/>
    <n v="0"/>
    <n v="0"/>
    <n v="1300"/>
    <s v="Pilsac"/>
    <s v="Iztapalapa"/>
    <d v="2018-03-09T00:00:00"/>
    <d v="1899-12-30T10:00:00"/>
    <x v="13"/>
    <d v="1899-12-30T17:00:00"/>
    <s v="Sin folio"/>
    <s v="Agranel"/>
    <s v="Agranel"/>
    <s v="Local "/>
    <x v="1"/>
    <s v="Clogistics"/>
    <n v="1"/>
    <s v="Maniobra Descarga"/>
    <s v="SAV.MNB.DSC.13"/>
    <n v="2"/>
    <n v="450"/>
    <n v="9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00"/>
    <d v="1899-12-30T01:02:00"/>
    <s v="Robles"/>
    <s v="Robles"/>
    <n v="1"/>
    <s v="N/A"/>
    <n v="1"/>
    <n v="1.5"/>
    <s v="SDS.DIS.DED.12"/>
    <d v="2018-03-09T00:00:00"/>
    <d v="1899-12-30T14:34:00"/>
    <s v="N/A"/>
    <n v="2200"/>
    <x v="10"/>
    <d v="2018-03-08T00:00:00"/>
    <d v="2018-03-08T00:00:00"/>
    <d v="2018-03-12T00:00:00"/>
    <s v="IND100-47"/>
    <s v="Jorge Marquez"/>
    <m/>
    <m/>
  </r>
  <r>
    <s v="00075"/>
    <s v="17-2110"/>
    <x v="12"/>
    <x v="5"/>
    <n v="100"/>
    <s v="Caja"/>
    <n v="1000"/>
    <n v="1.5"/>
    <n v="1"/>
    <n v="1850"/>
    <n v="1850"/>
    <s v="N/A"/>
    <n v="0"/>
    <n v="0"/>
    <n v="0"/>
    <s v="N/A"/>
    <n v="0"/>
    <n v="0"/>
    <n v="0"/>
    <s v="N/A"/>
    <n v="0"/>
    <n v="0"/>
    <n v="0"/>
    <n v="1850"/>
    <s v="Pilsac"/>
    <s v="Nezahualcoyotl"/>
    <d v="2018-03-12T00:00:00"/>
    <d v="1899-12-30T10:00:00"/>
    <x v="14"/>
    <d v="1899-12-30T17:00:00"/>
    <s v="Sin folio"/>
    <s v="Agranel"/>
    <s v="Agranel"/>
    <s v="Foraneo"/>
    <x v="1"/>
    <s v="Clogistics"/>
    <n v="2"/>
    <s v="Maniobra Carga"/>
    <s v="SAV.MNB.DSC.13"/>
    <n v="2"/>
    <n v="450"/>
    <n v="9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00"/>
    <d v="1899-12-30T10:00:00"/>
    <s v="Sergio Jimenez"/>
    <s v="ITER"/>
    <n v="1"/>
    <s v="LB82536"/>
    <n v="1"/>
    <n v="1.5"/>
    <s v="SDS.DIS.DED.12"/>
    <d v="2018-03-12T00:00:00"/>
    <d v="1899-12-30T17:47:00"/>
    <s v="N/A"/>
    <n v="2750"/>
    <x v="10"/>
    <d v="2018-03-08T00:00:00"/>
    <d v="2018-03-08T00:00:00"/>
    <d v="2018-03-12T00:00:00"/>
    <s v="IND100-47"/>
    <s v="Jorge Marquez"/>
    <m/>
    <m/>
  </r>
  <r>
    <s v="00076"/>
    <s v="17-2111"/>
    <x v="13"/>
    <x v="12"/>
    <n v="98"/>
    <s v="Pallet"/>
    <n v="10000"/>
    <s v="TRAILER 53&quot;"/>
    <n v="4"/>
    <n v="2400"/>
    <n v="9600"/>
    <s v="N/A"/>
    <n v="0"/>
    <n v="0"/>
    <n v="0"/>
    <s v="N/A"/>
    <n v="0"/>
    <n v="0"/>
    <n v="0"/>
    <s v="N/A"/>
    <n v="0"/>
    <n v="0"/>
    <n v="0"/>
    <n v="9600"/>
    <s v="EVENFLO"/>
    <s v="SMO"/>
    <d v="2018-03-12T00:00:00"/>
    <d v="1899-12-30T08:00:00"/>
    <x v="14"/>
    <d v="1899-12-30T17:00:00"/>
    <s v="Traslado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24:00"/>
    <s v="Alvaro Patiño"/>
    <s v="Transportes Patiño"/>
    <n v="1"/>
    <s v="860AH8"/>
    <n v="5"/>
    <s v="TRAILER 53&quot;"/>
    <s v="SDS.DIS.DED.07"/>
    <d v="2018-03-12T00:00:00"/>
    <d v="1899-12-30T19:00:00"/>
    <s v="N/A"/>
    <n v="9600"/>
    <x v="14"/>
    <d v="2018-03-21T00:00:00"/>
    <d v="2018-03-21T00:00:00"/>
    <d v="2018-03-22T00:00:00"/>
    <s v="ALCA-139"/>
    <s v="Jorge Marquez"/>
    <m/>
    <m/>
  </r>
  <r>
    <s v="00076-1"/>
    <s v="17-2111"/>
    <x v="13"/>
    <x v="12"/>
    <n v="98"/>
    <s v="Pallet"/>
    <n v="10000"/>
    <s v="TRAILER 53&quot;"/>
    <n v="4"/>
    <n v="2400"/>
    <n v="9600"/>
    <s v="N/A"/>
    <n v="0"/>
    <n v="0"/>
    <n v="0"/>
    <s v="N/A"/>
    <n v="0"/>
    <n v="0"/>
    <n v="0"/>
    <s v="N/A"/>
    <n v="0"/>
    <n v="0"/>
    <n v="0"/>
    <n v="9600"/>
    <s v="EVENFLO"/>
    <s v="SMO"/>
    <d v="2018-03-12T00:00:00"/>
    <d v="1899-12-30T08:00:00"/>
    <x v="14"/>
    <d v="1899-12-30T17:00:00"/>
    <s v="Traslado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24:00"/>
    <s v="Adael Sanchez"/>
    <s v="Alca"/>
    <n v="1"/>
    <s v="88AB9P"/>
    <n v="5"/>
    <s v="TRAILER 53&quot;"/>
    <s v="SDS.DIS.DED.07"/>
    <d v="2018-03-13T00:00:00"/>
    <d v="1899-12-30T19:00:00"/>
    <s v="N/A"/>
    <n v="9600"/>
    <x v="14"/>
    <d v="2018-03-21T00:00:00"/>
    <d v="2018-03-21T00:00:00"/>
    <d v="2018-03-22T00:00:00"/>
    <s v="ALCA-139"/>
    <s v="Jorge Marquez"/>
    <m/>
    <m/>
  </r>
  <r>
    <s v="00077"/>
    <s v="17-2112"/>
    <x v="13"/>
    <x v="8"/>
    <n v="100"/>
    <s v="Rollo"/>
    <n v="3000"/>
    <n v="3.5"/>
    <n v="1"/>
    <n v="1742.4"/>
    <n v="1742.4"/>
    <s v="N/A"/>
    <n v="0"/>
    <n v="0"/>
    <n v="0"/>
    <s v="N/A"/>
    <n v="0"/>
    <n v="0"/>
    <n v="0"/>
    <s v="N/A"/>
    <n v="0"/>
    <n v="0"/>
    <n v="0"/>
    <n v="1742.4"/>
    <s v="Fortuna Mercantil"/>
    <s v="16 de Septiembre Naucalpan"/>
    <d v="2018-03-12T00:00:00"/>
    <d v="1899-12-30T09:00:00"/>
    <x v="14"/>
    <d v="1900-01-13T00:00:00"/>
    <n v="3114"/>
    <s v="Agranel"/>
    <s v="Agranel"/>
    <s v="Local "/>
    <x v="0"/>
    <s v="N/A"/>
    <n v="1"/>
    <s v="Maniobra Descarga"/>
    <s v="SAV.MNB.DSC.13"/>
    <n v="4"/>
    <n v="370"/>
    <n v="148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480"/>
    <d v="1899-12-30T09:21:00"/>
    <s v="Lomasa"/>
    <s v="Lomasa"/>
    <s v="N/A"/>
    <s v="N/A"/>
    <n v="2"/>
    <n v="3.5"/>
    <s v="SDS.DIS.DED.11"/>
    <d v="2018-03-12T00:00:00"/>
    <d v="1899-12-30T17:00:00"/>
    <s v="N/A"/>
    <n v="3222.4"/>
    <x v="16"/>
    <d v="2018-03-22T00:00:00"/>
    <d v="2018-03-22T00:00:00"/>
    <d v="2018-03-22T00:00:00"/>
    <s v="IND100-58"/>
    <s v="Jorge Marquez"/>
    <m/>
    <m/>
  </r>
  <r>
    <s v="00078"/>
    <s v="17-2113"/>
    <x v="13"/>
    <x v="1"/>
    <n v="13"/>
    <s v="Rollo"/>
    <n v="416"/>
    <n v="1.5"/>
    <n v="1"/>
    <n v="972.52"/>
    <n v="972.52"/>
    <s v="N/A"/>
    <n v="0"/>
    <n v="0"/>
    <n v="0"/>
    <s v="N/A"/>
    <n v="0"/>
    <n v="0"/>
    <n v="0"/>
    <s v="N/A"/>
    <n v="0"/>
    <n v="0"/>
    <n v="0"/>
    <n v="972.52"/>
    <s v="Baez y Ayala Travisa"/>
    <s v="Vallejo"/>
    <d v="2018-03-12T00:00:00"/>
    <d v="1899-12-30T10:00:00"/>
    <x v="14"/>
    <d v="1899-12-30T15:00:00"/>
    <s v="S-00046166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09:00"/>
    <s v="Robles"/>
    <s v="Robles"/>
    <n v="20"/>
    <s v="305DF8"/>
    <n v="1"/>
    <n v="1.5"/>
    <s v="SDS.DIS.DED.12"/>
    <d v="2018-03-12T00:00:00"/>
    <d v="1899-12-30T14:57:00"/>
    <s v="N/A"/>
    <n v="972.52"/>
    <x v="10"/>
    <d v="2018-03-15T00:00:00"/>
    <d v="2018-03-15T00:00:00"/>
    <d v="2018-03-12T00:00:00"/>
    <s v="IND100-51"/>
    <s v="Jorge Marquez"/>
    <m/>
    <m/>
  </r>
  <r>
    <s v="00079"/>
    <s v="17-2114"/>
    <x v="13"/>
    <x v="1"/>
    <n v="80"/>
    <s v="Rollo"/>
    <n v="256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Industrias Ideal"/>
    <s v="Alce Bco Naucalpan"/>
    <d v="2018-03-12T00:00:00"/>
    <d v="1899-12-30T10:00:00"/>
    <x v="14"/>
    <d v="1899-12-30T15:00:00"/>
    <s v="S-00046167"/>
    <s v="Agranel"/>
    <s v="Agranel"/>
    <s v="Local "/>
    <x v="0"/>
    <s v="N/A"/>
    <n v="1"/>
    <s v="Maniobra Descarga"/>
    <s v="SAV.MNB.DSC.13"/>
    <n v="4"/>
    <n v="330"/>
    <n v="132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320"/>
    <d v="1899-12-30T09:59:00"/>
    <s v="Robles"/>
    <s v="Robles"/>
    <n v="20"/>
    <s v="305DF8"/>
    <n v="2"/>
    <n v="3.5"/>
    <s v="SDS.DIS.DED.11"/>
    <d v="2018-03-12T00:00:00"/>
    <d v="1899-12-30T18:12:00"/>
    <s v="N/A"/>
    <n v="3162.66"/>
    <x v="10"/>
    <d v="2018-03-15T00:00:00"/>
    <d v="2018-03-15T00:00:00"/>
    <d v="2018-03-12T00:00:00"/>
    <s v="IND100-51"/>
    <s v="Jorge Marquez"/>
    <m/>
    <m/>
  </r>
  <r>
    <s v="00080"/>
    <s v="17-2115"/>
    <x v="13"/>
    <x v="7"/>
    <n v="2652"/>
    <s v="Caja"/>
    <n v="3447"/>
    <n v="3.5"/>
    <n v="1"/>
    <n v="1742.4"/>
    <n v="1742.4"/>
    <s v="N/A"/>
    <n v="0"/>
    <n v="0"/>
    <n v="0"/>
    <s v="N/A"/>
    <n v="0"/>
    <n v="0"/>
    <n v="0"/>
    <s v="N/A"/>
    <n v="0"/>
    <n v="0"/>
    <n v="0"/>
    <n v="1742.4"/>
    <s v="Picolo"/>
    <s v="16 de Septiembre Naucalpan"/>
    <d v="2018-03-12T00:00:00"/>
    <d v="1899-12-30T10:00:00"/>
    <x v="14"/>
    <d v="1899-12-30T14:00:00"/>
    <s v="S-00046093/S-46149/S46150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20:00"/>
    <s v="Robles"/>
    <s v="Robles"/>
    <n v="19"/>
    <s v="377AM2"/>
    <n v="2"/>
    <n v="3.5"/>
    <s v="SDS.DIS.DED.11"/>
    <d v="2018-03-12T00:00:00"/>
    <d v="1899-12-30T14:21:00"/>
    <s v="N/A"/>
    <n v="1742.4"/>
    <x v="10"/>
    <d v="2018-03-15T00:00:00"/>
    <d v="2018-03-15T00:00:00"/>
    <d v="2018-03-23T00:00:00"/>
    <s v="IND100-68"/>
    <s v="Jorge Marquez"/>
    <m/>
    <m/>
  </r>
  <r>
    <s v="00081"/>
    <s v="17-2116"/>
    <x v="4"/>
    <x v="0"/>
    <n v="800"/>
    <s v="Rollo"/>
    <n v="8000"/>
    <s v="Thorton"/>
    <n v="1"/>
    <n v="2400"/>
    <n v="2400"/>
    <s v="N/A"/>
    <n v="0"/>
    <n v="0"/>
    <n v="0"/>
    <s v="N/A"/>
    <n v="0"/>
    <n v="0"/>
    <n v="0"/>
    <s v="N/A"/>
    <n v="0"/>
    <n v="0"/>
    <n v="0"/>
    <n v="2400"/>
    <s v="DICSA"/>
    <s v="Benjamin Franklin"/>
    <d v="2018-02-23T00:00:00"/>
    <d v="1899-12-30T08:00:00"/>
    <x v="2"/>
    <d v="1899-12-30T14:00:00"/>
    <s v="Extraccion 703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7:54:00"/>
    <s v="Adael Sanchez"/>
    <s v="Alca"/>
    <s v="N/A"/>
    <s v="533ET5"/>
    <n v="4"/>
    <s v="THORTON"/>
    <s v="SDS.DIS.DED.09"/>
    <d v="2018-02-23T00:00:00"/>
    <d v="1899-12-30T15:21:00"/>
    <s v="N/A"/>
    <n v="2400"/>
    <x v="9"/>
    <d v="2018-03-15T00:00:00"/>
    <d v="2018-03-15T00:00:00"/>
    <d v="2018-03-12T00:00:00"/>
    <s v="IND100-42"/>
    <s v="Jorge Marquez"/>
    <m/>
    <m/>
  </r>
  <r>
    <s v="00082"/>
    <s v="17-2117"/>
    <x v="14"/>
    <x v="12"/>
    <n v="98"/>
    <s v="Pallet"/>
    <n v="250000"/>
    <s v="TRAILER 53&quot;"/>
    <n v="5"/>
    <n v="2400"/>
    <n v="12000"/>
    <s v="N/A"/>
    <n v="0"/>
    <n v="0"/>
    <n v="0"/>
    <s v="N/A"/>
    <n v="0"/>
    <n v="0"/>
    <n v="0"/>
    <s v="N/A"/>
    <n v="0"/>
    <n v="0"/>
    <n v="0"/>
    <n v="12000"/>
    <s v="EVENFLO"/>
    <s v="SMO"/>
    <d v="2018-03-13T00:00:00"/>
    <d v="1899-12-30T08:00:00"/>
    <x v="18"/>
    <d v="1899-12-30T17:00:00"/>
    <s v="F-00082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6:00"/>
    <s v="Adael Sanchez"/>
    <s v="Alca"/>
    <s v="N/A"/>
    <s v="88AB9P"/>
    <n v="5"/>
    <s v="TRAILER 53&quot;"/>
    <s v="SDS.DIS.DED.07"/>
    <d v="2018-03-13T00:00:00"/>
    <d v="1899-12-30T18:00:00"/>
    <s v="N/A"/>
    <n v="12000"/>
    <x v="14"/>
    <d v="2018-03-21T00:00:00"/>
    <d v="2018-03-21T00:00:00"/>
    <d v="2018-03-22T00:00:00"/>
    <s v="ALCA-139"/>
    <m/>
    <m/>
    <m/>
  </r>
  <r>
    <s v="00082-1"/>
    <s v="17-2117"/>
    <x v="14"/>
    <x v="12"/>
    <n v="98"/>
    <s v="Pallet"/>
    <n v="250000"/>
    <s v="TRAILER 53&quot;"/>
    <n v="4"/>
    <n v="2400"/>
    <n v="9600"/>
    <s v="N/A"/>
    <n v="0"/>
    <n v="0"/>
    <n v="0"/>
    <s v="N/A"/>
    <n v="0"/>
    <n v="0"/>
    <n v="0"/>
    <s v="N/A"/>
    <n v="0"/>
    <n v="0"/>
    <n v="0"/>
    <n v="9600"/>
    <s v="EVENFLO"/>
    <s v="SMO"/>
    <d v="2018-03-13T00:00:00"/>
    <d v="1899-12-30T08:00:00"/>
    <x v="18"/>
    <d v="1899-12-30T17:00:00"/>
    <s v="F-00082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4:00"/>
    <s v="Alvaro Patiño"/>
    <s v="Transportes Patiño"/>
    <s v="N/A"/>
    <s v="860AH8"/>
    <n v="5"/>
    <s v="TRAILER 53&quot;"/>
    <s v="SDS.DIS.DED.07"/>
    <d v="2018-03-13T00:00:00"/>
    <d v="1899-12-30T17:56:00"/>
    <s v="N/A"/>
    <n v="9600"/>
    <x v="14"/>
    <d v="2018-03-21T00:00:00"/>
    <d v="2018-03-21T00:00:00"/>
    <d v="2018-03-22T00:00:00"/>
    <s v="ALCA-139"/>
    <m/>
    <m/>
    <m/>
  </r>
  <r>
    <s v="00083"/>
    <s v="17-2118"/>
    <x v="11"/>
    <x v="8"/>
    <n v="85"/>
    <s v="Rollo"/>
    <n v="1500"/>
    <n v="3.5"/>
    <n v="1"/>
    <n v="3375"/>
    <n v="3375"/>
    <s v="N/A"/>
    <n v="0"/>
    <n v="0"/>
    <n v="0"/>
    <s v="N/A"/>
    <n v="0"/>
    <n v="0"/>
    <n v="0"/>
    <s v="N/A"/>
    <n v="0"/>
    <n v="0"/>
    <n v="0"/>
    <n v="3375"/>
    <s v="Fortuna Mercantil"/>
    <s v="Chiconcuac"/>
    <d v="2018-03-09T00:00:00"/>
    <d v="1899-12-30T10:00:00"/>
    <x v="13"/>
    <d v="1899-12-30T14:00:00"/>
    <n v="3103"/>
    <s v="Agranel"/>
    <s v="Agranel"/>
    <s v="Foraneo"/>
    <x v="0"/>
    <s v="N/A"/>
    <n v="1"/>
    <s v="Maniobra Descarga"/>
    <s v="SAV.MNB.DSC.13"/>
    <n v="2"/>
    <n v="450"/>
    <n v="9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00"/>
    <d v="1899-12-30T09:57:00"/>
    <s v="Robles"/>
    <s v="Robles"/>
    <s v="N/A"/>
    <s v="N/A"/>
    <n v="2"/>
    <n v="3.5"/>
    <s v="SDS.DIS.DED.11"/>
    <d v="2018-03-09T00:00:00"/>
    <d v="1899-12-30T14:57:00"/>
    <s v="N/A"/>
    <n v="4275"/>
    <x v="17"/>
    <d v="2018-03-15T00:00:00"/>
    <d v="2018-03-15T00:00:00"/>
    <d v="2018-03-20T00:00:00"/>
    <s v="IND100-52"/>
    <m/>
    <m/>
    <m/>
  </r>
  <r>
    <s v="00084"/>
    <s v="17-2119"/>
    <x v="14"/>
    <x v="14"/>
    <n v="63"/>
    <s v="Caja"/>
    <n v="1008"/>
    <n v="1.5"/>
    <n v="1"/>
    <n v="1300"/>
    <n v="1300"/>
    <s v="N/A"/>
    <n v="0"/>
    <n v="0"/>
    <n v="0"/>
    <s v="N/A"/>
    <n v="0"/>
    <n v="0"/>
    <n v="0"/>
    <s v="N/A"/>
    <n v="0"/>
    <n v="0"/>
    <n v="0"/>
    <n v="1300"/>
    <s v="O de Vinos"/>
    <s v="Chapultepec"/>
    <d v="2018-03-13T00:00:00"/>
    <d v="1899-12-30T12:00:00"/>
    <x v="18"/>
    <d v="1899-12-30T15:00:00"/>
    <s v="S-00046193/S-00046194/S-00046195/S-00046196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57:00"/>
    <s v="Edgar Torres"/>
    <s v="Alca"/>
    <n v="20"/>
    <s v="LB50456"/>
    <n v="1"/>
    <n v="1.5"/>
    <s v="SDS.DIS.DED.12"/>
    <d v="2018-03-13T00:00:00"/>
    <d v="1899-12-30T13:59:00"/>
    <s v="N/A"/>
    <n v="1300"/>
    <x v="17"/>
    <d v="2018-03-15T00:00:00"/>
    <d v="2018-03-15T00:00:00"/>
    <d v="2018-03-20T00:00:00"/>
    <s v="IND100-50"/>
    <m/>
    <m/>
    <m/>
  </r>
  <r>
    <s v="00085"/>
    <s v="17-2120"/>
    <x v="17"/>
    <x v="15"/>
    <n v="250"/>
    <s v="Caja"/>
    <n v="2200"/>
    <n v="3.5"/>
    <n v="1"/>
    <n v="1900"/>
    <n v="1900"/>
    <s v="N/A"/>
    <n v="0"/>
    <n v="0"/>
    <n v="0"/>
    <s v="N/A"/>
    <n v="0"/>
    <n v="0"/>
    <n v="0"/>
    <s v="N/A"/>
    <n v="0"/>
    <n v="0"/>
    <n v="0"/>
    <n v="1900"/>
    <s v="Elektra"/>
    <s v="Tepotzotlan"/>
    <d v="2018-03-14T00:00:00"/>
    <d v="1899-12-30T08:30:00"/>
    <x v="19"/>
    <d v="1899-12-30T12:00:00"/>
    <s v="OC-116560-00"/>
    <s v="Agranel"/>
    <s v="Palletizado"/>
    <s v="Local "/>
    <x v="1"/>
    <s v="Clogistics"/>
    <n v="1"/>
    <s v="Maniobra Descarga"/>
    <s v="SAV.MNB.DSC.13"/>
    <n v="1"/>
    <n v="350"/>
    <n v="3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350"/>
    <d v="1899-12-30T08:57:00"/>
    <s v="Jaime Jimenez"/>
    <s v="Alca"/>
    <n v="23"/>
    <s v="254DH4"/>
    <n v="2"/>
    <n v="3.5"/>
    <s v="SDS.DIS.DED.11"/>
    <d v="2018-03-14T00:00:00"/>
    <d v="1899-12-30T14:00:00"/>
    <s v="N/A"/>
    <n v="2250"/>
    <x v="17"/>
    <d v="2018-03-15T00:00:00"/>
    <d v="2018-03-15T00:00:00"/>
    <d v="2018-03-20T00:00:00"/>
    <s v="IND100-53"/>
    <m/>
    <m/>
    <m/>
  </r>
  <r>
    <s v="00085"/>
    <s v="17-2120"/>
    <x v="17"/>
    <x v="15"/>
    <n v="250"/>
    <s v="Caja"/>
    <n v="2200"/>
    <n v="3.5"/>
    <n v="1"/>
    <n v="950"/>
    <n v="950"/>
    <s v="N/A"/>
    <n v="0"/>
    <n v="0"/>
    <n v="0"/>
    <s v="N/A"/>
    <n v="0"/>
    <n v="0"/>
    <n v="0"/>
    <s v="N/A"/>
    <n v="0"/>
    <n v="0"/>
    <n v="0"/>
    <n v="950"/>
    <s v="Elektra"/>
    <s v="Tepotzotlan"/>
    <d v="2018-03-14T00:00:00"/>
    <d v="1899-12-30T08:30:00"/>
    <x v="19"/>
    <d v="1899-12-30T12:00:00"/>
    <s v="OC-116560-00"/>
    <s v="Agranel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7:00"/>
    <s v="Jaime Jimenez"/>
    <s v="Alca"/>
    <n v="23"/>
    <s v="254DH4"/>
    <n v="10"/>
    <s v="Retorno 3.5"/>
    <s v="SDS.DIS.RTR.11"/>
    <d v="2018-03-14T00:00:00"/>
    <d v="1899-12-30T14:00:00"/>
    <s v="N/A"/>
    <n v="950"/>
    <x v="17"/>
    <d v="2018-03-15T00:00:00"/>
    <d v="2018-03-15T00:00:00"/>
    <d v="2018-03-20T00:00:00"/>
    <s v="IND100-53"/>
    <m/>
    <m/>
    <m/>
  </r>
  <r>
    <s v="00086"/>
    <s v="17-2121"/>
    <x v="17"/>
    <x v="0"/>
    <n v="102"/>
    <s v="Rollo"/>
    <n v="3200"/>
    <n v="3.5"/>
    <n v="1"/>
    <n v="1500"/>
    <n v="1500"/>
    <s v="N/A"/>
    <n v="0"/>
    <n v="0"/>
    <n v="0"/>
    <s v="N/A"/>
    <n v="0"/>
    <n v="0"/>
    <n v="0"/>
    <s v="N/A"/>
    <n v="0"/>
    <n v="0"/>
    <n v="0"/>
    <n v="1500"/>
    <s v="DICSA"/>
    <s v="Benjamin Franklin"/>
    <d v="2018-03-14T00:00:00"/>
    <d v="1899-12-30T08:00:00"/>
    <x v="19"/>
    <d v="1899-12-30T14:00:00"/>
    <s v="Extraccion 722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0:00"/>
    <s v="Valrani"/>
    <s v="Valrani"/>
    <s v="N/A"/>
    <s v="N/A"/>
    <n v="3"/>
    <s v="RABON"/>
    <s v="SDS.DIS.DED.10"/>
    <d v="2018-03-14T00:00:00"/>
    <d v="1899-12-30T12:10:00"/>
    <n v="54378"/>
    <n v="1500"/>
    <x v="17"/>
    <d v="2018-03-15T00:00:00"/>
    <d v="2018-03-15T00:00:00"/>
    <d v="2018-03-20T00:00:00"/>
    <s v="IND100-48"/>
    <m/>
    <m/>
    <m/>
  </r>
  <r>
    <s v="00087"/>
    <s v="17-2122"/>
    <x v="17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General de Operaciones"/>
    <s v="Gustavo A Madero"/>
    <d v="2018-03-15T00:00:00"/>
    <d v="1899-12-30T10:00:00"/>
    <x v="20"/>
    <d v="1899-12-30T17:00:00"/>
    <s v="S-00046238-SP1054 1 Rollo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26:00"/>
    <s v="Lomasa"/>
    <s v="Lomasa"/>
    <s v="N/A"/>
    <s v="N/A"/>
    <n v="1"/>
    <n v="1.5"/>
    <s v="SDS.DIS.DED.12"/>
    <d v="2018-03-15T00:00:00"/>
    <d v="1899-12-30T18:56:00"/>
    <s v="N/A"/>
    <n v="307.11"/>
    <x v="18"/>
    <d v="2018-03-22T00:00:00"/>
    <d v="2018-03-22T00:00:00"/>
    <d v="2018-03-23T00:00:00"/>
    <s v="IND100-64"/>
    <m/>
    <m/>
    <m/>
  </r>
  <r>
    <s v="00088"/>
    <s v="17-2123"/>
    <x v="17"/>
    <x v="12"/>
    <n v="98"/>
    <s v="Pallet"/>
    <n v="25000"/>
    <s v="TRAILER 53&quot;"/>
    <n v="3"/>
    <n v="2400"/>
    <n v="7200"/>
    <s v="N/A"/>
    <n v="0"/>
    <n v="0"/>
    <n v="0"/>
    <s v="N/A"/>
    <n v="0"/>
    <n v="0"/>
    <n v="0"/>
    <s v="N/A"/>
    <n v="0"/>
    <n v="0"/>
    <n v="0"/>
    <n v="7200"/>
    <s v="EVENFLO"/>
    <s v="SMO"/>
    <d v="2018-03-14T00:00:00"/>
    <d v="1899-12-30T08:00:00"/>
    <x v="19"/>
    <d v="1899-12-30T17:00:00"/>
    <s v="Folio 88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31:00"/>
    <s v="Alvaro Patiño"/>
    <s v="Transportes Patiño"/>
    <s v="N/A"/>
    <s v="860AH8"/>
    <n v="5"/>
    <s v="TRAILER 53&quot;"/>
    <s v="SDS.DIS.DED.07"/>
    <d v="2018-03-14T00:00:00"/>
    <d v="1899-12-30T17:00:00"/>
    <s v="N/A"/>
    <n v="7200"/>
    <x v="14"/>
    <d v="2018-03-21T00:00:00"/>
    <d v="2018-03-21T00:00:00"/>
    <d v="2018-03-22T00:00:00"/>
    <s v="ALCA-139"/>
    <m/>
    <m/>
    <m/>
  </r>
  <r>
    <s v="00088-1"/>
    <s v="17-2123"/>
    <x v="17"/>
    <x v="12"/>
    <n v="98"/>
    <s v="Pallet"/>
    <n v="25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EVENFLO"/>
    <s v="SMO"/>
    <d v="2018-03-14T00:00:00"/>
    <d v="1899-12-30T08:00:00"/>
    <x v="19"/>
    <d v="1899-12-30T17:00:00"/>
    <s v="Folio 88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6:00"/>
    <s v="Adael Sanchez"/>
    <s v="Alca"/>
    <s v="N/A"/>
    <s v="88AB9P"/>
    <n v="5"/>
    <s v="TRAILER 53&quot;"/>
    <s v="SDS.DIS.DED.07"/>
    <d v="2018-03-14T00:00:00"/>
    <d v="1899-12-30T18:20:00"/>
    <s v="N/A"/>
    <n v="4800"/>
    <x v="14"/>
    <d v="2018-03-21T00:00:00"/>
    <d v="2018-03-21T00:00:00"/>
    <d v="2018-03-22T00:00:00"/>
    <s v="ALCA-139"/>
    <m/>
    <m/>
    <m/>
  </r>
  <r>
    <s v="00088-2"/>
    <s v="17-2123"/>
    <x v="17"/>
    <x v="12"/>
    <n v="98"/>
    <s v="Pallet"/>
    <n v="25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EVENFLO"/>
    <s v="SMO"/>
    <d v="2018-03-14T00:00:00"/>
    <d v="1899-12-30T08:00:00"/>
    <x v="19"/>
    <d v="1899-12-30T17:00:00"/>
    <s v="Folio 88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6:00"/>
    <s v="Oscar Cano"/>
    <s v="Alca"/>
    <s v="N/A"/>
    <s v="31AB9B"/>
    <n v="5"/>
    <s v="TRAILER 53&quot;"/>
    <s v="SDS.DIS.DED.07"/>
    <d v="2018-03-14T00:00:00"/>
    <d v="1899-12-30T18:32:00"/>
    <s v="N/A"/>
    <n v="4800"/>
    <x v="14"/>
    <d v="2018-03-21T00:00:00"/>
    <d v="2018-03-21T00:00:00"/>
    <d v="2018-03-22T00:00:00"/>
    <s v="ALCA-139"/>
    <m/>
    <m/>
    <m/>
  </r>
  <r>
    <s v="00089"/>
    <s v="17-2124"/>
    <x v="18"/>
    <x v="0"/>
    <n v="215"/>
    <s v="Rollo"/>
    <n v="3200"/>
    <n v="3.5"/>
    <n v="1"/>
    <n v="1500"/>
    <n v="1500"/>
    <s v="N/A"/>
    <n v="0"/>
    <n v="0"/>
    <n v="0"/>
    <s v="N/A"/>
    <n v="0"/>
    <n v="0"/>
    <n v="0"/>
    <s v="N/A"/>
    <n v="0"/>
    <n v="0"/>
    <n v="0"/>
    <n v="1500"/>
    <s v="DICSA"/>
    <s v="Benjamin Franklin"/>
    <d v="2018-03-15T00:00:00"/>
    <d v="1899-12-30T08:00:00"/>
    <x v="20"/>
    <d v="1899-12-30T12:00:00"/>
    <s v="Extraccion 724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2:00"/>
    <s v="Valrani"/>
    <s v="Valrani"/>
    <s v="N/A"/>
    <s v="N/A"/>
    <n v="2"/>
    <n v="3.5"/>
    <s v="SDS.DIS.DED.11"/>
    <d v="2018-03-15T00:00:00"/>
    <d v="1899-12-30T13:59:00"/>
    <s v="N/A"/>
    <n v="1500"/>
    <x v="18"/>
    <d v="2018-03-22T00:00:00"/>
    <d v="2018-03-22T00:00:00"/>
    <d v="2018-03-23T00:00:00"/>
    <s v="IND100-66"/>
    <m/>
    <m/>
    <m/>
  </r>
  <r>
    <s v="00090"/>
    <s v="17-2125"/>
    <x v="18"/>
    <x v="1"/>
    <n v="12"/>
    <s v="Rollo"/>
    <n v="384"/>
    <n v="1.5"/>
    <n v="1"/>
    <n v="972.52"/>
    <n v="972.52"/>
    <s v="N/A"/>
    <n v="0"/>
    <n v="0"/>
    <n v="0"/>
    <s v="N/A"/>
    <n v="0"/>
    <n v="0"/>
    <n v="0"/>
    <s v="N/A"/>
    <n v="0"/>
    <n v="0"/>
    <n v="0"/>
    <n v="972.52"/>
    <s v="Interplastic"/>
    <s v="Miguel Hidalgo"/>
    <d v="2018-03-15T00:00:00"/>
    <d v="1899-12-30T10:00:00"/>
    <x v="20"/>
    <d v="1899-12-30T14:00:00"/>
    <s v="S-00046208-SP1053 12 Rollo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0:00"/>
    <s v="Lomasa"/>
    <s v="Lomasa"/>
    <s v="N/A"/>
    <s v="N/A"/>
    <n v="1"/>
    <n v="1.5"/>
    <s v="SDS.DIS.DED.12"/>
    <d v="2018-03-15T00:00:00"/>
    <d v="1899-12-30T15:26:00"/>
    <s v="N/A"/>
    <n v="972.52"/>
    <x v="18"/>
    <d v="2018-03-22T00:00:00"/>
    <d v="2018-03-22T00:00:00"/>
    <d v="2018-03-23T00:00:00"/>
    <s v="IND100-64"/>
    <m/>
    <m/>
    <m/>
  </r>
  <r>
    <s v="00090-1"/>
    <s v="17-2125"/>
    <x v="18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Spradmex"/>
    <s v="Polanco"/>
    <d v="2018-03-15T00:00:00"/>
    <d v="1899-12-30T10:00:00"/>
    <x v="20"/>
    <d v="1899-12-30T14:00:00"/>
    <s v="S-00046271-SP1056 1 Rollo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0:00"/>
    <s v="Lomasa"/>
    <s v="Lomasa"/>
    <s v="N/A"/>
    <s v="N/A"/>
    <n v="1"/>
    <n v="1.5"/>
    <s v="SDS.DIS.DED.12"/>
    <d v="2018-03-15T00:00:00"/>
    <d v="1899-12-30T13:27:00"/>
    <s v="N/A"/>
    <n v="307.11"/>
    <x v="18"/>
    <d v="2018-03-22T00:00:00"/>
    <d v="2018-03-22T00:00:00"/>
    <d v="2018-03-23T00:00:00"/>
    <s v="IND100-64"/>
    <m/>
    <m/>
    <m/>
  </r>
  <r>
    <s v="00091"/>
    <s v="17-2126"/>
    <x v="17"/>
    <x v="16"/>
    <n v="20"/>
    <s v="Pallet"/>
    <n v="20000"/>
    <s v="TRAILER 53&quot;"/>
    <n v="1"/>
    <n v="17500"/>
    <n v="17500"/>
    <s v="N/A"/>
    <n v="0"/>
    <n v="0"/>
    <n v="0"/>
    <s v="N/A"/>
    <n v="0"/>
    <n v="0"/>
    <n v="0"/>
    <s v="N/A"/>
    <n v="0"/>
    <n v="0"/>
    <n v="0"/>
    <n v="17500"/>
    <s v="CORPORACION PORTUARIA DE VERACRUZ (CPV)"/>
    <s v="Veracruz"/>
    <d v="2018-03-14T00:00:00"/>
    <d v="1899-12-30T12:00:00"/>
    <x v="20"/>
    <d v="1899-12-30T12:00:00"/>
    <s v="YLM-FDR-F0-002-SP"/>
    <s v="Palletizado"/>
    <s v="Palletizado"/>
    <s v="Foraneo"/>
    <x v="0"/>
    <s v="N/A"/>
    <n v="4"/>
    <s v="Peaje"/>
    <s v="SDS.DIS.PEA.40"/>
    <n v="1"/>
    <n v="2500"/>
    <n v="25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2500"/>
    <d v="1899-12-30T11:57:00"/>
    <s v="Israel Ramirez"/>
    <s v="Alca"/>
    <s v="N/A"/>
    <s v="31AB9B"/>
    <n v="5"/>
    <s v="TRAILER 53&quot;"/>
    <s v="SDS.DIS.DED.07"/>
    <d v="2018-03-16T00:00:00"/>
    <d v="1899-12-30T14:57:00"/>
    <s v="N/A"/>
    <n v="20000"/>
    <x v="16"/>
    <d v="2018-03-22T00:00:00"/>
    <d v="2018-03-22T00:00:00"/>
    <d v="2018-03-26T00:00:00"/>
    <s v=" IN-764"/>
    <m/>
    <m/>
    <m/>
  </r>
  <r>
    <s v="00092"/>
    <s v="17-2127"/>
    <x v="18"/>
    <x v="17"/>
    <n v="487"/>
    <s v="Caja"/>
    <n v="10000"/>
    <s v="Thorton"/>
    <n v="1"/>
    <n v="2808"/>
    <n v="2808"/>
    <s v="N/A"/>
    <n v="0"/>
    <n v="0"/>
    <n v="0"/>
    <s v="N/A"/>
    <n v="0"/>
    <n v="0"/>
    <n v="0"/>
    <s v="N/A"/>
    <n v="0"/>
    <n v="0"/>
    <n v="0"/>
    <n v="2808"/>
    <s v="Importamex"/>
    <s v="Vallejo"/>
    <d v="2018-03-15T00:00:00"/>
    <d v="1899-12-30T09:00:00"/>
    <x v="20"/>
    <d v="1899-12-30T12:00:00"/>
    <s v="S-00046224/S-00046225/S-00046226/S-00046226/S-00046227/S-00046228/S-00046229/S-00046230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900-01-08T00:28:48"/>
    <s v="Lomasa"/>
    <s v="Lomasa"/>
    <n v="20"/>
    <s v="N/A"/>
    <n v="4"/>
    <s v="THORTON"/>
    <s v="SDS.DIS.DED.09"/>
    <d v="2018-03-15T00:00:00"/>
    <d v="1899-12-30T18:53:00"/>
    <s v="N/A"/>
    <n v="2808"/>
    <x v="18"/>
    <d v="2018-03-22T00:00:00"/>
    <d v="2018-03-22T00:00:00"/>
    <d v="2018-03-23T00:00:00"/>
    <s v="IND100-63"/>
    <m/>
    <m/>
    <m/>
  </r>
  <r>
    <s v="00093"/>
    <s v="17-2128"/>
    <x v="18"/>
    <x v="12"/>
    <n v="98"/>
    <s v="Pallet"/>
    <n v="25000"/>
    <s v="TRAILER 53&quot;"/>
    <n v="3"/>
    <n v="2400"/>
    <n v="7200"/>
    <s v="N/A"/>
    <n v="0"/>
    <n v="0"/>
    <n v="0"/>
    <s v="N/A"/>
    <n v="0"/>
    <n v="0"/>
    <n v="0"/>
    <s v="N/A"/>
    <n v="0"/>
    <n v="0"/>
    <n v="0"/>
    <n v="7200"/>
    <s v="EVENFLO"/>
    <s v="SMO"/>
    <d v="2018-03-15T00:00:00"/>
    <d v="1899-12-30T08:00:00"/>
    <x v="20"/>
    <d v="1899-12-30T17:00:00"/>
    <s v="Salida 51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6:00"/>
    <s v="Adael Sanchez"/>
    <s v="Alca"/>
    <n v="1"/>
    <s v="88AB9P"/>
    <n v="5"/>
    <s v="TRAILER 53&quot;"/>
    <s v="SDS.DIS.DED.07"/>
    <d v="2018-03-15T00:00:00"/>
    <d v="1899-12-30T14:00:00"/>
    <s v="N/A"/>
    <n v="7200"/>
    <x v="14"/>
    <d v="2018-03-21T00:00:00"/>
    <d v="2018-03-21T00:00:00"/>
    <d v="2018-03-22T00:00:00"/>
    <s v="ALCA-139"/>
    <m/>
    <m/>
    <m/>
  </r>
  <r>
    <s v="00094"/>
    <s v="17-2129"/>
    <x v="18"/>
    <x v="12"/>
    <n v="98"/>
    <s v="Pallet"/>
    <n v="25000"/>
    <s v="TRAILER 53&quot;"/>
    <n v="2"/>
    <n v="2400"/>
    <n v="4800"/>
    <s v="N/A"/>
    <n v="0"/>
    <n v="0"/>
    <n v="0"/>
    <s v="N/A"/>
    <n v="0"/>
    <n v="0"/>
    <n v="0"/>
    <s v="N/A"/>
    <n v="0"/>
    <n v="0"/>
    <n v="0"/>
    <n v="4800"/>
    <s v="EVENFLO"/>
    <s v="SMO"/>
    <d v="2018-03-15T00:00:00"/>
    <d v="1899-12-30T08:00:00"/>
    <x v="20"/>
    <d v="1899-12-30T17:00:00"/>
    <s v="Salida 51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21:00"/>
    <s v="Oscar Cano"/>
    <s v="ITER"/>
    <n v="1"/>
    <s v="92AC7J"/>
    <n v="5"/>
    <s v="TRAILER 53&quot;"/>
    <s v="SDS.DIS.DED.07"/>
    <d v="2018-03-15T00:00:00"/>
    <d v="1899-12-30T15:26:00"/>
    <s v="N/A"/>
    <n v="4800"/>
    <x v="14"/>
    <d v="2018-03-21T00:00:00"/>
    <d v="2018-03-21T00:00:00"/>
    <d v="2018-03-22T00:00:00"/>
    <s v="ALCA-139"/>
    <m/>
    <m/>
    <m/>
  </r>
  <r>
    <s v="00095"/>
    <s v="17-2130"/>
    <x v="19"/>
    <x v="8"/>
    <n v="200"/>
    <s v="Rollo"/>
    <n v="4000"/>
    <s v="Rabon"/>
    <n v="1"/>
    <n v="4200"/>
    <n v="4200"/>
    <s v="N/A"/>
    <n v="0"/>
    <n v="0"/>
    <n v="0"/>
    <s v="N/A"/>
    <n v="0"/>
    <n v="0"/>
    <n v="0"/>
    <s v="N/A"/>
    <n v="0"/>
    <n v="0"/>
    <n v="0"/>
    <n v="4200"/>
    <s v="Fortuna Mercantil"/>
    <s v="Tizayuca"/>
    <d v="2018-03-16T00:00:00"/>
    <d v="1899-12-30T10:00:00"/>
    <x v="21"/>
    <d v="1899-12-30T14:00:00"/>
    <s v="3121-3122"/>
    <s v="Agranel"/>
    <s v="Agranel"/>
    <s v="Foraneo"/>
    <x v="0"/>
    <s v="N/A"/>
    <n v="1"/>
    <s v="Maniobra Descarga"/>
    <s v="SAV.MNB.DSC.13"/>
    <n v="2"/>
    <n v="450"/>
    <n v="9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00"/>
    <d v="1899-12-30T08:30:00"/>
    <s v="Valrani"/>
    <s v="Valrani"/>
    <s v="N/A"/>
    <s v="N/A"/>
    <n v="3"/>
    <s v="RABON"/>
    <s v="SDS.DIS.DED.10"/>
    <d v="2018-03-16T00:00:00"/>
    <d v="1899-12-30T16:59:00"/>
    <s v="N/A"/>
    <n v="5100"/>
    <x v="18"/>
    <d v="2018-03-22T00:00:00"/>
    <d v="2018-03-22T00:00:00"/>
    <d v="2018-03-23T00:00:00"/>
    <s v="IND100-65"/>
    <m/>
    <m/>
    <m/>
  </r>
  <r>
    <s v="00096"/>
    <s v="17-2131"/>
    <x v="19"/>
    <x v="8"/>
    <n v="70"/>
    <s v="Rollo"/>
    <n v="1400"/>
    <n v="1.5"/>
    <n v="1"/>
    <n v="1394.4"/>
    <n v="1394.4"/>
    <s v="N/A"/>
    <n v="0"/>
    <n v="0"/>
    <n v="0"/>
    <s v="N/A"/>
    <n v="0"/>
    <n v="0"/>
    <n v="0"/>
    <s v="N/A"/>
    <n v="0"/>
    <n v="0"/>
    <n v="0"/>
    <n v="1394.4"/>
    <s v="Fortuna Mercantil"/>
    <s v="Alce Bco Naucalpan"/>
    <d v="2018-03-16T00:00:00"/>
    <d v="1899-12-30T10:00:00"/>
    <x v="21"/>
    <d v="1899-12-30T14:00:00"/>
    <s v="3123-3117"/>
    <s v="Agranel"/>
    <s v="Agranel"/>
    <s v="Local "/>
    <x v="1"/>
    <s v="N/A"/>
    <n v="1"/>
    <s v="Maniobra Descarga"/>
    <s v="SAV.MNB.DSC.13"/>
    <n v="2"/>
    <n v="370"/>
    <n v="74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740"/>
    <d v="1899-12-30T11:26:00"/>
    <s v="Adael Sanchez"/>
    <s v="Alca"/>
    <s v="N/A"/>
    <s v="N/A"/>
    <n v="1"/>
    <n v="1.5"/>
    <s v="SDS.DIS.DED.12"/>
    <d v="2018-03-16T00:00:00"/>
    <d v="1899-12-30T14:26:00"/>
    <s v="N/A"/>
    <n v="2134.4"/>
    <x v="16"/>
    <d v="2018-03-22T00:00:00"/>
    <d v="2018-03-22T00:00:00"/>
    <d v="2018-03-22T00:00:00"/>
    <s v="IND100-58"/>
    <m/>
    <m/>
    <m/>
  </r>
  <r>
    <s v="00096"/>
    <s v="17-2131"/>
    <x v="19"/>
    <x v="8"/>
    <n v="70"/>
    <s v="Rollo"/>
    <n v="1400"/>
    <n v="1.5"/>
    <n v="1"/>
    <n v="697.2"/>
    <n v="697.2"/>
    <s v="N/A"/>
    <n v="0"/>
    <n v="0"/>
    <n v="0"/>
    <s v="N/A"/>
    <n v="0"/>
    <n v="0"/>
    <n v="0"/>
    <s v="N/A"/>
    <n v="0"/>
    <n v="0"/>
    <n v="0"/>
    <n v="697.2"/>
    <s v="Fortuna Mercantil"/>
    <s v="Alce Bco Naucalpan"/>
    <d v="2018-03-16T00:00:00"/>
    <d v="1899-12-30T10:00:00"/>
    <x v="21"/>
    <d v="1899-12-30T14:00:00"/>
    <s v="3123-3117"/>
    <s v="Agranel"/>
    <s v="Agranel"/>
    <s v="Local "/>
    <x v="1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26:00"/>
    <s v="Adael Sanchez"/>
    <s v="Alca"/>
    <s v="N/A"/>
    <s v="N/A"/>
    <n v="12"/>
    <s v="Retorno 1.5"/>
    <s v="SDS.DIS.RTR.12"/>
    <d v="2018-03-16T00:00:00"/>
    <d v="1899-12-30T14:26:00"/>
    <s v="N/A"/>
    <n v="697.2"/>
    <x v="16"/>
    <d v="2018-03-22T00:00:00"/>
    <d v="2018-03-22T00:00:00"/>
    <d v="2018-03-22T00:00:00"/>
    <s v="IND100-58"/>
    <m/>
    <m/>
    <m/>
  </r>
  <r>
    <s v="00097"/>
    <s v="17-2132"/>
    <x v="18"/>
    <x v="5"/>
    <n v="150"/>
    <s v="Caja"/>
    <n v="1500"/>
    <n v="1.5"/>
    <n v="1"/>
    <n v="1300"/>
    <n v="1300"/>
    <s v="N/A"/>
    <n v="0"/>
    <n v="0"/>
    <n v="0"/>
    <s v="N/A"/>
    <n v="0"/>
    <n v="0"/>
    <n v="0"/>
    <s v="N/A"/>
    <n v="0"/>
    <n v="0"/>
    <n v="0"/>
    <n v="1300"/>
    <s v="Pilsac"/>
    <s v="Tultitlan"/>
    <d v="2018-03-16T00:00:00"/>
    <d v="1899-12-30T10:00:00"/>
    <x v="21"/>
    <d v="1899-12-30T14:00:00"/>
    <s v="Sin folio"/>
    <s v="Agranel"/>
    <s v="Agranel"/>
    <s v="Local "/>
    <x v="1"/>
    <s v="Clogistics"/>
    <n v="1"/>
    <s v="Maniobra Descarga"/>
    <s v="SAV.MNB.DSC.13"/>
    <n v="2"/>
    <n v="450"/>
    <n v="9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00"/>
    <d v="1899-12-30T11:00:00"/>
    <s v="Edgar Torres"/>
    <s v="ITER"/>
    <s v="N/A"/>
    <s v="LB82518"/>
    <n v="1"/>
    <n v="1.5"/>
    <s v="SDS.DIS.DED.12"/>
    <d v="2018-03-15T00:00:00"/>
    <d v="1899-12-30T16:24:00"/>
    <s v="N/A"/>
    <n v="2200"/>
    <x v="14"/>
    <d v="2018-03-22T00:00:00"/>
    <d v="2018-03-22T00:00:00"/>
    <d v="2018-03-22T00:00:00"/>
    <s v="IND100-56"/>
    <m/>
    <m/>
    <m/>
  </r>
  <r>
    <s v="00098"/>
    <s v="17-2133"/>
    <x v="19"/>
    <x v="11"/>
    <n v="115"/>
    <s v="Caja"/>
    <n v="1400"/>
    <n v="1.5"/>
    <n v="1"/>
    <n v="1738.8"/>
    <n v="1738.8"/>
    <s v="N/A"/>
    <n v="0"/>
    <n v="0"/>
    <n v="0"/>
    <s v="N/A"/>
    <n v="0"/>
    <n v="0"/>
    <n v="0"/>
    <s v="N/A"/>
    <n v="0"/>
    <n v="0"/>
    <n v="0"/>
    <n v="1738.8"/>
    <s v="Los Peces Morongos"/>
    <s v="Colonia Roma"/>
    <d v="2018-03-15T00:00:00"/>
    <d v="1899-12-30T17:00:00"/>
    <x v="21"/>
    <d v="1899-12-30T09:00:00"/>
    <s v="S-00046035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8:00"/>
    <s v="Victor Manuel Morfin"/>
    <s v="Robles"/>
    <n v="19"/>
    <s v="305DF8"/>
    <n v="1"/>
    <n v="1.5"/>
    <s v="SDS.DIS.DED.12"/>
    <d v="2018-03-16T00:00:00"/>
    <d v="1899-12-30T18:12:00"/>
    <s v="N/A"/>
    <n v="1738.8"/>
    <x v="13"/>
    <d v="2018-03-27T00:00:00"/>
    <d v="2018-03-27T00:00:00"/>
    <d v="2018-03-28T00:00:00"/>
    <s v="IND100-78"/>
    <m/>
    <m/>
    <m/>
  </r>
  <r>
    <s v="00099"/>
    <s v="17-2134"/>
    <x v="19"/>
    <x v="1"/>
    <n v="14"/>
    <s v="Rollo"/>
    <n v="448"/>
    <n v="1.5"/>
    <n v="1"/>
    <n v="972.52"/>
    <n v="972.52"/>
    <s v="N/A"/>
    <n v="0"/>
    <n v="0"/>
    <n v="0"/>
    <s v="N/A"/>
    <n v="0"/>
    <n v="0"/>
    <n v="0"/>
    <s v="N/A"/>
    <n v="0"/>
    <n v="0"/>
    <n v="0"/>
    <n v="972.52"/>
    <s v="MOBILIARIO"/>
    <s v="Naucalpan"/>
    <d v="2018-03-16T00:00:00"/>
    <d v="1899-12-30T10:00:00"/>
    <x v="21"/>
    <d v="1899-12-30T14:00:00"/>
    <s v="S-00046308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4:00"/>
    <s v="Edgar Torres"/>
    <s v="Alca"/>
    <n v="20"/>
    <s v="LB50456"/>
    <n v="1"/>
    <n v="1.5"/>
    <s v="SDS.DIS.DED.12"/>
    <d v="2018-03-16T00:00:00"/>
    <d v="1899-12-30T14:24:00"/>
    <s v="N/A"/>
    <n v="972.52"/>
    <x v="16"/>
    <d v="2018-03-22T00:00:00"/>
    <d v="2018-03-22T00:00:00"/>
    <d v="2018-03-22T00:00:00"/>
    <s v="IND100-57"/>
    <m/>
    <m/>
    <m/>
  </r>
  <r>
    <s v="00100"/>
    <s v="17-2135"/>
    <x v="19"/>
    <x v="1"/>
    <n v="1"/>
    <s v="Rollo"/>
    <n v="32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Baez y Ayala Travisa"/>
    <s v="Vallejo"/>
    <d v="2018-03-16T00:00:00"/>
    <d v="1899-12-30T10:00:00"/>
    <x v="21"/>
    <d v="1899-12-30T14:00:00"/>
    <s v="S-00046307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4:00"/>
    <s v="Edgar Torres"/>
    <s v="Alca"/>
    <n v="20"/>
    <s v="LB50456"/>
    <n v="1"/>
    <n v="1.5"/>
    <s v="SDS.DIS.DED.12"/>
    <d v="2018-03-16T00:00:00"/>
    <d v="1899-12-30T15:59:00"/>
    <s v="N/A"/>
    <n v="307.11"/>
    <x v="16"/>
    <d v="2018-03-22T00:00:00"/>
    <d v="2018-03-22T00:00:00"/>
    <d v="2018-03-22T00:00:00"/>
    <s v="IND100-57"/>
    <m/>
    <m/>
    <m/>
  </r>
  <r>
    <s v="00101"/>
    <s v="17-2136"/>
    <x v="19"/>
    <x v="1"/>
    <n v="1"/>
    <s v="Rollo"/>
    <n v="32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Transervin"/>
    <s v="Tlalnepantla"/>
    <d v="2018-03-16T00:00:00"/>
    <d v="1899-12-30T10:00:00"/>
    <x v="21"/>
    <d v="1899-12-30T14:00:00"/>
    <s v="S-00046310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54:00"/>
    <s v="Edgar Torres"/>
    <s v="Alca"/>
    <n v="20"/>
    <s v="LB50456"/>
    <n v="1"/>
    <n v="1.5"/>
    <s v="SDS.DIS.DED.12"/>
    <d v="2018-03-16T00:00:00"/>
    <d v="1899-12-30T17:27:00"/>
    <s v="N/A"/>
    <n v="307.11"/>
    <x v="16"/>
    <d v="2018-03-22T00:00:00"/>
    <d v="2018-03-22T00:00:00"/>
    <d v="2018-03-22T00:00:00"/>
    <s v="IND100-57"/>
    <m/>
    <m/>
    <m/>
  </r>
  <r>
    <s v="00102"/>
    <s v="17-2137"/>
    <x v="19"/>
    <x v="8"/>
    <n v="70"/>
    <s v="Rollo"/>
    <n v="800"/>
    <n v="1.5"/>
    <n v="1"/>
    <n v="1394.4"/>
    <n v="1394.4"/>
    <s v="N/A"/>
    <n v="0"/>
    <n v="0"/>
    <n v="0"/>
    <s v="N/A"/>
    <n v="0"/>
    <n v="0"/>
    <n v="0"/>
    <s v="N/A"/>
    <n v="0"/>
    <n v="0"/>
    <n v="0"/>
    <n v="1394.4"/>
    <s v="Fortuna Mercantil"/>
    <s v="Alce Bco Naucalpan"/>
    <d v="2018-03-16T00:00:00"/>
    <d v="1899-12-30T10:00:00"/>
    <x v="21"/>
    <d v="1899-12-30T14:00:00"/>
    <n v="3127"/>
    <s v="Agranel"/>
    <s v="Agranel"/>
    <s v="Local "/>
    <x v="1"/>
    <s v="Clogistics"/>
    <n v="1"/>
    <s v="Maniobra Descarga"/>
    <s v="SAV.MNB.DSC.13"/>
    <n v="2"/>
    <n v="370"/>
    <n v="74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740"/>
    <d v="1899-12-30T11:27:00"/>
    <s v="Lomasa"/>
    <s v="Lomasa"/>
    <s v="N/A"/>
    <s v="N/A"/>
    <n v="1"/>
    <n v="1.5"/>
    <s v="SDS.DIS.DED.12"/>
    <d v="2018-03-16T00:00:00"/>
    <d v="1899-12-30T19:20:00"/>
    <s v="N/A"/>
    <n v="2134.4"/>
    <x v="18"/>
    <d v="2018-03-22T00:00:00"/>
    <d v="2018-03-22T00:00:00"/>
    <d v="2018-03-23T00:00:00"/>
    <s v="IND100-65"/>
    <m/>
    <m/>
    <m/>
  </r>
  <r>
    <s v="00103"/>
    <s v="17-2138"/>
    <x v="19"/>
    <x v="8"/>
    <n v="38"/>
    <s v="Rollo"/>
    <n v="988"/>
    <n v="1.5"/>
    <n v="1"/>
    <n v="1394.4"/>
    <n v="1394.4"/>
    <s v="N/A"/>
    <n v="0"/>
    <n v="0"/>
    <n v="0"/>
    <s v="N/A"/>
    <n v="0"/>
    <n v="0"/>
    <n v="0"/>
    <s v="N/A"/>
    <n v="0"/>
    <n v="0"/>
    <n v="0"/>
    <n v="1394.4"/>
    <s v="Fortuna Mercantil"/>
    <s v="Nezahualcoyotl"/>
    <d v="2018-03-16T00:00:00"/>
    <d v="1899-12-30T10:00:00"/>
    <x v="21"/>
    <d v="1899-12-30T14:00:00"/>
    <n v="3129"/>
    <s v="Agranel"/>
    <s v="Agranel"/>
    <s v="Local "/>
    <x v="1"/>
    <s v="Clogistics"/>
    <n v="1"/>
    <s v="Maniobra Descarga"/>
    <s v="SAV.MNB.DSC.13"/>
    <n v="2"/>
    <n v="370"/>
    <n v="74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740"/>
    <d v="1899-12-30T10:26:00"/>
    <s v="Robles"/>
    <s v="Robles"/>
    <s v="N/A"/>
    <s v="N/A"/>
    <n v="1"/>
    <n v="1.5"/>
    <s v="SDS.DIS.DED.12"/>
    <d v="2018-03-16T00:00:00"/>
    <d v="1899-12-30T15:23:00"/>
    <s v="N/A"/>
    <n v="2134.4"/>
    <x v="13"/>
    <d v="2018-03-22T00:00:00"/>
    <d v="2018-03-22T00:00:00"/>
    <d v="2018-03-23T00:00:00"/>
    <s v="IND100-65"/>
    <m/>
    <m/>
    <m/>
  </r>
  <r>
    <s v="00103"/>
    <s v="17-2138-1"/>
    <x v="19"/>
    <x v="8"/>
    <n v="136"/>
    <s v="Rollo"/>
    <n v="3.5"/>
    <n v="3.5"/>
    <n v="1"/>
    <n v="1742.4"/>
    <n v="1742.4"/>
    <s v="N/A"/>
    <n v="0"/>
    <n v="0"/>
    <n v="0"/>
    <s v="N/A"/>
    <n v="0"/>
    <n v="0"/>
    <n v="0"/>
    <s v="N/A"/>
    <n v="0"/>
    <n v="0"/>
    <n v="0"/>
    <n v="1742.4"/>
    <s v="Fortuna Mercantil"/>
    <s v="Naucalpan"/>
    <d v="2018-03-20T00:00:00"/>
    <d v="1899-12-30T08:00:00"/>
    <x v="22"/>
    <d v="1899-12-30T12:00:00"/>
    <n v="4603"/>
    <s v="Agranel"/>
    <s v="Agranel"/>
    <s v="Local "/>
    <x v="1"/>
    <s v="Clogistics"/>
    <n v="1"/>
    <s v="Maniobra Descarga"/>
    <s v="SAV.MNB.DSC.13"/>
    <n v="3"/>
    <n v="370"/>
    <n v="111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110"/>
    <d v="1899-12-30T11:45:00"/>
    <s v="Valrani"/>
    <s v="Valrani"/>
    <s v="N/A"/>
    <s v="N/A"/>
    <n v="2"/>
    <n v="3.5"/>
    <s v="SDS.DIS.DED.11"/>
    <d v="2018-03-16T00:00:00"/>
    <d v="1899-12-30T15:23:00"/>
    <s v="N/A"/>
    <n v="2852.4"/>
    <x v="19"/>
    <d v="2018-03-28T00:00:00"/>
    <d v="2018-03-28T00:00:00"/>
    <m/>
    <m/>
    <m/>
    <m/>
    <m/>
  </r>
  <r>
    <s v="00104"/>
    <s v="17-2139"/>
    <x v="19"/>
    <x v="0"/>
    <n v="588"/>
    <s v="Rollo"/>
    <n v="80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16T00:00:00"/>
    <d v="1899-12-30T08:00:00"/>
    <x v="21"/>
    <d v="1899-12-30T14:00:00"/>
    <s v="Extraccion 725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10:00"/>
    <s v="Oscar Quiroz"/>
    <s v="Alca"/>
    <n v="1"/>
    <s v="533ET5"/>
    <n v="4"/>
    <s v="THORTON"/>
    <s v="SDS.DIS.DED.09"/>
    <d v="2018-03-16T00:00:00"/>
    <d v="1899-12-30T14:37:00"/>
    <s v="N/A"/>
    <n v="2500"/>
    <x v="16"/>
    <d v="2018-03-22T00:00:00"/>
    <d v="2018-03-22T00:00:00"/>
    <d v="2018-03-22T00:00:00"/>
    <s v="IND100-60"/>
    <m/>
    <m/>
    <m/>
  </r>
  <r>
    <s v="00105"/>
    <s v="17-2140"/>
    <x v="19"/>
    <x v="18"/>
    <n v="25"/>
    <s v="Caja"/>
    <n v="200"/>
    <n v="1.5"/>
    <n v="1"/>
    <n v="1300"/>
    <n v="1300"/>
    <s v="N/A"/>
    <n v="0"/>
    <n v="0"/>
    <n v="0"/>
    <s v="N/A"/>
    <n v="0"/>
    <n v="0"/>
    <n v="0"/>
    <s v="N/A"/>
    <n v="0"/>
    <n v="0"/>
    <n v="0"/>
    <n v="1300"/>
    <s v="Esfera Medica"/>
    <s v="Colonia del Valle"/>
    <d v="2018-03-16T00:00:00"/>
    <d v="1899-12-30T10:00:00"/>
    <x v="21"/>
    <d v="1899-12-30T15:00:00"/>
    <s v="S-00046309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57:00"/>
    <s v="Edgar Torres"/>
    <s v="Alca"/>
    <n v="19"/>
    <s v="LB50456"/>
    <n v="1"/>
    <n v="1.5"/>
    <s v="SDS.DIS.DED.12"/>
    <d v="2018-03-16T00:00:00"/>
    <d v="1899-12-30T17:57:00"/>
    <s v="N/A"/>
    <n v="1300"/>
    <x v="16"/>
    <d v="2018-03-22T00:00:00"/>
    <d v="2018-03-22T00:00:00"/>
    <d v="2018-03-22T00:00:00"/>
    <s v="IND100-62"/>
    <m/>
    <m/>
    <m/>
  </r>
  <r>
    <s v="00106"/>
    <s v="17-2141"/>
    <x v="19"/>
    <x v="19"/>
    <n v="524"/>
    <s v="Pallet"/>
    <n v="12000"/>
    <s v="TRAILER 53&quot;"/>
    <n v="1"/>
    <n v="4200"/>
    <n v="4200"/>
    <s v="N/A"/>
    <n v="0"/>
    <n v="0"/>
    <n v="0"/>
    <s v="N/A"/>
    <n v="0"/>
    <n v="0"/>
    <n v="0"/>
    <s v="N/A"/>
    <n v="0"/>
    <n v="0"/>
    <n v="0"/>
    <n v="4200"/>
    <s v="Chedraui"/>
    <s v="Zumpango"/>
    <d v="2018-03-07T00:00:00"/>
    <d v="1899-12-30T15:00:00"/>
    <x v="12"/>
    <d v="1899-12-30T01:00:00"/>
    <s v="zonda 4349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5:00:00"/>
    <s v="Adael Sanchez"/>
    <s v="Alca"/>
    <n v="67"/>
    <s v="88AB9P"/>
    <n v="5"/>
    <s v="TRAILER 53&quot;"/>
    <s v="SDS.DIS.DED.07"/>
    <d v="2018-03-08T00:00:00"/>
    <d v="1899-12-30T19:57:00"/>
    <s v="N/A"/>
    <n v="4200"/>
    <x v="16"/>
    <d v="2018-03-22T00:00:00"/>
    <d v="2018-03-22T00:00:00"/>
    <d v="2018-03-22T00:00:00"/>
    <s v="IND100-61"/>
    <m/>
    <m/>
    <m/>
  </r>
  <r>
    <s v="00107"/>
    <s v="17-2142"/>
    <x v="19"/>
    <x v="20"/>
    <n v="9"/>
    <s v="Pallet"/>
    <n v="8000"/>
    <s v="Rabon"/>
    <n v="1"/>
    <n v="13400"/>
    <n v="13400"/>
    <s v="N/A"/>
    <n v="0"/>
    <n v="0"/>
    <n v="0"/>
    <s v="N/A"/>
    <n v="0"/>
    <n v="0"/>
    <n v="0"/>
    <s v="N/A"/>
    <n v="0"/>
    <n v="0"/>
    <n v="0"/>
    <n v="13400"/>
    <s v="Arlanda"/>
    <s v="Celaya"/>
    <d v="2018-03-05T00:00:00"/>
    <d v="1899-12-30T18:00:00"/>
    <x v="11"/>
    <d v="1899-12-30T10:00:00"/>
    <s v="S-00046077"/>
    <s v="Agranel"/>
    <s v="Agranel"/>
    <s v="Foraneo"/>
    <x v="0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904-12-30T00:00:00"/>
    <s v="Oscar Cano"/>
    <s v="Alca"/>
    <n v="1"/>
    <s v="533ET5"/>
    <n v="3"/>
    <s v="RABON"/>
    <s v="SDS.DIS.DED.10"/>
    <d v="2018-03-08T00:00:00"/>
    <d v="1899-12-30T15:26:00"/>
    <s v="N/A"/>
    <n v="13400"/>
    <x v="16"/>
    <d v="2018-03-22T00:00:00"/>
    <d v="2018-03-22T00:00:00"/>
    <d v="2018-03-22T00:00:00"/>
    <s v="IND100-59"/>
    <m/>
    <m/>
    <m/>
  </r>
  <r>
    <s v="00107"/>
    <s v="17-2142"/>
    <x v="19"/>
    <x v="20"/>
    <n v="9"/>
    <s v="Pallet"/>
    <n v="8000"/>
    <s v="Estadia y Pernoctas Rabon"/>
    <n v="1"/>
    <n v="2500"/>
    <n v="2500"/>
    <s v="N/A"/>
    <n v="0"/>
    <n v="0"/>
    <n v="0"/>
    <s v="N/A"/>
    <n v="0"/>
    <n v="0"/>
    <n v="0"/>
    <s v="N/A"/>
    <n v="0"/>
    <n v="0"/>
    <n v="0"/>
    <n v="2500"/>
    <s v="Arlanda"/>
    <s v="Celaya"/>
    <d v="2018-03-05T00:00:00"/>
    <d v="1899-12-30T18:00:00"/>
    <x v="11"/>
    <d v="1899-12-30T10:00:00"/>
    <s v="S-00046077"/>
    <s v="Agranel"/>
    <s v="Agranel"/>
    <s v="Foraneo"/>
    <x v="0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904-12-30T00:00:00"/>
    <s v="Oscar Cano"/>
    <s v="Alca"/>
    <n v="1"/>
    <s v="533ET5"/>
    <n v="23"/>
    <s v="Estadias/Pernoctas Rabon"/>
    <s v="SDS.DIS.EYP.10"/>
    <d v="2018-03-08T00:00:00"/>
    <d v="1899-12-30T15:26:00"/>
    <s v="N/A"/>
    <n v="2500"/>
    <x v="16"/>
    <d v="2018-03-22T00:00:00"/>
    <d v="2018-03-22T00:00:00"/>
    <d v="2018-03-22T00:00:00"/>
    <s v="IND100-59"/>
    <m/>
    <m/>
    <m/>
  </r>
  <r>
    <s v="00107"/>
    <s v="17-2142"/>
    <x v="19"/>
    <x v="20"/>
    <n v="9"/>
    <s v="Pallet"/>
    <n v="8000"/>
    <s v="Reparto de Rabon"/>
    <n v="1"/>
    <n v="1500"/>
    <n v="1500"/>
    <s v="N/A"/>
    <n v="0"/>
    <n v="0"/>
    <n v="0"/>
    <s v="N/A"/>
    <n v="0"/>
    <n v="0"/>
    <n v="0"/>
    <s v="N/A"/>
    <n v="0"/>
    <n v="0"/>
    <n v="0"/>
    <n v="1500"/>
    <s v="Arlanda"/>
    <s v="Celaya"/>
    <d v="2018-03-05T00:00:00"/>
    <d v="1899-12-30T18:00:00"/>
    <x v="11"/>
    <d v="1899-12-30T10:00:00"/>
    <s v="S-00046077"/>
    <s v="Agranel"/>
    <s v="Agranel"/>
    <s v="Foraneo"/>
    <x v="0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904-12-30T00:00:00"/>
    <s v="Oscar Cano"/>
    <s v="Alca"/>
    <n v="1"/>
    <s v="533ET5"/>
    <n v="22"/>
    <s v="Reparto Menor"/>
    <s v="SDS.DIS.RTO.11"/>
    <d v="2018-03-08T00:00:00"/>
    <d v="1899-12-30T15:26:00"/>
    <s v="N/A"/>
    <n v="1500"/>
    <x v="16"/>
    <d v="2018-03-22T00:00:00"/>
    <d v="2018-03-22T00:00:00"/>
    <d v="2018-03-22T00:00:00"/>
    <s v="IND100-59"/>
    <m/>
    <m/>
    <m/>
  </r>
  <r>
    <s v="00108"/>
    <s v="17-2143"/>
    <x v="19"/>
    <x v="21"/>
    <n v="2"/>
    <s v="Varios"/>
    <n v="15000"/>
    <s v="TRAILER 53&quot;"/>
    <n v="1"/>
    <n v="3800"/>
    <n v="3800"/>
    <s v="N/A"/>
    <n v="0"/>
    <n v="0"/>
    <n v="0"/>
    <s v="N/A"/>
    <n v="0"/>
    <n v="0"/>
    <n v="0"/>
    <s v="N/A"/>
    <n v="0"/>
    <n v="0"/>
    <n v="0"/>
    <n v="3800"/>
    <s v="Pilot"/>
    <s v="Aereovias "/>
    <d v="2018-03-07T00:00:00"/>
    <d v="1899-12-30T01:00:00"/>
    <x v="11"/>
    <d v="1899-12-30T07:00:00"/>
    <n v="2253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23:59:00"/>
    <s v="Israel Ramirez"/>
    <s v="Alca"/>
    <n v="1"/>
    <s v="31AB9B"/>
    <n v="5"/>
    <s v="TRAILER 53&quot;"/>
    <s v="SDS.DIS.DED.07"/>
    <d v="2018-03-07T00:00:00"/>
    <d v="1899-12-30T13:24:00"/>
    <s v="N/A"/>
    <n v="3800"/>
    <x v="16"/>
    <d v="2018-03-22T00:00:00"/>
    <d v="2018-03-22T00:00:00"/>
    <d v="2018-03-23T00:00:00"/>
    <s v="IND100-71"/>
    <m/>
    <m/>
    <m/>
  </r>
  <r>
    <s v="00108"/>
    <s v="17-2143"/>
    <x v="19"/>
    <x v="21"/>
    <n v="2"/>
    <s v="Varios"/>
    <n v="15000"/>
    <s v="Estadias/Pernoctas TRAILER 53&quot;"/>
    <n v="2"/>
    <n v="2500"/>
    <n v="5000"/>
    <s v="N/A"/>
    <n v="0"/>
    <n v="0"/>
    <n v="0"/>
    <s v="N/A"/>
    <n v="0"/>
    <n v="0"/>
    <n v="0"/>
    <s v="N/A"/>
    <n v="0"/>
    <n v="0"/>
    <n v="0"/>
    <n v="5000"/>
    <s v="Pilot"/>
    <s v="Aereovias "/>
    <d v="2018-03-07T00:00:00"/>
    <d v="1899-12-30T01:00:00"/>
    <x v="11"/>
    <d v="1899-12-30T07:00:00"/>
    <n v="2253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23:59:00"/>
    <s v="Israel Ramirez"/>
    <s v="Alca"/>
    <n v="1"/>
    <s v="31AB9B"/>
    <n v="5"/>
    <s v="TRAILER 53&quot;"/>
    <s v="SDS.DIS.DED.07"/>
    <d v="2018-03-07T00:00:00"/>
    <d v="1899-12-30T13:24:00"/>
    <s v="N/A"/>
    <n v="5000"/>
    <x v="16"/>
    <d v="2018-03-22T00:00:00"/>
    <d v="2018-03-22T00:00:00"/>
    <d v="2018-03-23T00:00:00"/>
    <s v="IND100-71"/>
    <m/>
    <m/>
    <m/>
  </r>
  <r>
    <s v="00109"/>
    <s v="17-2144"/>
    <x v="20"/>
    <x v="22"/>
    <n v="20"/>
    <s v="Pallet"/>
    <n v="20000"/>
    <s v="TRAILER 53&quot;"/>
    <n v="3"/>
    <n v="5800"/>
    <n v="17400"/>
    <s v="N/A"/>
    <n v="0"/>
    <n v="0"/>
    <n v="0"/>
    <s v="N/A"/>
    <n v="0"/>
    <n v="0"/>
    <n v="0"/>
    <s v="N/A"/>
    <n v="0"/>
    <n v="0"/>
    <n v="0"/>
    <n v="17400"/>
    <s v="ILSA"/>
    <s v="Tepotzotlan"/>
    <d v="2018-03-16T00:00:00"/>
    <d v="1899-12-30T12:00:00"/>
    <x v="21"/>
    <d v="1899-12-30T17:00:00"/>
    <s v="S-00046273"/>
    <s v="Palletizado"/>
    <s v="Palletizado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25:00"/>
    <s v="Oscar Cano"/>
    <s v="ITER"/>
    <n v="21"/>
    <s v="92AC7J"/>
    <n v="5"/>
    <s v="TRAILER 53&quot;"/>
    <s v="SDS.DIS.DED.07"/>
    <d v="2018-03-16T00:00:00"/>
    <d v="1899-12-30T20:34:00"/>
    <s v="N/A"/>
    <n v="17400"/>
    <x v="16"/>
    <d v="2018-03-22T00:00:00"/>
    <d v="2018-03-22T00:00:00"/>
    <d v="2018-03-16T00:00:00"/>
    <s v="IND100-46"/>
    <m/>
    <m/>
    <m/>
  </r>
  <r>
    <s v="00110"/>
    <s v="17-2145"/>
    <x v="20"/>
    <x v="23"/>
    <n v="20"/>
    <s v="Pallet"/>
    <n v="20000"/>
    <s v="TRAILER 53&quot;"/>
    <n v="1"/>
    <n v="5800"/>
    <n v="5800"/>
    <s v="N/A"/>
    <n v="0"/>
    <n v="0"/>
    <n v="0"/>
    <s v="N/A"/>
    <n v="0"/>
    <n v="0"/>
    <n v="0"/>
    <s v="N/A"/>
    <n v="0"/>
    <n v="0"/>
    <n v="0"/>
    <n v="5800"/>
    <s v="Gurpo FEVEX"/>
    <s v="Cuauhtemoc"/>
    <d v="2018-03-16T00:00:00"/>
    <d v="1899-12-30T12:00:00"/>
    <x v="21"/>
    <d v="1899-12-30T16:00:00"/>
    <s v="17-51-3149-7002080"/>
    <s v="Palletizado"/>
    <s v="Palletizado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9:36:00"/>
    <s v="Lomasa"/>
    <s v="Lomasa"/>
    <n v="18"/>
    <s v="N/A"/>
    <n v="4"/>
    <s v="THORTON"/>
    <s v="SDS.DIS.DED.09"/>
    <d v="2018-03-17T00:00:00"/>
    <d v="1899-12-30T16:00:00"/>
    <s v="N/A"/>
    <n v="5800"/>
    <x v="20"/>
    <d v="2018-03-28T00:00:00"/>
    <d v="2018-03-28T00:00:00"/>
    <m/>
    <m/>
    <m/>
    <m/>
    <m/>
  </r>
  <r>
    <s v="00111"/>
    <s v="17-2146"/>
    <x v="20"/>
    <x v="24"/>
    <n v="4"/>
    <s v="Pallet"/>
    <n v="3000"/>
    <n v="3.5"/>
    <n v="2"/>
    <n v="6500"/>
    <n v="13000"/>
    <s v="N/A"/>
    <n v="0"/>
    <n v="0"/>
    <n v="0"/>
    <s v="N/A"/>
    <n v="0"/>
    <n v="0"/>
    <n v="0"/>
    <s v="N/A"/>
    <n v="0"/>
    <n v="0"/>
    <n v="0"/>
    <n v="13000"/>
    <s v="Grupo Altavista"/>
    <s v="Puebla"/>
    <d v="2018-03-06T00:00:00"/>
    <d v="1899-12-30T08:00:00"/>
    <x v="12"/>
    <d v="1899-12-30T10:00:00"/>
    <s v="2259-2260"/>
    <s v="Palletizado"/>
    <s v="Palletizado"/>
    <s v="Foraneo"/>
    <x v="0"/>
    <s v="N/A"/>
    <n v="2"/>
    <s v="Maniobra Carga"/>
    <s v="SAV.MNB.DSC.13"/>
    <n v="6"/>
    <n v="450"/>
    <n v="27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2700"/>
    <d v="1899-12-30T08:29:00"/>
    <s v="Valrani"/>
    <s v="Valrani"/>
    <n v="70"/>
    <s v="N/A"/>
    <n v="2"/>
    <n v="3.5"/>
    <s v="SDS.DIS.DED.11"/>
    <d v="2018-03-06T00:00:00"/>
    <d v="1899-12-30T19:00:00"/>
    <s v="N/A"/>
    <n v="15700"/>
    <x v="16"/>
    <d v="2018-03-22T00:00:00"/>
    <d v="2018-03-22T00:00:00"/>
    <m/>
    <m/>
    <m/>
    <m/>
    <m/>
  </r>
  <r>
    <s v="00111-1"/>
    <s v="17-2146-1"/>
    <x v="20"/>
    <x v="24"/>
    <n v="4"/>
    <s v="Pallet"/>
    <n v="3000"/>
    <s v="Rabon"/>
    <n v="1"/>
    <n v="28500"/>
    <n v="28500"/>
    <s v="N/A"/>
    <n v="0"/>
    <n v="0"/>
    <n v="0"/>
    <s v="N/A"/>
    <n v="0"/>
    <n v="0"/>
    <n v="0"/>
    <s v="N/A"/>
    <n v="0"/>
    <n v="0"/>
    <n v="0"/>
    <n v="28500"/>
    <s v="Grupo Altavista"/>
    <s v="Guasave Sinaloa"/>
    <d v="2018-03-06T00:00:00"/>
    <d v="1899-12-30T10:00:00"/>
    <x v="23"/>
    <d v="1899-12-30T14:00:00"/>
    <n v="2261"/>
    <s v="Palletizado"/>
    <s v="Palletizado"/>
    <s v="Foraneo"/>
    <x v="0"/>
    <s v="N/A"/>
    <n v="2"/>
    <s v="Maniobra Carga"/>
    <s v="SAV.MNB.DSC.13"/>
    <n v="3"/>
    <n v="450"/>
    <n v="13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350"/>
    <d v="1899-12-30T08:29:00"/>
    <s v="Oscar Cano"/>
    <s v="Alca"/>
    <n v="10"/>
    <s v="N/A"/>
    <n v="3"/>
    <s v="RABON"/>
    <s v="SDS.DIS.DED.10"/>
    <d v="2018-03-10T00:00:00"/>
    <d v="1899-12-30T18:00:00"/>
    <s v="N/A"/>
    <n v="29850"/>
    <x v="16"/>
    <d v="2018-03-22T00:00:00"/>
    <d v="2018-03-22T00:00:00"/>
    <d v="2018-03-23T00:00:00"/>
    <s v="IND100-75"/>
    <m/>
    <m/>
    <m/>
  </r>
  <r>
    <s v="00112"/>
    <s v="17-2147"/>
    <x v="20"/>
    <x v="21"/>
    <n v="15"/>
    <s v="Pallet"/>
    <n v="15000"/>
    <s v="TRAILER 53&quot;"/>
    <n v="1"/>
    <n v="3800"/>
    <n v="3800"/>
    <s v="N/A"/>
    <n v="0"/>
    <n v="0"/>
    <n v="0"/>
    <s v="N/A"/>
    <n v="0"/>
    <n v="0"/>
    <n v="0"/>
    <s v="N/A"/>
    <n v="0"/>
    <n v="0"/>
    <n v="0"/>
    <n v="3800"/>
    <s v="Eyelevel"/>
    <s v="Reforma"/>
    <d v="2018-03-09T00:00:00"/>
    <d v="1899-12-30T18:00:00"/>
    <x v="24"/>
    <d v="1899-12-30T22:00:00"/>
    <n v="2287"/>
    <s v="Palletizado"/>
    <s v="Palletizado"/>
    <s v="Local "/>
    <x v="0"/>
    <s v="N/A"/>
    <n v="1"/>
    <s v="Maniobra Descarga"/>
    <s v="SAV.MNB.DSC.13"/>
    <n v="12"/>
    <n v="450"/>
    <n v="54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5400"/>
    <d v="1899-12-30T10:00:00"/>
    <s v="Adael Sanchez"/>
    <s v="Alca"/>
    <n v="10"/>
    <s v="N/A"/>
    <n v="5"/>
    <s v="TRAILER 53&quot;"/>
    <s v="SDS.DIS.DED.07"/>
    <d v="2018-03-09T00:00:00"/>
    <d v="1899-12-30T19:00:00"/>
    <s v="N/A"/>
    <n v="9200"/>
    <x v="16"/>
    <d v="2018-03-22T00:00:00"/>
    <d v="2018-03-22T00:00:00"/>
    <d v="2018-03-23T00:00:00"/>
    <s v="IND100-71"/>
    <m/>
    <m/>
    <m/>
  </r>
  <r>
    <s v="00112"/>
    <s v="17-2147"/>
    <x v="20"/>
    <x v="21"/>
    <n v="15"/>
    <s v="Pallet"/>
    <n v="15000"/>
    <s v="Estadias/Pernoctas TRAILER 53&quot;"/>
    <n v="5"/>
    <n v="2500"/>
    <n v="12500"/>
    <s v="N/A"/>
    <n v="0"/>
    <n v="0"/>
    <n v="0"/>
    <s v="N/A"/>
    <n v="0"/>
    <n v="0"/>
    <n v="0"/>
    <s v="N/A"/>
    <n v="0"/>
    <n v="0"/>
    <n v="0"/>
    <n v="12500"/>
    <s v="Eyelevel"/>
    <s v="Reforma"/>
    <d v="2018-03-09T00:00:00"/>
    <d v="1899-12-30T18:00:00"/>
    <x v="24"/>
    <d v="1899-12-30T22:00:00"/>
    <n v="2287"/>
    <s v="Palletizado"/>
    <s v="Palletizado"/>
    <s v="Local "/>
    <x v="0"/>
    <s v="N/A"/>
    <n v="1"/>
    <s v="Maniobra Descarga"/>
    <s v="SAV.MNB.DSC.13"/>
    <n v="12"/>
    <n v="450"/>
    <n v="54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5400"/>
    <d v="1899-12-30T10:00:00"/>
    <s v="Adael Sanchez"/>
    <s v="Alca"/>
    <n v="1"/>
    <s v="N/A"/>
    <n v="9"/>
    <s v="Estadias/Pernoctas TRAILER 53&quot;"/>
    <s v="SDS.DIS.EYP.07"/>
    <d v="2018-03-09T00:00:00"/>
    <d v="1899-12-30T19:00:00"/>
    <s v="N/A"/>
    <n v="17900"/>
    <x v="16"/>
    <d v="2018-03-22T00:00:00"/>
    <d v="2018-03-22T00:00:00"/>
    <d v="2018-03-23T00:00:00"/>
    <s v="IND100-71"/>
    <m/>
    <m/>
    <m/>
  </r>
  <r>
    <s v="00113"/>
    <s v="17-2148"/>
    <x v="21"/>
    <x v="12"/>
    <n v="25"/>
    <s v="Caja"/>
    <n v="200"/>
    <n v="1.5"/>
    <n v="1"/>
    <n v="1300"/>
    <n v="1300"/>
    <s v="N/A"/>
    <n v="0"/>
    <n v="0"/>
    <n v="0"/>
    <s v="N/A"/>
    <n v="0"/>
    <n v="0"/>
    <n v="0"/>
    <s v="N/A"/>
    <n v="0"/>
    <n v="0"/>
    <n v="0"/>
    <n v="1300"/>
    <s v="Peces Morongos"/>
    <s v="Col Roma"/>
    <d v="2018-03-21T00:00:00"/>
    <d v="1899-12-30T14:00:00"/>
    <x v="25"/>
    <d v="1899-12-30T16:30:00"/>
    <s v="S-00046035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4:36:00"/>
    <s v="Edgar Torres"/>
    <s v="Alca"/>
    <n v="20"/>
    <s v="LB50456"/>
    <n v="1"/>
    <n v="1.5"/>
    <s v="SDS.DIS.DED.12"/>
    <d v="2018-03-21T00:00:00"/>
    <d v="1899-12-30T17:20:00"/>
    <s v="N/A"/>
    <n v="1300"/>
    <x v="18"/>
    <d v="2018-03-27T00:00:00"/>
    <d v="2018-03-27T00:00:00"/>
    <m/>
    <m/>
    <m/>
    <m/>
    <m/>
  </r>
  <r>
    <s v="00114"/>
    <s v="17-2149"/>
    <x v="20"/>
    <x v="12"/>
    <n v="50000"/>
    <s v="Rollo"/>
    <n v="150000"/>
    <s v="TRAILER 53&quot;"/>
    <n v="101"/>
    <n v="2400"/>
    <n v="242400"/>
    <s v="N/A"/>
    <n v="0"/>
    <n v="0"/>
    <n v="0"/>
    <s v="N/A"/>
    <n v="0"/>
    <n v="0"/>
    <n v="0"/>
    <s v="N/A"/>
    <n v="0"/>
    <n v="0"/>
    <n v="0"/>
    <n v="242400"/>
    <s v="DICSA"/>
    <s v="Ceylan"/>
    <d v="2018-03-16T00:00:00"/>
    <d v="1899-12-30T12:00:00"/>
    <x v="21"/>
    <d v="1899-12-30T18:00:00"/>
    <s v="Sin numero de salida"/>
    <s v="Palletizado"/>
    <s v="Palletizado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35:00"/>
    <s v="Varios"/>
    <s v="Varios"/>
    <s v="N/A"/>
    <s v="N/A"/>
    <n v="5"/>
    <s v="TRAILER 53&quot;"/>
    <s v="SDS.DIS.DED.07"/>
    <d v="2018-03-16T00:00:00"/>
    <d v="1899-12-30T18:00:00"/>
    <s v="N/A"/>
    <n v="242400"/>
    <x v="14"/>
    <d v="2018-03-16T00:00:00"/>
    <d v="2018-03-21T00:00:00"/>
    <d v="2018-03-22T00:00:00"/>
    <s v="ALCA-139"/>
    <m/>
    <m/>
    <m/>
  </r>
  <r>
    <s v="00115"/>
    <s v="17-2150"/>
    <x v="20"/>
    <x v="12"/>
    <n v="100000"/>
    <s v="Caja"/>
    <n v="20000"/>
    <s v="TRAILER 53&quot;"/>
    <n v="4"/>
    <n v="2400"/>
    <n v="9600"/>
    <s v="N/A"/>
    <n v="0"/>
    <n v="0"/>
    <n v="0"/>
    <s v="N/A"/>
    <n v="0"/>
    <n v="0"/>
    <n v="0"/>
    <s v="N/A"/>
    <n v="0"/>
    <n v="0"/>
    <n v="0"/>
    <n v="9600"/>
    <s v="Sport Jay"/>
    <s v="Vallejo"/>
    <d v="2018-03-16T00:00:00"/>
    <d v="1899-12-30T12:00:00"/>
    <x v="21"/>
    <d v="1899-12-30T18:00:00"/>
    <s v="Sin numero de salida"/>
    <s v="Agranel"/>
    <s v="Agranel"/>
    <s v="Local "/>
    <x v="0"/>
    <s v="N/A"/>
    <n v="1"/>
    <s v="Maniobra Descarga"/>
    <s v="SAV.MNB.DSC.13"/>
    <n v="0"/>
    <n v="0"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35:00"/>
    <s v="Varios"/>
    <s v="Varios"/>
    <s v="N/A"/>
    <s v="N/A"/>
    <n v="5"/>
    <s v="TRAILER 53&quot;"/>
    <s v="SDS.DIS.DED.07"/>
    <d v="2018-03-16T00:00:00"/>
    <d v="1899-12-30T18:00:00"/>
    <s v="N/A"/>
    <n v="9600"/>
    <x v="14"/>
    <d v="2018-03-16T00:00:00"/>
    <d v="2018-03-21T00:00:00"/>
    <d v="2018-03-22T00:00:00"/>
    <s v="ALCA-139"/>
    <m/>
    <m/>
    <m/>
  </r>
  <r>
    <s v="00116"/>
    <s v="17-2151"/>
    <x v="20"/>
    <x v="12"/>
    <n v="160"/>
    <s v="Pallet"/>
    <n v="128000"/>
    <s v="TRAILER 53&quot;"/>
    <n v="3"/>
    <n v="2400"/>
    <n v="7200"/>
    <s v="N/A"/>
    <n v="0"/>
    <n v="0"/>
    <n v="0"/>
    <s v="N/A"/>
    <n v="0"/>
    <n v="0"/>
    <n v="0"/>
    <s v="N/A"/>
    <n v="0"/>
    <n v="0"/>
    <n v="0"/>
    <n v="7200"/>
    <s v="Verandas"/>
    <s v="Ceylan"/>
    <d v="2018-03-16T00:00:00"/>
    <d v="1899-12-30T12:00:00"/>
    <x v="21"/>
    <d v="1899-12-30T18:00:00"/>
    <s v="Sin numero de salida"/>
    <s v="Agranel"/>
    <s v="Agranel"/>
    <s v="Local "/>
    <x v="0"/>
    <s v="N/A"/>
    <n v="1"/>
    <s v="Maniobra Descarga"/>
    <s v="SAV.MNB.DSC.13"/>
    <n v="0"/>
    <n v="0"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35:00"/>
    <s v="Varios"/>
    <s v="Varios"/>
    <s v="N/A"/>
    <s v="N/A"/>
    <n v="5"/>
    <s v="TRAILER 53&quot;"/>
    <s v="SDS.DIS.DED.07"/>
    <d v="2018-03-16T00:00:00"/>
    <d v="1899-12-30T18:00:00"/>
    <s v="N/A"/>
    <n v="7200"/>
    <x v="14"/>
    <d v="2018-03-16T00:00:00"/>
    <d v="2018-03-21T00:00:00"/>
    <d v="2018-03-22T00:00:00"/>
    <s v="ALCA-139"/>
    <m/>
    <m/>
    <m/>
  </r>
  <r>
    <s v="00117"/>
    <s v="17-2152"/>
    <x v="20"/>
    <x v="0"/>
    <n v="470"/>
    <s v="Rollo"/>
    <n v="140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20T00:00:00"/>
    <d v="1899-12-30T08:30:00"/>
    <x v="22"/>
    <d v="1899-12-30T12:00:00"/>
    <s v="S-00046320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00:00"/>
    <s v="Oscar Quiroz"/>
    <s v="Alca"/>
    <s v="N/A"/>
    <s v="N/A"/>
    <n v="3"/>
    <s v="RABON"/>
    <s v="SDS.DIS.DED.10"/>
    <d v="2018-03-20T00:00:00"/>
    <d v="1899-12-30T14:00:00"/>
    <s v="N/A"/>
    <n v="2500"/>
    <x v="15"/>
    <d v="2018-03-22T00:00:00"/>
    <d v="2018-03-22T00:00:00"/>
    <d v="2018-03-22T00:00:00"/>
    <s v="IND100-60"/>
    <m/>
    <m/>
    <m/>
  </r>
  <r>
    <s v="00118"/>
    <s v="17-2153"/>
    <x v="20"/>
    <x v="1"/>
    <n v="4"/>
    <s v="Rollo"/>
    <n v="150"/>
    <n v="1.5"/>
    <n v="1"/>
    <n v="409.48"/>
    <n v="409.48"/>
    <s v="N/A"/>
    <n v="0"/>
    <n v="0"/>
    <n v="0"/>
    <s v="N/A"/>
    <n v="0"/>
    <n v="0"/>
    <n v="0"/>
    <s v="N/A"/>
    <n v="0"/>
    <n v="0"/>
    <n v="0"/>
    <n v="409.48"/>
    <s v="DISEÑO RAFAGA (Transportes condesa)"/>
    <s v="Tlalnepantla"/>
    <d v="2018-03-20T00:00:00"/>
    <d v="1899-12-30T10:00:00"/>
    <x v="22"/>
    <d v="1899-12-30T14:00:00"/>
    <s v="S-00046325 4 Rollo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54:00"/>
    <s v="Edgar Torres"/>
    <s v="Alca"/>
    <s v="N/A"/>
    <s v="N/A"/>
    <n v="1"/>
    <n v="1.5"/>
    <s v="SDS.DIS.DED.12"/>
    <d v="2018-03-20T00:00:00"/>
    <d v="1899-12-30T14:26:00"/>
    <s v="N/A"/>
    <n v="409.48"/>
    <x v="15"/>
    <d v="2018-03-22T00:00:00"/>
    <d v="2018-03-22T00:00:00"/>
    <d v="2018-03-22T00:00:00"/>
    <s v="IND100-57"/>
    <m/>
    <m/>
    <m/>
  </r>
  <r>
    <s v="00119"/>
    <s v="17-2154"/>
    <x v="20"/>
    <x v="1"/>
    <n v="8"/>
    <s v="Rollo"/>
    <n v="250"/>
    <n v="1.5"/>
    <n v="1"/>
    <n v="716.59"/>
    <n v="716.59"/>
    <s v="N/A"/>
    <n v="0"/>
    <n v="0"/>
    <n v="0"/>
    <s v="N/A"/>
    <n v="0"/>
    <n v="0"/>
    <n v="0"/>
    <s v="N/A"/>
    <n v="0"/>
    <n v="0"/>
    <n v="0"/>
    <n v="716.59"/>
    <s v="AETELA (Travisa)"/>
    <s v="Gustavo A Madero"/>
    <d v="2018-03-20T00:00:00"/>
    <d v="1899-12-30T10:00:00"/>
    <x v="22"/>
    <d v="1899-12-30T14:00:00"/>
    <s v="S-00046326 8 Rollo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54:00"/>
    <s v="Edgar Torres"/>
    <s v="Alca"/>
    <s v="N/A"/>
    <s v="N/A"/>
    <n v="1"/>
    <n v="1.5"/>
    <s v="SDS.DIS.DED.12"/>
    <d v="2018-03-20T00:00:00"/>
    <d v="1899-12-30T13:57:00"/>
    <s v="N/A"/>
    <n v="716.59"/>
    <x v="15"/>
    <d v="2018-03-22T00:00:00"/>
    <d v="2018-03-22T00:00:00"/>
    <d v="2018-03-22T00:00:00"/>
    <s v="IND100-57"/>
    <m/>
    <m/>
    <m/>
  </r>
  <r>
    <s v="00120"/>
    <s v="17-2155"/>
    <x v="20"/>
    <x v="12"/>
    <n v="3"/>
    <s v="Pallet"/>
    <n v="57"/>
    <n v="1.5"/>
    <n v="1"/>
    <n v="300"/>
    <n v="300"/>
    <s v="N/A"/>
    <n v="0"/>
    <n v="0"/>
    <n v="0"/>
    <s v="N/A"/>
    <n v="0"/>
    <n v="0"/>
    <n v="0"/>
    <s v="N/A"/>
    <n v="0"/>
    <n v="0"/>
    <n v="0"/>
    <n v="300"/>
    <s v="Ceylan"/>
    <s v="Ceylan"/>
    <d v="2018-03-21T00:00:00"/>
    <d v="1899-12-30T09:00:00"/>
    <x v="25"/>
    <d v="1899-12-30T19:00:00"/>
    <s v="Salida de Extintores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7:24:00"/>
    <s v="Edgar Torres"/>
    <s v="Alca"/>
    <n v="39"/>
    <s v="LB50456"/>
    <n v="1"/>
    <n v="1.5"/>
    <s v="SDS.DIS.DED.12"/>
    <d v="2018-03-21T00:00:00"/>
    <d v="1899-12-30T19:00:00"/>
    <s v="N/A"/>
    <n v="300"/>
    <x v="18"/>
    <d v="2018-03-28T00:00:00"/>
    <d v="2018-03-28T00:00:00"/>
    <m/>
    <m/>
    <m/>
    <m/>
    <m/>
  </r>
  <r>
    <s v="00121"/>
    <s v="17-2156"/>
    <x v="22"/>
    <x v="8"/>
    <n v="170"/>
    <s v="Rollo"/>
    <n v="3400"/>
    <n v="1.5"/>
    <n v="1"/>
    <n v="1394.4"/>
    <n v="1394.4"/>
    <s v="N/A"/>
    <n v="0"/>
    <n v="0"/>
    <n v="0"/>
    <s v="N/A"/>
    <n v="0"/>
    <n v="0"/>
    <n v="0"/>
    <s v="N/A"/>
    <n v="0"/>
    <n v="0"/>
    <n v="0"/>
    <n v="1394.4"/>
    <s v="Fortuna Mercantil"/>
    <s v="Nezahualcoyotl"/>
    <d v="2018-02-21T00:00:00"/>
    <d v="1899-12-30T10:00:00"/>
    <x v="25"/>
    <d v="1899-12-30T14:00:00"/>
    <n v="3111"/>
    <s v="Agranel"/>
    <s v="Agranel"/>
    <s v="Local "/>
    <x v="1"/>
    <s v="Clogistics"/>
    <n v="1"/>
    <s v="Maniobra Descarga"/>
    <s v="SAV.MNB.DSC.13"/>
    <n v="2"/>
    <n v="370"/>
    <n v="74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740"/>
    <d v="1899-12-30T09:13:00"/>
    <s v="Edgar Torres"/>
    <s v="Alca"/>
    <s v="N/A"/>
    <s v="N/A"/>
    <n v="1"/>
    <n v="1.5"/>
    <s v="SDS.DIS.DED.12"/>
    <d v="2018-03-21T00:00:00"/>
    <d v="1899-12-30T09:15:00"/>
    <s v="N/A"/>
    <n v="2134.4"/>
    <x v="18"/>
    <d v="2018-03-27T00:00:00"/>
    <d v="2018-03-27T00:00:00"/>
    <d v="2018-03-28T00:00:00"/>
    <s v="IND100-79"/>
    <m/>
    <m/>
    <m/>
  </r>
  <r>
    <s v="00122"/>
    <s v="17-2157"/>
    <x v="22"/>
    <x v="9"/>
    <n v="3"/>
    <s v="Pallet"/>
    <n v="200"/>
    <n v="3.5"/>
    <n v="1"/>
    <n v="2092.8000000000002"/>
    <n v="2092.8000000000002"/>
    <s v="N/A"/>
    <n v="0"/>
    <n v="0"/>
    <n v="0"/>
    <s v="N/A"/>
    <n v="0"/>
    <n v="0"/>
    <n v="0"/>
    <s v="N/A"/>
    <n v="0"/>
    <n v="0"/>
    <n v="0"/>
    <n v="2092.8000000000002"/>
    <s v="Walmart Chalco"/>
    <s v="Chalco"/>
    <d v="2018-03-20T00:00:00"/>
    <d v="1899-12-30T17:00:00"/>
    <x v="25"/>
    <d v="1899-12-30T01:00:00"/>
    <s v="S-00046000"/>
    <s v="Palletizado"/>
    <s v="Palletizado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7:26:00"/>
    <s v="Oscar Cano"/>
    <s v="ITER"/>
    <s v="N/A"/>
    <s v="LB82518"/>
    <n v="2"/>
    <n v="3.5"/>
    <s v="SDS.DIS.DED.11"/>
    <d v="2018-03-21T00:00:00"/>
    <d v="1899-12-30T06:37:00"/>
    <s v="N/A"/>
    <n v="2092.8000000000002"/>
    <x v="13"/>
    <d v="2018-03-27T00:00:00"/>
    <d v="2018-03-27T00:00:00"/>
    <d v="2018-03-28T00:00:00"/>
    <s v="IND100-80"/>
    <m/>
    <m/>
    <m/>
  </r>
  <r>
    <s v="00123"/>
    <s v="17-2158"/>
    <x v="22"/>
    <x v="0"/>
    <n v="634"/>
    <s v="Rollo"/>
    <n v="160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21T00:00:00"/>
    <d v="1899-12-30T08:00:00"/>
    <x v="25"/>
    <d v="1899-12-30T12:00:00"/>
    <s v="Extraccion 730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26:00"/>
    <s v="Oscar Quiroz"/>
    <s v="Alca"/>
    <s v="N/A"/>
    <s v="533ET5"/>
    <n v="3"/>
    <s v="RABON"/>
    <s v="SDS.DIS.DED.10"/>
    <d v="2018-03-21T00:00:00"/>
    <d v="1899-12-30T14:37:00"/>
    <s v="N/A"/>
    <n v="2500"/>
    <x v="18"/>
    <d v="2018-03-22T00:00:00"/>
    <d v="2018-03-22T00:00:00"/>
    <d v="2018-03-23T00:00:00"/>
    <s v="IND100-66"/>
    <m/>
    <m/>
    <m/>
  </r>
  <r>
    <s v="00124"/>
    <s v="17-2159"/>
    <x v="22"/>
    <x v="1"/>
    <n v="12"/>
    <s v="Rollo"/>
    <n v="300"/>
    <n v="1.5"/>
    <n v="1"/>
    <n v="972.52"/>
    <n v="972.52"/>
    <s v="N/A"/>
    <n v="0"/>
    <n v="0"/>
    <n v="0"/>
    <s v="N/A"/>
    <n v="0"/>
    <n v="0"/>
    <n v="0"/>
    <s v="N/A"/>
    <n v="0"/>
    <n v="0"/>
    <n v="0"/>
    <n v="972.52"/>
    <s v="Easy Dekor"/>
    <s v="Vallejo"/>
    <d v="2018-03-21T00:00:00"/>
    <d v="1899-12-30T10:00:00"/>
    <x v="25"/>
    <d v="1899-12-30T12:00:00"/>
    <s v="S-00046351-SP1066 12 Rollo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6:00"/>
    <s v="Edgar Torres"/>
    <s v="Alca"/>
    <s v="N/A"/>
    <s v="LB50456"/>
    <n v="1"/>
    <n v="1.5"/>
    <s v="SDS.DIS.DED.12"/>
    <d v="2018-03-21T00:00:00"/>
    <d v="1899-12-30T12:37:00"/>
    <s v="N/A"/>
    <n v="972.52"/>
    <x v="18"/>
    <d v="2018-03-22T00:00:00"/>
    <d v="2018-03-22T00:00:00"/>
    <d v="2018-03-23T00:00:00"/>
    <s v="IND100-64"/>
    <m/>
    <m/>
    <m/>
  </r>
  <r>
    <s v="00125"/>
    <s v="17-2160"/>
    <x v="22"/>
    <x v="1"/>
    <n v="1"/>
    <s v="Rollo"/>
    <n v="30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Productos y Muebles"/>
    <s v="Vallejo"/>
    <d v="2018-03-21T00:00:00"/>
    <d v="1899-12-30T10:00:00"/>
    <x v="25"/>
    <d v="1899-12-30T12:00:00"/>
    <s v="S-00046349-SP1065 1 Rollo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36:00"/>
    <s v="Edgar Torres"/>
    <s v="Alca"/>
    <s v="N/A"/>
    <s v="LB50456"/>
    <n v="1"/>
    <n v="1.5"/>
    <s v="SDS.DIS.DED.12"/>
    <d v="2018-03-21T00:00:00"/>
    <d v="1899-12-30T12:37:00"/>
    <s v="N/A"/>
    <n v="307.11"/>
    <x v="18"/>
    <d v="2018-03-22T00:00:00"/>
    <d v="2018-03-22T00:00:00"/>
    <d v="2018-03-23T00:00:00"/>
    <s v="IND100-64"/>
    <m/>
    <m/>
    <m/>
  </r>
  <r>
    <s v="00126"/>
    <s v="17-2165"/>
    <x v="21"/>
    <x v="0"/>
    <n v="511"/>
    <s v="Rollo"/>
    <n v="8000"/>
    <s v="Rabon"/>
    <n v="1"/>
    <n v="2500"/>
    <n v="2500"/>
    <s v="N/A"/>
    <n v="0"/>
    <n v="0"/>
    <n v="0"/>
    <s v="N/A"/>
    <n v="0"/>
    <n v="0"/>
    <n v="0"/>
    <s v="N/A"/>
    <n v="0"/>
    <n v="0"/>
    <n v="0"/>
    <n v="2500"/>
    <s v="DICSA"/>
    <s v="Benjamin Franklin"/>
    <d v="2018-03-22T00:00:00"/>
    <d v="1899-12-30T08:00:00"/>
    <x v="26"/>
    <d v="1899-12-30T15:00:00"/>
    <s v="Extraccion 732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15:00"/>
    <s v="Oscar Quiroz"/>
    <s v="Alca"/>
    <s v="N/A"/>
    <s v="533ET5"/>
    <n v="3"/>
    <s v="RABON"/>
    <s v="SDS.DIS.DED.10"/>
    <d v="2018-03-21T00:00:00"/>
    <d v="1899-12-30T13:24:00"/>
    <s v="N/A"/>
    <n v="2500"/>
    <x v="13"/>
    <d v="2018-03-27T00:00:00"/>
    <d v="2018-03-27T00:00:00"/>
    <d v="2018-03-28T00:00:00"/>
    <s v="IND100-76"/>
    <m/>
    <m/>
    <m/>
  </r>
  <r>
    <s v="00127"/>
    <s v="17-2166"/>
    <x v="21"/>
    <x v="1"/>
    <n v="29"/>
    <s v="Rollo"/>
    <n v="1000"/>
    <n v="3.5"/>
    <n v="1"/>
    <n v="1842.66"/>
    <n v="1842.66"/>
    <s v="N/A"/>
    <n v="0"/>
    <n v="0"/>
    <n v="0"/>
    <s v="N/A"/>
    <n v="0"/>
    <n v="0"/>
    <n v="0"/>
    <s v="N/A"/>
    <n v="0"/>
    <n v="0"/>
    <n v="0"/>
    <n v="1842.66"/>
    <s v="Interplastic"/>
    <s v="Tlahuac"/>
    <d v="2018-03-22T00:00:00"/>
    <d v="1899-12-30T10:00:00"/>
    <x v="26"/>
    <d v="1899-12-30T14:00:00"/>
    <s v="S-00046399 29 Rollo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24:00"/>
    <s v="Valrani"/>
    <s v="Valrani"/>
    <n v="19"/>
    <s v="N/A"/>
    <n v="1"/>
    <n v="1.5"/>
    <s v="SDS.DIS.DED.12"/>
    <d v="2018-03-22T00:00:00"/>
    <d v="1899-12-30T14:56:00"/>
    <s v="N/A"/>
    <n v="1842.66"/>
    <x v="19"/>
    <d v="2018-03-28T00:00:00"/>
    <d v="2018-03-28T00:00:00"/>
    <m/>
    <m/>
    <m/>
    <m/>
    <m/>
  </r>
  <r>
    <s v="00127"/>
    <s v="17-2166"/>
    <x v="21"/>
    <x v="1"/>
    <n v="18"/>
    <s v="Rollo"/>
    <n v="1000"/>
    <n v="3.5"/>
    <n v="1"/>
    <n v="921.33"/>
    <n v="921.33"/>
    <s v="N/A"/>
    <n v="0"/>
    <n v="0"/>
    <n v="0"/>
    <s v="N/A"/>
    <n v="0"/>
    <n v="0"/>
    <n v="0"/>
    <s v="N/A"/>
    <n v="0"/>
    <n v="0"/>
    <n v="0"/>
    <n v="921.33"/>
    <s v="Interplastic"/>
    <s v="Tlahuac"/>
    <d v="2018-03-22T00:00:00"/>
    <d v="1899-12-30T10:00:00"/>
    <x v="26"/>
    <d v="1899-12-30T14:00:00"/>
    <s v="S-00046399 18 Rollo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24:00"/>
    <s v="Valrani"/>
    <s v="Valrani"/>
    <n v="19"/>
    <s v="N/A"/>
    <n v="10"/>
    <s v="Retorno 3.5"/>
    <s v="SDS.DIS.RTR.11"/>
    <d v="2018-03-22T00:00:00"/>
    <d v="1899-12-30T14:56:00"/>
    <s v="N/A"/>
    <n v="921.33"/>
    <x v="19"/>
    <d v="2018-03-28T00:00:00"/>
    <d v="2018-03-28T00:00:00"/>
    <m/>
    <m/>
    <m/>
    <m/>
    <m/>
  </r>
  <r>
    <s v="00128"/>
    <s v="17-2167"/>
    <x v="21"/>
    <x v="12"/>
    <n v="75000"/>
    <s v="Caja"/>
    <n v="500000"/>
    <s v="TRAILER 53&quot;"/>
    <n v="3"/>
    <n v="2400"/>
    <n v="7200"/>
    <s v="N/A"/>
    <n v="0"/>
    <n v="0"/>
    <n v="0"/>
    <s v="N/A"/>
    <n v="0"/>
    <n v="0"/>
    <n v="0"/>
    <s v="N/A"/>
    <n v="0"/>
    <n v="0"/>
    <n v="0"/>
    <n v="7200"/>
    <s v="Sport Jay"/>
    <s v="Vallejo"/>
    <d v="2018-03-22T00:00:00"/>
    <d v="1899-12-30T08:30:00"/>
    <x v="26"/>
    <d v="1899-12-30T17:00:00"/>
    <s v="S-10128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30:00"/>
    <s v="Israel Ramirez"/>
    <s v="Alca"/>
    <n v="22"/>
    <s v="31AB9B"/>
    <n v="5"/>
    <s v="TRAILER 53&quot;"/>
    <s v="SDS.DIS.DED.07"/>
    <d v="2018-03-22T00:00:00"/>
    <d v="1899-12-30T18:00:00"/>
    <s v="N/A"/>
    <n v="7200"/>
    <x v="13"/>
    <d v="2018-03-28T00:00:00"/>
    <d v="2018-03-28T00:00:00"/>
    <m/>
    <m/>
    <m/>
    <m/>
    <m/>
  </r>
  <r>
    <s v="00129"/>
    <s v="17-2168"/>
    <x v="21"/>
    <x v="15"/>
    <n v="250"/>
    <s v="Caja"/>
    <n v="5000"/>
    <n v="3.5"/>
    <n v="1"/>
    <n v="1900"/>
    <n v="1900"/>
    <s v="N/A"/>
    <n v="0"/>
    <n v="0"/>
    <n v="0"/>
    <s v="N/A"/>
    <n v="0"/>
    <n v="0"/>
    <n v="0"/>
    <s v="N/A"/>
    <n v="0"/>
    <n v="0"/>
    <n v="0"/>
    <n v="1900"/>
    <s v="Elektra"/>
    <s v="Tepotzotlan"/>
    <d v="2018-03-22T00:00:00"/>
    <d v="1899-12-30T16:00:00"/>
    <x v="27"/>
    <d v="1899-12-30T12:00:00"/>
    <s v="S-00046174"/>
    <s v="Palletizado"/>
    <s v="Palletizado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8:00:00"/>
    <s v="Valrani"/>
    <s v="Valrani"/>
    <n v="21"/>
    <s v="N/A"/>
    <n v="2"/>
    <n v="3.5"/>
    <s v="SDS.DIS.DED.11"/>
    <d v="2018-03-23T00:00:00"/>
    <d v="1899-12-30T14:37:00"/>
    <s v="N/A"/>
    <n v="1900"/>
    <x v="21"/>
    <m/>
    <m/>
    <m/>
    <m/>
    <m/>
    <m/>
    <m/>
  </r>
  <r>
    <s v="00130"/>
    <s v="17-2169"/>
    <x v="21"/>
    <x v="8"/>
    <n v="400"/>
    <s v="Rollo"/>
    <n v="10000"/>
    <s v="Thorton"/>
    <n v="1"/>
    <n v="2943.6"/>
    <n v="2943.6"/>
    <s v="N/A"/>
    <n v="0"/>
    <n v="0"/>
    <n v="0"/>
    <s v="N/A"/>
    <n v="0"/>
    <n v="0"/>
    <n v="0"/>
    <s v="N/A"/>
    <n v="0"/>
    <n v="0"/>
    <n v="0"/>
    <n v="2943.6"/>
    <s v="Fortuna Mercantil"/>
    <s v="Naucalpan"/>
    <d v="2018-03-22T00:00:00"/>
    <d v="1899-12-30T09:00:00"/>
    <x v="26"/>
    <d v="1899-12-30T14:00:00"/>
    <n v="3136"/>
    <s v="Agranel"/>
    <s v="Agranel"/>
    <s v="Local "/>
    <x v="1"/>
    <s v="Clogistics"/>
    <n v="1"/>
    <s v="Maniobra Descarga"/>
    <s v="SAV.MNB.DSC.13"/>
    <n v="3"/>
    <n v="370"/>
    <n v="111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110"/>
    <d v="1899-12-30T12:00:00"/>
    <s v="Andres Castillo"/>
    <s v="Alca"/>
    <s v="N/A"/>
    <s v="50AC7C"/>
    <n v="2"/>
    <n v="3.5"/>
    <s v="SDS.DIS.DED.11"/>
    <d v="2018-03-22T00:00:00"/>
    <d v="1899-12-30T14:23:00"/>
    <s v="N/A"/>
    <n v="4053.6"/>
    <x v="13"/>
    <d v="2018-03-27T00:00:00"/>
    <d v="2018-03-27T00:00:00"/>
    <d v="2018-03-28T00:00:00"/>
    <s v="IND100-79"/>
    <m/>
    <m/>
    <m/>
  </r>
  <r>
    <s v="00131"/>
    <s v="17-2170"/>
    <x v="21"/>
    <x v="8"/>
    <n v="380"/>
    <s v="Rollo"/>
    <n v="10000"/>
    <s v="Thorton"/>
    <n v="1"/>
    <n v="4200"/>
    <n v="4200"/>
    <s v="N/A"/>
    <n v="0"/>
    <n v="0"/>
    <n v="0"/>
    <s v="N/A"/>
    <n v="0"/>
    <n v="0"/>
    <n v="0"/>
    <s v="N/A"/>
    <n v="0"/>
    <n v="0"/>
    <n v="0"/>
    <n v="4200"/>
    <s v="Texam"/>
    <s v="Tizayuca"/>
    <d v="2018-03-22T00:00:00"/>
    <d v="1899-12-30T09:00:00"/>
    <x v="26"/>
    <d v="1899-12-30T15:00:00"/>
    <s v="Sin numero de salida"/>
    <s v="Agranel"/>
    <s v="Agranel"/>
    <s v="Foraneo"/>
    <x v="0"/>
    <s v="N/A"/>
    <n v="1"/>
    <s v="Maniobra Descarga"/>
    <s v="SAV.MNB.DSC.13"/>
    <n v="3"/>
    <n v="450"/>
    <n v="135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350"/>
    <d v="1899-12-30T09:00:00"/>
    <s v="Robles"/>
    <s v="Robles"/>
    <s v="N/A"/>
    <s v="N/A"/>
    <n v="4"/>
    <s v="THORTON"/>
    <s v="SDS.DIS.DED.09"/>
    <d v="2018-03-22T00:00:00"/>
    <d v="1899-12-30T15:48:00"/>
    <s v="N/A"/>
    <n v="5550"/>
    <x v="21"/>
    <m/>
    <m/>
    <m/>
    <m/>
    <m/>
    <m/>
    <m/>
  </r>
  <r>
    <s v="00132"/>
    <s v="17-2171"/>
    <x v="21"/>
    <x v="8"/>
    <n v="360"/>
    <s v="Rollo"/>
    <n v="10000"/>
    <s v="Thorton"/>
    <n v="1"/>
    <n v="2943.6"/>
    <n v="2943.6"/>
    <s v="N/A"/>
    <n v="0"/>
    <n v="0"/>
    <n v="0"/>
    <s v="N/A"/>
    <n v="0"/>
    <n v="0"/>
    <n v="0"/>
    <s v="N/A"/>
    <n v="0"/>
    <n v="0"/>
    <n v="0"/>
    <n v="2943.6"/>
    <s v="Fortuna Mercantil"/>
    <s v="Alce Bco Naucalpan"/>
    <d v="2018-03-22T00:00:00"/>
    <d v="1899-12-30T09:00:00"/>
    <x v="26"/>
    <d v="1899-12-30T15:00:00"/>
    <s v="Sin numero de salida"/>
    <s v="Agranel"/>
    <s v="Agranel"/>
    <s v="Local "/>
    <x v="1"/>
    <s v="Clogistics"/>
    <n v="1"/>
    <s v="Maniobra Descarga"/>
    <s v="SAV.MNB.DSC.13"/>
    <n v="3"/>
    <n v="370"/>
    <n v="111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110"/>
    <d v="1899-12-30T14:00:00"/>
    <s v="Oscar Quiroz"/>
    <s v="Alca"/>
    <s v="N/A"/>
    <s v="533ET5"/>
    <n v="4"/>
    <s v="THORTON"/>
    <s v="SDS.DIS.DED.09"/>
    <d v="2018-03-22T00:00:00"/>
    <d v="1899-12-30T20:50:00"/>
    <s v="N/A"/>
    <n v="4053.6"/>
    <x v="13"/>
    <d v="2018-03-27T00:00:00"/>
    <d v="2018-03-27T00:00:00"/>
    <d v="2018-03-28T00:00:00"/>
    <s v="IND100-79"/>
    <m/>
    <m/>
    <m/>
  </r>
  <r>
    <s v="00133"/>
    <s v="17-2172"/>
    <x v="21"/>
    <x v="17"/>
    <n v="483"/>
    <s v="Caja"/>
    <n v="10000"/>
    <s v="Thorton"/>
    <n v="1"/>
    <n v="2808"/>
    <n v="2808"/>
    <s v="N/A"/>
    <n v="0"/>
    <n v="0"/>
    <n v="0"/>
    <s v="N/A"/>
    <n v="0"/>
    <n v="0"/>
    <n v="0"/>
    <s v="N/A"/>
    <n v="0"/>
    <n v="0"/>
    <n v="0"/>
    <n v="2808"/>
    <s v="Importamex"/>
    <s v="Vallejo"/>
    <d v="2018-03-22T00:00:00"/>
    <d v="1899-12-30T15:00:00"/>
    <x v="26"/>
    <d v="1899-12-30T18:00:00"/>
    <s v="S-00046382/S-000387"/>
    <s v="Agranel"/>
    <s v="Agranel"/>
    <s v="Local "/>
    <x v="0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2:00:00"/>
    <s v="Valrani"/>
    <s v="Valrani"/>
    <s v="N/A"/>
    <s v="N/A"/>
    <n v="5"/>
    <s v="TRAILER 53&quot;"/>
    <s v="SDS.DIS.DED.07"/>
    <d v="2018-03-22T00:00:00"/>
    <d v="1899-12-30T20:59:00"/>
    <s v="N/A"/>
    <n v="2808"/>
    <x v="21"/>
    <m/>
    <m/>
    <m/>
    <m/>
    <m/>
    <m/>
    <m/>
  </r>
  <r>
    <s v="00134"/>
    <s v="17-2173"/>
    <x v="23"/>
    <x v="0"/>
    <n v="222"/>
    <s v="Rollo"/>
    <n v="3000"/>
    <n v="3.5"/>
    <n v="1"/>
    <n v="1500"/>
    <n v="1500"/>
    <s v="N/A"/>
    <n v="0"/>
    <n v="0"/>
    <n v="0"/>
    <s v="N/A"/>
    <n v="0"/>
    <n v="0"/>
    <n v="0"/>
    <s v="N/A"/>
    <n v="0"/>
    <n v="0"/>
    <n v="0"/>
    <n v="1500"/>
    <s v="DICSA"/>
    <s v="Benjamin Franklin"/>
    <d v="2018-03-23T00:00:00"/>
    <d v="1899-12-30T08:00:00"/>
    <x v="26"/>
    <d v="1899-12-30T13:00:00"/>
    <s v="Extraccion 733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00:00"/>
    <s v="Oscar Quiroz"/>
    <s v="Alca"/>
    <s v="N/A"/>
    <s v="533ET5"/>
    <n v="3"/>
    <s v="RABON"/>
    <s v="SDS.DIS.DED.10"/>
    <d v="2018-03-22T00:00:00"/>
    <d v="1899-12-30T15:24:00"/>
    <s v="N/A"/>
    <n v="1500"/>
    <x v="13"/>
    <d v="2018-03-27T00:00:00"/>
    <d v="2018-03-27T00:00:00"/>
    <d v="2018-03-28T00:00:00"/>
    <s v="IND100-76"/>
    <m/>
    <m/>
    <m/>
  </r>
  <r>
    <s v="00135"/>
    <s v="17-2174"/>
    <x v="23"/>
    <x v="1"/>
    <n v="122"/>
    <s v="Rollo"/>
    <n v="4500"/>
    <s v="Thorton"/>
    <n v="1"/>
    <n v="3275.84"/>
    <n v="3275.84"/>
    <s v="N/A"/>
    <n v="0"/>
    <n v="0"/>
    <n v="0"/>
    <s v="N/A"/>
    <n v="0"/>
    <n v="0"/>
    <n v="0"/>
    <s v="N/A"/>
    <n v="0"/>
    <n v="0"/>
    <n v="0"/>
    <n v="3275.84"/>
    <s v="MOBILIARIO"/>
    <s v="San Rafael Chamapa, Naucalpan"/>
    <d v="2018-03-23T00:00:00"/>
    <d v="1899-12-30T10:00:00"/>
    <x v="26"/>
    <d v="1899-12-30T14:00:00"/>
    <s v="S-00046442"/>
    <s v="Agranel"/>
    <s v="Agranel"/>
    <s v="Local "/>
    <x v="0"/>
    <s v="N/A"/>
    <n v="1"/>
    <s v="Maniobra Descarga"/>
    <s v="SAV.MNB.DSC.13"/>
    <n v="3"/>
    <n v="330"/>
    <n v="99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90"/>
    <d v="1899-12-30T09:50:00"/>
    <s v="Robles"/>
    <s v="Robles"/>
    <s v="N/A"/>
    <s v="N/A"/>
    <n v="2"/>
    <n v="3.5"/>
    <s v="SDS.DIS.DED.11"/>
    <d v="2018-03-23T00:00:00"/>
    <d v="1899-12-30T15:57:00"/>
    <s v="N/A"/>
    <n v="4265.84"/>
    <x v="19"/>
    <d v="2018-03-28T00:00:00"/>
    <d v="2018-03-28T00:00:00"/>
    <m/>
    <m/>
    <m/>
    <m/>
    <m/>
  </r>
  <r>
    <s v="00136"/>
    <s v="17-2175"/>
    <x v="23"/>
    <x v="1"/>
    <n v="1"/>
    <s v="Rollo"/>
    <n v="32"/>
    <n v="1.5"/>
    <n v="1"/>
    <n v="307.11"/>
    <n v="307.11"/>
    <s v="N/A"/>
    <n v="0"/>
    <n v="0"/>
    <n v="0"/>
    <s v="N/A"/>
    <n v="0"/>
    <n v="0"/>
    <n v="0"/>
    <s v="N/A"/>
    <n v="0"/>
    <n v="0"/>
    <n v="0"/>
    <n v="307.11"/>
    <s v="Spradmex"/>
    <s v="Polanco"/>
    <d v="2018-03-23T00:00:00"/>
    <d v="1899-12-30T10:00:00"/>
    <x v="26"/>
    <d v="1899-12-30T14:00:00"/>
    <s v="S-00046444"/>
    <s v="Agranel"/>
    <s v="Agranel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1:24:00"/>
    <s v="Sergio Jimenez"/>
    <s v="ITER"/>
    <s v="N/A"/>
    <s v="LB82518"/>
    <n v="1"/>
    <n v="1.5"/>
    <s v="SDS.DIS.DED.12"/>
    <d v="2018-03-23T00:00:00"/>
    <d v="1899-12-30T18:24:00"/>
    <s v="N/A"/>
    <n v="307.11"/>
    <x v="19"/>
    <d v="2018-03-28T00:00:00"/>
    <d v="2018-03-28T00:00:00"/>
    <m/>
    <m/>
    <m/>
    <m/>
    <m/>
  </r>
  <r>
    <s v="00137"/>
    <s v="17-2176"/>
    <x v="23"/>
    <x v="8"/>
    <n v="39"/>
    <s v="Rollo"/>
    <n v="3200"/>
    <n v="3.5"/>
    <n v="1"/>
    <n v="1742.4"/>
    <n v="1742.4"/>
    <s v="N/A"/>
    <n v="0"/>
    <n v="0"/>
    <n v="0"/>
    <s v="N/A"/>
    <n v="0"/>
    <n v="0"/>
    <n v="0"/>
    <s v="N/A"/>
    <n v="0"/>
    <n v="0"/>
    <n v="0"/>
    <n v="1742.4"/>
    <s v="Fortuna Mercantil"/>
    <s v="Naucalpan"/>
    <d v="2018-03-23T00:00:00"/>
    <d v="1899-12-30T10:00:00"/>
    <x v="27"/>
    <d v="1899-12-30T15:00:00"/>
    <s v="Sin Referencia"/>
    <s v="Agranel"/>
    <s v="Agranel"/>
    <s v="Local "/>
    <x v="1"/>
    <s v="Clogistics"/>
    <n v="1"/>
    <s v="Maniobra Descarga"/>
    <s v="SAV.MNB.DSC.13"/>
    <n v="2"/>
    <n v="370"/>
    <n v="74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740"/>
    <d v="1899-12-30T10:57:00"/>
    <s v="Robles"/>
    <s v="Robles"/>
    <s v="N/A"/>
    <s v="N/A"/>
    <n v="2"/>
    <n v="3.5"/>
    <s v="SDS.DIS.DED.11"/>
    <d v="2018-03-23T00:00:00"/>
    <d v="1899-12-30T16:23:00"/>
    <s v="N/A"/>
    <n v="2482.4"/>
    <x v="21"/>
    <m/>
    <m/>
    <m/>
    <m/>
    <m/>
    <m/>
    <m/>
  </r>
  <r>
    <s v="00138"/>
    <s v="17-2177"/>
    <x v="24"/>
    <x v="8"/>
    <n v="400"/>
    <s v="Rollo"/>
    <n v="6000"/>
    <s v="Thorton"/>
    <n v="1"/>
    <n v="2943.6"/>
    <n v="2943.6"/>
    <s v="N/A"/>
    <n v="0"/>
    <n v="0"/>
    <n v="0"/>
    <s v="N/A"/>
    <n v="0"/>
    <n v="0"/>
    <n v="0"/>
    <s v="N/A"/>
    <n v="0"/>
    <n v="0"/>
    <n v="0"/>
    <n v="2943.6"/>
    <s v="Fortuna Mercantil"/>
    <s v="Naucalpan"/>
    <d v="2018-03-27T00:00:00"/>
    <d v="1899-12-30T09:00:00"/>
    <x v="28"/>
    <d v="1899-12-30T14:00:00"/>
    <s v="Sin Referencia"/>
    <s v="Agranel"/>
    <s v="Agranel"/>
    <s v="Local "/>
    <x v="0"/>
    <s v="N/A"/>
    <n v="1"/>
    <s v="Maniobra Descarga"/>
    <s v="SAV.MNB.DSC.13"/>
    <n v="4"/>
    <n v="370"/>
    <n v="148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1480"/>
    <m/>
    <m/>
    <m/>
    <m/>
    <m/>
    <n v="4"/>
    <s v="THORTON"/>
    <s v="SDS.DIS.DED.09"/>
    <m/>
    <m/>
    <m/>
    <n v="4423.6000000000004"/>
    <x v="22"/>
    <m/>
    <m/>
    <m/>
    <m/>
    <m/>
    <m/>
    <m/>
  </r>
  <r>
    <s v="00139"/>
    <s v="17-2178"/>
    <x v="22"/>
    <x v="5"/>
    <n v="120"/>
    <s v="Caja"/>
    <n v="1250"/>
    <n v="1.5"/>
    <n v="1"/>
    <n v="1850"/>
    <n v="1850"/>
    <s v="N/A"/>
    <n v="0"/>
    <n v="0"/>
    <n v="0"/>
    <s v="N/A"/>
    <n v="0"/>
    <n v="0"/>
    <n v="0"/>
    <s v="N/A"/>
    <n v="0"/>
    <n v="0"/>
    <n v="0"/>
    <n v="1850"/>
    <s v="PILSAC"/>
    <s v="Nezahualcoyotl"/>
    <d v="2018-03-23T00:00:00"/>
    <d v="1899-12-30T10:00:00"/>
    <x v="27"/>
    <d v="1899-12-30T15:00:00"/>
    <s v="S-00046450"/>
    <s v="Agranel"/>
    <s v="Agranel"/>
    <s v="Local "/>
    <x v="1"/>
    <s v="Clogistics"/>
    <n v="1"/>
    <s v="Maniobra Descarga"/>
    <s v="SAV.MNB.DSC.13"/>
    <n v="2"/>
    <n v="450"/>
    <n v="90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900"/>
    <d v="1899-12-30T11:24:00"/>
    <s v="Edgar Torres"/>
    <s v="ITER"/>
    <n v="1"/>
    <s v="LB82536"/>
    <n v="1"/>
    <n v="1.5"/>
    <s v="SDS.DIS.DED.12"/>
    <d v="2018-03-23T00:00:00"/>
    <d v="1899-12-30T14:37:00"/>
    <s v="N/A"/>
    <n v="2750"/>
    <x v="13"/>
    <d v="2018-03-27T00:00:00"/>
    <d v="2018-03-27T00:00:00"/>
    <m/>
    <m/>
    <m/>
    <m/>
    <m/>
  </r>
  <r>
    <s v="00140"/>
    <s v="17-2179"/>
    <x v="25"/>
    <x v="25"/>
    <n v="47"/>
    <s v="Pallet"/>
    <s v="Full"/>
    <s v="TRAILER 53&quot;"/>
    <n v="1"/>
    <n v="4200"/>
    <n v="4200"/>
    <s v="N/A"/>
    <n v="0"/>
    <n v="0"/>
    <n v="0"/>
    <s v="N/A"/>
    <n v="0"/>
    <n v="0"/>
    <n v="0"/>
    <s v="N/A"/>
    <n v="0"/>
    <n v="0"/>
    <n v="0"/>
    <n v="4200"/>
    <s v="Condulimex"/>
    <s v="CPA"/>
    <d v="2018-03-26T00:00:00"/>
    <d v="1899-12-30T11:00:00"/>
    <x v="29"/>
    <d v="1899-12-30T14:00:00"/>
    <s v="S-00046382/S-000387"/>
    <s v="Palletizado"/>
    <s v="Palletizado"/>
    <s v="Local "/>
    <x v="0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01:00"/>
    <s v="Adael Sanchez"/>
    <s v="Alca"/>
    <n v="16"/>
    <s v="533ET5"/>
    <n v="5"/>
    <s v="TRAILER 53&quot;"/>
    <s v="SDS.DIS.DED.07"/>
    <d v="2018-03-24T00:00:00"/>
    <d v="1899-12-30T13:59:00"/>
    <s v="N/A"/>
    <n v="4200"/>
    <x v="20"/>
    <d v="2018-03-28T00:00:00"/>
    <d v="2018-03-28T00:00:00"/>
    <m/>
    <m/>
    <m/>
    <m/>
    <m/>
  </r>
  <r>
    <s v="00140"/>
    <s v="17-2179-1"/>
    <x v="25"/>
    <x v="25"/>
    <n v="47"/>
    <s v="Pallet"/>
    <s v="Full"/>
    <s v="TRAILER 53&quot;"/>
    <n v="1"/>
    <n v="4200"/>
    <n v="4200"/>
    <s v="N/A"/>
    <n v="0"/>
    <n v="0"/>
    <n v="0"/>
    <s v="N/A"/>
    <n v="0"/>
    <n v="0"/>
    <n v="0"/>
    <s v="N/A"/>
    <n v="0"/>
    <n v="0"/>
    <n v="0"/>
    <n v="4200"/>
    <s v="Condulimex"/>
    <s v="CPA"/>
    <d v="2018-03-26T00:00:00"/>
    <d v="1899-12-30T11:00:00"/>
    <x v="29"/>
    <d v="1899-12-30T14:00:00"/>
    <s v="S-00046382/S-000387"/>
    <s v="Palletizado"/>
    <s v="Palletizado"/>
    <s v="Local "/>
    <x v="0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09:15:00"/>
    <s v="Israel Ramirez"/>
    <s v="Alca"/>
    <n v="17"/>
    <s v="31AB9B"/>
    <n v="5"/>
    <s v="TRAILER 53&quot;"/>
    <s v="SDS.DIS.DED.07"/>
    <d v="2018-03-24T00:00:00"/>
    <d v="1899-12-30T15:24:00"/>
    <s v="N/A"/>
    <n v="4200"/>
    <x v="20"/>
    <d v="2018-03-28T00:00:00"/>
    <d v="2018-03-28T00:00:00"/>
    <m/>
    <m/>
    <m/>
    <m/>
    <m/>
  </r>
  <r>
    <s v="00141"/>
    <s v="17-2180"/>
    <x v="25"/>
    <x v="17"/>
    <n v="20"/>
    <s v="Caja"/>
    <s v="Full"/>
    <n v="1.5"/>
    <n v="1"/>
    <n v="1404"/>
    <n v="1404"/>
    <s v="N/A"/>
    <n v="0"/>
    <n v="0"/>
    <n v="0"/>
    <s v="N/A"/>
    <n v="0"/>
    <n v="0"/>
    <n v="0"/>
    <s v="N/A"/>
    <n v="0"/>
    <n v="0"/>
    <n v="0"/>
    <n v="1404"/>
    <s v="Importamex"/>
    <m/>
    <d v="2018-03-23T00:00:00"/>
    <d v="1899-12-30T15:00:00"/>
    <x v="30"/>
    <d v="1899-12-30T08:00:00"/>
    <s v="S-00046445"/>
    <s v="Agranel"/>
    <s v="Agranel"/>
    <s v="Local "/>
    <x v="0"/>
    <s v="N/A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7:00:00"/>
    <s v="Edgar Torres"/>
    <s v="ITER"/>
    <n v="19"/>
    <s v="LB82536"/>
    <n v="1"/>
    <n v="1.5"/>
    <s v="SDS.DIS.DED.12"/>
    <d v="2018-03-24T00:00:00"/>
    <d v="1899-12-30T10:27:00"/>
    <s v="N/A"/>
    <n v="1404"/>
    <x v="13"/>
    <d v="2018-03-27T00:00:00"/>
    <d v="2018-03-27T00:00:00"/>
    <d v="2018-03-28T00:00:00"/>
    <s v="IND100-77"/>
    <m/>
    <m/>
    <m/>
  </r>
  <r>
    <s v="00142"/>
    <s v="17-2181"/>
    <x v="25"/>
    <x v="25"/>
    <n v="8"/>
    <s v="Pallet"/>
    <s v="Full"/>
    <s v="Rabon"/>
    <n v="1"/>
    <n v="2200"/>
    <n v="2200"/>
    <s v="N/A"/>
    <n v="0"/>
    <n v="0"/>
    <n v="0"/>
    <s v="N/A"/>
    <n v="0"/>
    <n v="0"/>
    <n v="0"/>
    <s v="N/A"/>
    <n v="0"/>
    <n v="0"/>
    <n v="0"/>
    <n v="2200"/>
    <s v="Condulimex"/>
    <s v="CPA"/>
    <d v="2018-03-26T00:00:00"/>
    <d v="1899-12-30T11:00:00"/>
    <x v="29"/>
    <d v="1899-12-30T14:00:00"/>
    <s v="S-00046382/S-000387"/>
    <s v="Palletizado"/>
    <s v="Palletizado"/>
    <s v="Local "/>
    <x v="1"/>
    <s v="Clogistics"/>
    <n v="0"/>
    <s v="N/A"/>
    <s v="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e v="#N/A"/>
    <e v="#N/A"/>
    <m/>
    <m/>
    <n v="0"/>
    <n v="0"/>
    <d v="1899-12-30T10:00:00"/>
    <s v="Jaime Jimenez"/>
    <s v="Alca"/>
    <n v="24"/>
    <s v="533ET5"/>
    <n v="3"/>
    <s v="RABON"/>
    <s v="SDS.DIS.DED.10"/>
    <d v="2018-03-24T00:00:00"/>
    <d v="1899-12-30T14:57:00"/>
    <s v="N/A"/>
    <n v="2200"/>
    <x v="20"/>
    <d v="2018-03-28T00:00:00"/>
    <d v="2018-03-28T00:00:0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 dinámica1" cacheId="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8:C11" firstHeaderRow="1" firstDataRow="2" firstDataCol="1" rowPageCount="1" colPageCount="1"/>
  <pivotFields count="93">
    <pivotField showAll="0"/>
    <pivotField showAll="0"/>
    <pivotField axis="axisPage" multipleItemSelectionAllowed="1" showAll="0">
      <items count="28">
        <item h="1" x="16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5"/>
        <item h="1" x="10"/>
        <item h="1" x="11"/>
        <item h="1" x="12"/>
        <item h="1" x="13"/>
        <item h="1" x="14"/>
        <item h="1" x="17"/>
        <item h="1" x="18"/>
        <item h="1" x="19"/>
        <item h="1" x="20"/>
        <item h="1" x="22"/>
        <item h="1" x="21"/>
        <item h="1" x="23"/>
        <item h="1" x="25"/>
        <item h="1" m="1" x="26"/>
        <item x="24"/>
        <item t="default"/>
      </items>
    </pivotField>
    <pivotField axis="axisRow" showAll="0">
      <items count="28">
        <item x="20"/>
        <item x="9"/>
        <item x="4"/>
        <item x="13"/>
        <item x="12"/>
        <item x="2"/>
        <item x="25"/>
        <item x="15"/>
        <item x="18"/>
        <item x="24"/>
        <item x="23"/>
        <item x="22"/>
        <item x="7"/>
        <item x="17"/>
        <item x="19"/>
        <item x="0"/>
        <item x="11"/>
        <item x="8"/>
        <item x="14"/>
        <item x="21"/>
        <item x="5"/>
        <item x="10"/>
        <item x="3"/>
        <item x="1"/>
        <item x="6"/>
        <item x="16"/>
        <item m="1"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numFmtId="44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1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numFmtId="44"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numFmtId="4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4" showAll="0" defaultSubtotal="0"/>
    <pivotField numFmtId="44"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numFmtId="44" showAll="0" defaultSubtota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 v="17"/>
    </i>
    <i t="grand">
      <x/>
    </i>
  </rowItems>
  <colFields count="1">
    <field x="34"/>
  </colFields>
  <colItems count="2">
    <i>
      <x v="2"/>
    </i>
    <i t="grand">
      <x/>
    </i>
  </colItems>
  <pageFields count="1">
    <pageField fld="2" hier="-1"/>
  </pageFields>
  <dataFields count="1">
    <dataField name="Cuenta de Incidencia" fld="34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:M10" totalsRowShown="0">
  <autoFilter ref="A1:M10" xr:uid="{00000000-0009-0000-0100-000003000000}"/>
  <tableColumns count="13">
    <tableColumn id="1" xr3:uid="{00000000-0010-0000-0000-000001000000}" name="Folio"/>
    <tableColumn id="2" xr3:uid="{00000000-0010-0000-0000-000002000000}" name="Fecha_x000a_ Solicitud" dataDxfId="3"/>
    <tableColumn id="3" xr3:uid="{00000000-0010-0000-0000-000003000000}" name="Nombre o Razon _x000a_Social del Cliente"/>
    <tableColumn id="4" xr3:uid="{00000000-0010-0000-0000-000004000000}" name=" Unidad_x000a_solicitada"/>
    <tableColumn id="5" xr3:uid="{00000000-0010-0000-0000-000005000000}" name="Cant. De_x000a_Unidades"/>
    <tableColumn id="6" xr3:uid="{00000000-0010-0000-0000-000006000000}" name="Fecha de _x000a_Descarga" dataDxfId="2"/>
    <tableColumn id="7" xr3:uid="{00000000-0010-0000-0000-000007000000}" name="Nombre del_x000a_transporte"/>
    <tableColumn id="8" xr3:uid="{00000000-0010-0000-0000-000008000000}" name="A Facturar"/>
    <tableColumn id="9" xr3:uid="{00000000-0010-0000-0000-000009000000}" name="Fecha retorno_x000a_PDO" dataDxfId="1"/>
    <tableColumn id="10" xr3:uid="{00000000-0010-0000-0000-00000A000000}" name="Fecha de_x000a_Facturación" dataDxfId="0"/>
    <tableColumn id="11" xr3:uid="{00000000-0010-0000-0000-00000B000000}" name="No.  Factura"/>
    <tableColumn id="12" xr3:uid="{00000000-0010-0000-0000-00000C000000}" name="Incidencia"/>
    <tableColumn id="13" xr3:uid="{00000000-0010-0000-0000-00000D000000}" name="Impu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4"/>
  <sheetViews>
    <sheetView showGridLines="0" topLeftCell="A8" zoomScale="112" zoomScaleNormal="112" workbookViewId="0">
      <selection activeCell="D9" sqref="D9"/>
    </sheetView>
  </sheetViews>
  <sheetFormatPr baseColWidth="10" defaultColWidth="11.453125" defaultRowHeight="12" x14ac:dyDescent="0.35"/>
  <cols>
    <col min="1" max="1" width="11.81640625" style="105" customWidth="1"/>
    <col min="2" max="2" width="11" style="105" customWidth="1"/>
    <col min="3" max="3" width="19.81640625" style="9" customWidth="1"/>
    <col min="4" max="4" width="50.08984375" style="138" customWidth="1"/>
    <col min="5" max="6" width="8.81640625" style="51" customWidth="1"/>
    <col min="7" max="7" width="20.54296875" style="51" customWidth="1"/>
    <col min="8" max="8" width="21.453125" style="51" customWidth="1"/>
    <col min="9" max="9" width="9.54296875" style="51" customWidth="1"/>
    <col min="10" max="11" width="11.26953125" style="51" customWidth="1"/>
    <col min="12" max="12" width="9.54296875" style="52" customWidth="1"/>
    <col min="13" max="13" width="9.54296875" style="51" customWidth="1"/>
    <col min="14" max="14" width="9.54296875" style="53" customWidth="1"/>
    <col min="15" max="15" width="11.26953125" style="51" customWidth="1"/>
    <col min="16" max="16" width="9.54296875" style="52" customWidth="1"/>
    <col min="17" max="17" width="12.7265625" style="51" customWidth="1"/>
    <col min="18" max="18" width="36.1796875" style="138" customWidth="1"/>
    <col min="19" max="19" width="13.7265625" style="138" customWidth="1"/>
    <col min="20" max="20" width="14" style="55" customWidth="1"/>
    <col min="21" max="21" width="14.26953125" style="55" customWidth="1"/>
    <col min="22" max="22" width="9.7265625" style="9" customWidth="1"/>
    <col min="23" max="23" width="12.54296875" style="10" customWidth="1"/>
    <col min="24" max="24" width="21.7265625" style="138" customWidth="1"/>
    <col min="25" max="25" width="13.1796875" style="51" customWidth="1"/>
    <col min="26" max="26" width="12.26953125" style="51" customWidth="1"/>
    <col min="27" max="27" width="14.26953125" style="51" customWidth="1"/>
    <col min="28" max="28" width="28.1796875" style="51" customWidth="1"/>
    <col min="29" max="30" width="11.453125" style="51" customWidth="1"/>
    <col min="31" max="31" width="16.81640625" style="51" bestFit="1" customWidth="1"/>
    <col min="32" max="32" width="12.36328125" style="51" bestFit="1" customWidth="1"/>
    <col min="33" max="33" width="8" style="51" customWidth="1"/>
    <col min="34" max="38" width="11.453125" style="51" customWidth="1"/>
    <col min="39" max="39" width="8" style="51" customWidth="1"/>
    <col min="40" max="44" width="11.453125" style="51" customWidth="1"/>
    <col min="45" max="45" width="8" style="51" customWidth="1"/>
    <col min="46" max="50" width="11.453125" style="51" customWidth="1"/>
    <col min="51" max="51" width="8" style="51" customWidth="1"/>
    <col min="52" max="54" width="11.453125" style="51" customWidth="1"/>
    <col min="55" max="55" width="11.453125" style="6" customWidth="1"/>
    <col min="56" max="59" width="11.453125" style="54" customWidth="1"/>
    <col min="60" max="60" width="5.453125" style="54" customWidth="1"/>
    <col min="61" max="61" width="11.453125" style="54" customWidth="1"/>
    <col min="62" max="62" width="14.54296875" style="5" customWidth="1"/>
    <col min="63" max="63" width="12.26953125" style="5" customWidth="1"/>
    <col min="64" max="64" width="11.1796875" style="6" customWidth="1"/>
    <col min="65" max="67" width="11.1796875" style="112" customWidth="1"/>
    <col min="68" max="68" width="11.453125" style="54" customWidth="1"/>
    <col min="69" max="69" width="15.1796875" style="51" customWidth="1"/>
    <col min="70" max="70" width="11" style="9" customWidth="1"/>
    <col min="71" max="71" width="11.453125" style="51" customWidth="1"/>
    <col min="72" max="72" width="13.54296875" style="9" customWidth="1"/>
    <col min="73" max="73" width="10" style="9" bestFit="1" customWidth="1"/>
    <col min="74" max="74" width="10.1796875" style="51" bestFit="1" customWidth="1"/>
    <col min="75" max="75" width="15.54296875" style="51" bestFit="1" customWidth="1"/>
    <col min="76" max="77" width="11.453125" style="51" customWidth="1"/>
    <col min="78" max="16384" width="11.453125" style="104"/>
  </cols>
  <sheetData>
    <row r="1" spans="1:77" ht="15" hidden="1" customHeight="1" x14ac:dyDescent="0.35">
      <c r="A1" s="48"/>
      <c r="B1" s="48"/>
      <c r="C1" s="49"/>
      <c r="D1" s="129"/>
      <c r="F1" s="36"/>
      <c r="R1" s="51"/>
      <c r="S1" s="51"/>
      <c r="X1" s="144" t="s">
        <v>22</v>
      </c>
      <c r="Y1" s="37"/>
    </row>
    <row r="2" spans="1:77" ht="12" hidden="1" customHeight="1" x14ac:dyDescent="0.35">
      <c r="A2" s="48"/>
      <c r="B2" s="48"/>
      <c r="D2" s="130" t="s">
        <v>364</v>
      </c>
      <c r="E2" s="4"/>
      <c r="F2" s="4"/>
      <c r="G2" s="4"/>
      <c r="H2" s="4"/>
      <c r="I2" s="4"/>
      <c r="J2" s="4"/>
      <c r="K2" s="4"/>
      <c r="L2" s="38"/>
      <c r="M2" s="4"/>
      <c r="N2" s="39"/>
      <c r="O2" s="4"/>
      <c r="P2" s="38"/>
      <c r="Q2" s="4"/>
      <c r="R2" s="4"/>
      <c r="S2" s="4"/>
      <c r="T2" s="4"/>
      <c r="U2" s="4"/>
      <c r="V2" s="4"/>
      <c r="W2" s="4"/>
      <c r="X2" s="144" t="s">
        <v>23</v>
      </c>
      <c r="Y2" s="37"/>
    </row>
    <row r="3" spans="1:77" hidden="1" x14ac:dyDescent="0.35">
      <c r="A3" s="48"/>
      <c r="B3" s="48"/>
      <c r="C3" s="49"/>
      <c r="D3" s="131"/>
      <c r="E3" s="4"/>
      <c r="F3" s="4"/>
      <c r="G3" s="4"/>
      <c r="H3" s="4"/>
      <c r="I3" s="4"/>
      <c r="J3" s="4"/>
      <c r="K3" s="4"/>
      <c r="L3" s="38"/>
      <c r="M3" s="4"/>
      <c r="N3" s="39"/>
      <c r="O3" s="4"/>
      <c r="P3" s="38"/>
      <c r="Q3" s="4"/>
      <c r="R3" s="4"/>
      <c r="S3" s="4"/>
      <c r="T3" s="4"/>
      <c r="U3" s="4"/>
      <c r="V3" s="4"/>
      <c r="W3" s="4"/>
      <c r="X3" s="144" t="s">
        <v>425</v>
      </c>
      <c r="Y3" s="37"/>
    </row>
    <row r="4" spans="1:77" ht="12.5" hidden="1" thickBot="1" x14ac:dyDescent="0.4">
      <c r="A4" s="48"/>
      <c r="B4" s="48"/>
      <c r="C4" s="49"/>
      <c r="D4" s="129"/>
      <c r="E4" s="36"/>
      <c r="F4" s="36"/>
      <c r="G4" s="56"/>
      <c r="H4" s="56"/>
      <c r="I4" s="56"/>
      <c r="J4" s="56"/>
      <c r="K4" s="56"/>
      <c r="L4" s="57"/>
      <c r="M4" s="56"/>
      <c r="N4" s="58"/>
      <c r="O4" s="56"/>
      <c r="P4" s="57"/>
      <c r="Q4" s="56"/>
      <c r="R4" s="56"/>
      <c r="S4" s="56"/>
      <c r="T4" s="59"/>
      <c r="U4" s="59"/>
      <c r="V4" s="11"/>
      <c r="W4" s="12"/>
      <c r="X4" s="145"/>
    </row>
    <row r="5" spans="1:77" ht="12.5" hidden="1" thickTop="1" x14ac:dyDescent="0.35">
      <c r="A5" s="60"/>
      <c r="B5" s="60"/>
      <c r="C5" s="61"/>
      <c r="D5" s="132"/>
      <c r="E5" s="62"/>
      <c r="F5" s="62"/>
      <c r="G5" s="50"/>
      <c r="R5" s="51"/>
      <c r="S5" s="51"/>
    </row>
    <row r="6" spans="1:77" s="118" customFormat="1" ht="22.5" hidden="1" customHeight="1" x14ac:dyDescent="0.35">
      <c r="A6" s="13" t="s">
        <v>358</v>
      </c>
      <c r="B6" s="40"/>
      <c r="C6" s="13"/>
      <c r="D6" s="133"/>
      <c r="E6" s="13"/>
      <c r="F6" s="13"/>
      <c r="G6" s="13"/>
      <c r="H6" s="13"/>
      <c r="I6" s="13"/>
      <c r="J6" s="13"/>
      <c r="K6" s="13"/>
      <c r="L6" s="41"/>
      <c r="M6" s="13"/>
      <c r="N6" s="42"/>
      <c r="O6" s="13"/>
      <c r="P6" s="41"/>
      <c r="Q6" s="13"/>
      <c r="R6" s="13"/>
      <c r="S6" s="13"/>
      <c r="T6" s="13"/>
      <c r="U6" s="13"/>
      <c r="V6" s="13"/>
      <c r="W6" s="13"/>
      <c r="X6" s="146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75"/>
      <c r="AJ6" s="14"/>
      <c r="AK6" s="14"/>
      <c r="AL6" s="14"/>
      <c r="AM6" s="14"/>
      <c r="AN6" s="14"/>
      <c r="AO6" s="75"/>
      <c r="AP6" s="14"/>
      <c r="AQ6" s="14"/>
      <c r="AR6" s="14"/>
      <c r="AS6" s="14"/>
      <c r="AT6" s="14"/>
      <c r="AU6" s="75"/>
      <c r="AV6" s="14"/>
      <c r="AW6" s="14"/>
      <c r="AX6" s="14"/>
      <c r="AY6" s="14"/>
      <c r="AZ6" s="14"/>
      <c r="BA6" s="75"/>
      <c r="BB6" s="75"/>
      <c r="BC6" s="106"/>
      <c r="BD6" s="106"/>
      <c r="BE6" s="106"/>
      <c r="BF6" s="106"/>
      <c r="BG6" s="106"/>
      <c r="BH6" s="106"/>
      <c r="BI6" s="44"/>
      <c r="BJ6" s="43"/>
      <c r="BK6" s="106"/>
      <c r="BL6" s="106"/>
      <c r="BM6" s="113"/>
      <c r="BN6" s="113"/>
      <c r="BO6" s="113"/>
      <c r="BP6" s="44"/>
      <c r="BQ6" s="45"/>
      <c r="BR6" s="14"/>
      <c r="BS6" s="45"/>
      <c r="BT6" s="45"/>
      <c r="BU6" s="14"/>
      <c r="BV6" s="14"/>
      <c r="BW6" s="14"/>
      <c r="BX6" s="14"/>
      <c r="BY6" s="46"/>
    </row>
    <row r="7" spans="1:77" ht="37.5" hidden="1" customHeight="1" thickBot="1" x14ac:dyDescent="0.35">
      <c r="A7" s="48"/>
      <c r="B7" s="48"/>
      <c r="C7" s="49"/>
      <c r="D7" s="129"/>
      <c r="E7" s="50"/>
      <c r="F7" s="50"/>
      <c r="G7" s="50"/>
      <c r="R7" s="51"/>
      <c r="S7" s="51"/>
    </row>
    <row r="8" spans="1:77" ht="14.5" customHeight="1" thickBot="1" x14ac:dyDescent="0.4">
      <c r="A8" s="127"/>
      <c r="B8" s="127"/>
      <c r="C8" s="128"/>
      <c r="D8" s="139"/>
      <c r="E8" s="140"/>
      <c r="F8" s="140"/>
      <c r="G8" s="140"/>
      <c r="H8" s="141"/>
      <c r="I8" s="141"/>
      <c r="J8" s="141"/>
      <c r="K8" s="141"/>
      <c r="L8" s="142"/>
      <c r="M8" s="141"/>
      <c r="N8" s="143"/>
      <c r="O8" s="141"/>
      <c r="P8" s="142"/>
      <c r="Q8" s="141"/>
      <c r="R8" s="151"/>
      <c r="S8" s="151"/>
      <c r="T8" s="148"/>
      <c r="U8" s="148"/>
      <c r="V8" s="149"/>
      <c r="W8" s="150"/>
      <c r="X8" s="151"/>
      <c r="Y8" s="141"/>
      <c r="Z8" s="141"/>
      <c r="AA8" s="141"/>
      <c r="AB8" s="141"/>
      <c r="AC8" s="141"/>
      <c r="AD8" s="157" t="s">
        <v>487</v>
      </c>
      <c r="AE8" s="157"/>
      <c r="AF8" s="157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52"/>
      <c r="BD8" s="153"/>
      <c r="BE8" s="153"/>
      <c r="BF8" s="153"/>
      <c r="BG8" s="153"/>
      <c r="BH8" s="155" t="s">
        <v>486</v>
      </c>
      <c r="BI8" s="155"/>
      <c r="BJ8" s="155"/>
      <c r="BK8" s="154"/>
      <c r="BL8" s="152"/>
      <c r="BM8" s="156"/>
      <c r="BN8" s="156"/>
      <c r="BO8" s="156"/>
      <c r="BP8" s="153"/>
      <c r="BQ8" s="141"/>
      <c r="BR8" s="149"/>
      <c r="BS8" s="141"/>
      <c r="BT8" s="149"/>
      <c r="BU8" s="149"/>
    </row>
    <row r="9" spans="1:77" ht="15.75" customHeight="1" thickBot="1" x14ac:dyDescent="0.4">
      <c r="A9" s="63" t="s">
        <v>363</v>
      </c>
      <c r="B9" s="64"/>
      <c r="C9" s="64"/>
      <c r="D9" s="134"/>
      <c r="E9" s="64"/>
      <c r="F9" s="64"/>
      <c r="G9" s="64"/>
      <c r="H9" s="64"/>
      <c r="I9" s="64"/>
      <c r="J9" s="64"/>
      <c r="K9" s="64"/>
      <c r="L9" s="65"/>
      <c r="M9" s="64"/>
      <c r="N9" s="66"/>
      <c r="O9" s="64"/>
      <c r="P9" s="65"/>
      <c r="Q9" s="64"/>
      <c r="R9" s="134"/>
      <c r="S9" s="134"/>
      <c r="T9" s="64"/>
      <c r="U9" s="64"/>
      <c r="V9" s="64"/>
      <c r="W9" s="64"/>
      <c r="X9" s="134"/>
      <c r="Y9" s="64"/>
      <c r="Z9" s="64"/>
      <c r="AA9" s="64"/>
      <c r="AB9" s="64"/>
      <c r="AC9" s="67"/>
      <c r="AD9" s="123" t="s">
        <v>362</v>
      </c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5"/>
      <c r="BC9" s="107" t="s">
        <v>360</v>
      </c>
      <c r="BD9" s="68"/>
      <c r="BE9" s="68"/>
      <c r="BF9" s="68"/>
      <c r="BG9" s="68"/>
      <c r="BH9" s="68"/>
      <c r="BI9" s="68"/>
      <c r="BJ9" s="68"/>
      <c r="BK9" s="68"/>
      <c r="BL9" s="68"/>
      <c r="BM9" s="114"/>
      <c r="BN9" s="114"/>
      <c r="BO9" s="114"/>
      <c r="BP9" s="108"/>
      <c r="BQ9" s="76" t="s">
        <v>361</v>
      </c>
      <c r="BR9" s="69"/>
      <c r="BS9" s="69"/>
      <c r="BT9" s="69"/>
      <c r="BU9" s="69"/>
      <c r="BV9" s="70"/>
      <c r="BW9" s="120" t="s">
        <v>24</v>
      </c>
      <c r="BX9" s="121"/>
      <c r="BY9" s="122"/>
    </row>
    <row r="10" spans="1:77" ht="24.5" thickBot="1" x14ac:dyDescent="0.4">
      <c r="A10" s="15" t="s">
        <v>0</v>
      </c>
      <c r="B10" s="25" t="s">
        <v>359</v>
      </c>
      <c r="C10" s="16" t="s">
        <v>25</v>
      </c>
      <c r="D10" s="135" t="s">
        <v>352</v>
      </c>
      <c r="E10" s="17" t="s">
        <v>429</v>
      </c>
      <c r="F10" s="17" t="s">
        <v>26</v>
      </c>
      <c r="G10" s="17" t="s">
        <v>27</v>
      </c>
      <c r="H10" s="18" t="s">
        <v>63</v>
      </c>
      <c r="I10" s="18" t="s">
        <v>353</v>
      </c>
      <c r="J10" s="18" t="s">
        <v>354</v>
      </c>
      <c r="K10" s="18" t="s">
        <v>355</v>
      </c>
      <c r="L10" s="35" t="s">
        <v>63</v>
      </c>
      <c r="M10" s="18" t="s">
        <v>353</v>
      </c>
      <c r="N10" s="34" t="s">
        <v>354</v>
      </c>
      <c r="O10" s="18" t="s">
        <v>355</v>
      </c>
      <c r="P10" s="35" t="s">
        <v>63</v>
      </c>
      <c r="Q10" s="18" t="s">
        <v>455</v>
      </c>
      <c r="R10" s="135" t="s">
        <v>28</v>
      </c>
      <c r="S10" s="135" t="s">
        <v>29</v>
      </c>
      <c r="T10" s="19" t="s">
        <v>30</v>
      </c>
      <c r="U10" s="19" t="s">
        <v>31</v>
      </c>
      <c r="V10" s="16" t="s">
        <v>32</v>
      </c>
      <c r="W10" s="20" t="s">
        <v>33</v>
      </c>
      <c r="X10" s="147" t="s">
        <v>1</v>
      </c>
      <c r="Y10" s="17" t="s">
        <v>34</v>
      </c>
      <c r="Z10" s="17" t="s">
        <v>35</v>
      </c>
      <c r="AA10" s="17" t="s">
        <v>36</v>
      </c>
      <c r="AB10" s="17" t="s">
        <v>9</v>
      </c>
      <c r="AC10" s="17" t="s">
        <v>86</v>
      </c>
      <c r="AD10" s="22" t="s">
        <v>351</v>
      </c>
      <c r="AE10" s="22" t="s">
        <v>37</v>
      </c>
      <c r="AF10" s="22" t="s">
        <v>431</v>
      </c>
      <c r="AG10" s="23" t="s">
        <v>3</v>
      </c>
      <c r="AH10" s="23" t="s">
        <v>356</v>
      </c>
      <c r="AI10" s="23" t="s">
        <v>355</v>
      </c>
      <c r="AJ10" s="22" t="s">
        <v>351</v>
      </c>
      <c r="AK10" s="22" t="s">
        <v>37</v>
      </c>
      <c r="AL10" s="22" t="s">
        <v>431</v>
      </c>
      <c r="AM10" s="23" t="s">
        <v>3</v>
      </c>
      <c r="AN10" s="23" t="s">
        <v>356</v>
      </c>
      <c r="AO10" s="23" t="s">
        <v>355</v>
      </c>
      <c r="AP10" s="22" t="s">
        <v>351</v>
      </c>
      <c r="AQ10" s="22" t="s">
        <v>37</v>
      </c>
      <c r="AR10" s="22" t="s">
        <v>431</v>
      </c>
      <c r="AS10" s="23" t="s">
        <v>3</v>
      </c>
      <c r="AT10" s="23" t="s">
        <v>356</v>
      </c>
      <c r="AU10" s="23" t="s">
        <v>355</v>
      </c>
      <c r="AV10" s="22" t="s">
        <v>351</v>
      </c>
      <c r="AW10" s="22" t="s">
        <v>37</v>
      </c>
      <c r="AX10" s="22" t="s">
        <v>431</v>
      </c>
      <c r="AY10" s="23" t="s">
        <v>3</v>
      </c>
      <c r="AZ10" s="23" t="s">
        <v>356</v>
      </c>
      <c r="BA10" s="23" t="s">
        <v>355</v>
      </c>
      <c r="BB10" s="23" t="s">
        <v>455</v>
      </c>
      <c r="BC10" s="109" t="s">
        <v>38</v>
      </c>
      <c r="BD10" s="47" t="s">
        <v>39</v>
      </c>
      <c r="BE10" s="47" t="s">
        <v>40</v>
      </c>
      <c r="BF10" s="110" t="s">
        <v>41</v>
      </c>
      <c r="BG10" s="110" t="s">
        <v>42</v>
      </c>
      <c r="BH10" s="110" t="s">
        <v>351</v>
      </c>
      <c r="BI10" s="47" t="s">
        <v>66</v>
      </c>
      <c r="BJ10" s="26" t="s">
        <v>43</v>
      </c>
      <c r="BK10" s="111" t="s">
        <v>65</v>
      </c>
      <c r="BL10" s="109" t="s">
        <v>44</v>
      </c>
      <c r="BM10" s="115" t="s">
        <v>471</v>
      </c>
      <c r="BN10" s="115" t="s">
        <v>472</v>
      </c>
      <c r="BO10" s="115" t="s">
        <v>473</v>
      </c>
      <c r="BP10" s="110" t="s">
        <v>45</v>
      </c>
      <c r="BQ10" s="18" t="s">
        <v>456</v>
      </c>
      <c r="BR10" s="24" t="s">
        <v>46</v>
      </c>
      <c r="BS10" s="18" t="s">
        <v>72</v>
      </c>
      <c r="BT10" s="24" t="s">
        <v>47</v>
      </c>
      <c r="BU10" s="24" t="s">
        <v>48</v>
      </c>
      <c r="BV10" s="23" t="s">
        <v>49</v>
      </c>
      <c r="BW10" s="27" t="s">
        <v>357</v>
      </c>
      <c r="BX10" s="21" t="s">
        <v>50</v>
      </c>
      <c r="BY10" s="21" t="s">
        <v>51</v>
      </c>
    </row>
    <row r="11" spans="1:77" ht="11.25" customHeight="1" thickBot="1" x14ac:dyDescent="0.4">
      <c r="A11" s="77" t="s">
        <v>52</v>
      </c>
      <c r="B11" s="78" t="s">
        <v>365</v>
      </c>
      <c r="C11" s="79">
        <v>43150</v>
      </c>
      <c r="D11" s="136" t="s">
        <v>219</v>
      </c>
      <c r="E11" s="80">
        <v>338</v>
      </c>
      <c r="F11" s="80" t="s">
        <v>7</v>
      </c>
      <c r="G11" s="80">
        <v>7000</v>
      </c>
      <c r="H11" s="81" t="s">
        <v>367</v>
      </c>
      <c r="I11" s="80">
        <v>1</v>
      </c>
      <c r="J11" s="82">
        <v>2500</v>
      </c>
      <c r="K11" s="82">
        <f>J11*I11</f>
        <v>2500</v>
      </c>
      <c r="L11" s="81" t="s">
        <v>14</v>
      </c>
      <c r="M11" s="83">
        <v>0</v>
      </c>
      <c r="N11" s="83">
        <v>0</v>
      </c>
      <c r="O11" s="82">
        <f>N11*M11</f>
        <v>0</v>
      </c>
      <c r="P11" s="81" t="s">
        <v>14</v>
      </c>
      <c r="Q11" s="82">
        <f>K11+O11</f>
        <v>2500</v>
      </c>
      <c r="R11" s="80" t="s">
        <v>368</v>
      </c>
      <c r="S11" s="80" t="s">
        <v>369</v>
      </c>
      <c r="T11" s="79">
        <v>43151</v>
      </c>
      <c r="U11" s="84">
        <v>0.33333333333333331</v>
      </c>
      <c r="V11" s="85">
        <v>43151</v>
      </c>
      <c r="W11" s="84">
        <v>0.58333333333333337</v>
      </c>
      <c r="X11" s="136" t="s">
        <v>366</v>
      </c>
      <c r="Y11" s="80" t="s">
        <v>370</v>
      </c>
      <c r="Z11" s="80" t="s">
        <v>370</v>
      </c>
      <c r="AA11" s="80" t="s">
        <v>68</v>
      </c>
      <c r="AB11" s="80" t="s">
        <v>374</v>
      </c>
      <c r="AC11" s="80" t="s">
        <v>14</v>
      </c>
      <c r="AD11" s="86">
        <v>0</v>
      </c>
      <c r="AE11" s="80" t="e">
        <f>VLOOKUP(AD11,'Base '!$N$2:$P$12,2,0)</f>
        <v>#N/A</v>
      </c>
      <c r="AF11" s="80" t="e">
        <f>VLOOKUP(AE11,'Base '!$O$1:$P$16,2,0)</f>
        <v>#N/A</v>
      </c>
      <c r="AG11" s="80"/>
      <c r="AH11" s="82"/>
      <c r="AI11" s="82">
        <f t="shared" ref="AI11:AI21" si="0">AG11*AH11</f>
        <v>0</v>
      </c>
      <c r="AJ11" s="86">
        <v>0</v>
      </c>
      <c r="AK11" s="80" t="e">
        <f>VLOOKUP(AJ11,'Base '!$N$2:$P$12,2,0)</f>
        <v>#N/A</v>
      </c>
      <c r="AL11" s="80" t="e">
        <f>VLOOKUP(AK11,'Base '!$O$1:$P$16,2,0)</f>
        <v>#N/A</v>
      </c>
      <c r="AM11" s="80"/>
      <c r="AN11" s="82"/>
      <c r="AO11" s="82">
        <f>AM11*AN11</f>
        <v>0</v>
      </c>
      <c r="AP11" s="86">
        <v>0</v>
      </c>
      <c r="AQ11" s="80" t="e">
        <f>VLOOKUP(AP11,'Base '!$N$2:$P$12,2,0)</f>
        <v>#N/A</v>
      </c>
      <c r="AR11" s="80" t="e">
        <f>VLOOKUP(AQ11,'Base '!$O$1:$P$16,2,0)</f>
        <v>#N/A</v>
      </c>
      <c r="AS11" s="80"/>
      <c r="AT11" s="82"/>
      <c r="AU11" s="82">
        <f>AS11*AT11</f>
        <v>0</v>
      </c>
      <c r="AV11" s="80">
        <v>0</v>
      </c>
      <c r="AW11" s="80" t="e">
        <f>VLOOKUP(AV11,'Base '!$N$2:$P$12,2,0)</f>
        <v>#N/A</v>
      </c>
      <c r="AX11" s="80" t="e">
        <f>VLOOKUP(AW11,'Base '!$O$1:$P$16,2,0)</f>
        <v>#N/A</v>
      </c>
      <c r="AY11" s="80"/>
      <c r="AZ11" s="82"/>
      <c r="BA11" s="82">
        <f>AY11*AZ11</f>
        <v>0</v>
      </c>
      <c r="BB11" s="82">
        <f>AI11+AO11+AU11+BA11</f>
        <v>0</v>
      </c>
      <c r="BC11" s="72">
        <v>0.34861111111111115</v>
      </c>
      <c r="BD11" s="71" t="s">
        <v>371</v>
      </c>
      <c r="BE11" s="71" t="s">
        <v>372</v>
      </c>
      <c r="BF11" s="71" t="s">
        <v>14</v>
      </c>
      <c r="BG11" s="71" t="s">
        <v>373</v>
      </c>
      <c r="BH11" s="71">
        <v>3</v>
      </c>
      <c r="BI11" s="73" t="str">
        <f>VLOOKUP(BH11,'Base '!K:M,2,0)</f>
        <v>RABON</v>
      </c>
      <c r="BJ11" s="7" t="str">
        <f>IF(BH11=0," ",VLOOKUP(BH11,'Base '!K:M,3,FALSE))</f>
        <v>SDS.DIS.DED.10</v>
      </c>
      <c r="BK11" s="7">
        <v>43151</v>
      </c>
      <c r="BL11" s="72">
        <v>0.65069444444444446</v>
      </c>
      <c r="BM11" s="116">
        <v>0</v>
      </c>
      <c r="BN11" s="116">
        <v>0</v>
      </c>
      <c r="BO11" s="116">
        <f>BN11-BM11</f>
        <v>0</v>
      </c>
      <c r="BP11" s="71" t="s">
        <v>14</v>
      </c>
      <c r="BQ11" s="87">
        <f t="shared" ref="BQ11:BQ21" si="1">Q11+BB11</f>
        <v>2500</v>
      </c>
      <c r="BR11" s="88">
        <v>43157</v>
      </c>
      <c r="BS11" s="89">
        <v>43158</v>
      </c>
      <c r="BT11" s="89">
        <v>43158</v>
      </c>
      <c r="BU11" s="85">
        <v>43161</v>
      </c>
      <c r="BV11" s="80" t="s">
        <v>437</v>
      </c>
      <c r="BW11" s="86" t="s">
        <v>436</v>
      </c>
      <c r="BX11" s="80"/>
      <c r="BY11" s="90"/>
    </row>
    <row r="12" spans="1:77" ht="12" customHeight="1" x14ac:dyDescent="0.35">
      <c r="A12" s="98" t="s">
        <v>53</v>
      </c>
      <c r="B12" s="99" t="s">
        <v>375</v>
      </c>
      <c r="C12" s="103">
        <v>43150</v>
      </c>
      <c r="D12" s="137" t="s">
        <v>279</v>
      </c>
      <c r="E12" s="86">
        <v>16</v>
      </c>
      <c r="F12" s="86" t="s">
        <v>7</v>
      </c>
      <c r="G12" s="86">
        <v>650</v>
      </c>
      <c r="H12" s="93">
        <v>3.5</v>
      </c>
      <c r="I12" s="80">
        <v>1</v>
      </c>
      <c r="J12" s="92">
        <v>1842.66</v>
      </c>
      <c r="K12" s="92">
        <f t="shared" ref="K12:K21" si="2">J12*I12</f>
        <v>1842.66</v>
      </c>
      <c r="L12" s="93" t="s">
        <v>14</v>
      </c>
      <c r="M12" s="94">
        <v>0</v>
      </c>
      <c r="N12" s="94">
        <v>0</v>
      </c>
      <c r="O12" s="92">
        <f t="shared" ref="O12:O21" si="3">N12*M12</f>
        <v>0</v>
      </c>
      <c r="P12" s="93" t="s">
        <v>14</v>
      </c>
      <c r="Q12" s="92">
        <f t="shared" ref="Q12:Q21" si="4">K12+O12</f>
        <v>1842.66</v>
      </c>
      <c r="R12" s="137" t="s">
        <v>376</v>
      </c>
      <c r="S12" s="137" t="s">
        <v>377</v>
      </c>
      <c r="T12" s="95">
        <v>43151</v>
      </c>
      <c r="U12" s="101">
        <v>0.41666666666666669</v>
      </c>
      <c r="V12" s="95">
        <v>43151</v>
      </c>
      <c r="W12" s="101">
        <v>0.54166666666666663</v>
      </c>
      <c r="X12" s="137" t="s">
        <v>381</v>
      </c>
      <c r="Y12" s="86" t="s">
        <v>370</v>
      </c>
      <c r="Z12" s="86" t="s">
        <v>370</v>
      </c>
      <c r="AA12" s="86" t="s">
        <v>68</v>
      </c>
      <c r="AB12" s="86" t="s">
        <v>374</v>
      </c>
      <c r="AC12" s="86" t="s">
        <v>14</v>
      </c>
      <c r="AD12" s="86">
        <v>0</v>
      </c>
      <c r="AE12" s="86" t="e">
        <f>VLOOKUP(AD12,'Base '!$N$2:$P$12,2,0)</f>
        <v>#N/A</v>
      </c>
      <c r="AF12" s="86" t="e">
        <f>VLOOKUP(AE12,'Base '!$O$1:$P$16,2,0)</f>
        <v>#N/A</v>
      </c>
      <c r="AG12" s="86"/>
      <c r="AH12" s="86"/>
      <c r="AI12" s="92">
        <f t="shared" si="0"/>
        <v>0</v>
      </c>
      <c r="AJ12" s="86">
        <v>0</v>
      </c>
      <c r="AK12" s="86" t="e">
        <f>VLOOKUP(AJ12,'Base '!$N$2:$P$12,2,0)</f>
        <v>#N/A</v>
      </c>
      <c r="AL12" s="86" t="e">
        <f>VLOOKUP(AK12,'Base '!$O$1:$P$16,2,0)</f>
        <v>#N/A</v>
      </c>
      <c r="AM12" s="86"/>
      <c r="AN12" s="86"/>
      <c r="AO12" s="92">
        <f t="shared" ref="AO12:AO21" si="5">AM12*AN12</f>
        <v>0</v>
      </c>
      <c r="AP12" s="86">
        <v>0</v>
      </c>
      <c r="AQ12" s="86" t="e">
        <f>VLOOKUP(AP12,'Base '!$N$2:$P$12,2,0)</f>
        <v>#N/A</v>
      </c>
      <c r="AR12" s="86" t="e">
        <f>VLOOKUP(AQ12,'Base '!$O$1:$P$16,2,0)</f>
        <v>#N/A</v>
      </c>
      <c r="AS12" s="86"/>
      <c r="AT12" s="86"/>
      <c r="AU12" s="92">
        <f t="shared" ref="AU12:AU21" si="6">AS12*AT12</f>
        <v>0</v>
      </c>
      <c r="AV12" s="86">
        <v>0</v>
      </c>
      <c r="AW12" s="86" t="e">
        <f>VLOOKUP(AV12,'Base '!$N$2:$P$12,2,0)</f>
        <v>#N/A</v>
      </c>
      <c r="AX12" s="86" t="e">
        <f>VLOOKUP(AW12,'Base '!$O$1:$P$16,2,0)</f>
        <v>#N/A</v>
      </c>
      <c r="AY12" s="86"/>
      <c r="AZ12" s="86"/>
      <c r="BA12" s="92">
        <f t="shared" ref="BA12:BA21" si="7">AY12*AZ12</f>
        <v>0</v>
      </c>
      <c r="BB12" s="92">
        <f t="shared" ref="BB12:BB21" si="8">AI12+AO12+AU12+BA12</f>
        <v>0</v>
      </c>
      <c r="BC12" s="74">
        <v>0.3923611111111111</v>
      </c>
      <c r="BD12" s="73" t="s">
        <v>399</v>
      </c>
      <c r="BE12" s="73" t="s">
        <v>372</v>
      </c>
      <c r="BF12" s="73">
        <v>18</v>
      </c>
      <c r="BG12" s="73" t="s">
        <v>378</v>
      </c>
      <c r="BH12" s="73">
        <v>2</v>
      </c>
      <c r="BI12" s="73">
        <f>VLOOKUP(BH12,'Base '!K:M,2,0)</f>
        <v>3.5</v>
      </c>
      <c r="BJ12" s="8" t="str">
        <f>IF(BH12=0," ",VLOOKUP(BH12,'Base '!K:M,3,FALSE))</f>
        <v>SDS.DIS.DED.11</v>
      </c>
      <c r="BK12" s="8">
        <v>43151</v>
      </c>
      <c r="BL12" s="74">
        <v>0.52361111111111114</v>
      </c>
      <c r="BM12" s="117">
        <v>0</v>
      </c>
      <c r="BN12" s="117">
        <v>0</v>
      </c>
      <c r="BO12" s="117">
        <f t="shared" ref="BO12:BO21" si="9">BN12-BM12</f>
        <v>0</v>
      </c>
      <c r="BP12" s="73" t="s">
        <v>14</v>
      </c>
      <c r="BQ12" s="96">
        <f t="shared" si="1"/>
        <v>1842.66</v>
      </c>
      <c r="BR12" s="95">
        <v>43157</v>
      </c>
      <c r="BS12" s="89">
        <v>43158</v>
      </c>
      <c r="BT12" s="89">
        <v>43158</v>
      </c>
      <c r="BU12" s="95">
        <v>43161</v>
      </c>
      <c r="BV12" s="86" t="s">
        <v>438</v>
      </c>
      <c r="BW12" s="86" t="s">
        <v>436</v>
      </c>
      <c r="BX12" s="91"/>
      <c r="BY12" s="97"/>
    </row>
    <row r="13" spans="1:77" ht="12" customHeight="1" x14ac:dyDescent="0.35">
      <c r="A13" s="98" t="s">
        <v>54</v>
      </c>
      <c r="B13" s="99" t="s">
        <v>379</v>
      </c>
      <c r="C13" s="103">
        <v>43150</v>
      </c>
      <c r="D13" s="137" t="s">
        <v>279</v>
      </c>
      <c r="E13" s="86">
        <v>4</v>
      </c>
      <c r="F13" s="86" t="s">
        <v>7</v>
      </c>
      <c r="G13" s="86">
        <v>180</v>
      </c>
      <c r="H13" s="93">
        <v>1.5</v>
      </c>
      <c r="I13" s="86">
        <v>1</v>
      </c>
      <c r="J13" s="92">
        <v>409.48</v>
      </c>
      <c r="K13" s="92">
        <f t="shared" si="2"/>
        <v>409.48</v>
      </c>
      <c r="L13" s="93" t="s">
        <v>14</v>
      </c>
      <c r="M13" s="94">
        <v>0</v>
      </c>
      <c r="N13" s="94">
        <v>0</v>
      </c>
      <c r="O13" s="92">
        <f t="shared" si="3"/>
        <v>0</v>
      </c>
      <c r="P13" s="93" t="s">
        <v>14</v>
      </c>
      <c r="Q13" s="92">
        <f t="shared" si="4"/>
        <v>409.48</v>
      </c>
      <c r="R13" s="137" t="s">
        <v>376</v>
      </c>
      <c r="S13" s="137" t="s">
        <v>377</v>
      </c>
      <c r="T13" s="95">
        <v>43151</v>
      </c>
      <c r="U13" s="101">
        <v>0.41666666666666669</v>
      </c>
      <c r="V13" s="95">
        <v>43151</v>
      </c>
      <c r="W13" s="101">
        <v>0.625</v>
      </c>
      <c r="X13" s="137" t="s">
        <v>380</v>
      </c>
      <c r="Y13" s="86" t="s">
        <v>370</v>
      </c>
      <c r="Z13" s="86" t="s">
        <v>370</v>
      </c>
      <c r="AA13" s="86" t="s">
        <v>68</v>
      </c>
      <c r="AB13" s="86" t="s">
        <v>374</v>
      </c>
      <c r="AC13" s="86" t="s">
        <v>14</v>
      </c>
      <c r="AD13" s="86">
        <v>0</v>
      </c>
      <c r="AE13" s="86" t="e">
        <f>VLOOKUP(AD13,'Base '!$N$2:$P$12,2,0)</f>
        <v>#N/A</v>
      </c>
      <c r="AF13" s="86" t="e">
        <f>VLOOKUP(AE13,'Base '!$O$1:$P$16,2,0)</f>
        <v>#N/A</v>
      </c>
      <c r="AG13" s="86"/>
      <c r="AH13" s="86"/>
      <c r="AI13" s="92">
        <f t="shared" si="0"/>
        <v>0</v>
      </c>
      <c r="AJ13" s="86">
        <v>0</v>
      </c>
      <c r="AK13" s="86" t="e">
        <f>VLOOKUP(AJ13,'Base '!$N$2:$P$12,2,0)</f>
        <v>#N/A</v>
      </c>
      <c r="AL13" s="86" t="e">
        <f>VLOOKUP(AK13,'Base '!$O$1:$P$16,2,0)</f>
        <v>#N/A</v>
      </c>
      <c r="AM13" s="86"/>
      <c r="AN13" s="86"/>
      <c r="AO13" s="92">
        <f t="shared" si="5"/>
        <v>0</v>
      </c>
      <c r="AP13" s="86">
        <v>0</v>
      </c>
      <c r="AQ13" s="86" t="e">
        <f>VLOOKUP(AP13,'Base '!$N$2:$P$12,2,0)</f>
        <v>#N/A</v>
      </c>
      <c r="AR13" s="86" t="e">
        <f>VLOOKUP(AQ13,'Base '!$O$1:$P$16,2,0)</f>
        <v>#N/A</v>
      </c>
      <c r="AS13" s="86"/>
      <c r="AT13" s="86"/>
      <c r="AU13" s="92">
        <f t="shared" si="6"/>
        <v>0</v>
      </c>
      <c r="AV13" s="86">
        <v>0</v>
      </c>
      <c r="AW13" s="86" t="e">
        <f>VLOOKUP(AV13,'Base '!$N$2:$P$12,2,0)</f>
        <v>#N/A</v>
      </c>
      <c r="AX13" s="86" t="e">
        <f>VLOOKUP(AW13,'Base '!$O$1:$P$16,2,0)</f>
        <v>#N/A</v>
      </c>
      <c r="AY13" s="86"/>
      <c r="AZ13" s="86"/>
      <c r="BA13" s="92">
        <f t="shared" si="7"/>
        <v>0</v>
      </c>
      <c r="BB13" s="92">
        <f t="shared" si="8"/>
        <v>0</v>
      </c>
      <c r="BC13" s="74">
        <v>0.3923611111111111</v>
      </c>
      <c r="BD13" s="73" t="s">
        <v>399</v>
      </c>
      <c r="BE13" s="73" t="s">
        <v>372</v>
      </c>
      <c r="BF13" s="73">
        <v>18</v>
      </c>
      <c r="BG13" s="73" t="s">
        <v>382</v>
      </c>
      <c r="BH13" s="73">
        <v>1</v>
      </c>
      <c r="BI13" s="73">
        <f>VLOOKUP(BH13,'Base '!K:M,2,0)</f>
        <v>1.5</v>
      </c>
      <c r="BJ13" s="8" t="str">
        <f>IF(BH13=0," ",VLOOKUP(BH13,'Base '!K:M,3,FALSE))</f>
        <v>SDS.DIS.DED.12</v>
      </c>
      <c r="BK13" s="8">
        <v>43151</v>
      </c>
      <c r="BL13" s="74">
        <v>0.52361111111111114</v>
      </c>
      <c r="BM13" s="117">
        <v>0</v>
      </c>
      <c r="BN13" s="117">
        <v>0</v>
      </c>
      <c r="BO13" s="117">
        <f t="shared" si="9"/>
        <v>0</v>
      </c>
      <c r="BP13" s="73" t="s">
        <v>14</v>
      </c>
      <c r="BQ13" s="96">
        <f t="shared" si="1"/>
        <v>409.48</v>
      </c>
      <c r="BR13" s="95">
        <v>43157</v>
      </c>
      <c r="BS13" s="89">
        <v>43158</v>
      </c>
      <c r="BT13" s="89">
        <v>43158</v>
      </c>
      <c r="BU13" s="95">
        <v>43161</v>
      </c>
      <c r="BV13" s="86" t="s">
        <v>438</v>
      </c>
      <c r="BW13" s="86" t="s">
        <v>436</v>
      </c>
      <c r="BX13" s="91"/>
      <c r="BY13" s="97"/>
    </row>
    <row r="14" spans="1:77" ht="12" customHeight="1" x14ac:dyDescent="0.35">
      <c r="A14" s="98" t="s">
        <v>55</v>
      </c>
      <c r="B14" s="99" t="s">
        <v>383</v>
      </c>
      <c r="C14" s="103">
        <v>43150</v>
      </c>
      <c r="D14" s="137" t="s">
        <v>135</v>
      </c>
      <c r="E14" s="86">
        <v>12</v>
      </c>
      <c r="F14" s="86" t="s">
        <v>6</v>
      </c>
      <c r="G14" s="100">
        <v>18000</v>
      </c>
      <c r="H14" s="93" t="s">
        <v>384</v>
      </c>
      <c r="I14" s="86">
        <v>1</v>
      </c>
      <c r="J14" s="92">
        <v>4080</v>
      </c>
      <c r="K14" s="92">
        <f t="shared" si="2"/>
        <v>4080</v>
      </c>
      <c r="L14" s="93" t="s">
        <v>14</v>
      </c>
      <c r="M14" s="94">
        <v>0</v>
      </c>
      <c r="N14" s="94">
        <v>0</v>
      </c>
      <c r="O14" s="92">
        <f t="shared" si="3"/>
        <v>0</v>
      </c>
      <c r="P14" s="93" t="s">
        <v>14</v>
      </c>
      <c r="Q14" s="92">
        <f t="shared" si="4"/>
        <v>4080</v>
      </c>
      <c r="R14" s="86" t="s">
        <v>385</v>
      </c>
      <c r="S14" s="86" t="s">
        <v>386</v>
      </c>
      <c r="T14" s="95">
        <v>43150</v>
      </c>
      <c r="U14" s="101">
        <v>0.41666666666666669</v>
      </c>
      <c r="V14" s="95">
        <v>43152</v>
      </c>
      <c r="W14" s="101">
        <v>0.375</v>
      </c>
      <c r="X14" s="137" t="s">
        <v>416</v>
      </c>
      <c r="Y14" s="86" t="s">
        <v>387</v>
      </c>
      <c r="Z14" s="86" t="s">
        <v>387</v>
      </c>
      <c r="AA14" s="86" t="s">
        <v>68</v>
      </c>
      <c r="AB14" s="86" t="s">
        <v>374</v>
      </c>
      <c r="AC14" s="86" t="s">
        <v>14</v>
      </c>
      <c r="AD14" s="86">
        <v>0</v>
      </c>
      <c r="AE14" s="86" t="e">
        <f>VLOOKUP(AD14,'Base '!$N$2:$P$12,2,0)</f>
        <v>#N/A</v>
      </c>
      <c r="AF14" s="86" t="e">
        <f>VLOOKUP(AE14,'Base '!$O$1:$P$16,2,0)</f>
        <v>#N/A</v>
      </c>
      <c r="AG14" s="86"/>
      <c r="AH14" s="86"/>
      <c r="AI14" s="92">
        <f t="shared" si="0"/>
        <v>0</v>
      </c>
      <c r="AJ14" s="86">
        <v>0</v>
      </c>
      <c r="AK14" s="86" t="e">
        <f>VLOOKUP(AJ14,'Base '!$N$2:$P$12,2,0)</f>
        <v>#N/A</v>
      </c>
      <c r="AL14" s="86" t="e">
        <f>VLOOKUP(AK14,'Base '!$O$1:$P$16,2,0)</f>
        <v>#N/A</v>
      </c>
      <c r="AM14" s="86"/>
      <c r="AN14" s="86"/>
      <c r="AO14" s="92">
        <f t="shared" si="5"/>
        <v>0</v>
      </c>
      <c r="AP14" s="86">
        <v>0</v>
      </c>
      <c r="AQ14" s="86" t="e">
        <f>VLOOKUP(AP14,'Base '!$N$2:$P$12,2,0)</f>
        <v>#N/A</v>
      </c>
      <c r="AR14" s="86" t="e">
        <f>VLOOKUP(AQ14,'Base '!$O$1:$P$16,2,0)</f>
        <v>#N/A</v>
      </c>
      <c r="AS14" s="86"/>
      <c r="AT14" s="86"/>
      <c r="AU14" s="92">
        <f t="shared" si="6"/>
        <v>0</v>
      </c>
      <c r="AV14" s="86">
        <v>0</v>
      </c>
      <c r="AW14" s="86" t="e">
        <f>VLOOKUP(AV14,'Base '!$N$2:$P$12,2,0)</f>
        <v>#N/A</v>
      </c>
      <c r="AX14" s="86" t="e">
        <f>VLOOKUP(AW14,'Base '!$O$1:$P$16,2,0)</f>
        <v>#N/A</v>
      </c>
      <c r="AY14" s="86"/>
      <c r="AZ14" s="86"/>
      <c r="BA14" s="92">
        <f t="shared" si="7"/>
        <v>0</v>
      </c>
      <c r="BB14" s="92">
        <f t="shared" si="8"/>
        <v>0</v>
      </c>
      <c r="BC14" s="74">
        <v>0.375</v>
      </c>
      <c r="BD14" s="73" t="s">
        <v>388</v>
      </c>
      <c r="BE14" s="73" t="s">
        <v>389</v>
      </c>
      <c r="BF14" s="73">
        <v>19</v>
      </c>
      <c r="BG14" s="73" t="s">
        <v>14</v>
      </c>
      <c r="BH14" s="73">
        <v>5</v>
      </c>
      <c r="BI14" s="73" t="str">
        <f>VLOOKUP(BH14,'Base '!K:M,2,0)</f>
        <v>TRAILER 53"</v>
      </c>
      <c r="BJ14" s="8" t="str">
        <f>IF(BH14=0," ",VLOOKUP(BH14,'Base '!K:M,3,FALSE))</f>
        <v>SDS.DIS.DED.07</v>
      </c>
      <c r="BK14" s="8">
        <v>43152</v>
      </c>
      <c r="BL14" s="74">
        <v>0.39861111111111108</v>
      </c>
      <c r="BM14" s="117">
        <v>0</v>
      </c>
      <c r="BN14" s="117">
        <v>0</v>
      </c>
      <c r="BO14" s="117">
        <f t="shared" si="9"/>
        <v>0</v>
      </c>
      <c r="BP14" s="73" t="s">
        <v>14</v>
      </c>
      <c r="BQ14" s="96">
        <f t="shared" si="1"/>
        <v>4080</v>
      </c>
      <c r="BR14" s="95">
        <v>43157</v>
      </c>
      <c r="BS14" s="89">
        <v>43158</v>
      </c>
      <c r="BT14" s="89">
        <v>43158</v>
      </c>
      <c r="BU14" s="95">
        <v>43186</v>
      </c>
      <c r="BV14" s="86" t="s">
        <v>443</v>
      </c>
      <c r="BW14" s="86" t="s">
        <v>436</v>
      </c>
      <c r="BX14" s="86"/>
      <c r="BY14" s="102"/>
    </row>
    <row r="15" spans="1:77" ht="12" customHeight="1" x14ac:dyDescent="0.35">
      <c r="A15" s="98" t="s">
        <v>56</v>
      </c>
      <c r="B15" s="99" t="s">
        <v>390</v>
      </c>
      <c r="C15" s="103">
        <v>43151</v>
      </c>
      <c r="D15" s="137" t="s">
        <v>319</v>
      </c>
      <c r="E15" s="86">
        <v>3</v>
      </c>
      <c r="F15" s="86" t="s">
        <v>6</v>
      </c>
      <c r="G15" s="86">
        <v>1400</v>
      </c>
      <c r="H15" s="93">
        <v>1.5</v>
      </c>
      <c r="I15" s="86">
        <v>1</v>
      </c>
      <c r="J15" s="92">
        <v>34200</v>
      </c>
      <c r="K15" s="92">
        <f t="shared" si="2"/>
        <v>34200</v>
      </c>
      <c r="L15" s="93" t="s">
        <v>14</v>
      </c>
      <c r="M15" s="94">
        <v>0</v>
      </c>
      <c r="N15" s="94">
        <v>0</v>
      </c>
      <c r="O15" s="92">
        <f t="shared" si="3"/>
        <v>0</v>
      </c>
      <c r="P15" s="93" t="s">
        <v>14</v>
      </c>
      <c r="Q15" s="92">
        <f t="shared" si="4"/>
        <v>34200</v>
      </c>
      <c r="R15" s="86" t="s">
        <v>391</v>
      </c>
      <c r="S15" s="86" t="s">
        <v>392</v>
      </c>
      <c r="T15" s="95">
        <v>43152</v>
      </c>
      <c r="U15" s="101">
        <v>0.75</v>
      </c>
      <c r="V15" s="95">
        <v>43154</v>
      </c>
      <c r="W15" s="101">
        <v>0.41666666666666669</v>
      </c>
      <c r="X15" s="137" t="s">
        <v>417</v>
      </c>
      <c r="Y15" s="86" t="s">
        <v>387</v>
      </c>
      <c r="Z15" s="86" t="s">
        <v>387</v>
      </c>
      <c r="AA15" s="86" t="s">
        <v>69</v>
      </c>
      <c r="AB15" s="86" t="s">
        <v>374</v>
      </c>
      <c r="AC15" s="86" t="s">
        <v>14</v>
      </c>
      <c r="AD15" s="86">
        <v>0</v>
      </c>
      <c r="AE15" s="86" t="e">
        <f>VLOOKUP(AD15,'Base '!$N$2:$P$12,2,0)</f>
        <v>#N/A</v>
      </c>
      <c r="AF15" s="86" t="e">
        <f>VLOOKUP(AE15,'Base '!$O$1:$P$16,2,0)</f>
        <v>#N/A</v>
      </c>
      <c r="AG15" s="86"/>
      <c r="AH15" s="86"/>
      <c r="AI15" s="92">
        <f t="shared" si="0"/>
        <v>0</v>
      </c>
      <c r="AJ15" s="86">
        <v>0</v>
      </c>
      <c r="AK15" s="86" t="e">
        <f>VLOOKUP(AJ15,'Base '!$N$2:$P$12,2,0)</f>
        <v>#N/A</v>
      </c>
      <c r="AL15" s="86" t="e">
        <f>VLOOKUP(AK15,'Base '!$O$1:$P$16,2,0)</f>
        <v>#N/A</v>
      </c>
      <c r="AM15" s="86"/>
      <c r="AN15" s="86"/>
      <c r="AO15" s="92">
        <f t="shared" si="5"/>
        <v>0</v>
      </c>
      <c r="AP15" s="86">
        <v>0</v>
      </c>
      <c r="AQ15" s="86" t="e">
        <f>VLOOKUP(AP15,'Base '!$N$2:$P$12,2,0)</f>
        <v>#N/A</v>
      </c>
      <c r="AR15" s="86" t="e">
        <f>VLOOKUP(AQ15,'Base '!$O$1:$P$16,2,0)</f>
        <v>#N/A</v>
      </c>
      <c r="AS15" s="86"/>
      <c r="AT15" s="86"/>
      <c r="AU15" s="92">
        <f t="shared" si="6"/>
        <v>0</v>
      </c>
      <c r="AV15" s="86">
        <v>0</v>
      </c>
      <c r="AW15" s="86" t="e">
        <f>VLOOKUP(AV15,'Base '!$N$2:$P$12,2,0)</f>
        <v>#N/A</v>
      </c>
      <c r="AX15" s="86" t="e">
        <f>VLOOKUP(AW15,'Base '!$O$1:$P$16,2,0)</f>
        <v>#N/A</v>
      </c>
      <c r="AY15" s="86"/>
      <c r="AZ15" s="86"/>
      <c r="BA15" s="92">
        <f t="shared" si="7"/>
        <v>0</v>
      </c>
      <c r="BB15" s="92">
        <f t="shared" si="8"/>
        <v>0</v>
      </c>
      <c r="BC15" s="74">
        <v>0.64861111111111114</v>
      </c>
      <c r="BD15" s="73" t="s">
        <v>371</v>
      </c>
      <c r="BE15" s="73" t="s">
        <v>453</v>
      </c>
      <c r="BF15" s="73">
        <v>19</v>
      </c>
      <c r="BG15" s="73" t="s">
        <v>393</v>
      </c>
      <c r="BH15" s="73">
        <v>1</v>
      </c>
      <c r="BI15" s="73">
        <f>VLOOKUP(BH15,'Base '!K:M,2,0)</f>
        <v>1.5</v>
      </c>
      <c r="BJ15" s="8" t="str">
        <f>IF(BH15=0," ",VLOOKUP(BH15,'Base '!K:M,3,FALSE))</f>
        <v>SDS.DIS.DED.12</v>
      </c>
      <c r="BK15" s="8">
        <v>43153</v>
      </c>
      <c r="BL15" s="74">
        <v>4.1666666666666664E-2</v>
      </c>
      <c r="BM15" s="117">
        <v>0</v>
      </c>
      <c r="BN15" s="117">
        <v>0</v>
      </c>
      <c r="BO15" s="117">
        <f t="shared" si="9"/>
        <v>0</v>
      </c>
      <c r="BP15" s="73" t="s">
        <v>14</v>
      </c>
      <c r="BQ15" s="96">
        <f t="shared" si="1"/>
        <v>34200</v>
      </c>
      <c r="BR15" s="95">
        <v>43157</v>
      </c>
      <c r="BS15" s="89">
        <v>43158</v>
      </c>
      <c r="BT15" s="89">
        <v>43158</v>
      </c>
      <c r="BU15" s="95">
        <v>43151</v>
      </c>
      <c r="BV15" s="86" t="s">
        <v>439</v>
      </c>
      <c r="BW15" s="86" t="s">
        <v>436</v>
      </c>
      <c r="BX15" s="86"/>
      <c r="BY15" s="102"/>
    </row>
    <row r="16" spans="1:77" ht="12" customHeight="1" x14ac:dyDescent="0.35">
      <c r="A16" s="98" t="s">
        <v>57</v>
      </c>
      <c r="B16" s="99" t="s">
        <v>394</v>
      </c>
      <c r="C16" s="103">
        <v>43152</v>
      </c>
      <c r="D16" s="137" t="s">
        <v>279</v>
      </c>
      <c r="E16" s="86">
        <v>1</v>
      </c>
      <c r="F16" s="86" t="s">
        <v>7</v>
      </c>
      <c r="G16" s="86">
        <v>30</v>
      </c>
      <c r="H16" s="93">
        <v>1.5</v>
      </c>
      <c r="I16" s="86">
        <v>1</v>
      </c>
      <c r="J16" s="92">
        <v>307.11</v>
      </c>
      <c r="K16" s="92">
        <f t="shared" si="2"/>
        <v>307.11</v>
      </c>
      <c r="L16" s="93" t="s">
        <v>14</v>
      </c>
      <c r="M16" s="94">
        <v>0</v>
      </c>
      <c r="N16" s="94">
        <v>0</v>
      </c>
      <c r="O16" s="92">
        <f t="shared" si="3"/>
        <v>0</v>
      </c>
      <c r="P16" s="93" t="s">
        <v>14</v>
      </c>
      <c r="Q16" s="92">
        <f t="shared" si="4"/>
        <v>307.11</v>
      </c>
      <c r="R16" s="137" t="s">
        <v>395</v>
      </c>
      <c r="S16" s="137" t="s">
        <v>405</v>
      </c>
      <c r="T16" s="95">
        <v>43152</v>
      </c>
      <c r="U16" s="101">
        <v>0.41666666666666669</v>
      </c>
      <c r="V16" s="95">
        <v>43152</v>
      </c>
      <c r="W16" s="101">
        <v>0.58333333333333337</v>
      </c>
      <c r="X16" s="137" t="s">
        <v>418</v>
      </c>
      <c r="Y16" s="86" t="s">
        <v>370</v>
      </c>
      <c r="Z16" s="86" t="s">
        <v>370</v>
      </c>
      <c r="AA16" s="86" t="s">
        <v>68</v>
      </c>
      <c r="AB16" s="86" t="s">
        <v>374</v>
      </c>
      <c r="AC16" s="86" t="s">
        <v>14</v>
      </c>
      <c r="AD16" s="86">
        <v>0</v>
      </c>
      <c r="AE16" s="86" t="e">
        <f>VLOOKUP(AD16,'Base '!$N$2:$P$12,2,0)</f>
        <v>#N/A</v>
      </c>
      <c r="AF16" s="86" t="e">
        <f>VLOOKUP(AE16,'Base '!$O$1:$P$16,2,0)</f>
        <v>#N/A</v>
      </c>
      <c r="AG16" s="86"/>
      <c r="AH16" s="86"/>
      <c r="AI16" s="92">
        <f t="shared" si="0"/>
        <v>0</v>
      </c>
      <c r="AJ16" s="86">
        <v>0</v>
      </c>
      <c r="AK16" s="86" t="e">
        <f>VLOOKUP(AJ16,'Base '!$N$2:$P$12,2,0)</f>
        <v>#N/A</v>
      </c>
      <c r="AL16" s="86" t="e">
        <f>VLOOKUP(AK16,'Base '!$O$1:$P$16,2,0)</f>
        <v>#N/A</v>
      </c>
      <c r="AM16" s="86"/>
      <c r="AN16" s="86"/>
      <c r="AO16" s="92">
        <f t="shared" si="5"/>
        <v>0</v>
      </c>
      <c r="AP16" s="86">
        <v>0</v>
      </c>
      <c r="AQ16" s="86" t="e">
        <f>VLOOKUP(AP16,'Base '!$N$2:$P$12,2,0)</f>
        <v>#N/A</v>
      </c>
      <c r="AR16" s="86" t="e">
        <f>VLOOKUP(AQ16,'Base '!$O$1:$P$16,2,0)</f>
        <v>#N/A</v>
      </c>
      <c r="AS16" s="86"/>
      <c r="AT16" s="86"/>
      <c r="AU16" s="92">
        <f t="shared" si="6"/>
        <v>0</v>
      </c>
      <c r="AV16" s="86">
        <v>0</v>
      </c>
      <c r="AW16" s="86" t="e">
        <f>VLOOKUP(AV16,'Base '!$N$2:$P$12,2,0)</f>
        <v>#N/A</v>
      </c>
      <c r="AX16" s="86" t="e">
        <f>VLOOKUP(AW16,'Base '!$O$1:$P$16,2,0)</f>
        <v>#N/A</v>
      </c>
      <c r="AY16" s="86"/>
      <c r="AZ16" s="86"/>
      <c r="BA16" s="92">
        <f t="shared" si="7"/>
        <v>0</v>
      </c>
      <c r="BB16" s="92">
        <f t="shared" si="8"/>
        <v>0</v>
      </c>
      <c r="BC16" s="74">
        <v>0.51458333333333328</v>
      </c>
      <c r="BD16" s="73" t="s">
        <v>399</v>
      </c>
      <c r="BE16" s="73" t="s">
        <v>372</v>
      </c>
      <c r="BF16" s="73">
        <v>17</v>
      </c>
      <c r="BG16" s="73" t="s">
        <v>378</v>
      </c>
      <c r="BH16" s="73">
        <v>1</v>
      </c>
      <c r="BI16" s="73">
        <f>VLOOKUP(BH16,'Base '!K:M,2,0)</f>
        <v>1.5</v>
      </c>
      <c r="BJ16" s="8" t="str">
        <f>IF(BH16=0," ",VLOOKUP(BH16,'Base '!K:M,3,FALSE))</f>
        <v>SDS.DIS.DED.12</v>
      </c>
      <c r="BK16" s="8">
        <v>43153</v>
      </c>
      <c r="BL16" s="74">
        <v>0.40138888888888885</v>
      </c>
      <c r="BM16" s="117">
        <v>0</v>
      </c>
      <c r="BN16" s="117">
        <v>0</v>
      </c>
      <c r="BO16" s="117">
        <f t="shared" si="9"/>
        <v>0</v>
      </c>
      <c r="BP16" s="73" t="s">
        <v>14</v>
      </c>
      <c r="BQ16" s="96">
        <f t="shared" si="1"/>
        <v>307.11</v>
      </c>
      <c r="BR16" s="95">
        <v>43157</v>
      </c>
      <c r="BS16" s="89">
        <v>43158</v>
      </c>
      <c r="BT16" s="89">
        <v>43158</v>
      </c>
      <c r="BU16" s="95">
        <v>43161</v>
      </c>
      <c r="BV16" s="86" t="s">
        <v>438</v>
      </c>
      <c r="BW16" s="86" t="s">
        <v>436</v>
      </c>
      <c r="BX16" s="86"/>
      <c r="BY16" s="102"/>
    </row>
    <row r="17" spans="1:77" ht="12" customHeight="1" x14ac:dyDescent="0.35">
      <c r="A17" s="98" t="s">
        <v>58</v>
      </c>
      <c r="B17" s="99" t="s">
        <v>400</v>
      </c>
      <c r="C17" s="103">
        <v>43152</v>
      </c>
      <c r="D17" s="137" t="s">
        <v>279</v>
      </c>
      <c r="E17" s="86">
        <v>1</v>
      </c>
      <c r="F17" s="86" t="s">
        <v>7</v>
      </c>
      <c r="G17" s="86">
        <v>30</v>
      </c>
      <c r="H17" s="93">
        <v>1.5</v>
      </c>
      <c r="I17" s="86">
        <v>1</v>
      </c>
      <c r="J17" s="92">
        <v>307.11</v>
      </c>
      <c r="K17" s="92">
        <f t="shared" si="2"/>
        <v>307.11</v>
      </c>
      <c r="L17" s="93" t="s">
        <v>14</v>
      </c>
      <c r="M17" s="94">
        <v>0</v>
      </c>
      <c r="N17" s="94">
        <v>0</v>
      </c>
      <c r="O17" s="92">
        <f t="shared" si="3"/>
        <v>0</v>
      </c>
      <c r="P17" s="93" t="s">
        <v>14</v>
      </c>
      <c r="Q17" s="92">
        <f t="shared" si="4"/>
        <v>307.11</v>
      </c>
      <c r="R17" s="137" t="s">
        <v>396</v>
      </c>
      <c r="S17" s="137" t="s">
        <v>406</v>
      </c>
      <c r="T17" s="95">
        <v>43152</v>
      </c>
      <c r="U17" s="101">
        <v>0.41666666666666669</v>
      </c>
      <c r="V17" s="95">
        <v>43152</v>
      </c>
      <c r="W17" s="101">
        <v>0.625</v>
      </c>
      <c r="X17" s="137" t="s">
        <v>419</v>
      </c>
      <c r="Y17" s="86" t="s">
        <v>370</v>
      </c>
      <c r="Z17" s="86" t="s">
        <v>370</v>
      </c>
      <c r="AA17" s="86" t="s">
        <v>68</v>
      </c>
      <c r="AB17" s="86" t="s">
        <v>374</v>
      </c>
      <c r="AC17" s="86" t="s">
        <v>14</v>
      </c>
      <c r="AD17" s="86">
        <v>0</v>
      </c>
      <c r="AE17" s="86" t="e">
        <f>VLOOKUP(AD17,'Base '!$N$2:$P$12,2,0)</f>
        <v>#N/A</v>
      </c>
      <c r="AF17" s="86" t="e">
        <f>VLOOKUP(AE17,'Base '!$O$1:$P$16,2,0)</f>
        <v>#N/A</v>
      </c>
      <c r="AG17" s="86"/>
      <c r="AH17" s="86"/>
      <c r="AI17" s="92">
        <f t="shared" si="0"/>
        <v>0</v>
      </c>
      <c r="AJ17" s="86">
        <v>0</v>
      </c>
      <c r="AK17" s="86" t="e">
        <f>VLOOKUP(AJ17,'Base '!$N$2:$P$12,2,0)</f>
        <v>#N/A</v>
      </c>
      <c r="AL17" s="86" t="e">
        <f>VLOOKUP(AK17,'Base '!$O$1:$P$16,2,0)</f>
        <v>#N/A</v>
      </c>
      <c r="AM17" s="86"/>
      <c r="AN17" s="86"/>
      <c r="AO17" s="92">
        <f t="shared" si="5"/>
        <v>0</v>
      </c>
      <c r="AP17" s="86">
        <v>0</v>
      </c>
      <c r="AQ17" s="86" t="e">
        <f>VLOOKUP(AP17,'Base '!$N$2:$P$12,2,0)</f>
        <v>#N/A</v>
      </c>
      <c r="AR17" s="86" t="e">
        <f>VLOOKUP(AQ17,'Base '!$O$1:$P$16,2,0)</f>
        <v>#N/A</v>
      </c>
      <c r="AS17" s="86"/>
      <c r="AT17" s="86"/>
      <c r="AU17" s="92">
        <f t="shared" si="6"/>
        <v>0</v>
      </c>
      <c r="AV17" s="86">
        <v>0</v>
      </c>
      <c r="AW17" s="86" t="e">
        <f>VLOOKUP(AV17,'Base '!$N$2:$P$12,2,0)</f>
        <v>#N/A</v>
      </c>
      <c r="AX17" s="86" t="e">
        <f>VLOOKUP(AW17,'Base '!$O$1:$P$16,2,0)</f>
        <v>#N/A</v>
      </c>
      <c r="AY17" s="86"/>
      <c r="AZ17" s="86"/>
      <c r="BA17" s="92">
        <f t="shared" si="7"/>
        <v>0</v>
      </c>
      <c r="BB17" s="92">
        <f t="shared" si="8"/>
        <v>0</v>
      </c>
      <c r="BC17" s="74">
        <v>0.51458333333333328</v>
      </c>
      <c r="BD17" s="73" t="s">
        <v>399</v>
      </c>
      <c r="BE17" s="73" t="s">
        <v>372</v>
      </c>
      <c r="BF17" s="73">
        <v>17</v>
      </c>
      <c r="BG17" s="73" t="s">
        <v>378</v>
      </c>
      <c r="BH17" s="73">
        <v>1</v>
      </c>
      <c r="BI17" s="73">
        <f>VLOOKUP(BH17,'Base '!K:M,2,0)</f>
        <v>1.5</v>
      </c>
      <c r="BJ17" s="8" t="str">
        <f>IF(BH17=0," ",VLOOKUP(BH17,'Base '!K:M,3,FALSE))</f>
        <v>SDS.DIS.DED.12</v>
      </c>
      <c r="BK17" s="8">
        <v>43153</v>
      </c>
      <c r="BL17" s="74">
        <v>0.40138888888888885</v>
      </c>
      <c r="BM17" s="117">
        <v>0</v>
      </c>
      <c r="BN17" s="117">
        <v>0</v>
      </c>
      <c r="BO17" s="117">
        <f t="shared" si="9"/>
        <v>0</v>
      </c>
      <c r="BP17" s="73" t="s">
        <v>14</v>
      </c>
      <c r="BQ17" s="96">
        <f t="shared" si="1"/>
        <v>307.11</v>
      </c>
      <c r="BR17" s="95">
        <v>43157</v>
      </c>
      <c r="BS17" s="89">
        <v>43158</v>
      </c>
      <c r="BT17" s="89">
        <v>43158</v>
      </c>
      <c r="BU17" s="95">
        <v>43161</v>
      </c>
      <c r="BV17" s="86" t="s">
        <v>438</v>
      </c>
      <c r="BW17" s="86" t="s">
        <v>436</v>
      </c>
      <c r="BX17" s="86"/>
      <c r="BY17" s="102"/>
    </row>
    <row r="18" spans="1:77" ht="12" customHeight="1" x14ac:dyDescent="0.35">
      <c r="A18" s="98" t="s">
        <v>59</v>
      </c>
      <c r="B18" s="99" t="s">
        <v>401</v>
      </c>
      <c r="C18" s="103">
        <v>43152</v>
      </c>
      <c r="D18" s="137" t="s">
        <v>279</v>
      </c>
      <c r="E18" s="86">
        <v>4</v>
      </c>
      <c r="F18" s="86" t="s">
        <v>7</v>
      </c>
      <c r="G18" s="86">
        <v>10</v>
      </c>
      <c r="H18" s="93">
        <v>1.5</v>
      </c>
      <c r="I18" s="86">
        <v>1</v>
      </c>
      <c r="J18" s="92">
        <v>307.11</v>
      </c>
      <c r="K18" s="92">
        <f t="shared" si="2"/>
        <v>307.11</v>
      </c>
      <c r="L18" s="93" t="s">
        <v>14</v>
      </c>
      <c r="M18" s="94">
        <v>0</v>
      </c>
      <c r="N18" s="94">
        <v>0</v>
      </c>
      <c r="O18" s="92">
        <f t="shared" si="3"/>
        <v>0</v>
      </c>
      <c r="P18" s="93" t="s">
        <v>14</v>
      </c>
      <c r="Q18" s="92">
        <f t="shared" si="4"/>
        <v>307.11</v>
      </c>
      <c r="R18" s="137" t="s">
        <v>397</v>
      </c>
      <c r="S18" s="137" t="s">
        <v>407</v>
      </c>
      <c r="T18" s="95">
        <v>43152</v>
      </c>
      <c r="U18" s="101">
        <v>0.41666666666666669</v>
      </c>
      <c r="V18" s="95">
        <v>43152</v>
      </c>
      <c r="W18" s="101">
        <v>0.66666666666666663</v>
      </c>
      <c r="X18" s="137" t="s">
        <v>420</v>
      </c>
      <c r="Y18" s="86" t="s">
        <v>370</v>
      </c>
      <c r="Z18" s="86" t="s">
        <v>370</v>
      </c>
      <c r="AA18" s="86" t="s">
        <v>68</v>
      </c>
      <c r="AB18" s="86" t="s">
        <v>374</v>
      </c>
      <c r="AC18" s="86" t="s">
        <v>14</v>
      </c>
      <c r="AD18" s="86"/>
      <c r="AE18" s="86" t="e">
        <f>VLOOKUP(AD18,'Base '!$N$2:$P$12,2,0)</f>
        <v>#N/A</v>
      </c>
      <c r="AF18" s="86" t="e">
        <f>VLOOKUP(AE18,'Base '!$O$1:$P$16,2,0)</f>
        <v>#N/A</v>
      </c>
      <c r="AG18" s="86"/>
      <c r="AH18" s="86"/>
      <c r="AI18" s="92">
        <f t="shared" si="0"/>
        <v>0</v>
      </c>
      <c r="AJ18" s="86">
        <v>0</v>
      </c>
      <c r="AK18" s="86" t="e">
        <f>VLOOKUP(AJ18,'Base '!$N$2:$P$12,2,0)</f>
        <v>#N/A</v>
      </c>
      <c r="AL18" s="86" t="e">
        <f>VLOOKUP(AK18,'Base '!$O$1:$P$16,2,0)</f>
        <v>#N/A</v>
      </c>
      <c r="AM18" s="86"/>
      <c r="AN18" s="86"/>
      <c r="AO18" s="92">
        <f t="shared" si="5"/>
        <v>0</v>
      </c>
      <c r="AP18" s="86">
        <v>0</v>
      </c>
      <c r="AQ18" s="86" t="e">
        <f>VLOOKUP(AP18,'Base '!$N$2:$P$12,2,0)</f>
        <v>#N/A</v>
      </c>
      <c r="AR18" s="86" t="e">
        <f>VLOOKUP(AQ18,'Base '!$O$1:$P$16,2,0)</f>
        <v>#N/A</v>
      </c>
      <c r="AS18" s="86"/>
      <c r="AT18" s="86"/>
      <c r="AU18" s="92">
        <f t="shared" si="6"/>
        <v>0</v>
      </c>
      <c r="AV18" s="86">
        <v>0</v>
      </c>
      <c r="AW18" s="86" t="e">
        <f>VLOOKUP(AV18,'Base '!$N$2:$P$12,2,0)</f>
        <v>#N/A</v>
      </c>
      <c r="AX18" s="86" t="e">
        <f>VLOOKUP(AW18,'Base '!$O$1:$P$16,2,0)</f>
        <v>#N/A</v>
      </c>
      <c r="AY18" s="86"/>
      <c r="AZ18" s="86"/>
      <c r="BA18" s="92">
        <f t="shared" si="7"/>
        <v>0</v>
      </c>
      <c r="BB18" s="92">
        <f t="shared" si="8"/>
        <v>0</v>
      </c>
      <c r="BC18" s="74">
        <v>0.51458333333333328</v>
      </c>
      <c r="BD18" s="73" t="s">
        <v>399</v>
      </c>
      <c r="BE18" s="73" t="s">
        <v>372</v>
      </c>
      <c r="BF18" s="73">
        <v>17</v>
      </c>
      <c r="BG18" s="73" t="s">
        <v>378</v>
      </c>
      <c r="BH18" s="73">
        <v>1</v>
      </c>
      <c r="BI18" s="73">
        <f>VLOOKUP(BH18,'Base '!K:M,2,0)</f>
        <v>1.5</v>
      </c>
      <c r="BJ18" s="8" t="str">
        <f>IF(BH18=0," ",VLOOKUP(BH18,'Base '!K:M,3,FALSE))</f>
        <v>SDS.DIS.DED.12</v>
      </c>
      <c r="BK18" s="8">
        <v>43153</v>
      </c>
      <c r="BL18" s="74">
        <v>0.40138888888888885</v>
      </c>
      <c r="BM18" s="117">
        <v>0</v>
      </c>
      <c r="BN18" s="117">
        <v>0</v>
      </c>
      <c r="BO18" s="117">
        <f t="shared" si="9"/>
        <v>0</v>
      </c>
      <c r="BP18" s="73" t="s">
        <v>14</v>
      </c>
      <c r="BQ18" s="96">
        <f t="shared" si="1"/>
        <v>307.11</v>
      </c>
      <c r="BR18" s="95">
        <v>43157</v>
      </c>
      <c r="BS18" s="89">
        <v>43158</v>
      </c>
      <c r="BT18" s="89">
        <v>43158</v>
      </c>
      <c r="BU18" s="95">
        <v>43161</v>
      </c>
      <c r="BV18" s="86" t="s">
        <v>438</v>
      </c>
      <c r="BW18" s="86" t="s">
        <v>436</v>
      </c>
      <c r="BX18" s="86"/>
      <c r="BY18" s="102"/>
    </row>
    <row r="19" spans="1:77" ht="12" customHeight="1" x14ac:dyDescent="0.35">
      <c r="A19" s="98" t="s">
        <v>60</v>
      </c>
      <c r="B19" s="99" t="s">
        <v>402</v>
      </c>
      <c r="C19" s="103">
        <v>43152</v>
      </c>
      <c r="D19" s="137" t="s">
        <v>279</v>
      </c>
      <c r="E19" s="86">
        <v>1</v>
      </c>
      <c r="F19" s="86" t="s">
        <v>7</v>
      </c>
      <c r="G19" s="86">
        <v>18</v>
      </c>
      <c r="H19" s="93">
        <v>1.5</v>
      </c>
      <c r="I19" s="86">
        <v>1</v>
      </c>
      <c r="J19" s="92">
        <v>307.11</v>
      </c>
      <c r="K19" s="92">
        <f t="shared" si="2"/>
        <v>307.11</v>
      </c>
      <c r="L19" s="93" t="s">
        <v>14</v>
      </c>
      <c r="M19" s="94">
        <v>0</v>
      </c>
      <c r="N19" s="94">
        <v>0</v>
      </c>
      <c r="O19" s="92">
        <f t="shared" si="3"/>
        <v>0</v>
      </c>
      <c r="P19" s="93" t="s">
        <v>14</v>
      </c>
      <c r="Q19" s="92">
        <f t="shared" si="4"/>
        <v>307.11</v>
      </c>
      <c r="R19" s="137" t="s">
        <v>398</v>
      </c>
      <c r="S19" s="137" t="s">
        <v>408</v>
      </c>
      <c r="T19" s="95">
        <v>43152</v>
      </c>
      <c r="U19" s="101">
        <v>0.41666666666666669</v>
      </c>
      <c r="V19" s="95">
        <v>43152</v>
      </c>
      <c r="W19" s="101">
        <v>0.70833333333333337</v>
      </c>
      <c r="X19" s="137" t="s">
        <v>421</v>
      </c>
      <c r="Y19" s="86" t="s">
        <v>370</v>
      </c>
      <c r="Z19" s="86" t="s">
        <v>370</v>
      </c>
      <c r="AA19" s="86" t="s">
        <v>68</v>
      </c>
      <c r="AB19" s="86" t="s">
        <v>374</v>
      </c>
      <c r="AC19" s="86" t="s">
        <v>14</v>
      </c>
      <c r="AD19" s="86"/>
      <c r="AE19" s="86" t="e">
        <f>VLOOKUP(AD19,'Base '!$N$2:$P$12,2,0)</f>
        <v>#N/A</v>
      </c>
      <c r="AF19" s="86" t="e">
        <f>VLOOKUP(AE19,'Base '!$O$1:$P$16,2,0)</f>
        <v>#N/A</v>
      </c>
      <c r="AG19" s="86"/>
      <c r="AH19" s="86"/>
      <c r="AI19" s="92">
        <f t="shared" si="0"/>
        <v>0</v>
      </c>
      <c r="AJ19" s="86">
        <v>0</v>
      </c>
      <c r="AK19" s="86" t="e">
        <f>VLOOKUP(AJ19,'Base '!$N$2:$P$12,2,0)</f>
        <v>#N/A</v>
      </c>
      <c r="AL19" s="86" t="e">
        <f>VLOOKUP(AK19,'Base '!$O$1:$P$16,2,0)</f>
        <v>#N/A</v>
      </c>
      <c r="AM19" s="86"/>
      <c r="AN19" s="86"/>
      <c r="AO19" s="92">
        <f t="shared" si="5"/>
        <v>0</v>
      </c>
      <c r="AP19" s="86">
        <v>0</v>
      </c>
      <c r="AQ19" s="86" t="e">
        <f>VLOOKUP(AP19,'Base '!$N$2:$P$12,2,0)</f>
        <v>#N/A</v>
      </c>
      <c r="AR19" s="86" t="e">
        <f>VLOOKUP(AQ19,'Base '!$O$1:$P$16,2,0)</f>
        <v>#N/A</v>
      </c>
      <c r="AS19" s="86"/>
      <c r="AT19" s="86"/>
      <c r="AU19" s="92">
        <f t="shared" si="6"/>
        <v>0</v>
      </c>
      <c r="AV19" s="86">
        <v>0</v>
      </c>
      <c r="AW19" s="86" t="e">
        <f>VLOOKUP(AV19,'Base '!$N$2:$P$12,2,0)</f>
        <v>#N/A</v>
      </c>
      <c r="AX19" s="86" t="e">
        <f>VLOOKUP(AW19,'Base '!$O$1:$P$16,2,0)</f>
        <v>#N/A</v>
      </c>
      <c r="AY19" s="86"/>
      <c r="AZ19" s="86"/>
      <c r="BA19" s="92">
        <f t="shared" si="7"/>
        <v>0</v>
      </c>
      <c r="BB19" s="92">
        <f t="shared" si="8"/>
        <v>0</v>
      </c>
      <c r="BC19" s="74">
        <v>0.51458333333333328</v>
      </c>
      <c r="BD19" s="73" t="s">
        <v>399</v>
      </c>
      <c r="BE19" s="73" t="s">
        <v>372</v>
      </c>
      <c r="BF19" s="73">
        <v>17</v>
      </c>
      <c r="BG19" s="73" t="s">
        <v>378</v>
      </c>
      <c r="BH19" s="73">
        <v>1</v>
      </c>
      <c r="BI19" s="73">
        <f>VLOOKUP(BH19,'Base '!K:M,2,0)</f>
        <v>1.5</v>
      </c>
      <c r="BJ19" s="8" t="str">
        <f>IF(BH19=0," ",VLOOKUP(BH19,'Base '!K:M,3,FALSE))</f>
        <v>SDS.DIS.DED.12</v>
      </c>
      <c r="BK19" s="8">
        <v>43153</v>
      </c>
      <c r="BL19" s="74">
        <v>0.40138888888888885</v>
      </c>
      <c r="BM19" s="117">
        <v>0</v>
      </c>
      <c r="BN19" s="117">
        <v>0</v>
      </c>
      <c r="BO19" s="117">
        <f t="shared" si="9"/>
        <v>0</v>
      </c>
      <c r="BP19" s="73" t="s">
        <v>14</v>
      </c>
      <c r="BQ19" s="96">
        <f t="shared" si="1"/>
        <v>307.11</v>
      </c>
      <c r="BR19" s="95">
        <v>43157</v>
      </c>
      <c r="BS19" s="89">
        <v>43158</v>
      </c>
      <c r="BT19" s="89">
        <v>43158</v>
      </c>
      <c r="BU19" s="95">
        <v>43161</v>
      </c>
      <c r="BV19" s="86" t="s">
        <v>438</v>
      </c>
      <c r="BW19" s="86" t="s">
        <v>436</v>
      </c>
      <c r="BX19" s="86"/>
      <c r="BY19" s="102"/>
    </row>
    <row r="20" spans="1:77" ht="12" customHeight="1" x14ac:dyDescent="0.35">
      <c r="A20" s="98" t="s">
        <v>61</v>
      </c>
      <c r="B20" s="99" t="s">
        <v>403</v>
      </c>
      <c r="C20" s="103">
        <v>43152</v>
      </c>
      <c r="D20" s="137" t="s">
        <v>279</v>
      </c>
      <c r="E20" s="86">
        <v>6</v>
      </c>
      <c r="F20" s="86" t="s">
        <v>7</v>
      </c>
      <c r="G20" s="86">
        <v>170</v>
      </c>
      <c r="H20" s="93">
        <v>1.5</v>
      </c>
      <c r="I20" s="86">
        <v>1</v>
      </c>
      <c r="J20" s="92">
        <v>716.59</v>
      </c>
      <c r="K20" s="92">
        <f t="shared" si="2"/>
        <v>716.59</v>
      </c>
      <c r="L20" s="93" t="s">
        <v>14</v>
      </c>
      <c r="M20" s="94">
        <v>0</v>
      </c>
      <c r="N20" s="94">
        <v>0</v>
      </c>
      <c r="O20" s="92">
        <f t="shared" si="3"/>
        <v>0</v>
      </c>
      <c r="P20" s="93" t="s">
        <v>14</v>
      </c>
      <c r="Q20" s="92">
        <f t="shared" si="4"/>
        <v>716.59</v>
      </c>
      <c r="R20" s="137" t="s">
        <v>415</v>
      </c>
      <c r="S20" s="137" t="s">
        <v>409</v>
      </c>
      <c r="T20" s="95">
        <v>43152</v>
      </c>
      <c r="U20" s="101">
        <v>0.41666666666666669</v>
      </c>
      <c r="V20" s="95">
        <v>43152</v>
      </c>
      <c r="W20" s="101">
        <v>0.75</v>
      </c>
      <c r="X20" s="137" t="s">
        <v>422</v>
      </c>
      <c r="Y20" s="86" t="s">
        <v>370</v>
      </c>
      <c r="Z20" s="86" t="s">
        <v>370</v>
      </c>
      <c r="AA20" s="86" t="s">
        <v>68</v>
      </c>
      <c r="AB20" s="86" t="s">
        <v>374</v>
      </c>
      <c r="AC20" s="86" t="s">
        <v>14</v>
      </c>
      <c r="AD20" s="86"/>
      <c r="AE20" s="86" t="e">
        <f>VLOOKUP(AD20,'Base '!$N$2:$P$12,2,0)</f>
        <v>#N/A</v>
      </c>
      <c r="AF20" s="86" t="e">
        <f>VLOOKUP(AE20,'Base '!$O$1:$P$16,2,0)</f>
        <v>#N/A</v>
      </c>
      <c r="AG20" s="86"/>
      <c r="AH20" s="86"/>
      <c r="AI20" s="92">
        <f t="shared" si="0"/>
        <v>0</v>
      </c>
      <c r="AJ20" s="86">
        <v>0</v>
      </c>
      <c r="AK20" s="86" t="e">
        <f>VLOOKUP(AJ20,'Base '!$N$2:$P$12,2,0)</f>
        <v>#N/A</v>
      </c>
      <c r="AL20" s="86" t="e">
        <f>VLOOKUP(AK20,'Base '!$O$1:$P$16,2,0)</f>
        <v>#N/A</v>
      </c>
      <c r="AM20" s="86"/>
      <c r="AN20" s="86"/>
      <c r="AO20" s="92">
        <f t="shared" si="5"/>
        <v>0</v>
      </c>
      <c r="AP20" s="86">
        <v>0</v>
      </c>
      <c r="AQ20" s="86" t="e">
        <f>VLOOKUP(AP20,'Base '!$N$2:$P$12,2,0)</f>
        <v>#N/A</v>
      </c>
      <c r="AR20" s="86" t="e">
        <f>VLOOKUP(AQ20,'Base '!$O$1:$P$16,2,0)</f>
        <v>#N/A</v>
      </c>
      <c r="AS20" s="86"/>
      <c r="AT20" s="86"/>
      <c r="AU20" s="92">
        <f t="shared" si="6"/>
        <v>0</v>
      </c>
      <c r="AV20" s="86">
        <v>0</v>
      </c>
      <c r="AW20" s="86" t="e">
        <f>VLOOKUP(AV20,'Base '!$N$2:$P$12,2,0)</f>
        <v>#N/A</v>
      </c>
      <c r="AX20" s="86" t="e">
        <f>VLOOKUP(AW20,'Base '!$O$1:$P$16,2,0)</f>
        <v>#N/A</v>
      </c>
      <c r="AY20" s="86"/>
      <c r="AZ20" s="86"/>
      <c r="BA20" s="92">
        <f t="shared" si="7"/>
        <v>0</v>
      </c>
      <c r="BB20" s="92">
        <f t="shared" si="8"/>
        <v>0</v>
      </c>
      <c r="BC20" s="74">
        <v>0.51458333333333328</v>
      </c>
      <c r="BD20" s="73" t="s">
        <v>399</v>
      </c>
      <c r="BE20" s="73" t="s">
        <v>372</v>
      </c>
      <c r="BF20" s="73">
        <v>17</v>
      </c>
      <c r="BG20" s="73" t="s">
        <v>378</v>
      </c>
      <c r="BH20" s="73">
        <v>1</v>
      </c>
      <c r="BI20" s="73">
        <f>VLOOKUP(BH20,'Base '!K:M,2,0)</f>
        <v>1.5</v>
      </c>
      <c r="BJ20" s="8" t="str">
        <f>IF(BH20=0," ",VLOOKUP(BH20,'Base '!K:M,3,FALSE))</f>
        <v>SDS.DIS.DED.12</v>
      </c>
      <c r="BK20" s="8">
        <v>43153</v>
      </c>
      <c r="BL20" s="74">
        <v>0.40138888888888885</v>
      </c>
      <c r="BM20" s="117">
        <v>0</v>
      </c>
      <c r="BN20" s="117">
        <v>0</v>
      </c>
      <c r="BO20" s="117">
        <f t="shared" si="9"/>
        <v>0</v>
      </c>
      <c r="BP20" s="73" t="s">
        <v>14</v>
      </c>
      <c r="BQ20" s="96">
        <f t="shared" si="1"/>
        <v>716.59</v>
      </c>
      <c r="BR20" s="95">
        <v>43157</v>
      </c>
      <c r="BS20" s="89">
        <v>43158</v>
      </c>
      <c r="BT20" s="89">
        <v>43158</v>
      </c>
      <c r="BU20" s="95">
        <v>43161</v>
      </c>
      <c r="BV20" s="86" t="s">
        <v>438</v>
      </c>
      <c r="BW20" s="86" t="s">
        <v>436</v>
      </c>
      <c r="BX20" s="86"/>
      <c r="BY20" s="102"/>
    </row>
    <row r="21" spans="1:77" ht="12" customHeight="1" x14ac:dyDescent="0.35">
      <c r="A21" s="98" t="s">
        <v>62</v>
      </c>
      <c r="B21" s="99" t="s">
        <v>404</v>
      </c>
      <c r="C21" s="103">
        <v>43151</v>
      </c>
      <c r="D21" s="137" t="s">
        <v>308</v>
      </c>
      <c r="E21" s="86">
        <v>1</v>
      </c>
      <c r="F21" s="86" t="s">
        <v>6</v>
      </c>
      <c r="G21" s="86">
        <v>100</v>
      </c>
      <c r="H21" s="93">
        <v>1.5</v>
      </c>
      <c r="I21" s="86">
        <v>1</v>
      </c>
      <c r="J21" s="92">
        <v>1162</v>
      </c>
      <c r="K21" s="92">
        <f t="shared" si="2"/>
        <v>1162</v>
      </c>
      <c r="L21" s="93" t="s">
        <v>14</v>
      </c>
      <c r="M21" s="94">
        <v>0</v>
      </c>
      <c r="N21" s="94">
        <v>0</v>
      </c>
      <c r="O21" s="92">
        <f t="shared" si="3"/>
        <v>0</v>
      </c>
      <c r="P21" s="93" t="s">
        <v>14</v>
      </c>
      <c r="Q21" s="92">
        <f t="shared" si="4"/>
        <v>1162</v>
      </c>
      <c r="R21" s="86" t="s">
        <v>410</v>
      </c>
      <c r="S21" s="86" t="s">
        <v>411</v>
      </c>
      <c r="T21" s="95">
        <v>43152</v>
      </c>
      <c r="U21" s="101">
        <v>0.33333333333333331</v>
      </c>
      <c r="V21" s="95">
        <v>43152</v>
      </c>
      <c r="W21" s="101">
        <v>0.58333333333333337</v>
      </c>
      <c r="X21" s="137" t="s">
        <v>423</v>
      </c>
      <c r="Y21" s="86" t="s">
        <v>412</v>
      </c>
      <c r="Z21" s="86" t="s">
        <v>387</v>
      </c>
      <c r="AA21" s="86" t="s">
        <v>68</v>
      </c>
      <c r="AB21" s="86" t="s">
        <v>374</v>
      </c>
      <c r="AC21" s="86" t="s">
        <v>14</v>
      </c>
      <c r="AD21" s="86">
        <v>2</v>
      </c>
      <c r="AE21" s="86" t="str">
        <f>VLOOKUP(AD21,'Base '!$N$2:$P$12,2,0)</f>
        <v>Maniobra Carga</v>
      </c>
      <c r="AF21" s="86" t="str">
        <f>VLOOKUP(AE21,'Base '!$O$1:$P$16,2,0)</f>
        <v>SAV.MNB.DSC.13</v>
      </c>
      <c r="AG21" s="86">
        <v>1</v>
      </c>
      <c r="AH21" s="86">
        <v>450</v>
      </c>
      <c r="AI21" s="92">
        <f t="shared" si="0"/>
        <v>450</v>
      </c>
      <c r="AJ21" s="86">
        <v>0</v>
      </c>
      <c r="AK21" s="86" t="e">
        <f>VLOOKUP(AJ21,'Base '!$N$2:$P$12,2,0)</f>
        <v>#N/A</v>
      </c>
      <c r="AL21" s="86" t="e">
        <f>VLOOKUP(AK21,'Base '!$O$1:$P$16,2,0)</f>
        <v>#N/A</v>
      </c>
      <c r="AM21" s="86"/>
      <c r="AN21" s="86"/>
      <c r="AO21" s="92">
        <f t="shared" si="5"/>
        <v>0</v>
      </c>
      <c r="AP21" s="86">
        <v>0</v>
      </c>
      <c r="AQ21" s="86" t="e">
        <f>VLOOKUP(AP21,'Base '!$N$2:$P$12,2,0)</f>
        <v>#N/A</v>
      </c>
      <c r="AR21" s="86" t="e">
        <f>VLOOKUP(AQ21,'Base '!$O$1:$P$16,2,0)</f>
        <v>#N/A</v>
      </c>
      <c r="AS21" s="86"/>
      <c r="AT21" s="86"/>
      <c r="AU21" s="92">
        <f t="shared" si="6"/>
        <v>0</v>
      </c>
      <c r="AV21" s="86">
        <v>0</v>
      </c>
      <c r="AW21" s="86" t="e">
        <f>VLOOKUP(AV21,'Base '!$N$2:$P$12,2,0)</f>
        <v>#N/A</v>
      </c>
      <c r="AX21" s="86" t="e">
        <f>VLOOKUP(AW21,'Base '!$O$1:$P$16,2,0)</f>
        <v>#N/A</v>
      </c>
      <c r="AY21" s="86"/>
      <c r="AZ21" s="86"/>
      <c r="BA21" s="92">
        <f t="shared" si="7"/>
        <v>0</v>
      </c>
      <c r="BB21" s="92">
        <f t="shared" si="8"/>
        <v>450</v>
      </c>
      <c r="BC21" s="74">
        <v>0.29236111111111113</v>
      </c>
      <c r="BD21" s="73" t="s">
        <v>399</v>
      </c>
      <c r="BE21" s="73" t="s">
        <v>453</v>
      </c>
      <c r="BF21" s="73" t="s">
        <v>413</v>
      </c>
      <c r="BG21" s="73" t="s">
        <v>393</v>
      </c>
      <c r="BH21" s="73">
        <v>1</v>
      </c>
      <c r="BI21" s="73">
        <f>VLOOKUP(BH21,'Base '!K:M,2,0)</f>
        <v>1.5</v>
      </c>
      <c r="BJ21" s="8" t="str">
        <f>IF(BH21=0," ",VLOOKUP(BH21,'Base '!K:M,3,FALSE))</f>
        <v>SDS.DIS.DED.12</v>
      </c>
      <c r="BK21" s="8">
        <v>43152</v>
      </c>
      <c r="BL21" s="74">
        <v>0.44166666666666665</v>
      </c>
      <c r="BM21" s="117">
        <v>0</v>
      </c>
      <c r="BN21" s="117">
        <v>0</v>
      </c>
      <c r="BO21" s="117">
        <f t="shared" si="9"/>
        <v>0</v>
      </c>
      <c r="BP21" s="73" t="s">
        <v>14</v>
      </c>
      <c r="BQ21" s="96">
        <f t="shared" si="1"/>
        <v>1612</v>
      </c>
      <c r="BR21" s="95">
        <v>43157</v>
      </c>
      <c r="BS21" s="89">
        <v>43158</v>
      </c>
      <c r="BT21" s="89">
        <v>43158</v>
      </c>
      <c r="BU21" s="95">
        <v>43161</v>
      </c>
      <c r="BV21" s="86" t="s">
        <v>440</v>
      </c>
      <c r="BW21" s="86" t="s">
        <v>436</v>
      </c>
      <c r="BX21" s="86"/>
      <c r="BY21" s="102"/>
    </row>
    <row r="24" spans="1:77" x14ac:dyDescent="0.35">
      <c r="BQ24" s="119"/>
    </row>
  </sheetData>
  <sheetProtection formatRows="0" insertColumns="0" insertRows="0"/>
  <protectedRanges>
    <protectedRange algorithmName="SHA-512" hashValue="s0onEmIQHeuA4JubRLvZOA4lFt0HddEvzQ4BtlCjx5N+LxsgIdxGOa3YWWtNCdNrGzY54BuWzcyJn/+3yl4XwQ==" saltValue="5F+5J0CVMubtadiCxVoiiw==" spinCount="100000" sqref="BC1:BF21 BG1:BP21 BC22:BP1048576" name="Rango1"/>
  </protectedRanges>
  <autoFilter ref="A10:BY21" xr:uid="{00000000-0009-0000-0000-000000000000}"/>
  <mergeCells count="4">
    <mergeCell ref="BW9:BY9"/>
    <mergeCell ref="AD9:BB9"/>
    <mergeCell ref="BH8:BJ8"/>
    <mergeCell ref="AD8:AF8"/>
  </mergeCells>
  <pageMargins left="0.59055118110236227" right="0.59055118110236227" top="0.59055118110236227" bottom="0.59055118110236227" header="0.31496062992125984" footer="0.31496062992125984"/>
  <pageSetup paperSize="9" scale="6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2000000}">
          <x14:formula1>
            <xm:f>'Base '!$J$3:$J$4</xm:f>
          </x14:formula1>
          <xm:sqref>AA11</xm:sqref>
        </x14:dataValidation>
        <x14:dataValidation type="list" allowBlank="1" showInputMessage="1" showErrorMessage="1" xr:uid="{00000000-0002-0000-0000-000003000000}">
          <x14:formula1>
            <xm:f>'Base '!$C$3:$C$5</xm:f>
          </x14:formula1>
          <xm:sqref>AC11:AC21</xm:sqref>
        </x14:dataValidation>
        <x14:dataValidation type="list" allowBlank="1" showInputMessage="1" showErrorMessage="1" xr:uid="{00000000-0002-0000-0000-000004000000}">
          <x14:formula1>
            <xm:f>'Base '!$H$4:$H$25</xm:f>
          </x14:formula1>
          <xm:sqref>H11</xm:sqref>
        </x14:dataValidation>
        <x14:dataValidation type="list" allowBlank="1" showInputMessage="1" showErrorMessage="1" xr:uid="{00000000-0002-0000-0000-000005000000}">
          <x14:formula1>
            <xm:f>'Base '!$B$4:$B$231</xm:f>
          </x14:formula1>
          <xm:sqref>D11</xm:sqref>
        </x14:dataValidation>
        <x14:dataValidation type="list" allowBlank="1" showInputMessage="1" showErrorMessage="1" xr:uid="{00000000-0002-0000-0000-000008000000}">
          <x14:formula1>
            <xm:f>'Base '!$H$3:$H$69</xm:f>
          </x14:formula1>
          <xm:sqref>P11:P21 L11:L21</xm:sqref>
        </x14:dataValidation>
        <x14:dataValidation type="list" allowBlank="1" showInputMessage="1" showErrorMessage="1" xr:uid="{00000000-0002-0000-0000-000009000000}">
          <x14:formula1>
            <xm:f>'Base '!$E$3:$E$9</xm:f>
          </x14:formula1>
          <xm:sqref>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P233"/>
  <sheetViews>
    <sheetView tabSelected="1" topLeftCell="G1" workbookViewId="0">
      <selection activeCell="K1" sqref="K1"/>
    </sheetView>
  </sheetViews>
  <sheetFormatPr baseColWidth="10" defaultRowHeight="14.5" x14ac:dyDescent="0.35"/>
  <cols>
    <col min="2" max="2" width="77.81640625" bestFit="1" customWidth="1"/>
    <col min="6" max="6" width="31" bestFit="1" customWidth="1"/>
    <col min="8" max="8" width="28.81640625" bestFit="1" customWidth="1"/>
    <col min="11" max="11" width="5.81640625" bestFit="1" customWidth="1"/>
    <col min="12" max="12" width="28.81640625" bestFit="1" customWidth="1"/>
    <col min="13" max="13" width="16.1796875" bestFit="1" customWidth="1"/>
    <col min="15" max="15" width="20.7265625" bestFit="1" customWidth="1"/>
    <col min="16" max="16" width="20" customWidth="1"/>
  </cols>
  <sheetData>
    <row r="2" spans="1:16" x14ac:dyDescent="0.35">
      <c r="B2" t="s">
        <v>320</v>
      </c>
      <c r="C2" t="s">
        <v>87</v>
      </c>
      <c r="D2" t="s">
        <v>19</v>
      </c>
      <c r="E2" t="s">
        <v>4</v>
      </c>
      <c r="F2" t="s">
        <v>9</v>
      </c>
      <c r="G2" t="s">
        <v>64</v>
      </c>
      <c r="H2" t="s">
        <v>66</v>
      </c>
      <c r="I2" t="s">
        <v>2</v>
      </c>
      <c r="J2" t="s">
        <v>67</v>
      </c>
      <c r="K2" t="s">
        <v>350</v>
      </c>
      <c r="L2" t="s">
        <v>90</v>
      </c>
      <c r="M2" t="s">
        <v>84</v>
      </c>
      <c r="N2" t="s">
        <v>350</v>
      </c>
      <c r="O2" t="s">
        <v>90</v>
      </c>
      <c r="P2" t="s">
        <v>20</v>
      </c>
    </row>
    <row r="3" spans="1:16" x14ac:dyDescent="0.35">
      <c r="A3" s="1" t="s">
        <v>91</v>
      </c>
      <c r="B3" s="1" t="s">
        <v>92</v>
      </c>
      <c r="C3" t="s">
        <v>88</v>
      </c>
      <c r="D3" t="s">
        <v>20</v>
      </c>
      <c r="E3" t="s">
        <v>6</v>
      </c>
      <c r="F3" t="s">
        <v>18</v>
      </c>
      <c r="G3" t="s">
        <v>15</v>
      </c>
      <c r="H3" t="s">
        <v>14</v>
      </c>
      <c r="J3" t="s">
        <v>68</v>
      </c>
      <c r="K3">
        <v>1</v>
      </c>
      <c r="L3">
        <v>1.5</v>
      </c>
      <c r="M3" t="s">
        <v>79</v>
      </c>
      <c r="N3">
        <v>1</v>
      </c>
      <c r="O3" t="s">
        <v>432</v>
      </c>
      <c r="P3" t="s">
        <v>324</v>
      </c>
    </row>
    <row r="4" spans="1:16" x14ac:dyDescent="0.35">
      <c r="A4">
        <v>7287</v>
      </c>
      <c r="B4" t="s">
        <v>93</v>
      </c>
      <c r="C4" t="s">
        <v>89</v>
      </c>
      <c r="D4" t="s">
        <v>21</v>
      </c>
      <c r="E4" t="s">
        <v>5</v>
      </c>
      <c r="F4" t="s">
        <v>10</v>
      </c>
      <c r="G4" t="s">
        <v>16</v>
      </c>
      <c r="H4">
        <v>1.5</v>
      </c>
      <c r="J4" t="s">
        <v>69</v>
      </c>
      <c r="K4">
        <v>2</v>
      </c>
      <c r="L4">
        <v>3.5</v>
      </c>
      <c r="M4" t="s">
        <v>78</v>
      </c>
      <c r="N4">
        <v>2</v>
      </c>
      <c r="O4" t="s">
        <v>433</v>
      </c>
      <c r="P4" t="s">
        <v>324</v>
      </c>
    </row>
    <row r="5" spans="1:16" x14ac:dyDescent="0.35">
      <c r="A5">
        <v>6339</v>
      </c>
      <c r="B5" t="s">
        <v>94</v>
      </c>
      <c r="C5" t="s">
        <v>14</v>
      </c>
      <c r="D5" t="s">
        <v>70</v>
      </c>
      <c r="E5" t="s">
        <v>7</v>
      </c>
      <c r="F5" t="s">
        <v>17</v>
      </c>
      <c r="H5">
        <v>3.5</v>
      </c>
      <c r="K5">
        <v>3</v>
      </c>
      <c r="L5" t="s">
        <v>77</v>
      </c>
      <c r="M5" t="s">
        <v>76</v>
      </c>
      <c r="N5">
        <v>3</v>
      </c>
      <c r="O5" t="s">
        <v>434</v>
      </c>
      <c r="P5" t="s">
        <v>435</v>
      </c>
    </row>
    <row r="6" spans="1:16" x14ac:dyDescent="0.35">
      <c r="A6">
        <v>6490</v>
      </c>
      <c r="B6" t="s">
        <v>95</v>
      </c>
      <c r="D6" t="s">
        <v>71</v>
      </c>
      <c r="E6" t="s">
        <v>8</v>
      </c>
      <c r="F6" t="s">
        <v>11</v>
      </c>
      <c r="H6" t="s">
        <v>77</v>
      </c>
      <c r="K6">
        <v>4</v>
      </c>
      <c r="L6" t="s">
        <v>321</v>
      </c>
      <c r="M6" t="s">
        <v>75</v>
      </c>
      <c r="N6">
        <v>4</v>
      </c>
      <c r="O6" t="s">
        <v>70</v>
      </c>
      <c r="P6" t="s">
        <v>450</v>
      </c>
    </row>
    <row r="7" spans="1:16" x14ac:dyDescent="0.35">
      <c r="A7">
        <v>7214</v>
      </c>
      <c r="B7" t="s">
        <v>96</v>
      </c>
      <c r="D7" t="s">
        <v>85</v>
      </c>
      <c r="E7" t="s">
        <v>454</v>
      </c>
      <c r="F7" t="s">
        <v>12</v>
      </c>
      <c r="H7" t="s">
        <v>321</v>
      </c>
      <c r="K7">
        <v>5</v>
      </c>
      <c r="L7" t="s">
        <v>322</v>
      </c>
      <c r="M7" t="s">
        <v>73</v>
      </c>
      <c r="N7">
        <v>5</v>
      </c>
      <c r="O7" t="s">
        <v>452</v>
      </c>
      <c r="P7" t="s">
        <v>75</v>
      </c>
    </row>
    <row r="8" spans="1:16" x14ac:dyDescent="0.35">
      <c r="A8">
        <v>7165</v>
      </c>
      <c r="B8" t="s">
        <v>97</v>
      </c>
      <c r="D8" t="s">
        <v>424</v>
      </c>
      <c r="F8" t="s">
        <v>13</v>
      </c>
      <c r="H8" t="s">
        <v>322</v>
      </c>
      <c r="K8">
        <v>6</v>
      </c>
      <c r="L8" t="s">
        <v>323</v>
      </c>
      <c r="M8" t="s">
        <v>74</v>
      </c>
      <c r="N8">
        <v>6</v>
      </c>
      <c r="O8" t="s">
        <v>461</v>
      </c>
      <c r="P8" t="s">
        <v>464</v>
      </c>
    </row>
    <row r="9" spans="1:16" x14ac:dyDescent="0.35">
      <c r="A9">
        <v>7711</v>
      </c>
      <c r="B9" t="s">
        <v>98</v>
      </c>
      <c r="D9" t="s">
        <v>14</v>
      </c>
      <c r="F9" t="s">
        <v>14</v>
      </c>
      <c r="H9" t="s">
        <v>323</v>
      </c>
      <c r="K9">
        <v>7</v>
      </c>
      <c r="L9" t="s">
        <v>20</v>
      </c>
      <c r="M9" t="s">
        <v>324</v>
      </c>
      <c r="N9">
        <v>7</v>
      </c>
      <c r="O9" t="s">
        <v>462</v>
      </c>
      <c r="P9" t="s">
        <v>465</v>
      </c>
    </row>
    <row r="10" spans="1:16" x14ac:dyDescent="0.35">
      <c r="A10">
        <v>5284</v>
      </c>
      <c r="B10" t="s">
        <v>99</v>
      </c>
      <c r="H10" t="s">
        <v>20</v>
      </c>
      <c r="K10">
        <v>8</v>
      </c>
      <c r="L10" t="s">
        <v>325</v>
      </c>
      <c r="M10" t="s">
        <v>326</v>
      </c>
      <c r="N10">
        <v>9</v>
      </c>
      <c r="O10" t="s">
        <v>463</v>
      </c>
      <c r="P10" t="s">
        <v>465</v>
      </c>
    </row>
    <row r="11" spans="1:16" x14ac:dyDescent="0.35">
      <c r="A11">
        <v>6904</v>
      </c>
      <c r="B11" t="s">
        <v>100</v>
      </c>
      <c r="H11" t="s">
        <v>325</v>
      </c>
      <c r="K11">
        <v>9</v>
      </c>
      <c r="L11" t="s">
        <v>327</v>
      </c>
      <c r="M11" t="s">
        <v>81</v>
      </c>
    </row>
    <row r="12" spans="1:16" x14ac:dyDescent="0.35">
      <c r="A12">
        <v>6538</v>
      </c>
      <c r="B12" t="s">
        <v>101</v>
      </c>
      <c r="H12" t="s">
        <v>327</v>
      </c>
      <c r="K12">
        <v>10</v>
      </c>
      <c r="L12" t="s">
        <v>328</v>
      </c>
      <c r="M12" t="s">
        <v>329</v>
      </c>
    </row>
    <row r="13" spans="1:16" x14ac:dyDescent="0.35">
      <c r="A13">
        <v>7664</v>
      </c>
      <c r="B13" t="s">
        <v>102</v>
      </c>
      <c r="H13" t="s">
        <v>328</v>
      </c>
      <c r="K13">
        <v>11</v>
      </c>
      <c r="L13" t="s">
        <v>330</v>
      </c>
      <c r="M13" t="s">
        <v>80</v>
      </c>
    </row>
    <row r="14" spans="1:16" x14ac:dyDescent="0.35">
      <c r="A14">
        <v>5661</v>
      </c>
      <c r="B14" t="s">
        <v>103</v>
      </c>
      <c r="H14" t="s">
        <v>330</v>
      </c>
      <c r="K14">
        <v>12</v>
      </c>
      <c r="L14" t="s">
        <v>331</v>
      </c>
      <c r="M14" t="s">
        <v>332</v>
      </c>
    </row>
    <row r="15" spans="1:16" x14ac:dyDescent="0.35">
      <c r="A15">
        <v>5589</v>
      </c>
      <c r="B15" t="s">
        <v>104</v>
      </c>
      <c r="H15" t="s">
        <v>331</v>
      </c>
      <c r="K15">
        <v>13</v>
      </c>
      <c r="L15" t="s">
        <v>333</v>
      </c>
      <c r="M15" t="s">
        <v>334</v>
      </c>
    </row>
    <row r="16" spans="1:16" x14ac:dyDescent="0.35">
      <c r="A16">
        <v>5586</v>
      </c>
      <c r="B16" t="s">
        <v>105</v>
      </c>
      <c r="H16" t="s">
        <v>333</v>
      </c>
      <c r="K16">
        <v>14</v>
      </c>
      <c r="L16" t="s">
        <v>335</v>
      </c>
      <c r="M16" t="s">
        <v>336</v>
      </c>
    </row>
    <row r="17" spans="1:13" x14ac:dyDescent="0.35">
      <c r="A17">
        <v>5521</v>
      </c>
      <c r="B17" t="s">
        <v>106</v>
      </c>
      <c r="H17" t="s">
        <v>335</v>
      </c>
      <c r="K17">
        <v>15</v>
      </c>
      <c r="L17" t="s">
        <v>337</v>
      </c>
      <c r="M17" t="s">
        <v>338</v>
      </c>
    </row>
    <row r="18" spans="1:13" x14ac:dyDescent="0.35">
      <c r="A18">
        <v>7441</v>
      </c>
      <c r="B18" t="s">
        <v>107</v>
      </c>
      <c r="H18" t="s">
        <v>337</v>
      </c>
      <c r="K18">
        <v>16</v>
      </c>
      <c r="L18" t="s">
        <v>339</v>
      </c>
      <c r="M18" t="s">
        <v>340</v>
      </c>
    </row>
    <row r="19" spans="1:13" x14ac:dyDescent="0.35">
      <c r="A19">
        <v>5495</v>
      </c>
      <c r="B19" t="s">
        <v>108</v>
      </c>
      <c r="H19" t="s">
        <v>339</v>
      </c>
      <c r="K19">
        <v>16</v>
      </c>
      <c r="L19" t="s">
        <v>341</v>
      </c>
      <c r="M19" t="s">
        <v>342</v>
      </c>
    </row>
    <row r="20" spans="1:13" x14ac:dyDescent="0.35">
      <c r="A20">
        <v>6362</v>
      </c>
      <c r="B20" t="s">
        <v>109</v>
      </c>
      <c r="H20" t="s">
        <v>341</v>
      </c>
      <c r="K20">
        <v>17</v>
      </c>
      <c r="L20" t="s">
        <v>343</v>
      </c>
      <c r="M20" t="s">
        <v>344</v>
      </c>
    </row>
    <row r="21" spans="1:13" x14ac:dyDescent="0.35">
      <c r="A21">
        <v>5183</v>
      </c>
      <c r="B21" t="s">
        <v>110</v>
      </c>
      <c r="H21" t="s">
        <v>343</v>
      </c>
      <c r="K21">
        <v>18</v>
      </c>
      <c r="L21" t="s">
        <v>345</v>
      </c>
      <c r="M21" t="s">
        <v>82</v>
      </c>
    </row>
    <row r="22" spans="1:13" x14ac:dyDescent="0.35">
      <c r="A22">
        <v>7206</v>
      </c>
      <c r="B22" t="s">
        <v>111</v>
      </c>
      <c r="H22" t="s">
        <v>345</v>
      </c>
      <c r="K22">
        <v>19</v>
      </c>
      <c r="L22" t="s">
        <v>346</v>
      </c>
      <c r="M22" t="s">
        <v>347</v>
      </c>
    </row>
    <row r="23" spans="1:13" x14ac:dyDescent="0.35">
      <c r="A23">
        <v>6774</v>
      </c>
      <c r="B23" t="s">
        <v>112</v>
      </c>
      <c r="H23" t="s">
        <v>346</v>
      </c>
      <c r="K23">
        <v>20</v>
      </c>
      <c r="L23" t="s">
        <v>348</v>
      </c>
      <c r="M23" t="s">
        <v>83</v>
      </c>
    </row>
    <row r="24" spans="1:13" x14ac:dyDescent="0.35">
      <c r="A24">
        <v>5567</v>
      </c>
      <c r="B24" t="s">
        <v>113</v>
      </c>
      <c r="H24" t="s">
        <v>348</v>
      </c>
      <c r="K24">
        <v>21</v>
      </c>
      <c r="L24" t="s">
        <v>349</v>
      </c>
      <c r="M24" t="s">
        <v>427</v>
      </c>
    </row>
    <row r="25" spans="1:13" x14ac:dyDescent="0.35">
      <c r="A25">
        <v>5409</v>
      </c>
      <c r="B25" t="s">
        <v>114</v>
      </c>
      <c r="H25" t="s">
        <v>349</v>
      </c>
      <c r="K25">
        <v>22</v>
      </c>
      <c r="L25" t="s">
        <v>426</v>
      </c>
      <c r="M25" t="s">
        <v>428</v>
      </c>
    </row>
    <row r="26" spans="1:13" x14ac:dyDescent="0.35">
      <c r="A26">
        <v>6588</v>
      </c>
      <c r="B26" t="s">
        <v>115</v>
      </c>
      <c r="K26">
        <v>23</v>
      </c>
      <c r="L26" t="s">
        <v>449</v>
      </c>
      <c r="M26" t="s">
        <v>451</v>
      </c>
    </row>
    <row r="27" spans="1:13" x14ac:dyDescent="0.35">
      <c r="A27">
        <v>7161</v>
      </c>
      <c r="B27" t="s">
        <v>116</v>
      </c>
      <c r="K27">
        <v>24</v>
      </c>
      <c r="L27" t="s">
        <v>457</v>
      </c>
      <c r="M27" t="s">
        <v>458</v>
      </c>
    </row>
    <row r="28" spans="1:13" x14ac:dyDescent="0.35">
      <c r="A28">
        <v>5693</v>
      </c>
      <c r="B28" t="s">
        <v>117</v>
      </c>
      <c r="K28">
        <v>25</v>
      </c>
      <c r="L28" t="s">
        <v>459</v>
      </c>
      <c r="M28" t="s">
        <v>460</v>
      </c>
    </row>
    <row r="29" spans="1:13" x14ac:dyDescent="0.35">
      <c r="A29">
        <v>6474</v>
      </c>
      <c r="B29" t="s">
        <v>118</v>
      </c>
      <c r="K29">
        <v>26</v>
      </c>
      <c r="L29" t="s">
        <v>349</v>
      </c>
      <c r="M29" t="s">
        <v>474</v>
      </c>
    </row>
    <row r="30" spans="1:13" x14ac:dyDescent="0.35">
      <c r="A30">
        <v>7707</v>
      </c>
      <c r="B30" t="s">
        <v>119</v>
      </c>
    </row>
    <row r="31" spans="1:13" x14ac:dyDescent="0.35">
      <c r="A31">
        <v>5441</v>
      </c>
      <c r="B31" t="s">
        <v>120</v>
      </c>
    </row>
    <row r="32" spans="1:13" x14ac:dyDescent="0.35">
      <c r="A32">
        <v>7530</v>
      </c>
      <c r="B32" t="s">
        <v>121</v>
      </c>
    </row>
    <row r="33" spans="1:2" x14ac:dyDescent="0.35">
      <c r="A33">
        <v>7519</v>
      </c>
      <c r="B33" t="s">
        <v>122</v>
      </c>
    </row>
    <row r="34" spans="1:2" x14ac:dyDescent="0.35">
      <c r="A34">
        <v>7481</v>
      </c>
      <c r="B34" t="s">
        <v>123</v>
      </c>
    </row>
    <row r="35" spans="1:2" x14ac:dyDescent="0.35">
      <c r="A35">
        <v>5229</v>
      </c>
      <c r="B35" t="s">
        <v>124</v>
      </c>
    </row>
    <row r="36" spans="1:2" x14ac:dyDescent="0.35">
      <c r="A36">
        <v>7443</v>
      </c>
      <c r="B36" t="s">
        <v>125</v>
      </c>
    </row>
    <row r="37" spans="1:2" x14ac:dyDescent="0.35">
      <c r="A37">
        <v>6831</v>
      </c>
      <c r="B37" t="s">
        <v>126</v>
      </c>
    </row>
    <row r="38" spans="1:2" x14ac:dyDescent="0.35">
      <c r="A38">
        <v>7626</v>
      </c>
      <c r="B38" t="s">
        <v>442</v>
      </c>
    </row>
    <row r="39" spans="1:2" x14ac:dyDescent="0.35">
      <c r="A39">
        <v>7080</v>
      </c>
      <c r="B39" t="s">
        <v>127</v>
      </c>
    </row>
    <row r="40" spans="1:2" x14ac:dyDescent="0.35">
      <c r="A40">
        <v>5966</v>
      </c>
      <c r="B40" t="s">
        <v>128</v>
      </c>
    </row>
    <row r="41" spans="1:2" x14ac:dyDescent="0.35">
      <c r="A41">
        <v>5967</v>
      </c>
      <c r="B41" t="s">
        <v>129</v>
      </c>
    </row>
    <row r="42" spans="1:2" x14ac:dyDescent="0.35">
      <c r="A42">
        <v>7006</v>
      </c>
      <c r="B42" t="s">
        <v>130</v>
      </c>
    </row>
    <row r="43" spans="1:2" x14ac:dyDescent="0.35">
      <c r="A43">
        <v>5214</v>
      </c>
      <c r="B43" t="s">
        <v>131</v>
      </c>
    </row>
    <row r="44" spans="1:2" x14ac:dyDescent="0.35">
      <c r="A44">
        <v>6971</v>
      </c>
      <c r="B44" t="s">
        <v>132</v>
      </c>
    </row>
    <row r="45" spans="1:2" x14ac:dyDescent="0.35">
      <c r="A45">
        <v>7328</v>
      </c>
      <c r="B45" t="s">
        <v>133</v>
      </c>
    </row>
    <row r="46" spans="1:2" x14ac:dyDescent="0.35">
      <c r="A46">
        <v>7215</v>
      </c>
      <c r="B46" t="s">
        <v>134</v>
      </c>
    </row>
    <row r="47" spans="1:2" x14ac:dyDescent="0.35">
      <c r="A47">
        <v>7634</v>
      </c>
      <c r="B47" t="s">
        <v>135</v>
      </c>
    </row>
    <row r="48" spans="1:2" x14ac:dyDescent="0.35">
      <c r="A48">
        <v>6657</v>
      </c>
      <c r="B48" t="s">
        <v>136</v>
      </c>
    </row>
    <row r="49" spans="1:2" x14ac:dyDescent="0.35">
      <c r="A49">
        <v>6900</v>
      </c>
      <c r="B49" t="s">
        <v>137</v>
      </c>
    </row>
    <row r="50" spans="1:2" x14ac:dyDescent="0.35">
      <c r="A50">
        <v>7129</v>
      </c>
      <c r="B50" t="s">
        <v>138</v>
      </c>
    </row>
    <row r="51" spans="1:2" x14ac:dyDescent="0.35">
      <c r="A51">
        <v>7427</v>
      </c>
      <c r="B51" t="s">
        <v>139</v>
      </c>
    </row>
    <row r="52" spans="1:2" x14ac:dyDescent="0.35">
      <c r="A52">
        <v>5844</v>
      </c>
      <c r="B52" t="s">
        <v>140</v>
      </c>
    </row>
    <row r="53" spans="1:2" x14ac:dyDescent="0.35">
      <c r="A53">
        <v>7011</v>
      </c>
      <c r="B53" t="s">
        <v>141</v>
      </c>
    </row>
    <row r="54" spans="1:2" x14ac:dyDescent="0.35">
      <c r="A54">
        <v>7575</v>
      </c>
      <c r="B54" t="s">
        <v>142</v>
      </c>
    </row>
    <row r="55" spans="1:2" x14ac:dyDescent="0.35">
      <c r="A55">
        <v>5525</v>
      </c>
      <c r="B55" t="s">
        <v>143</v>
      </c>
    </row>
    <row r="56" spans="1:2" x14ac:dyDescent="0.35">
      <c r="A56">
        <v>9953</v>
      </c>
      <c r="B56" t="s">
        <v>144</v>
      </c>
    </row>
    <row r="57" spans="1:2" x14ac:dyDescent="0.35">
      <c r="A57">
        <v>7173</v>
      </c>
      <c r="B57" t="s">
        <v>145</v>
      </c>
    </row>
    <row r="58" spans="1:2" x14ac:dyDescent="0.35">
      <c r="A58">
        <v>6670</v>
      </c>
      <c r="B58" t="s">
        <v>146</v>
      </c>
    </row>
    <row r="59" spans="1:2" x14ac:dyDescent="0.35">
      <c r="A59">
        <v>6686</v>
      </c>
      <c r="B59" t="s">
        <v>147</v>
      </c>
    </row>
    <row r="60" spans="1:2" x14ac:dyDescent="0.35">
      <c r="A60">
        <v>7637</v>
      </c>
      <c r="B60" t="s">
        <v>148</v>
      </c>
    </row>
    <row r="61" spans="1:2" x14ac:dyDescent="0.35">
      <c r="A61">
        <v>7506</v>
      </c>
      <c r="B61" t="s">
        <v>149</v>
      </c>
    </row>
    <row r="62" spans="1:2" x14ac:dyDescent="0.35">
      <c r="A62">
        <v>5907</v>
      </c>
      <c r="B62" t="s">
        <v>150</v>
      </c>
    </row>
    <row r="63" spans="1:2" x14ac:dyDescent="0.35">
      <c r="A63">
        <v>7270</v>
      </c>
      <c r="B63" t="s">
        <v>151</v>
      </c>
    </row>
    <row r="64" spans="1:2" x14ac:dyDescent="0.35">
      <c r="A64">
        <v>7338</v>
      </c>
      <c r="B64" t="s">
        <v>152</v>
      </c>
    </row>
    <row r="65" spans="1:2" x14ac:dyDescent="0.35">
      <c r="A65">
        <v>6928</v>
      </c>
      <c r="B65" t="s">
        <v>153</v>
      </c>
    </row>
    <row r="66" spans="1:2" x14ac:dyDescent="0.35">
      <c r="A66">
        <v>9918</v>
      </c>
      <c r="B66" t="s">
        <v>154</v>
      </c>
    </row>
    <row r="67" spans="1:2" x14ac:dyDescent="0.35">
      <c r="A67">
        <v>7528</v>
      </c>
      <c r="B67" t="s">
        <v>155</v>
      </c>
    </row>
    <row r="68" spans="1:2" x14ac:dyDescent="0.35">
      <c r="A68">
        <v>7696</v>
      </c>
      <c r="B68" t="s">
        <v>156</v>
      </c>
    </row>
    <row r="69" spans="1:2" x14ac:dyDescent="0.35">
      <c r="A69">
        <v>6825</v>
      </c>
      <c r="B69" t="s">
        <v>157</v>
      </c>
    </row>
    <row r="70" spans="1:2" x14ac:dyDescent="0.35">
      <c r="A70">
        <v>7078</v>
      </c>
      <c r="B70" t="s">
        <v>158</v>
      </c>
    </row>
    <row r="71" spans="1:2" x14ac:dyDescent="0.35">
      <c r="A71">
        <v>7268</v>
      </c>
      <c r="B71" t="s">
        <v>159</v>
      </c>
    </row>
    <row r="72" spans="1:2" x14ac:dyDescent="0.35">
      <c r="A72">
        <v>5325</v>
      </c>
      <c r="B72" t="s">
        <v>160</v>
      </c>
    </row>
    <row r="73" spans="1:2" x14ac:dyDescent="0.35">
      <c r="A73">
        <v>7064</v>
      </c>
      <c r="B73" t="s">
        <v>161</v>
      </c>
    </row>
    <row r="74" spans="1:2" x14ac:dyDescent="0.35">
      <c r="A74">
        <v>6470</v>
      </c>
      <c r="B74" t="s">
        <v>162</v>
      </c>
    </row>
    <row r="75" spans="1:2" x14ac:dyDescent="0.35">
      <c r="A75">
        <v>6692</v>
      </c>
      <c r="B75" t="s">
        <v>163</v>
      </c>
    </row>
    <row r="76" spans="1:2" x14ac:dyDescent="0.35">
      <c r="A76">
        <v>7224</v>
      </c>
      <c r="B76" t="s">
        <v>164</v>
      </c>
    </row>
    <row r="77" spans="1:2" x14ac:dyDescent="0.35">
      <c r="A77">
        <v>7002</v>
      </c>
      <c r="B77" t="s">
        <v>165</v>
      </c>
    </row>
    <row r="78" spans="1:2" x14ac:dyDescent="0.35">
      <c r="A78">
        <v>5168</v>
      </c>
      <c r="B78" t="s">
        <v>166</v>
      </c>
    </row>
    <row r="79" spans="1:2" x14ac:dyDescent="0.35">
      <c r="A79">
        <v>7589</v>
      </c>
      <c r="B79" t="s">
        <v>167</v>
      </c>
    </row>
    <row r="80" spans="1:2" x14ac:dyDescent="0.35">
      <c r="A80">
        <v>7435</v>
      </c>
      <c r="B80" t="s">
        <v>168</v>
      </c>
    </row>
    <row r="81" spans="1:2" x14ac:dyDescent="0.35">
      <c r="A81">
        <v>7577</v>
      </c>
      <c r="B81" t="s">
        <v>169</v>
      </c>
    </row>
    <row r="82" spans="1:2" x14ac:dyDescent="0.35">
      <c r="A82">
        <v>7056</v>
      </c>
      <c r="B82" t="s">
        <v>170</v>
      </c>
    </row>
    <row r="83" spans="1:2" x14ac:dyDescent="0.35">
      <c r="A83">
        <v>6120</v>
      </c>
      <c r="B83" t="s">
        <v>171</v>
      </c>
    </row>
    <row r="84" spans="1:2" x14ac:dyDescent="0.35">
      <c r="A84">
        <v>5885</v>
      </c>
      <c r="B84" t="s">
        <v>172</v>
      </c>
    </row>
    <row r="85" spans="1:2" x14ac:dyDescent="0.35">
      <c r="A85">
        <v>7059</v>
      </c>
      <c r="B85" t="s">
        <v>173</v>
      </c>
    </row>
    <row r="86" spans="1:2" x14ac:dyDescent="0.35">
      <c r="A86">
        <v>5622</v>
      </c>
      <c r="B86" t="s">
        <v>174</v>
      </c>
    </row>
    <row r="87" spans="1:2" x14ac:dyDescent="0.35">
      <c r="A87">
        <v>5083</v>
      </c>
      <c r="B87" t="s">
        <v>175</v>
      </c>
    </row>
    <row r="88" spans="1:2" x14ac:dyDescent="0.35">
      <c r="A88">
        <v>7600</v>
      </c>
      <c r="B88" t="s">
        <v>176</v>
      </c>
    </row>
    <row r="89" spans="1:2" x14ac:dyDescent="0.35">
      <c r="A89">
        <v>6489</v>
      </c>
      <c r="B89" t="s">
        <v>177</v>
      </c>
    </row>
    <row r="90" spans="1:2" x14ac:dyDescent="0.35">
      <c r="A90">
        <v>6338</v>
      </c>
      <c r="B90" t="s">
        <v>178</v>
      </c>
    </row>
    <row r="91" spans="1:2" x14ac:dyDescent="0.35">
      <c r="A91">
        <v>6247</v>
      </c>
      <c r="B91" t="s">
        <v>179</v>
      </c>
    </row>
    <row r="92" spans="1:2" x14ac:dyDescent="0.35">
      <c r="A92">
        <v>7349</v>
      </c>
      <c r="B92" t="s">
        <v>180</v>
      </c>
    </row>
    <row r="93" spans="1:2" x14ac:dyDescent="0.35">
      <c r="A93">
        <v>7308</v>
      </c>
      <c r="B93" t="s">
        <v>181</v>
      </c>
    </row>
    <row r="94" spans="1:2" x14ac:dyDescent="0.35">
      <c r="A94">
        <v>7660</v>
      </c>
      <c r="B94" t="s">
        <v>182</v>
      </c>
    </row>
    <row r="95" spans="1:2" x14ac:dyDescent="0.35">
      <c r="A95">
        <v>6530</v>
      </c>
      <c r="B95" t="s">
        <v>183</v>
      </c>
    </row>
    <row r="96" spans="1:2" x14ac:dyDescent="0.35">
      <c r="A96">
        <v>9526</v>
      </c>
      <c r="B96" t="s">
        <v>184</v>
      </c>
    </row>
    <row r="97" spans="1:2" x14ac:dyDescent="0.35">
      <c r="A97">
        <v>7650</v>
      </c>
      <c r="B97" t="s">
        <v>185</v>
      </c>
    </row>
    <row r="98" spans="1:2" x14ac:dyDescent="0.35">
      <c r="A98">
        <v>6176</v>
      </c>
      <c r="B98" t="s">
        <v>186</v>
      </c>
    </row>
    <row r="99" spans="1:2" x14ac:dyDescent="0.35">
      <c r="A99">
        <v>7267</v>
      </c>
      <c r="B99" t="s">
        <v>187</v>
      </c>
    </row>
    <row r="100" spans="1:2" x14ac:dyDescent="0.35">
      <c r="A100">
        <v>6223</v>
      </c>
      <c r="B100" t="s">
        <v>188</v>
      </c>
    </row>
    <row r="101" spans="1:2" x14ac:dyDescent="0.35">
      <c r="A101">
        <v>6668</v>
      </c>
      <c r="B101" t="s">
        <v>189</v>
      </c>
    </row>
    <row r="102" spans="1:2" x14ac:dyDescent="0.35">
      <c r="A102">
        <v>7766</v>
      </c>
      <c r="B102" t="s">
        <v>190</v>
      </c>
    </row>
    <row r="103" spans="1:2" x14ac:dyDescent="0.35">
      <c r="A103">
        <v>7397</v>
      </c>
      <c r="B103" t="s">
        <v>191</v>
      </c>
    </row>
    <row r="104" spans="1:2" x14ac:dyDescent="0.35">
      <c r="A104">
        <v>7651</v>
      </c>
      <c r="B104" t="s">
        <v>192</v>
      </c>
    </row>
    <row r="105" spans="1:2" x14ac:dyDescent="0.35">
      <c r="A105">
        <v>5917</v>
      </c>
      <c r="B105" t="s">
        <v>193</v>
      </c>
    </row>
    <row r="106" spans="1:2" x14ac:dyDescent="0.35">
      <c r="A106">
        <v>7379</v>
      </c>
      <c r="B106" t="s">
        <v>194</v>
      </c>
    </row>
    <row r="107" spans="1:2" x14ac:dyDescent="0.35">
      <c r="A107">
        <v>6883</v>
      </c>
      <c r="B107" t="s">
        <v>195</v>
      </c>
    </row>
    <row r="108" spans="1:2" x14ac:dyDescent="0.35">
      <c r="A108">
        <v>7053</v>
      </c>
      <c r="B108" t="s">
        <v>196</v>
      </c>
    </row>
    <row r="109" spans="1:2" x14ac:dyDescent="0.35">
      <c r="A109">
        <v>6749</v>
      </c>
      <c r="B109" t="s">
        <v>197</v>
      </c>
    </row>
    <row r="110" spans="1:2" x14ac:dyDescent="0.35">
      <c r="A110">
        <v>7537</v>
      </c>
      <c r="B110" t="s">
        <v>198</v>
      </c>
    </row>
    <row r="111" spans="1:2" x14ac:dyDescent="0.35">
      <c r="A111">
        <v>5434</v>
      </c>
      <c r="B111" t="s">
        <v>199</v>
      </c>
    </row>
    <row r="112" spans="1:2" x14ac:dyDescent="0.35">
      <c r="A112">
        <v>5335</v>
      </c>
      <c r="B112" t="s">
        <v>200</v>
      </c>
    </row>
    <row r="113" spans="1:2" x14ac:dyDescent="0.35">
      <c r="A113">
        <v>7024</v>
      </c>
      <c r="B113" t="s">
        <v>201</v>
      </c>
    </row>
    <row r="114" spans="1:2" x14ac:dyDescent="0.35">
      <c r="A114">
        <v>9868</v>
      </c>
      <c r="B114" t="s">
        <v>202</v>
      </c>
    </row>
    <row r="115" spans="1:2" x14ac:dyDescent="0.35">
      <c r="A115">
        <v>7030</v>
      </c>
      <c r="B115" t="s">
        <v>203</v>
      </c>
    </row>
    <row r="116" spans="1:2" x14ac:dyDescent="0.35">
      <c r="A116">
        <v>6803</v>
      </c>
      <c r="B116" t="s">
        <v>204</v>
      </c>
    </row>
    <row r="117" spans="1:2" x14ac:dyDescent="0.35">
      <c r="A117">
        <v>6263</v>
      </c>
      <c r="B117" t="s">
        <v>205</v>
      </c>
    </row>
    <row r="118" spans="1:2" x14ac:dyDescent="0.35">
      <c r="A118">
        <v>7442</v>
      </c>
      <c r="B118" t="s">
        <v>206</v>
      </c>
    </row>
    <row r="119" spans="1:2" x14ac:dyDescent="0.35">
      <c r="A119">
        <v>7154</v>
      </c>
      <c r="B119" t="s">
        <v>207</v>
      </c>
    </row>
    <row r="120" spans="1:2" x14ac:dyDescent="0.35">
      <c r="A120">
        <v>5969</v>
      </c>
      <c r="B120" t="s">
        <v>208</v>
      </c>
    </row>
    <row r="121" spans="1:2" x14ac:dyDescent="0.35">
      <c r="A121">
        <v>7228</v>
      </c>
      <c r="B121" t="s">
        <v>209</v>
      </c>
    </row>
    <row r="122" spans="1:2" x14ac:dyDescent="0.35">
      <c r="A122">
        <v>7482</v>
      </c>
      <c r="B122" t="s">
        <v>210</v>
      </c>
    </row>
    <row r="123" spans="1:2" x14ac:dyDescent="0.35">
      <c r="A123">
        <v>7721</v>
      </c>
      <c r="B123" t="s">
        <v>211</v>
      </c>
    </row>
    <row r="124" spans="1:2" x14ac:dyDescent="0.35">
      <c r="A124">
        <v>6072</v>
      </c>
      <c r="B124" t="s">
        <v>212</v>
      </c>
    </row>
    <row r="125" spans="1:2" x14ac:dyDescent="0.35">
      <c r="A125">
        <v>6005</v>
      </c>
      <c r="B125" t="s">
        <v>213</v>
      </c>
    </row>
    <row r="126" spans="1:2" x14ac:dyDescent="0.35">
      <c r="A126">
        <v>6924</v>
      </c>
      <c r="B126" t="s">
        <v>214</v>
      </c>
    </row>
    <row r="127" spans="1:2" x14ac:dyDescent="0.35">
      <c r="A127">
        <v>7540</v>
      </c>
      <c r="B127" t="s">
        <v>215</v>
      </c>
    </row>
    <row r="128" spans="1:2" x14ac:dyDescent="0.35">
      <c r="A128">
        <v>5960</v>
      </c>
      <c r="B128" t="s">
        <v>216</v>
      </c>
    </row>
    <row r="129" spans="1:2" x14ac:dyDescent="0.35">
      <c r="A129">
        <v>7055</v>
      </c>
      <c r="B129" t="s">
        <v>217</v>
      </c>
    </row>
    <row r="130" spans="1:2" x14ac:dyDescent="0.35">
      <c r="A130">
        <v>7054</v>
      </c>
      <c r="B130" t="s">
        <v>218</v>
      </c>
    </row>
    <row r="131" spans="1:2" x14ac:dyDescent="0.35">
      <c r="A131">
        <v>5746</v>
      </c>
      <c r="B131" t="s">
        <v>219</v>
      </c>
    </row>
    <row r="132" spans="1:2" x14ac:dyDescent="0.35">
      <c r="A132">
        <v>5332</v>
      </c>
      <c r="B132" t="s">
        <v>220</v>
      </c>
    </row>
    <row r="133" spans="1:2" x14ac:dyDescent="0.35">
      <c r="A133">
        <v>5585</v>
      </c>
      <c r="B133" t="s">
        <v>221</v>
      </c>
    </row>
    <row r="134" spans="1:2" x14ac:dyDescent="0.35">
      <c r="A134">
        <v>7371</v>
      </c>
      <c r="B134" t="s">
        <v>222</v>
      </c>
    </row>
    <row r="135" spans="1:2" x14ac:dyDescent="0.35">
      <c r="A135">
        <v>5286</v>
      </c>
      <c r="B135" t="s">
        <v>223</v>
      </c>
    </row>
    <row r="136" spans="1:2" x14ac:dyDescent="0.35">
      <c r="A136">
        <v>6122</v>
      </c>
      <c r="B136" t="s">
        <v>224</v>
      </c>
    </row>
    <row r="137" spans="1:2" x14ac:dyDescent="0.35">
      <c r="A137">
        <v>6752</v>
      </c>
      <c r="B137" t="s">
        <v>225</v>
      </c>
    </row>
    <row r="138" spans="1:2" x14ac:dyDescent="0.35">
      <c r="A138">
        <v>5618</v>
      </c>
      <c r="B138" t="s">
        <v>226</v>
      </c>
    </row>
    <row r="139" spans="1:2" x14ac:dyDescent="0.35">
      <c r="A139">
        <v>7385</v>
      </c>
      <c r="B139" t="s">
        <v>227</v>
      </c>
    </row>
    <row r="140" spans="1:2" x14ac:dyDescent="0.35">
      <c r="A140">
        <v>7136</v>
      </c>
      <c r="B140" t="s">
        <v>228</v>
      </c>
    </row>
    <row r="141" spans="1:2" x14ac:dyDescent="0.35">
      <c r="A141">
        <v>7146</v>
      </c>
      <c r="B141" t="s">
        <v>229</v>
      </c>
    </row>
    <row r="142" spans="1:2" x14ac:dyDescent="0.35">
      <c r="A142">
        <v>6331</v>
      </c>
      <c r="B142" t="s">
        <v>230</v>
      </c>
    </row>
    <row r="143" spans="1:2" x14ac:dyDescent="0.35">
      <c r="A143">
        <v>6951</v>
      </c>
      <c r="B143" t="s">
        <v>231</v>
      </c>
    </row>
    <row r="144" spans="1:2" x14ac:dyDescent="0.35">
      <c r="A144">
        <v>6612</v>
      </c>
      <c r="B144" t="s">
        <v>232</v>
      </c>
    </row>
    <row r="145" spans="1:2" x14ac:dyDescent="0.35">
      <c r="A145">
        <v>6511</v>
      </c>
      <c r="B145" t="s">
        <v>233</v>
      </c>
    </row>
    <row r="146" spans="1:2" x14ac:dyDescent="0.35">
      <c r="A146">
        <v>5527</v>
      </c>
      <c r="B146" t="s">
        <v>234</v>
      </c>
    </row>
    <row r="147" spans="1:2" x14ac:dyDescent="0.35">
      <c r="A147">
        <v>7339</v>
      </c>
      <c r="B147" t="s">
        <v>235</v>
      </c>
    </row>
    <row r="148" spans="1:2" x14ac:dyDescent="0.35">
      <c r="A148">
        <v>6992</v>
      </c>
      <c r="B148" t="s">
        <v>236</v>
      </c>
    </row>
    <row r="149" spans="1:2" x14ac:dyDescent="0.35">
      <c r="A149">
        <v>6901</v>
      </c>
      <c r="B149" t="s">
        <v>237</v>
      </c>
    </row>
    <row r="150" spans="1:2" x14ac:dyDescent="0.35">
      <c r="A150">
        <v>6090</v>
      </c>
      <c r="B150" t="s">
        <v>238</v>
      </c>
    </row>
    <row r="151" spans="1:2" x14ac:dyDescent="0.35">
      <c r="A151">
        <v>9874</v>
      </c>
      <c r="B151" t="s">
        <v>239</v>
      </c>
    </row>
    <row r="152" spans="1:2" x14ac:dyDescent="0.35">
      <c r="A152">
        <v>5968</v>
      </c>
      <c r="B152" t="s">
        <v>240</v>
      </c>
    </row>
    <row r="153" spans="1:2" x14ac:dyDescent="0.35">
      <c r="A153">
        <v>6738</v>
      </c>
      <c r="B153" t="s">
        <v>241</v>
      </c>
    </row>
    <row r="154" spans="1:2" x14ac:dyDescent="0.35">
      <c r="A154">
        <v>9580</v>
      </c>
      <c r="B154" t="s">
        <v>242</v>
      </c>
    </row>
    <row r="155" spans="1:2" x14ac:dyDescent="0.35">
      <c r="A155">
        <v>7139</v>
      </c>
      <c r="B155" t="s">
        <v>243</v>
      </c>
    </row>
    <row r="156" spans="1:2" x14ac:dyDescent="0.35">
      <c r="A156">
        <v>6079</v>
      </c>
      <c r="B156" t="s">
        <v>244</v>
      </c>
    </row>
    <row r="157" spans="1:2" x14ac:dyDescent="0.35">
      <c r="A157">
        <v>6132</v>
      </c>
      <c r="B157" t="s">
        <v>245</v>
      </c>
    </row>
    <row r="158" spans="1:2" x14ac:dyDescent="0.35">
      <c r="A158">
        <v>7556</v>
      </c>
      <c r="B158" t="s">
        <v>246</v>
      </c>
    </row>
    <row r="159" spans="1:2" x14ac:dyDescent="0.35">
      <c r="A159">
        <v>7170</v>
      </c>
      <c r="B159" t="s">
        <v>247</v>
      </c>
    </row>
    <row r="160" spans="1:2" x14ac:dyDescent="0.35">
      <c r="A160">
        <v>6797</v>
      </c>
      <c r="B160" t="s">
        <v>248</v>
      </c>
    </row>
    <row r="161" spans="1:2" x14ac:dyDescent="0.35">
      <c r="A161">
        <v>7605</v>
      </c>
      <c r="B161" t="s">
        <v>249</v>
      </c>
    </row>
    <row r="162" spans="1:2" x14ac:dyDescent="0.35">
      <c r="A162">
        <v>6642</v>
      </c>
      <c r="B162" t="s">
        <v>250</v>
      </c>
    </row>
    <row r="163" spans="1:2" x14ac:dyDescent="0.35">
      <c r="A163">
        <v>7234</v>
      </c>
      <c r="B163" t="s">
        <v>251</v>
      </c>
    </row>
    <row r="164" spans="1:2" x14ac:dyDescent="0.35">
      <c r="A164">
        <v>6469</v>
      </c>
      <c r="B164" t="s">
        <v>252</v>
      </c>
    </row>
    <row r="165" spans="1:2" x14ac:dyDescent="0.35">
      <c r="A165">
        <v>7627</v>
      </c>
      <c r="B165" t="s">
        <v>253</v>
      </c>
    </row>
    <row r="166" spans="1:2" x14ac:dyDescent="0.35">
      <c r="A166">
        <v>5528</v>
      </c>
      <c r="B166" t="s">
        <v>254</v>
      </c>
    </row>
    <row r="167" spans="1:2" x14ac:dyDescent="0.35">
      <c r="A167">
        <v>7645</v>
      </c>
      <c r="B167" t="s">
        <v>255</v>
      </c>
    </row>
    <row r="168" spans="1:2" x14ac:dyDescent="0.35">
      <c r="A168">
        <v>9589</v>
      </c>
      <c r="B168" t="s">
        <v>256</v>
      </c>
    </row>
    <row r="169" spans="1:2" x14ac:dyDescent="0.35">
      <c r="A169">
        <v>9901</v>
      </c>
      <c r="B169" t="s">
        <v>257</v>
      </c>
    </row>
    <row r="170" spans="1:2" x14ac:dyDescent="0.35">
      <c r="A170">
        <v>9680</v>
      </c>
      <c r="B170" t="s">
        <v>258</v>
      </c>
    </row>
    <row r="171" spans="1:2" x14ac:dyDescent="0.35">
      <c r="A171">
        <v>7649</v>
      </c>
      <c r="B171" t="s">
        <v>259</v>
      </c>
    </row>
    <row r="172" spans="1:2" x14ac:dyDescent="0.35">
      <c r="A172">
        <v>6528</v>
      </c>
      <c r="B172" t="s">
        <v>260</v>
      </c>
    </row>
    <row r="173" spans="1:2" x14ac:dyDescent="0.35">
      <c r="A173">
        <v>9452</v>
      </c>
      <c r="B173" t="s">
        <v>261</v>
      </c>
    </row>
    <row r="174" spans="1:2" x14ac:dyDescent="0.35">
      <c r="A174">
        <v>5781</v>
      </c>
      <c r="B174" t="s">
        <v>262</v>
      </c>
    </row>
    <row r="175" spans="1:2" x14ac:dyDescent="0.35">
      <c r="A175">
        <v>5805</v>
      </c>
      <c r="B175" t="s">
        <v>263</v>
      </c>
    </row>
    <row r="176" spans="1:2" x14ac:dyDescent="0.35">
      <c r="A176">
        <v>7718</v>
      </c>
      <c r="B176" t="s">
        <v>264</v>
      </c>
    </row>
    <row r="177" spans="1:2" x14ac:dyDescent="0.35">
      <c r="A177">
        <v>7517</v>
      </c>
      <c r="B177" t="s">
        <v>265</v>
      </c>
    </row>
    <row r="178" spans="1:2" x14ac:dyDescent="0.35">
      <c r="A178">
        <v>7384</v>
      </c>
      <c r="B178" t="s">
        <v>266</v>
      </c>
    </row>
    <row r="179" spans="1:2" x14ac:dyDescent="0.35">
      <c r="A179">
        <v>7740</v>
      </c>
      <c r="B179" t="s">
        <v>267</v>
      </c>
    </row>
    <row r="180" spans="1:2" x14ac:dyDescent="0.35">
      <c r="A180">
        <v>7661</v>
      </c>
      <c r="B180" t="s">
        <v>268</v>
      </c>
    </row>
    <row r="181" spans="1:2" x14ac:dyDescent="0.35">
      <c r="A181">
        <v>6475</v>
      </c>
      <c r="B181" t="s">
        <v>269</v>
      </c>
    </row>
    <row r="182" spans="1:2" x14ac:dyDescent="0.35">
      <c r="A182">
        <v>6512</v>
      </c>
      <c r="B182" t="s">
        <v>270</v>
      </c>
    </row>
    <row r="183" spans="1:2" x14ac:dyDescent="0.35">
      <c r="A183">
        <v>7111</v>
      </c>
      <c r="B183" t="s">
        <v>271</v>
      </c>
    </row>
    <row r="184" spans="1:2" x14ac:dyDescent="0.35">
      <c r="A184">
        <v>7611</v>
      </c>
      <c r="B184" t="s">
        <v>272</v>
      </c>
    </row>
    <row r="185" spans="1:2" x14ac:dyDescent="0.35">
      <c r="A185">
        <v>6325</v>
      </c>
      <c r="B185" t="s">
        <v>273</v>
      </c>
    </row>
    <row r="186" spans="1:2" x14ac:dyDescent="0.35">
      <c r="A186">
        <v>9565</v>
      </c>
      <c r="B186" t="s">
        <v>274</v>
      </c>
    </row>
    <row r="187" spans="1:2" x14ac:dyDescent="0.35">
      <c r="A187">
        <v>7468</v>
      </c>
      <c r="B187" t="s">
        <v>275</v>
      </c>
    </row>
    <row r="188" spans="1:2" x14ac:dyDescent="0.35">
      <c r="A188">
        <v>5768</v>
      </c>
      <c r="B188" t="s">
        <v>276</v>
      </c>
    </row>
    <row r="189" spans="1:2" x14ac:dyDescent="0.35">
      <c r="A189">
        <v>5562</v>
      </c>
      <c r="B189" t="s">
        <v>277</v>
      </c>
    </row>
    <row r="190" spans="1:2" x14ac:dyDescent="0.35">
      <c r="A190">
        <v>5677</v>
      </c>
      <c r="B190" t="s">
        <v>278</v>
      </c>
    </row>
    <row r="191" spans="1:2" x14ac:dyDescent="0.35">
      <c r="A191">
        <v>5432</v>
      </c>
      <c r="B191" t="s">
        <v>279</v>
      </c>
    </row>
    <row r="192" spans="1:2" x14ac:dyDescent="0.35">
      <c r="A192">
        <v>7172</v>
      </c>
      <c r="B192" t="s">
        <v>280</v>
      </c>
    </row>
    <row r="193" spans="1:2" x14ac:dyDescent="0.35">
      <c r="A193">
        <v>5271</v>
      </c>
      <c r="B193" t="s">
        <v>281</v>
      </c>
    </row>
    <row r="194" spans="1:2" x14ac:dyDescent="0.35">
      <c r="A194">
        <v>7489</v>
      </c>
      <c r="B194" t="s">
        <v>282</v>
      </c>
    </row>
    <row r="195" spans="1:2" x14ac:dyDescent="0.35">
      <c r="A195">
        <v>9516</v>
      </c>
      <c r="B195" t="s">
        <v>283</v>
      </c>
    </row>
    <row r="196" spans="1:2" x14ac:dyDescent="0.35">
      <c r="A196">
        <v>5138</v>
      </c>
      <c r="B196" t="s">
        <v>284</v>
      </c>
    </row>
    <row r="197" spans="1:2" x14ac:dyDescent="0.35">
      <c r="A197">
        <v>6365</v>
      </c>
      <c r="B197" t="s">
        <v>285</v>
      </c>
    </row>
    <row r="198" spans="1:2" x14ac:dyDescent="0.35">
      <c r="A198">
        <v>5250</v>
      </c>
      <c r="B198" t="s">
        <v>286</v>
      </c>
    </row>
    <row r="199" spans="1:2" x14ac:dyDescent="0.35">
      <c r="A199">
        <v>5047</v>
      </c>
      <c r="B199" t="s">
        <v>287</v>
      </c>
    </row>
    <row r="200" spans="1:2" x14ac:dyDescent="0.35">
      <c r="A200">
        <v>7251</v>
      </c>
      <c r="B200" t="s">
        <v>288</v>
      </c>
    </row>
    <row r="201" spans="1:2" x14ac:dyDescent="0.35">
      <c r="A201">
        <v>6466</v>
      </c>
      <c r="B201" t="s">
        <v>289</v>
      </c>
    </row>
    <row r="202" spans="1:2" x14ac:dyDescent="0.35">
      <c r="A202">
        <v>7324</v>
      </c>
      <c r="B202" t="s">
        <v>290</v>
      </c>
    </row>
    <row r="203" spans="1:2" x14ac:dyDescent="0.35">
      <c r="A203">
        <v>7202</v>
      </c>
      <c r="B203" t="s">
        <v>291</v>
      </c>
    </row>
    <row r="204" spans="1:2" x14ac:dyDescent="0.35">
      <c r="A204">
        <v>5213</v>
      </c>
      <c r="B204" t="s">
        <v>292</v>
      </c>
    </row>
    <row r="205" spans="1:2" x14ac:dyDescent="0.35">
      <c r="A205">
        <v>6778</v>
      </c>
      <c r="B205" t="s">
        <v>293</v>
      </c>
    </row>
    <row r="206" spans="1:2" x14ac:dyDescent="0.35">
      <c r="A206">
        <v>7576</v>
      </c>
      <c r="B206" t="s">
        <v>294</v>
      </c>
    </row>
    <row r="207" spans="1:2" x14ac:dyDescent="0.35">
      <c r="A207">
        <v>6820</v>
      </c>
      <c r="B207" t="s">
        <v>295</v>
      </c>
    </row>
    <row r="208" spans="1:2" x14ac:dyDescent="0.35">
      <c r="A208">
        <v>6456</v>
      </c>
      <c r="B208" t="s">
        <v>296</v>
      </c>
    </row>
    <row r="209" spans="1:2" x14ac:dyDescent="0.35">
      <c r="A209">
        <v>6677</v>
      </c>
      <c r="B209" t="s">
        <v>297</v>
      </c>
    </row>
    <row r="210" spans="1:2" x14ac:dyDescent="0.35">
      <c r="A210">
        <v>7597</v>
      </c>
      <c r="B210" t="s">
        <v>298</v>
      </c>
    </row>
    <row r="211" spans="1:2" x14ac:dyDescent="0.35">
      <c r="A211">
        <v>5681</v>
      </c>
      <c r="B211" t="s">
        <v>299</v>
      </c>
    </row>
    <row r="212" spans="1:2" x14ac:dyDescent="0.35">
      <c r="A212">
        <v>1</v>
      </c>
      <c r="B212" s="2" t="s">
        <v>300</v>
      </c>
    </row>
    <row r="213" spans="1:2" x14ac:dyDescent="0.35">
      <c r="A213">
        <v>2</v>
      </c>
      <c r="B213" t="s">
        <v>301</v>
      </c>
    </row>
    <row r="214" spans="1:2" x14ac:dyDescent="0.35">
      <c r="A214">
        <v>3</v>
      </c>
      <c r="B214" s="3" t="s">
        <v>302</v>
      </c>
    </row>
    <row r="215" spans="1:2" x14ac:dyDescent="0.35">
      <c r="A215">
        <v>4</v>
      </c>
      <c r="B215" t="s">
        <v>303</v>
      </c>
    </row>
    <row r="216" spans="1:2" x14ac:dyDescent="0.35">
      <c r="A216">
        <v>5</v>
      </c>
      <c r="B216" t="s">
        <v>304</v>
      </c>
    </row>
    <row r="217" spans="1:2" x14ac:dyDescent="0.35">
      <c r="A217">
        <v>6</v>
      </c>
      <c r="B217" t="s">
        <v>305</v>
      </c>
    </row>
    <row r="218" spans="1:2" x14ac:dyDescent="0.35">
      <c r="A218">
        <v>7</v>
      </c>
      <c r="B218" t="s">
        <v>306</v>
      </c>
    </row>
    <row r="219" spans="1:2" x14ac:dyDescent="0.35">
      <c r="A219">
        <v>8</v>
      </c>
      <c r="B219" t="s">
        <v>307</v>
      </c>
    </row>
    <row r="220" spans="1:2" x14ac:dyDescent="0.35">
      <c r="A220">
        <v>9</v>
      </c>
      <c r="B220" t="s">
        <v>308</v>
      </c>
    </row>
    <row r="221" spans="1:2" x14ac:dyDescent="0.35">
      <c r="A221">
        <v>10</v>
      </c>
      <c r="B221" t="s">
        <v>309</v>
      </c>
    </row>
    <row r="222" spans="1:2" x14ac:dyDescent="0.35">
      <c r="A222">
        <v>11</v>
      </c>
      <c r="B222" t="s">
        <v>310</v>
      </c>
    </row>
    <row r="223" spans="1:2" x14ac:dyDescent="0.35">
      <c r="A223">
        <v>12</v>
      </c>
      <c r="B223" t="s">
        <v>311</v>
      </c>
    </row>
    <row r="224" spans="1:2" x14ac:dyDescent="0.35">
      <c r="A224">
        <v>13</v>
      </c>
      <c r="B224" t="s">
        <v>312</v>
      </c>
    </row>
    <row r="225" spans="1:2" x14ac:dyDescent="0.35">
      <c r="A225">
        <v>14</v>
      </c>
      <c r="B225" t="s">
        <v>313</v>
      </c>
    </row>
    <row r="226" spans="1:2" x14ac:dyDescent="0.35">
      <c r="A226">
        <v>15</v>
      </c>
      <c r="B226" t="s">
        <v>314</v>
      </c>
    </row>
    <row r="227" spans="1:2" x14ac:dyDescent="0.35">
      <c r="A227">
        <v>16</v>
      </c>
      <c r="B227" t="s">
        <v>315</v>
      </c>
    </row>
    <row r="228" spans="1:2" x14ac:dyDescent="0.35">
      <c r="A228">
        <v>17</v>
      </c>
      <c r="B228" t="s">
        <v>316</v>
      </c>
    </row>
    <row r="229" spans="1:2" x14ac:dyDescent="0.35">
      <c r="A229">
        <v>18</v>
      </c>
      <c r="B229" t="s">
        <v>317</v>
      </c>
    </row>
    <row r="230" spans="1:2" x14ac:dyDescent="0.35">
      <c r="A230">
        <v>19</v>
      </c>
      <c r="B230" t="s">
        <v>318</v>
      </c>
    </row>
    <row r="231" spans="1:2" x14ac:dyDescent="0.35">
      <c r="A231">
        <v>20</v>
      </c>
      <c r="B231" t="s">
        <v>319</v>
      </c>
    </row>
    <row r="232" spans="1:2" x14ac:dyDescent="0.35">
      <c r="A232">
        <v>21</v>
      </c>
      <c r="B232" t="s">
        <v>441</v>
      </c>
    </row>
    <row r="233" spans="1:2" x14ac:dyDescent="0.35">
      <c r="A233">
        <v>22</v>
      </c>
      <c r="B233" t="s">
        <v>466</v>
      </c>
    </row>
  </sheetData>
  <sheetProtection algorithmName="SHA-512" hashValue="gFpjrdtJFn5n3K5cK1D+5wuit0AwQs2wwM3GolK+Za9+bAWNUPFZlvqCAvfp5Nae8Fqs9aVtfmAUscPFpU2NFA==" saltValue="4qcfMOOB8ZnqUMWgtAv5b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>
      <selection activeCell="D20" sqref="D20"/>
    </sheetView>
  </sheetViews>
  <sheetFormatPr baseColWidth="10" defaultRowHeight="14.5" x14ac:dyDescent="0.35"/>
  <cols>
    <col min="8" max="8" width="11.453125" customWidth="1"/>
    <col min="11" max="11" width="12.81640625" customWidth="1"/>
    <col min="12" max="12" width="11.1796875" customWidth="1"/>
    <col min="13" max="13" width="11.453125" customWidth="1"/>
  </cols>
  <sheetData>
    <row r="1" spans="1:13" x14ac:dyDescent="0.35">
      <c r="A1" t="s">
        <v>0</v>
      </c>
      <c r="B1" t="s">
        <v>25</v>
      </c>
      <c r="C1" t="s">
        <v>352</v>
      </c>
      <c r="D1" t="s">
        <v>63</v>
      </c>
      <c r="E1" t="s">
        <v>353</v>
      </c>
      <c r="F1" t="s">
        <v>32</v>
      </c>
      <c r="G1" t="s">
        <v>40</v>
      </c>
      <c r="H1" t="s">
        <v>456</v>
      </c>
      <c r="I1" t="s">
        <v>46</v>
      </c>
      <c r="J1" t="s">
        <v>48</v>
      </c>
      <c r="K1" t="s">
        <v>49</v>
      </c>
      <c r="L1" t="s">
        <v>9</v>
      </c>
      <c r="M1" t="s">
        <v>86</v>
      </c>
    </row>
    <row r="2" spans="1:13" x14ac:dyDescent="0.35">
      <c r="A2" t="s">
        <v>483</v>
      </c>
      <c r="B2" s="29">
        <v>43229</v>
      </c>
      <c r="C2" t="s">
        <v>485</v>
      </c>
      <c r="D2">
        <v>1.5</v>
      </c>
      <c r="E2">
        <v>1</v>
      </c>
      <c r="F2" s="29">
        <v>43230</v>
      </c>
      <c r="G2" t="s">
        <v>453</v>
      </c>
      <c r="H2">
        <v>800</v>
      </c>
      <c r="I2" t="s">
        <v>467</v>
      </c>
      <c r="J2" s="33">
        <v>0</v>
      </c>
      <c r="K2">
        <v>0</v>
      </c>
      <c r="L2" t="s">
        <v>430</v>
      </c>
      <c r="M2" t="s">
        <v>89</v>
      </c>
    </row>
    <row r="3" spans="1:13" x14ac:dyDescent="0.35">
      <c r="A3" t="s">
        <v>482</v>
      </c>
      <c r="B3" s="29">
        <v>43228</v>
      </c>
      <c r="C3" t="s">
        <v>470</v>
      </c>
      <c r="D3" t="s">
        <v>384</v>
      </c>
      <c r="E3">
        <v>1</v>
      </c>
      <c r="F3" s="29">
        <v>43231</v>
      </c>
      <c r="G3" t="s">
        <v>372</v>
      </c>
      <c r="H3">
        <v>25000</v>
      </c>
      <c r="I3" s="33">
        <v>0</v>
      </c>
      <c r="J3" s="33">
        <v>0</v>
      </c>
      <c r="K3">
        <v>0</v>
      </c>
      <c r="L3" t="s">
        <v>430</v>
      </c>
      <c r="M3" t="s">
        <v>89</v>
      </c>
    </row>
    <row r="4" spans="1:13" x14ac:dyDescent="0.35">
      <c r="A4" t="s">
        <v>481</v>
      </c>
      <c r="B4" s="29">
        <v>43228</v>
      </c>
      <c r="C4" t="s">
        <v>470</v>
      </c>
      <c r="D4" t="s">
        <v>384</v>
      </c>
      <c r="E4">
        <v>1</v>
      </c>
      <c r="F4" s="29">
        <v>43230</v>
      </c>
      <c r="G4" t="s">
        <v>372</v>
      </c>
      <c r="H4">
        <v>25000</v>
      </c>
      <c r="I4" s="33">
        <v>0</v>
      </c>
      <c r="J4" s="33">
        <v>0</v>
      </c>
      <c r="K4">
        <v>0</v>
      </c>
      <c r="L4" t="s">
        <v>430</v>
      </c>
      <c r="M4" t="s">
        <v>89</v>
      </c>
    </row>
    <row r="5" spans="1:13" x14ac:dyDescent="0.35">
      <c r="A5" t="s">
        <v>480</v>
      </c>
      <c r="B5" s="29">
        <v>43224</v>
      </c>
      <c r="C5" t="s">
        <v>230</v>
      </c>
      <c r="D5" t="s">
        <v>414</v>
      </c>
      <c r="E5">
        <v>1</v>
      </c>
      <c r="F5" s="29">
        <v>43227</v>
      </c>
      <c r="G5" t="s">
        <v>372</v>
      </c>
      <c r="H5">
        <v>5550</v>
      </c>
      <c r="I5" s="29">
        <v>43228</v>
      </c>
      <c r="J5" s="33">
        <v>0</v>
      </c>
      <c r="K5">
        <v>0</v>
      </c>
      <c r="L5" t="s">
        <v>430</v>
      </c>
      <c r="M5" t="s">
        <v>89</v>
      </c>
    </row>
    <row r="6" spans="1:13" x14ac:dyDescent="0.35">
      <c r="A6" t="s">
        <v>479</v>
      </c>
      <c r="B6" s="29">
        <v>43224</v>
      </c>
      <c r="C6" t="s">
        <v>470</v>
      </c>
      <c r="D6" t="s">
        <v>384</v>
      </c>
      <c r="E6">
        <v>1</v>
      </c>
      <c r="F6" s="29">
        <v>43227</v>
      </c>
      <c r="G6" t="s">
        <v>453</v>
      </c>
      <c r="H6">
        <v>30500</v>
      </c>
      <c r="I6" t="s">
        <v>467</v>
      </c>
      <c r="J6" s="33">
        <v>0</v>
      </c>
      <c r="K6">
        <v>0</v>
      </c>
      <c r="L6" t="s">
        <v>430</v>
      </c>
      <c r="M6" t="s">
        <v>89</v>
      </c>
    </row>
    <row r="7" spans="1:13" x14ac:dyDescent="0.35">
      <c r="A7" t="s">
        <v>478</v>
      </c>
      <c r="B7" s="29">
        <v>43224</v>
      </c>
      <c r="C7" t="s">
        <v>469</v>
      </c>
      <c r="D7">
        <v>3.5</v>
      </c>
      <c r="E7">
        <v>1</v>
      </c>
      <c r="F7" s="29">
        <v>43228</v>
      </c>
      <c r="G7" t="s">
        <v>468</v>
      </c>
      <c r="H7">
        <v>2600</v>
      </c>
      <c r="I7" t="s">
        <v>467</v>
      </c>
      <c r="J7" s="33">
        <v>0</v>
      </c>
      <c r="K7">
        <v>0</v>
      </c>
      <c r="L7" t="s">
        <v>430</v>
      </c>
      <c r="M7" t="s">
        <v>89</v>
      </c>
    </row>
    <row r="8" spans="1:13" x14ac:dyDescent="0.35">
      <c r="A8" t="s">
        <v>477</v>
      </c>
      <c r="B8" s="29">
        <v>43224</v>
      </c>
      <c r="C8" t="s">
        <v>219</v>
      </c>
      <c r="D8">
        <v>3.5</v>
      </c>
      <c r="E8">
        <v>1</v>
      </c>
      <c r="F8" s="29">
        <v>43227</v>
      </c>
      <c r="G8" t="s">
        <v>372</v>
      </c>
      <c r="H8">
        <v>1500</v>
      </c>
      <c r="I8" s="29">
        <v>43227</v>
      </c>
      <c r="J8" s="33">
        <v>0</v>
      </c>
      <c r="K8">
        <v>0</v>
      </c>
      <c r="L8" t="s">
        <v>430</v>
      </c>
      <c r="M8" t="s">
        <v>89</v>
      </c>
    </row>
    <row r="9" spans="1:13" x14ac:dyDescent="0.35">
      <c r="A9" t="s">
        <v>476</v>
      </c>
      <c r="B9" s="29">
        <v>43222</v>
      </c>
      <c r="C9" t="s">
        <v>219</v>
      </c>
      <c r="D9" t="s">
        <v>414</v>
      </c>
      <c r="E9">
        <v>1</v>
      </c>
      <c r="F9" s="29">
        <v>43223</v>
      </c>
      <c r="G9" t="s">
        <v>372</v>
      </c>
      <c r="H9">
        <v>2600</v>
      </c>
      <c r="I9" s="29">
        <v>43224</v>
      </c>
      <c r="J9" s="33">
        <v>0</v>
      </c>
      <c r="K9">
        <v>0</v>
      </c>
      <c r="L9" t="s">
        <v>430</v>
      </c>
      <c r="M9" t="s">
        <v>89</v>
      </c>
    </row>
    <row r="10" spans="1:13" x14ac:dyDescent="0.35">
      <c r="A10" t="s">
        <v>475</v>
      </c>
      <c r="B10" s="29">
        <v>43220</v>
      </c>
      <c r="C10" t="s">
        <v>279</v>
      </c>
      <c r="D10" t="s">
        <v>367</v>
      </c>
      <c r="E10">
        <v>1</v>
      </c>
      <c r="F10" s="29">
        <v>43222</v>
      </c>
      <c r="G10" t="s">
        <v>372</v>
      </c>
      <c r="H10">
        <v>3935.84</v>
      </c>
      <c r="I10" s="29">
        <v>43223</v>
      </c>
      <c r="J10" s="29">
        <v>43224</v>
      </c>
      <c r="K10" t="s">
        <v>484</v>
      </c>
      <c r="L10" t="s">
        <v>430</v>
      </c>
      <c r="M10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1"/>
  <sheetViews>
    <sheetView showGridLines="0" workbookViewId="0">
      <selection activeCell="E12" sqref="E12"/>
    </sheetView>
  </sheetViews>
  <sheetFormatPr baseColWidth="10" defaultRowHeight="14.5" x14ac:dyDescent="0.35"/>
  <cols>
    <col min="1" max="1" width="24.453125" customWidth="1"/>
    <col min="2" max="2" width="22.453125" customWidth="1"/>
    <col min="3" max="3" width="12.54296875" customWidth="1"/>
    <col min="4" max="4" width="12.54296875" bestFit="1" customWidth="1"/>
    <col min="5" max="5" width="11" bestFit="1" customWidth="1"/>
    <col min="6" max="6" width="12.54296875" bestFit="1" customWidth="1"/>
  </cols>
  <sheetData>
    <row r="2" spans="1:4" x14ac:dyDescent="0.35">
      <c r="B2" s="126" t="s">
        <v>448</v>
      </c>
      <c r="C2" s="126"/>
      <c r="D2" s="126"/>
    </row>
    <row r="3" spans="1:4" x14ac:dyDescent="0.35">
      <c r="B3" s="126"/>
      <c r="C3" s="126"/>
      <c r="D3" s="126"/>
    </row>
    <row r="6" spans="1:4" x14ac:dyDescent="0.35">
      <c r="A6" s="28" t="s">
        <v>25</v>
      </c>
      <c r="B6" s="31">
        <v>43185</v>
      </c>
    </row>
    <row r="8" spans="1:4" x14ac:dyDescent="0.35">
      <c r="A8" s="28" t="s">
        <v>447</v>
      </c>
      <c r="B8" s="28" t="s">
        <v>446</v>
      </c>
    </row>
    <row r="9" spans="1:4" x14ac:dyDescent="0.35">
      <c r="A9" s="28" t="s">
        <v>444</v>
      </c>
      <c r="B9" t="s">
        <v>374</v>
      </c>
      <c r="C9" t="s">
        <v>445</v>
      </c>
    </row>
    <row r="10" spans="1:4" x14ac:dyDescent="0.35">
      <c r="A10" s="30" t="s">
        <v>230</v>
      </c>
      <c r="B10" s="32">
        <v>1</v>
      </c>
      <c r="C10" s="32">
        <v>1</v>
      </c>
    </row>
    <row r="11" spans="1:4" x14ac:dyDescent="0.35">
      <c r="A11" s="30" t="s">
        <v>445</v>
      </c>
      <c r="B11" s="32">
        <v>1</v>
      </c>
      <c r="C11" s="32">
        <v>1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Bitacora Consecutivo</vt:lpstr>
      <vt:lpstr>Base </vt:lpstr>
      <vt:lpstr>Hoja3</vt:lpstr>
      <vt:lpstr>incidencia</vt:lpstr>
      <vt:lpstr>'Bitacora Consecutivo'!Títulos_a_imprimir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Osvaldo Munoz</cp:lastModifiedBy>
  <cp:lastPrinted>2018-05-08T17:48:32Z</cp:lastPrinted>
  <dcterms:created xsi:type="dcterms:W3CDTF">2018-02-13T15:39:37Z</dcterms:created>
  <dcterms:modified xsi:type="dcterms:W3CDTF">2018-05-18T23:06:08Z</dcterms:modified>
</cp:coreProperties>
</file>