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66925"/>
  <mc:AlternateContent xmlns:mc="http://schemas.openxmlformats.org/markup-compatibility/2006">
    <mc:Choice Requires="x15">
      <x15ac:absPath xmlns:x15ac="http://schemas.microsoft.com/office/spreadsheetml/2010/11/ac" url="C:\Users\ala de dios\Documents\"/>
    </mc:Choice>
  </mc:AlternateContent>
  <xr:revisionPtr revIDLastSave="0" documentId="13_ncr:1_{6890DB9B-EA83-413B-8147-57D88FD92EF7}" xr6:coauthVersionLast="47" xr6:coauthVersionMax="47" xr10:uidLastSave="{00000000-0000-0000-0000-000000000000}"/>
  <bookViews>
    <workbookView xWindow="-120" yWindow="-120" windowWidth="29040" windowHeight="15840" xr2:uid="{E7547581-A9D5-47A9-81D2-E13075CE869D}"/>
  </bookViews>
  <sheets>
    <sheet name="Presentación" sheetId="1" r:id="rId1"/>
    <sheet name="0. Intención Estratégica" sheetId="2" r:id="rId2"/>
    <sheet name="1. GAP-Analisis-Procesos" sheetId="3" r:id="rId3"/>
    <sheet name="2. GAPs Inventory" sheetId="4" r:id="rId4"/>
    <sheet name="3. IniciativasSolución" sheetId="5" r:id="rId5"/>
    <sheet name="3-B Estimaciones Iniciativas" sheetId="6" r:id="rId6"/>
    <sheet name="4. Pick Chart" sheetId="7" r:id="rId7"/>
    <sheet name="5. PriorizacionProyectos" sheetId="8" r:id="rId8"/>
    <sheet name="6. Roadmap"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 i="6" l="1"/>
  <c r="F69" i="8" l="1"/>
  <c r="F70" i="8"/>
  <c r="F71" i="8"/>
  <c r="F72" i="8"/>
  <c r="F73" i="8"/>
  <c r="F74" i="8"/>
  <c r="E69" i="8"/>
  <c r="E70" i="8"/>
  <c r="E71" i="8"/>
  <c r="E72" i="8"/>
  <c r="E73" i="8"/>
  <c r="E74" i="8"/>
  <c r="D69" i="8"/>
  <c r="D70" i="8"/>
  <c r="D71" i="8"/>
  <c r="D72" i="8"/>
  <c r="D73" i="8"/>
  <c r="D74" i="8"/>
  <c r="C73" i="8"/>
  <c r="C74" i="8"/>
  <c r="F68" i="8"/>
  <c r="E68" i="8"/>
  <c r="D68" i="8"/>
  <c r="C69" i="8"/>
  <c r="C70" i="8"/>
  <c r="C71" i="8"/>
  <c r="C72" i="8"/>
  <c r="C68" i="8"/>
  <c r="B74" i="8"/>
  <c r="B73" i="8"/>
  <c r="B72" i="8"/>
  <c r="B71" i="8"/>
  <c r="B70" i="8"/>
  <c r="B69" i="8"/>
  <c r="B68" i="8"/>
  <c r="G56" i="8"/>
  <c r="G57" i="8"/>
  <c r="G58" i="8"/>
  <c r="G59" i="8"/>
  <c r="G60" i="8"/>
  <c r="G61" i="8"/>
  <c r="G55" i="8"/>
  <c r="G45" i="8"/>
  <c r="G46" i="8"/>
  <c r="G47" i="8"/>
  <c r="G48" i="8"/>
  <c r="G49" i="8"/>
  <c r="G50" i="8"/>
  <c r="G44" i="8"/>
  <c r="G34" i="8"/>
  <c r="G35" i="8"/>
  <c r="G36" i="8"/>
  <c r="G37" i="8"/>
  <c r="G38" i="8"/>
  <c r="G39" i="8"/>
  <c r="G33" i="8"/>
  <c r="G27" i="8"/>
  <c r="G28" i="8"/>
  <c r="G23" i="8"/>
  <c r="G24" i="8"/>
  <c r="G25" i="8"/>
  <c r="G26" i="8"/>
  <c r="G22" i="8"/>
  <c r="B61" i="8"/>
  <c r="B60" i="8"/>
  <c r="B59" i="8"/>
  <c r="B58" i="8"/>
  <c r="B57" i="8"/>
  <c r="B56" i="8"/>
  <c r="B55" i="8"/>
  <c r="B50" i="8"/>
  <c r="B49" i="8"/>
  <c r="B48" i="8"/>
  <c r="B47" i="8"/>
  <c r="B46" i="8"/>
  <c r="B45" i="8"/>
  <c r="B44" i="8"/>
  <c r="B39" i="8"/>
  <c r="B38" i="8"/>
  <c r="B37" i="8"/>
  <c r="B36" i="8"/>
  <c r="B35" i="8"/>
  <c r="B34" i="8"/>
  <c r="B33" i="8"/>
  <c r="B28" i="8"/>
  <c r="B27" i="8"/>
  <c r="B26" i="8"/>
  <c r="B25" i="8"/>
  <c r="B24" i="8"/>
  <c r="B23" i="8"/>
  <c r="B22" i="8"/>
  <c r="G74" i="8" l="1"/>
  <c r="G73" i="8"/>
  <c r="G72" i="8"/>
  <c r="G71" i="8"/>
  <c r="G70" i="8"/>
  <c r="G69" i="8"/>
  <c r="G68" i="8"/>
</calcChain>
</file>

<file path=xl/sharedStrings.xml><?xml version="1.0" encoding="utf-8"?>
<sst xmlns="http://schemas.openxmlformats.org/spreadsheetml/2006/main" count="347" uniqueCount="197">
  <si>
    <t>Ejercicio Análisis de Reingeniería de Procesos</t>
  </si>
  <si>
    <t>ESCUELA COLOMBIANA DE INGENIERÍA - INGENIERÍA DE SISTEMAS</t>
  </si>
  <si>
    <t>INTEGRANTES</t>
  </si>
  <si>
    <t>Jefer Alexis Gonzalez Romero</t>
  </si>
  <si>
    <t>Luisa Fernanda Bermudez Giron</t>
  </si>
  <si>
    <t>Daniel Fernando Moreno Ceron</t>
  </si>
  <si>
    <t>Juan Felipe Vivas Manrique</t>
  </si>
  <si>
    <t>Karol Daniela Ladino Ladino</t>
  </si>
  <si>
    <t>Intención estratégica</t>
  </si>
  <si>
    <t>1. Metas de negocio que motivan la transformación del negocio</t>
  </si>
  <si>
    <t>ID</t>
  </si>
  <si>
    <t>Metas</t>
  </si>
  <si>
    <t>M-001</t>
  </si>
  <si>
    <t>M-002</t>
  </si>
  <si>
    <t>2. Plan de transformación - materialización de los objetivos frente a las metas</t>
  </si>
  <si>
    <t>Estrategia</t>
  </si>
  <si>
    <t>E-001</t>
  </si>
  <si>
    <t>E-002</t>
  </si>
  <si>
    <t>E-003</t>
  </si>
  <si>
    <t>E-004</t>
  </si>
  <si>
    <t>E-005</t>
  </si>
  <si>
    <t>Facilitar las actividades diarias de nuestros trabajadores con tecnología de punta // Transformar digitalmente la empresa para disminuir la carga laboral en los empleados evitando la realización de algunas tareas manuales dentro de la compañía.</t>
  </si>
  <si>
    <t>Procesos de Negocio</t>
  </si>
  <si>
    <t>TO-BE</t>
  </si>
  <si>
    <t>GAPS (TIPO: DELETE, MODIFY)</t>
  </si>
  <si>
    <t>GAP-ID</t>
  </si>
  <si>
    <t>AS-IS</t>
  </si>
  <si>
    <t>PROCESO</t>
  </si>
  <si>
    <t>ROLES TO-BE</t>
  </si>
  <si>
    <t>ROLES AS-IS</t>
  </si>
  <si>
    <t>ACTIVIDADES AS-IS / ACTIVIDADES TO-BE</t>
  </si>
  <si>
    <t>X</t>
  </si>
  <si>
    <t>GAP-001</t>
  </si>
  <si>
    <t>DELETE</t>
  </si>
  <si>
    <t>GAP-002</t>
  </si>
  <si>
    <t>GAP-003</t>
  </si>
  <si>
    <t>GAP-004</t>
  </si>
  <si>
    <t>GAP-005</t>
  </si>
  <si>
    <t>GAPS (TIPO: NEW)</t>
  </si>
  <si>
    <t>Inventario de GAPs</t>
  </si>
  <si>
    <t>La matriz que se presenta a continuación resume los diferentes tipos de brechas (new, delete, modify) identificados al momento de contrastar el proceso de referencia ( TO-BE) contra el proceso actual (AS-IS)</t>
  </si>
  <si>
    <t>Tipo (NEW, Modify, Delete)</t>
  </si>
  <si>
    <t>Descripción</t>
  </si>
  <si>
    <t>Estrategia de negocio que apalanca o soporta</t>
  </si>
  <si>
    <t>Iniciativas/Cambios</t>
  </si>
  <si>
    <t>Enfoque/Componente de Solución</t>
  </si>
  <si>
    <t>Duración en Meses</t>
  </si>
  <si>
    <t>Costo Iniciativa</t>
  </si>
  <si>
    <t>GAP Que cierra</t>
  </si>
  <si>
    <t>IN-001</t>
  </si>
  <si>
    <t>IN-002</t>
  </si>
  <si>
    <t>Elegir e instalar el BPMS</t>
  </si>
  <si>
    <t>IN-003</t>
  </si>
  <si>
    <t>Implementar los procesos en el BPMS</t>
  </si>
  <si>
    <t>Ya seleccionada la herramienta donde se va a gestionar el proceso de negocio, se procede a la implementación de este con todas sus funcionalidades en el BPMS.</t>
  </si>
  <si>
    <t>$28.000.000</t>
  </si>
  <si>
    <t>IN-004</t>
  </si>
  <si>
    <t>IN-005</t>
  </si>
  <si>
    <t>Capacitación a usuarios</t>
  </si>
  <si>
    <t>Personas Asignadas</t>
  </si>
  <si>
    <t>Asignación</t>
  </si>
  <si>
    <t>Total</t>
  </si>
  <si>
    <t>Valores</t>
  </si>
  <si>
    <t>Total On-Premise</t>
  </si>
  <si>
    <r>
      <t xml:space="preserve">Para 2 meses de desarrollo:
 </t>
    </r>
    <r>
      <rPr>
        <b/>
        <sz val="11"/>
        <rFont val="Calibri"/>
        <family val="2"/>
      </rPr>
      <t>TOTAL: $28.000.000</t>
    </r>
  </si>
  <si>
    <t>Proceso de reparación y mantenimiento de la hélice</t>
  </si>
  <si>
    <t>Técnico aeronáutico</t>
  </si>
  <si>
    <t>Registrar formato de conclusiones de pruebas (Manual)</t>
  </si>
  <si>
    <t>Llenar formato  de pruebas eléctricas (Manual)</t>
  </si>
  <si>
    <t>Diligenciar formato de pruebas de ángulos (Manual)</t>
  </si>
  <si>
    <t>Diligenciar formato de balanceo (Manual)</t>
  </si>
  <si>
    <t>Llenar formato de ensamblaje (Manual)</t>
  </si>
  <si>
    <t>Llenar formato de pruebas de frenos (Manual)</t>
  </si>
  <si>
    <t>Llenar formato de desensamble (Manual)</t>
  </si>
  <si>
    <t>Diligenciar formato de inspección final (Manual)</t>
  </si>
  <si>
    <t>Inspector de control de calidad</t>
  </si>
  <si>
    <t>Llenar formato de pruebas de frenos  (Manual)</t>
  </si>
  <si>
    <t>Llenar formato de pruebas común   (Manual)</t>
  </si>
  <si>
    <t>Llenar formato de desensamble  (Manual)</t>
  </si>
  <si>
    <t>NEW</t>
  </si>
  <si>
    <t>Llenar formato de juego radial (Manual)</t>
  </si>
  <si>
    <t>Se identifica que ya no es necesario que el técnico aeronáutico llene un formato individual de las pruebas de juego radial dado que ahora llena un formato de pruebas común.</t>
  </si>
  <si>
    <t>Se percibe que ya no es necesario que el técnico aeronáutico llene un formato individual de las pruebas de ángulos debido a que ahora llena un formato de pruebas común.</t>
  </si>
  <si>
    <t>Se detecta que ya no es necesario que el técnico aeronáutico llene un formato individual de las pruebas eléctricas ya que ahora llena un formato de pruebas común.</t>
  </si>
  <si>
    <t>Se crea una tarea nueva para el técnico aeronáutico la cual consiste en diligenciar un formato de pruebas común que contiene la información de las pruebas de juego radial, pruebas de ángulos y de las pruebas eléctricas.</t>
  </si>
  <si>
    <t>Ya el técnico aeronáutico no deberá registrar un formato de conclusiones de pruebas, sino que se consolidar la información en el formato de pruebas común.</t>
  </si>
  <si>
    <t>Re-estructuración de procesos de la compañía para la disminución de trámites innecesarios dentro de la misma.</t>
  </si>
  <si>
    <t>Proporcionar equipos a cada empleado para brindarles las herramientas y tecnología adecuadas y que de esta manera puedan realizar su trabajo de manera eficiente, con una mejora de rendimiento y satisfacción laboral.</t>
  </si>
  <si>
    <t>Implementar soluciones tecnológicas para automatizar, gestionar y mejorar los procesos de reparación de la hélice enfocados a las tareas de ensamble de esta.</t>
  </si>
  <si>
    <t>Brindar fácil acceso, análisis y uso de la información de manera efectiva mediante el almacenamiento, organización y gestión de la información de las reparaciones de las hélices.</t>
  </si>
  <si>
    <t>E-002, E-003, E-004, E-005</t>
  </si>
  <si>
    <t>Implementar la base de datos</t>
  </si>
  <si>
    <t>Adquirir y proporcionar los equipos y tecnología adecuados para cada empleado</t>
  </si>
  <si>
    <t>Evaluar las necesidades tecnológicas y herramientas requeridas por cada empleado en función de sus roles y responsabilidades.</t>
  </si>
  <si>
    <t>IN-006</t>
  </si>
  <si>
    <t>IN-007</t>
  </si>
  <si>
    <t>Elegir e instalar el sistema de gestión de la base de datos</t>
  </si>
  <si>
    <t>Se elige un BPMS de acuerdo al proceso de la compañía. Se espera que este BPMS pueda implementar todo lo necesario para la automatización de los procesos, como el envío de correos electrónicos, etc.</t>
  </si>
  <si>
    <t xml:space="preserve">La selección del sistema de gestión de la base de datos adecuado es esencial ya que nos permite asegurar una administración eficiente, segura y escalable de los datos del proceso. </t>
  </si>
  <si>
    <t>Luego de determinar el sistema de gestión de la base de datos, se realiza la implementación de esta para gestionar eficientemente los datos, mantener la integridad estos y facilitar el acceso a la información del proceso.</t>
  </si>
  <si>
    <t>La evaluación de las necesidades tecnológicas y herramientas requeridas permite identificar los recursos necesarios para realizar el trabajo de manera eficiente, mejorar la eficiencia y la satisfacción laboral de los empleados, así mismo mejorar la calidad del trabajo, ahorrar tiempo y reducir costos en la organización.</t>
  </si>
  <si>
    <t>Después de evaluar las necesidades tecnológicas y de herramientas, se efectúa la adquisición y provisión de los equipos y tecnología adecuados para cada empleado y así tener un entorno laboral más eficiente, competitivo y satisfactorio.</t>
  </si>
  <si>
    <t>La capacitación les permitirá adaptarse más fácilmente al nuevo sistema y maximizar su uso para aumentar la productividad y mejorar la eficiencia de la empresa.</t>
  </si>
  <si>
    <t>Enviar informe a Inspector de calidad (Script)</t>
  </si>
  <si>
    <t>GAP-006</t>
  </si>
  <si>
    <t>Se crea una tarea nueva para el técnico aeronáutico la cual consiste en enviar un informe al inspector de calidad con la información correspondiente a la reparación y mantenimiento de la hélice.</t>
  </si>
  <si>
    <t>E-001, E-002, E-003, E-004, E-005</t>
  </si>
  <si>
    <t>$36.000.000</t>
  </si>
  <si>
    <t>$22.000.000</t>
  </si>
  <si>
    <t>$5.000.000</t>
  </si>
  <si>
    <t>Valor Gerente Proyecto</t>
  </si>
  <si>
    <t>• Desarrollador BPMS Junior: 100% 
• Desarrollador BPMS Senior: 100% 
Es decir, 
• Desarrollador BPMS Junior: $2.000.000 
• Desarrollador BPMS Senior: $10.000.000</t>
  </si>
  <si>
    <t>• Desarrollador BD Junior: 100% 
• Desarrollador BD Senior: 100% 
Es decir, 
• Desarrollador BD Junior: $2.000.000 
• Desarrollador BD Senior: $12.000.000</t>
  </si>
  <si>
    <r>
      <t xml:space="preserve">Para 3 meses de desarrollo:
 </t>
    </r>
    <r>
      <rPr>
        <b/>
        <sz val="11"/>
        <rFont val="Calibri"/>
        <family val="2"/>
      </rPr>
      <t>TOTAL: $36.000.000</t>
    </r>
  </si>
  <si>
    <r>
      <t xml:space="preserve">Para 0.17 mes (5 días) de desarrollo:
 </t>
    </r>
    <r>
      <rPr>
        <b/>
        <sz val="11"/>
        <rFont val="Calibri"/>
        <family val="2"/>
      </rPr>
      <t>TOTAL: $5.000.000</t>
    </r>
  </si>
  <si>
    <t>Mes 1</t>
  </si>
  <si>
    <t>Mes 2</t>
  </si>
  <si>
    <t>Mes 3</t>
  </si>
  <si>
    <t>Mes 4</t>
  </si>
  <si>
    <t>Mes 5</t>
  </si>
  <si>
    <t>Mes 6</t>
  </si>
  <si>
    <t>IMPACTO</t>
  </si>
  <si>
    <t>DIFICULTAD</t>
  </si>
  <si>
    <t>IMPLEMENTAR</t>
  </si>
  <si>
    <t>POSIBLE</t>
  </si>
  <si>
    <t>I-001</t>
  </si>
  <si>
    <t>I-002</t>
  </si>
  <si>
    <t>I-003</t>
  </si>
  <si>
    <t>I-004</t>
  </si>
  <si>
    <t>RETO</t>
  </si>
  <si>
    <t>ELIMINAR</t>
  </si>
  <si>
    <t>I-005</t>
  </si>
  <si>
    <t>FÁCIL 
De implementar</t>
  </si>
  <si>
    <t>DIFÍCIL
De implementar</t>
  </si>
  <si>
    <t>GRAN
Recompensa</t>
  </si>
  <si>
    <t>PEQUEÑA
Recompensa</t>
  </si>
  <si>
    <t>Priorización de Proyectos</t>
  </si>
  <si>
    <t>En la siguiente matriz se describen los diferentes criterios bajos los cuales se van a priorizar los proyectos que materializan la iniciativa estratégica.  Es importante anotar que a cada criterio se le debe dar un peso, y la sumatoria de todos los pesos debe ser igual al 100%. De igual manera, es muy importante que se describa claramente lo que significa cada criterio. Esto va a permitir  asegurar que cada stakeholder/interesado/ patrocinador del proyecto que hará parte de la sesiones de priorización entienda lo mismo al momento de realizar la calificación. ( a modo de ejemplo se presentan cuatro criterios)</t>
  </si>
  <si>
    <t>Criterio</t>
  </si>
  <si>
    <t>Peso</t>
  </si>
  <si>
    <t>Descripción del criterio</t>
  </si>
  <si>
    <t xml:space="preserve">Beneficio </t>
  </si>
  <si>
    <t>Beneficio que le presta al negocio: Incremento en ventas, reducción de costes, cobertura de nuevos segmentos de clientes, etc.</t>
  </si>
  <si>
    <t>Criticidad</t>
  </si>
  <si>
    <t>Nivel de criticidad para el empresa del proyecto:  Que pasa si el proyecto no se realiza: La empresa puede continuar con la operación? No se compromete la operación? No se  comprote la adopción de regulaciones? Etc.</t>
  </si>
  <si>
    <t>Riesgo</t>
  </si>
  <si>
    <t>Riesgos asociados a la ejecución del proyecto en terminos de adoptar tecnologías no probadas, personas escasas con el conocimiento a nivel local, regional, etc.
Se calificará en escala inversa, debido a que mientras sea mayor el valor asociado, significa que el proyecto es menos riesgoso.</t>
  </si>
  <si>
    <t>Capacidad</t>
  </si>
  <si>
    <t>Capacidad organizacional en terminos de personas, presupuesto, espacios fisicos, etc. para enfrentar el proyecto</t>
  </si>
  <si>
    <t>La siguiente matriz/tabla permite calificar/valorar cada proyecto contra los criterios establecidos.   Los resultados obtenidos van a permitir tener una tendencia/proyección del plan (roadmap) de proyectos que se deberia ejecutar en el tiempo para materializar la iniciativa estratégica (Los proyectos con los puntajes mas altos, deberian ser los primeros en ejecutarse en el roadmap)</t>
  </si>
  <si>
    <t>Portafolio de proyectos que materializan la iniciativa estrategica</t>
  </si>
  <si>
    <t>Criterios</t>
  </si>
  <si>
    <t>Beneficio</t>
  </si>
  <si>
    <t>Total de Valoración Consolidada</t>
  </si>
  <si>
    <t>I-006</t>
  </si>
  <si>
    <t>I-007</t>
  </si>
  <si>
    <t>GAP-007</t>
  </si>
  <si>
    <t>Se crea una tarea nueva para el técnico aeronáutico la cual consiste en generar un informe con la respectiva información del caso, los datos y resultados de las pruebas de la hélice.</t>
  </si>
  <si>
    <t>Mes 7</t>
  </si>
  <si>
    <t>Mes 8</t>
  </si>
  <si>
    <t>Mes 9</t>
  </si>
  <si>
    <t>Mes 10</t>
  </si>
  <si>
    <t>GAP-001, GAP-002, GAP-003, GAP-004, GAP-005, GAP-006, GAP-007</t>
  </si>
  <si>
    <t>• No es necesario asignar a una persona especializada para llevar a cabo esta iniciativa, ya que la información requerida para su ejecución está disponible a través de la iniciativa 005.</t>
  </si>
  <si>
    <r>
      <t xml:space="preserve">Para 1 mes de desarrollo:
 </t>
    </r>
    <r>
      <rPr>
        <b/>
        <sz val="11"/>
        <rFont val="Calibri"/>
        <family val="2"/>
      </rPr>
      <t>TOTAL: $8.000.000</t>
    </r>
  </si>
  <si>
    <t>40% Proyecto de 10.5 Meses</t>
  </si>
  <si>
    <t>$15.000.000 Mensuales</t>
  </si>
  <si>
    <t>$63.000.000</t>
  </si>
  <si>
    <t>$8.000.000</t>
  </si>
  <si>
    <t>Costo Implementación</t>
  </si>
  <si>
    <t>Gestión</t>
  </si>
  <si>
    <t>Licencias e Infraestructura</t>
  </si>
  <si>
    <t>Implementación</t>
  </si>
  <si>
    <t>$37.583.915</t>
  </si>
  <si>
    <r>
      <t xml:space="preserve">• Primer mes: $30.559.939
• 15 dias hábiles: $3.000.000
• </t>
    </r>
    <r>
      <rPr>
        <b/>
        <sz val="11"/>
        <rFont val="Calibri"/>
        <family val="2"/>
      </rPr>
      <t>TOTAL: 33.559.939</t>
    </r>
  </si>
  <si>
    <t>$ 33.559.939</t>
  </si>
  <si>
    <r>
      <t xml:space="preserve">Para 2 mes para llevar a cabo:
 </t>
    </r>
    <r>
      <rPr>
        <b/>
        <sz val="11"/>
        <rFont val="Calibri"/>
        <family val="2"/>
      </rPr>
      <t>TOTAL: $22.000.000</t>
    </r>
  </si>
  <si>
    <t>Costos adicionales</t>
  </si>
  <si>
    <t>TOTAL</t>
  </si>
  <si>
    <t>John Puentes - Técnico Aeronáutico</t>
  </si>
  <si>
    <t>Leonardo Jaime - Inspector Control Calidad</t>
  </si>
  <si>
    <t>Michell Mogollon - Técnico Aeronáutico</t>
  </si>
  <si>
    <t>William Ladino - Sponsor - Inspector Técnico en aviación y Jefe de Mantenimiento</t>
  </si>
  <si>
    <t>Generar informe de orden de trabajo (Servicio)</t>
  </si>
  <si>
    <t>Ser reconocidos como empresa líder en el sector aeronáutico como taller de reparación aeronáutico en Hélices por nuestra calidad, seguridad y excelente servicio.</t>
  </si>
  <si>
    <t>Convertirnos en un taller aeronáutico distinguido a nivel internacional, brindando servicios de alta calidad y excelencia en la reparación y mantenimiento de componentes aeronáuticos</t>
  </si>
  <si>
    <r>
      <t xml:space="preserve">• Para 1 mes: $37.583.915
• Siguientes años: $812.157
• </t>
    </r>
    <r>
      <rPr>
        <b/>
        <sz val="11"/>
        <rFont val="Calibri"/>
        <family val="2"/>
      </rPr>
      <t>TOTAL: 37.583.915</t>
    </r>
  </si>
  <si>
    <t>•  Desarrollador BPMS Junior: 
$2.000.000 (mensuales)
• Desarrollador BPMS Senior: $10.000.000(mensuales)</t>
  </si>
  <si>
    <t>•  Desarrollador BD Junior: 
$2.000.000 (mensuales)
• Desarrollador BD Senior: 
$12.000.000 (mensuales)</t>
  </si>
  <si>
    <r>
      <rPr>
        <i/>
        <sz val="11"/>
        <rFont val="Calibri"/>
        <family val="2"/>
      </rPr>
      <t xml:space="preserve">Licencias e Infra Sistema de gestión de BD: </t>
    </r>
    <r>
      <rPr>
        <sz val="11"/>
        <rFont val="Calibri"/>
        <family val="2"/>
      </rPr>
      <t xml:space="preserve">
• Gestor de BD: 5000 USD ($22.559.939)
• Consultor de bases de datos: 
    $5.000.000 (mensuales)
• Adminstrador Senior de Base de Datos: 
    $6.000.000 (mensuales)
</t>
    </r>
    <r>
      <rPr>
        <i/>
        <sz val="11"/>
        <rFont val="Calibri"/>
        <family val="2"/>
      </rPr>
      <t xml:space="preserve">
</t>
    </r>
  </si>
  <si>
    <r>
      <rPr>
        <i/>
        <sz val="11"/>
        <rFont val="Calibri"/>
        <family val="2"/>
      </rPr>
      <t xml:space="preserve">Licencias e Infra BPMS: </t>
    </r>
    <r>
      <rPr>
        <sz val="11"/>
        <rFont val="Calibri"/>
        <family val="2"/>
      </rPr>
      <t xml:space="preserve">
• On Premise: 7000 USD por 10 usuarios. ($31.583.915)
• Mantenimiento anual: 180 USD. ($812.157)
• Consultor de BPM</t>
    </r>
    <r>
      <rPr>
        <i/>
        <sz val="11"/>
        <rFont val="Calibri"/>
        <family val="2"/>
      </rPr>
      <t>:</t>
    </r>
    <r>
      <rPr>
        <sz val="11"/>
        <rFont val="Calibri"/>
        <family val="2"/>
      </rPr>
      <t xml:space="preserve"> $6.000.000 (mensuales)</t>
    </r>
    <r>
      <rPr>
        <i/>
        <sz val="11"/>
        <rFont val="Calibri"/>
        <family val="2"/>
      </rPr>
      <t xml:space="preserve">
</t>
    </r>
  </si>
  <si>
    <t xml:space="preserve">• Consultor de BPM: 100% 
Es decir, 
• Consultor de BPM: $6.000.000 
</t>
  </si>
  <si>
    <t xml:space="preserve">•Consultor de bases de datos: 40% 
• Adminstrador Senior de Base de Datos: 100% 
Es decir, 
•Consultor de bases de datos: 
   $2.000.000
• Adminstrador Senior de Base de Datos: 
   $6.000.000  
</t>
  </si>
  <si>
    <t xml:space="preserve">• Gerente TI: $8.000.000 (mensuales)
</t>
  </si>
  <si>
    <t xml:space="preserve">•  Gerente TI: 100%
Es decir, 
• Gerente TI: $8.000.000
</t>
  </si>
  <si>
    <t xml:space="preserve">• Instructor BPMS: $1.000.000 (diarios)
</t>
  </si>
  <si>
    <t xml:space="preserve">• Instructor BPMS: 100% 
Es decir, 
• Instructor BPMS: $1.000.000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</si>
</sst>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_(&quot;$&quot;\ * #,##0.00_);_(&quot;$&quot;\ * \(#,##0.00\);_(&quot;$&quot;\ * &quot;-&quot;??_);_(@_)"/>
    <numFmt numFmtId="165" formatCode="0.0"/>
    <numFmt numFmtId="166" formatCode="_-&quot;$&quot;* #,##0_-;\-&quot;$&quot;* #,##0_-;_-&quot;$&quot;* &quot;-&quot;??_-;_-@_-"/>
  </numFmts>
  <fonts count="43" x14ac:knownFonts="1">
    <font>
      <sz val="11"/>
      <color theme="1"/>
      <name val="Calibri"/>
      <family val="2"/>
      <scheme val="minor"/>
    </font>
    <font>
      <sz val="11"/>
      <color rgb="FF000000"/>
      <name val="Calibri"/>
    </font>
    <font>
      <sz val="12"/>
      <color rgb="FF000000"/>
      <name val="Calibri"/>
      <family val="2"/>
    </font>
    <font>
      <b/>
      <sz val="16"/>
      <color theme="0"/>
      <name val="Calibri"/>
      <family val="2"/>
    </font>
    <font>
      <sz val="16"/>
      <color theme="0"/>
      <name val="Calibri"/>
      <family val="2"/>
    </font>
    <font>
      <b/>
      <sz val="12"/>
      <color theme="0"/>
      <name val="Calibri"/>
      <family val="2"/>
    </font>
    <font>
      <b/>
      <sz val="12"/>
      <color rgb="FF000000"/>
      <name val="Calibri"/>
      <family val="2"/>
    </font>
    <font>
      <sz val="12"/>
      <name val="Calibri"/>
      <family val="2"/>
    </font>
    <font>
      <b/>
      <sz val="12"/>
      <color rgb="FFFFFFFF"/>
      <name val="Calibri"/>
      <family val="2"/>
    </font>
    <font>
      <b/>
      <i/>
      <sz val="12"/>
      <color rgb="FF000000"/>
      <name val="Calibri"/>
      <family val="2"/>
    </font>
    <font>
      <b/>
      <i/>
      <sz val="12"/>
      <name val="Calibri"/>
      <family val="2"/>
    </font>
    <font>
      <b/>
      <sz val="12"/>
      <name val="Calibri"/>
      <family val="2"/>
    </font>
    <font>
      <b/>
      <sz val="16"/>
      <name val="Calibri"/>
      <family val="2"/>
    </font>
    <font>
      <sz val="11"/>
      <color rgb="FF000000"/>
      <name val="Calibri"/>
      <family val="2"/>
    </font>
    <font>
      <sz val="16"/>
      <name val="Calibri"/>
      <family val="2"/>
    </font>
    <font>
      <i/>
      <sz val="12"/>
      <name val="Calibri"/>
      <family val="2"/>
    </font>
    <font>
      <sz val="11"/>
      <name val="Calibri"/>
      <family val="2"/>
    </font>
    <font>
      <sz val="11"/>
      <name val="Calibri"/>
      <family val="2"/>
      <scheme val="minor"/>
    </font>
    <font>
      <b/>
      <sz val="11"/>
      <name val="Calibri"/>
      <family val="2"/>
    </font>
    <font>
      <sz val="8"/>
      <name val="Calibri"/>
      <family val="2"/>
      <scheme val="minor"/>
    </font>
    <font>
      <sz val="12"/>
      <color rgb="FF374151"/>
      <name val="Segoe UI"/>
      <family val="2"/>
    </font>
    <font>
      <b/>
      <sz val="11"/>
      <color theme="1"/>
      <name val="Calibri"/>
      <family val="2"/>
      <scheme val="minor"/>
    </font>
    <font>
      <i/>
      <sz val="11"/>
      <name val="Calibri"/>
      <family val="2"/>
    </font>
    <font>
      <b/>
      <sz val="11"/>
      <color rgb="FF000000"/>
      <name val="Calibri"/>
      <family val="2"/>
    </font>
    <font>
      <sz val="11"/>
      <color rgb="FF000000"/>
      <name val="Calibri"/>
      <family val="2"/>
      <scheme val="minor"/>
    </font>
    <font>
      <b/>
      <sz val="11"/>
      <color rgb="FF000000"/>
      <name val="Calibri"/>
      <family val="2"/>
      <scheme val="minor"/>
    </font>
    <font>
      <b/>
      <sz val="9"/>
      <name val="Calibri"/>
      <family val="2"/>
      <scheme val="minor"/>
    </font>
    <font>
      <i/>
      <sz val="11"/>
      <color rgb="FF000000"/>
      <name val="Calibri"/>
      <family val="2"/>
      <scheme val="minor"/>
    </font>
    <font>
      <b/>
      <sz val="11"/>
      <name val="Calibri"/>
      <family val="2"/>
      <scheme val="minor"/>
    </font>
    <font>
      <b/>
      <sz val="11"/>
      <color rgb="FFFFFFFF"/>
      <name val="Calibri"/>
      <family val="2"/>
      <scheme val="minor"/>
    </font>
    <font>
      <b/>
      <i/>
      <sz val="11"/>
      <color rgb="FFFF0000"/>
      <name val="Calibri"/>
      <family val="2"/>
      <scheme val="minor"/>
    </font>
    <font>
      <b/>
      <sz val="11"/>
      <name val="Arial"/>
      <family val="2"/>
    </font>
    <font>
      <i/>
      <sz val="9"/>
      <name val="Calibri"/>
      <family val="2"/>
      <scheme val="minor"/>
    </font>
    <font>
      <b/>
      <i/>
      <sz val="11"/>
      <name val="Calibri"/>
      <family val="2"/>
      <scheme val="minor"/>
    </font>
    <font>
      <b/>
      <sz val="11"/>
      <color theme="0"/>
      <name val="Arial"/>
      <family val="2"/>
    </font>
    <font>
      <sz val="11"/>
      <color theme="0"/>
      <name val="Calibri"/>
      <family val="2"/>
    </font>
    <font>
      <b/>
      <sz val="11"/>
      <color rgb="FFFFFFFF"/>
      <name val="Arial"/>
      <family val="2"/>
    </font>
    <font>
      <b/>
      <sz val="11"/>
      <color theme="1"/>
      <name val="Arial"/>
      <family val="2"/>
    </font>
    <font>
      <sz val="11"/>
      <name val="Arial"/>
      <family val="2"/>
    </font>
    <font>
      <b/>
      <sz val="14"/>
      <color theme="0"/>
      <name val="Arial"/>
      <family val="2"/>
    </font>
    <font>
      <sz val="14"/>
      <color theme="0"/>
      <name val="Calibri"/>
      <family val="2"/>
    </font>
    <font>
      <sz val="11"/>
      <color theme="1"/>
      <name val="Calibri"/>
      <family val="2"/>
      <scheme val="minor"/>
    </font>
    <font>
      <sz val="12"/>
      <color rgb="FFFF0000"/>
      <name val="Calibri"/>
      <family val="2"/>
    </font>
  </fonts>
  <fills count="33">
    <fill>
      <patternFill patternType="none"/>
    </fill>
    <fill>
      <patternFill patternType="gray125"/>
    </fill>
    <fill>
      <patternFill patternType="solid">
        <fgColor rgb="FFFFFFFF"/>
        <bgColor rgb="FFFFFFFF"/>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499984740745262"/>
        <bgColor rgb="FF000000"/>
      </patternFill>
    </fill>
    <fill>
      <patternFill patternType="solid">
        <fgColor theme="0" tint="-0.14999847407452621"/>
        <bgColor indexed="64"/>
      </patternFill>
    </fill>
    <fill>
      <patternFill patternType="solid">
        <fgColor theme="0" tint="-0.14999847407452621"/>
        <bgColor rgb="FFFFFFFF"/>
      </patternFill>
    </fill>
    <fill>
      <patternFill patternType="solid">
        <fgColor theme="0"/>
        <bgColor indexed="64"/>
      </patternFill>
    </fill>
    <fill>
      <patternFill patternType="solid">
        <fgColor theme="0" tint="-0.34998626667073579"/>
        <bgColor indexed="64"/>
      </patternFill>
    </fill>
    <fill>
      <patternFill patternType="lightUp">
        <bgColor theme="0" tint="-0.499984740745262"/>
      </patternFill>
    </fill>
    <fill>
      <patternFill patternType="solid">
        <fgColor theme="8" tint="0.39997558519241921"/>
        <bgColor rgb="FFDDD9C3"/>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39997558519241921"/>
        <bgColor rgb="FF000000"/>
      </patternFill>
    </fill>
    <fill>
      <patternFill patternType="solid">
        <fgColor theme="9" tint="0.59999389629810485"/>
        <bgColor indexed="64"/>
      </patternFill>
    </fill>
    <fill>
      <patternFill patternType="solid">
        <fgColor theme="7" tint="0.39997558519241921"/>
        <bgColor indexed="64"/>
      </patternFill>
    </fill>
    <fill>
      <patternFill patternType="solid">
        <fgColor theme="9" tint="0.59999389629810485"/>
        <bgColor rgb="FFD9D9D9"/>
      </patternFill>
    </fill>
    <fill>
      <patternFill patternType="solid">
        <fgColor theme="7" tint="0.39997558519241921"/>
        <bgColor rgb="FF00B050"/>
      </patternFill>
    </fill>
    <fill>
      <patternFill patternType="solid">
        <fgColor theme="7" tint="0.39997558519241921"/>
        <bgColor rgb="FFE36C09"/>
      </patternFill>
    </fill>
    <fill>
      <patternFill patternType="solid">
        <fgColor theme="7" tint="0.39997558519241921"/>
        <bgColor rgb="FF000000"/>
      </patternFill>
    </fill>
    <fill>
      <patternFill patternType="solid">
        <fgColor theme="7" tint="0.39997558519241921"/>
        <bgColor rgb="FFE26B0A"/>
      </patternFill>
    </fill>
    <fill>
      <patternFill patternType="solid">
        <fgColor theme="0" tint="-0.34998626667073579"/>
        <bgColor rgb="FFB7B7B7"/>
      </patternFill>
    </fill>
    <fill>
      <patternFill patternType="solid">
        <fgColor theme="8"/>
        <bgColor indexed="64"/>
      </patternFill>
    </fill>
    <fill>
      <patternFill patternType="solid">
        <fgColor rgb="FF92D050"/>
        <bgColor indexed="64"/>
      </patternFill>
    </fill>
    <fill>
      <patternFill patternType="solid">
        <fgColor rgb="FFFF6161"/>
        <bgColor indexed="64"/>
      </patternFill>
    </fill>
    <fill>
      <patternFill patternType="solid">
        <fgColor rgb="FFFFCE33"/>
        <bgColor indexed="64"/>
      </patternFill>
    </fill>
    <fill>
      <patternFill patternType="solid">
        <fgColor rgb="FFFF8029"/>
        <bgColor indexed="64"/>
      </patternFill>
    </fill>
    <fill>
      <patternFill patternType="solid">
        <fgColor theme="0" tint="-0.499984740745262"/>
        <bgColor rgb="FF76923C"/>
      </patternFill>
    </fill>
    <fill>
      <patternFill patternType="solid">
        <fgColor theme="0" tint="-0.249977111117893"/>
        <bgColor rgb="FF000000"/>
      </patternFill>
    </fill>
    <fill>
      <patternFill patternType="solid">
        <fgColor theme="8"/>
        <bgColor rgb="FF000000"/>
      </patternFill>
    </fill>
    <fill>
      <patternFill patternType="solid">
        <fgColor theme="8"/>
        <bgColor rgb="FFFFFF00"/>
      </patternFill>
    </fill>
    <fill>
      <patternFill patternType="solid">
        <fgColor rgb="FFFFCCFF"/>
        <bgColor indexed="64"/>
      </patternFill>
    </fill>
  </fills>
  <borders count="41">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theme="0" tint="-0.14999847407452621"/>
      </right>
      <top style="thin">
        <color auto="1"/>
      </top>
      <bottom/>
      <diagonal/>
    </border>
    <border>
      <left/>
      <right style="thin">
        <color theme="0" tint="-0.14999847407452621"/>
      </right>
      <top/>
      <bottom/>
      <diagonal/>
    </border>
    <border>
      <left style="thin">
        <color theme="0" tint="-0.14999847407452621"/>
      </left>
      <right style="thin">
        <color theme="0" tint="-0.14999847407452621"/>
      </right>
      <top style="thin">
        <color auto="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rgb="FF000000"/>
      </top>
      <bottom/>
      <diagonal/>
    </border>
    <border>
      <left/>
      <right style="thin">
        <color theme="0" tint="-0.14999847407452621"/>
      </right>
      <top/>
      <bottom style="thin">
        <color rgb="FF000000"/>
      </bottom>
      <diagonal/>
    </border>
    <border>
      <left style="thin">
        <color theme="0" tint="-0.14999847407452621"/>
      </left>
      <right style="thin">
        <color theme="0" tint="-0.14999847407452621"/>
      </right>
      <top style="thin">
        <color rgb="FF000000"/>
      </top>
      <bottom/>
      <diagonal/>
    </border>
    <border>
      <left style="thin">
        <color theme="0" tint="-0.14999847407452621"/>
      </left>
      <right style="thin">
        <color theme="0" tint="-0.14999847407452621"/>
      </right>
      <top/>
      <bottom style="thin">
        <color rgb="FF000000"/>
      </bottom>
      <diagonal/>
    </border>
    <border>
      <left style="thin">
        <color auto="1"/>
      </left>
      <right style="thin">
        <color auto="1"/>
      </right>
      <top style="thin">
        <color auto="1"/>
      </top>
      <bottom/>
      <diagonal/>
    </border>
    <border>
      <left style="thin">
        <color theme="0" tint="-0.14999847407452621"/>
      </left>
      <right style="thin">
        <color theme="0" tint="-0.14999847407452621"/>
      </right>
      <top/>
      <bottom style="thin">
        <color theme="0" tint="-0.14999847407452621"/>
      </bottom>
      <diagonal/>
    </border>
    <border>
      <left style="thin">
        <color rgb="FF000000"/>
      </left>
      <right/>
      <top/>
      <bottom style="thin">
        <color rgb="FF000000"/>
      </bottom>
      <diagonal/>
    </border>
    <border>
      <left style="thin">
        <color indexed="64"/>
      </left>
      <right style="thin">
        <color auto="1"/>
      </right>
      <top style="thin">
        <color indexed="64"/>
      </top>
      <bottom style="thin">
        <color rgb="FF000000"/>
      </bottom>
      <diagonal/>
    </border>
    <border>
      <left style="thin">
        <color theme="0" tint="-0.14999847407452621"/>
      </left>
      <right/>
      <top style="thin">
        <color theme="0" tint="-0.14999847407452621"/>
      </top>
      <bottom/>
      <diagonal/>
    </border>
    <border>
      <left style="thin">
        <color theme="0" tint="-0.14999847407452621"/>
      </left>
      <right/>
      <top/>
      <bottom/>
      <diagonal/>
    </border>
    <border>
      <left style="thin">
        <color theme="0" tint="-0.14999847407452621"/>
      </left>
      <right/>
      <top/>
      <bottom style="thin">
        <color theme="0" tint="-0.14999847407452621"/>
      </bottom>
      <diagonal/>
    </border>
    <border>
      <left style="thin">
        <color rgb="FF000000"/>
      </left>
      <right/>
      <top style="thin">
        <color auto="1"/>
      </top>
      <bottom style="thin">
        <color auto="1"/>
      </bottom>
      <diagonal/>
    </border>
    <border>
      <left style="thin">
        <color rgb="FF000000"/>
      </left>
      <right style="thin">
        <color rgb="FF000000"/>
      </right>
      <top style="thin">
        <color rgb="FF000000"/>
      </top>
      <bottom/>
      <diagonal/>
    </border>
    <border>
      <left style="thin">
        <color theme="0" tint="-0.14999847407452621"/>
      </left>
      <right style="thin">
        <color theme="0" tint="-0.14999847407452621"/>
      </right>
      <top style="thin">
        <color theme="0" tint="-0.14999847407452621"/>
      </top>
      <bottom/>
      <diagonal/>
    </border>
    <border>
      <left/>
      <right style="thin">
        <color theme="0" tint="-0.14999847407452621"/>
      </right>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auto="1"/>
      </left>
      <right style="thin">
        <color rgb="FFFFCCFF"/>
      </right>
      <top style="thin">
        <color auto="1"/>
      </top>
      <bottom style="thin">
        <color auto="1"/>
      </bottom>
      <diagonal/>
    </border>
    <border>
      <left style="thin">
        <color rgb="FFFFCCFF"/>
      </left>
      <right style="thin">
        <color rgb="FFFFCCFF"/>
      </right>
      <top style="thin">
        <color auto="1"/>
      </top>
      <bottom style="thin">
        <color auto="1"/>
      </bottom>
      <diagonal/>
    </border>
  </borders>
  <cellStyleXfs count="3">
    <xf numFmtId="0" fontId="0" fillId="0" borderId="0"/>
    <xf numFmtId="0" fontId="1" fillId="0" borderId="0"/>
    <xf numFmtId="44" fontId="41" fillId="0" borderId="0" applyFont="0" applyFill="0" applyBorder="0" applyAlignment="0" applyProtection="0"/>
  </cellStyleXfs>
  <cellXfs count="215">
    <xf numFmtId="0" fontId="0" fillId="0" borderId="0" xfId="0"/>
    <xf numFmtId="0" fontId="2" fillId="0" borderId="0" xfId="0" applyFont="1"/>
    <xf numFmtId="0" fontId="6" fillId="0" borderId="0" xfId="0" applyFont="1"/>
    <xf numFmtId="0" fontId="8" fillId="5" borderId="1" xfId="0" applyFont="1" applyFill="1" applyBorder="1" applyAlignment="1">
      <alignment horizontal="center" vertical="center"/>
    </xf>
    <xf numFmtId="0" fontId="2" fillId="0" borderId="17" xfId="0" applyFont="1" applyBorder="1"/>
    <xf numFmtId="0" fontId="2" fillId="0" borderId="18" xfId="0" applyFont="1" applyBorder="1"/>
    <xf numFmtId="0" fontId="2" fillId="2" borderId="19" xfId="0" applyFont="1" applyFill="1" applyBorder="1"/>
    <xf numFmtId="0" fontId="2" fillId="2" borderId="20" xfId="0" applyFont="1" applyFill="1" applyBorder="1"/>
    <xf numFmtId="0" fontId="2" fillId="2" borderId="21" xfId="0" applyFont="1" applyFill="1" applyBorder="1"/>
    <xf numFmtId="0" fontId="0" fillId="0" borderId="22" xfId="0" applyBorder="1"/>
    <xf numFmtId="0" fontId="2" fillId="0" borderId="23" xfId="0" applyFont="1" applyBorder="1"/>
    <xf numFmtId="0" fontId="2" fillId="0" borderId="24" xfId="0" applyFont="1" applyBorder="1"/>
    <xf numFmtId="0" fontId="2" fillId="2" borderId="25" xfId="0" applyFont="1" applyFill="1" applyBorder="1"/>
    <xf numFmtId="0" fontId="2" fillId="2" borderId="26" xfId="0" applyFont="1" applyFill="1" applyBorder="1"/>
    <xf numFmtId="0" fontId="9" fillId="2" borderId="0" xfId="0" applyFont="1" applyFill="1" applyAlignment="1">
      <alignment horizontal="left" wrapText="1"/>
    </xf>
    <xf numFmtId="0" fontId="11" fillId="3" borderId="6" xfId="0" applyFont="1" applyFill="1" applyBorder="1" applyAlignment="1">
      <alignment horizontal="center" vertical="center"/>
    </xf>
    <xf numFmtId="0" fontId="11" fillId="4" borderId="6" xfId="0" applyFont="1" applyFill="1" applyBorder="1" applyAlignment="1">
      <alignment horizontal="center" vertical="center" wrapText="1"/>
    </xf>
    <xf numFmtId="0" fontId="11" fillId="9" borderId="6" xfId="0" applyFont="1" applyFill="1" applyBorder="1" applyAlignment="1">
      <alignment horizontal="center" vertical="center" wrapText="1"/>
    </xf>
    <xf numFmtId="0" fontId="11" fillId="3" borderId="6" xfId="0" applyFont="1" applyFill="1" applyBorder="1" applyAlignment="1">
      <alignment horizontal="center" vertical="center" wrapText="1"/>
    </xf>
    <xf numFmtId="164" fontId="11" fillId="9" borderId="6" xfId="0" applyNumberFormat="1" applyFont="1" applyFill="1" applyBorder="1" applyAlignment="1">
      <alignment horizontal="center" vertical="center" wrapText="1"/>
    </xf>
    <xf numFmtId="0" fontId="11" fillId="0" borderId="6" xfId="0" applyFont="1" applyBorder="1" applyAlignment="1">
      <alignment horizontal="center" vertical="center" wrapText="1"/>
    </xf>
    <xf numFmtId="0" fontId="7" fillId="3" borderId="6" xfId="0" applyFont="1" applyFill="1" applyBorder="1" applyAlignment="1">
      <alignment horizontal="center" vertical="center" wrapText="1"/>
    </xf>
    <xf numFmtId="0" fontId="11" fillId="15" borderId="6"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2" fillId="17" borderId="2"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10" fillId="20" borderId="6" xfId="0" applyFont="1" applyFill="1" applyBorder="1" applyAlignment="1">
      <alignment horizontal="center" vertical="center" textRotation="90" wrapText="1"/>
    </xf>
    <xf numFmtId="0" fontId="10" fillId="16" borderId="6" xfId="0" applyFont="1" applyFill="1" applyBorder="1" applyAlignment="1">
      <alignment horizontal="center" vertical="center" wrapText="1"/>
    </xf>
    <xf numFmtId="164" fontId="6" fillId="0" borderId="0" xfId="0" applyNumberFormat="1" applyFont="1" applyAlignment="1">
      <alignment horizontal="center"/>
    </xf>
    <xf numFmtId="164" fontId="6" fillId="0" borderId="0" xfId="0" applyNumberFormat="1" applyFont="1"/>
    <xf numFmtId="0" fontId="6" fillId="0" borderId="0" xfId="0" applyFont="1" applyAlignment="1">
      <alignment horizontal="left" wrapText="1"/>
    </xf>
    <xf numFmtId="0" fontId="2" fillId="0" borderId="2" xfId="0" applyFont="1" applyBorder="1" applyAlignment="1">
      <alignment vertical="center" wrapText="1"/>
    </xf>
    <xf numFmtId="0" fontId="11" fillId="14" borderId="2" xfId="0" applyFont="1" applyFill="1" applyBorder="1" applyAlignment="1">
      <alignment horizontal="center" vertical="center" wrapText="1"/>
    </xf>
    <xf numFmtId="0" fontId="2" fillId="0" borderId="6" xfId="0" applyFont="1" applyBorder="1" applyAlignment="1">
      <alignment vertical="center" wrapText="1"/>
    </xf>
    <xf numFmtId="0" fontId="2" fillId="0" borderId="2" xfId="0" applyFont="1" applyBorder="1" applyAlignment="1">
      <alignment horizontal="left" vertical="center" wrapText="1"/>
    </xf>
    <xf numFmtId="0" fontId="2" fillId="0" borderId="16" xfId="0" applyFont="1" applyBorder="1" applyAlignment="1">
      <alignment horizontal="center" vertical="center" wrapText="1"/>
    </xf>
    <xf numFmtId="0" fontId="2" fillId="0" borderId="5" xfId="0" applyFont="1" applyBorder="1" applyAlignment="1">
      <alignment horizontal="left" vertical="center" wrapText="1"/>
    </xf>
    <xf numFmtId="0" fontId="15" fillId="2" borderId="0" xfId="0" applyFont="1" applyFill="1" applyAlignment="1">
      <alignment horizontal="center"/>
    </xf>
    <xf numFmtId="0" fontId="11" fillId="14" borderId="6"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17" fillId="0" borderId="0" xfId="0" applyFont="1"/>
    <xf numFmtId="0" fontId="16" fillId="0" borderId="6" xfId="0" applyFont="1" applyBorder="1" applyAlignment="1">
      <alignment horizontal="left" vertical="top" wrapText="1"/>
    </xf>
    <xf numFmtId="0" fontId="16" fillId="0" borderId="6" xfId="0" applyFont="1" applyBorder="1" applyAlignment="1">
      <alignment wrapText="1"/>
    </xf>
    <xf numFmtId="0" fontId="17" fillId="0" borderId="18" xfId="0" applyFont="1" applyBorder="1"/>
    <xf numFmtId="0" fontId="16" fillId="8" borderId="28" xfId="0" applyFont="1" applyFill="1" applyBorder="1"/>
    <xf numFmtId="0" fontId="16" fillId="0" borderId="0" xfId="0" applyFont="1" applyAlignment="1">
      <alignment wrapText="1"/>
    </xf>
    <xf numFmtId="0" fontId="17" fillId="0" borderId="0" xfId="0" applyFont="1" applyAlignment="1">
      <alignment horizontal="center" vertical="center"/>
    </xf>
    <xf numFmtId="0" fontId="18" fillId="12" borderId="6" xfId="0" applyFont="1" applyFill="1" applyBorder="1" applyAlignment="1">
      <alignment horizontal="center" vertical="center"/>
    </xf>
    <xf numFmtId="0" fontId="18" fillId="0" borderId="6" xfId="0" applyFont="1" applyBorder="1" applyAlignment="1">
      <alignment horizontal="center"/>
    </xf>
    <xf numFmtId="0" fontId="18" fillId="12" borderId="27" xfId="0" applyFont="1" applyFill="1" applyBorder="1" applyAlignment="1">
      <alignment horizontal="center" vertical="center"/>
    </xf>
    <xf numFmtId="0" fontId="16" fillId="8" borderId="20" xfId="0" applyFont="1" applyFill="1" applyBorder="1"/>
    <xf numFmtId="0" fontId="2" fillId="22" borderId="5" xfId="0" applyFont="1" applyFill="1" applyBorder="1" applyAlignment="1">
      <alignment horizontal="center" vertical="center" wrapText="1"/>
    </xf>
    <xf numFmtId="0" fontId="11" fillId="8" borderId="6" xfId="0" applyFont="1" applyFill="1" applyBorder="1" applyAlignment="1">
      <alignment horizontal="center" vertical="center" wrapText="1"/>
    </xf>
    <xf numFmtId="0" fontId="0" fillId="0" borderId="0" xfId="0" applyAlignment="1">
      <alignment wrapText="1"/>
    </xf>
    <xf numFmtId="0" fontId="7" fillId="6" borderId="2" xfId="0" applyFont="1" applyFill="1" applyBorder="1" applyAlignment="1">
      <alignment horizontal="center" vertical="center" wrapText="1"/>
    </xf>
    <xf numFmtId="0" fontId="2" fillId="7" borderId="2" xfId="0" applyFont="1" applyFill="1" applyBorder="1" applyAlignment="1">
      <alignment horizontal="center" vertical="center"/>
    </xf>
    <xf numFmtId="0" fontId="5" fillId="5" borderId="30" xfId="0" applyFont="1" applyFill="1" applyBorder="1" applyAlignment="1">
      <alignment horizontal="center" vertical="center"/>
    </xf>
    <xf numFmtId="0" fontId="0" fillId="0" borderId="11" xfId="0" applyBorder="1"/>
    <xf numFmtId="0" fontId="7" fillId="0" borderId="2" xfId="0" applyFont="1" applyBorder="1" applyAlignment="1">
      <alignment horizontal="center" vertical="center" wrapText="1"/>
    </xf>
    <xf numFmtId="0" fontId="2" fillId="0" borderId="2" xfId="0" applyFont="1" applyBorder="1" applyAlignment="1">
      <alignment horizontal="center" vertical="center" wrapText="1"/>
    </xf>
    <xf numFmtId="0" fontId="20" fillId="0" borderId="0" xfId="0" applyFont="1" applyAlignment="1">
      <alignment horizontal="left" vertical="center" indent="1"/>
    </xf>
    <xf numFmtId="0" fontId="0" fillId="0" borderId="6" xfId="0" applyBorder="1"/>
    <xf numFmtId="0" fontId="21" fillId="15" borderId="6" xfId="0" applyFont="1" applyFill="1" applyBorder="1"/>
    <xf numFmtId="0" fontId="0" fillId="0" borderId="31" xfId="0" applyBorder="1"/>
    <xf numFmtId="0" fontId="0" fillId="0" borderId="32" xfId="0" applyBorder="1"/>
    <xf numFmtId="0" fontId="0" fillId="0" borderId="33" xfId="0" applyBorder="1"/>
    <xf numFmtId="0" fontId="0" fillId="8" borderId="20" xfId="0" applyFill="1" applyBorder="1"/>
    <xf numFmtId="0" fontId="18" fillId="8" borderId="20" xfId="0" applyFont="1" applyFill="1" applyBorder="1" applyAlignment="1">
      <alignment horizontal="center"/>
    </xf>
    <xf numFmtId="0" fontId="0" fillId="23" borderId="0" xfId="0" applyFill="1"/>
    <xf numFmtId="0" fontId="23" fillId="23" borderId="0" xfId="0" applyFont="1" applyFill="1" applyAlignment="1">
      <alignment horizontal="center"/>
    </xf>
    <xf numFmtId="0" fontId="23" fillId="24" borderId="0" xfId="0" applyFont="1" applyFill="1" applyAlignment="1">
      <alignment horizontal="center"/>
    </xf>
    <xf numFmtId="0" fontId="0" fillId="24" borderId="0" xfId="0" applyFill="1"/>
    <xf numFmtId="0" fontId="23" fillId="25" borderId="0" xfId="0" applyFont="1" applyFill="1" applyAlignment="1">
      <alignment horizontal="center"/>
    </xf>
    <xf numFmtId="0" fontId="0" fillId="25" borderId="0" xfId="0" applyFill="1"/>
    <xf numFmtId="0" fontId="0" fillId="26" borderId="0" xfId="0" applyFill="1"/>
    <xf numFmtId="0" fontId="23" fillId="26" borderId="0" xfId="0" applyFont="1" applyFill="1" applyAlignment="1">
      <alignment horizontal="center"/>
    </xf>
    <xf numFmtId="0" fontId="24" fillId="0" borderId="0" xfId="0" applyFont="1"/>
    <xf numFmtId="0" fontId="27" fillId="2" borderId="0" xfId="0" applyFont="1" applyFill="1" applyAlignment="1">
      <alignment wrapText="1"/>
    </xf>
    <xf numFmtId="0" fontId="17" fillId="2" borderId="0" xfId="0" applyFont="1" applyFill="1" applyAlignment="1">
      <alignment horizontal="center"/>
    </xf>
    <xf numFmtId="0" fontId="28" fillId="2" borderId="0" xfId="0" applyFont="1" applyFill="1" applyAlignment="1">
      <alignment horizontal="left"/>
    </xf>
    <xf numFmtId="0" fontId="17" fillId="2" borderId="0" xfId="0" applyFont="1" applyFill="1"/>
    <xf numFmtId="0" fontId="30" fillId="2" borderId="0" xfId="0" applyFont="1" applyFill="1"/>
    <xf numFmtId="0" fontId="31" fillId="0" borderId="2" xfId="0" applyFont="1" applyBorder="1" applyAlignment="1">
      <alignment horizontal="center"/>
    </xf>
    <xf numFmtId="0" fontId="31" fillId="0" borderId="1" xfId="0" applyFont="1" applyBorder="1" applyAlignment="1">
      <alignment horizontal="center"/>
    </xf>
    <xf numFmtId="9" fontId="24" fillId="2" borderId="0" xfId="0" applyNumberFormat="1" applyFont="1" applyFill="1" applyAlignment="1">
      <alignment horizontal="center"/>
    </xf>
    <xf numFmtId="9" fontId="33" fillId="2" borderId="0" xfId="0" applyNumberFormat="1" applyFont="1" applyFill="1" applyAlignment="1">
      <alignment horizontal="center" wrapText="1"/>
    </xf>
    <xf numFmtId="0" fontId="16" fillId="0" borderId="0" xfId="0" applyFont="1"/>
    <xf numFmtId="0" fontId="16" fillId="2" borderId="0" xfId="0" applyFont="1" applyFill="1"/>
    <xf numFmtId="0" fontId="37" fillId="29" borderId="6" xfId="0" applyFont="1" applyFill="1" applyBorder="1" applyAlignment="1">
      <alignment horizontal="center"/>
    </xf>
    <xf numFmtId="0" fontId="6" fillId="3" borderId="2" xfId="0" applyFont="1" applyFill="1" applyBorder="1" applyAlignment="1">
      <alignment horizontal="left" vertical="center" wrapText="1"/>
    </xf>
    <xf numFmtId="0" fontId="38" fillId="2" borderId="6" xfId="0" applyFont="1" applyFill="1" applyBorder="1" applyAlignment="1">
      <alignment horizontal="center"/>
    </xf>
    <xf numFmtId="0" fontId="16" fillId="8" borderId="0" xfId="0" applyFont="1" applyFill="1"/>
    <xf numFmtId="0" fontId="38" fillId="0" borderId="6" xfId="0" applyFont="1" applyBorder="1" applyAlignment="1">
      <alignment horizontal="center" vertical="center"/>
    </xf>
    <xf numFmtId="0" fontId="38" fillId="2" borderId="6" xfId="0" applyFont="1" applyFill="1" applyBorder="1" applyAlignment="1">
      <alignment horizontal="center" vertical="center"/>
    </xf>
    <xf numFmtId="0" fontId="31" fillId="0" borderId="6" xfId="0" applyFont="1" applyBorder="1" applyAlignment="1">
      <alignment horizontal="center" vertical="center"/>
    </xf>
    <xf numFmtId="0" fontId="29" fillId="30" borderId="2" xfId="0" applyFont="1" applyFill="1" applyBorder="1" applyAlignment="1">
      <alignment horizontal="center" wrapText="1"/>
    </xf>
    <xf numFmtId="0" fontId="29" fillId="30" borderId="15" xfId="0" applyFont="1" applyFill="1" applyBorder="1" applyAlignment="1">
      <alignment horizontal="center" wrapText="1"/>
    </xf>
    <xf numFmtId="9" fontId="0" fillId="0" borderId="5" xfId="0" applyNumberFormat="1" applyBorder="1" applyAlignment="1">
      <alignment horizontal="center" vertical="center"/>
    </xf>
    <xf numFmtId="9" fontId="0" fillId="0" borderId="16" xfId="0" applyNumberFormat="1" applyBorder="1" applyAlignment="1">
      <alignment horizontal="center" vertical="center"/>
    </xf>
    <xf numFmtId="0" fontId="6" fillId="3" borderId="35" xfId="0" applyFont="1" applyFill="1" applyBorder="1" applyAlignment="1">
      <alignment horizontal="left" vertical="center" wrapText="1"/>
    </xf>
    <xf numFmtId="0" fontId="38" fillId="2" borderId="27" xfId="0" applyFont="1" applyFill="1" applyBorder="1" applyAlignment="1">
      <alignment horizontal="center"/>
    </xf>
    <xf numFmtId="0" fontId="6" fillId="3" borderId="6" xfId="0" applyFont="1" applyFill="1" applyBorder="1" applyAlignment="1">
      <alignment horizontal="left" vertical="center" wrapText="1"/>
    </xf>
    <xf numFmtId="0" fontId="13" fillId="0" borderId="6" xfId="0" applyFont="1" applyBorder="1" applyAlignment="1">
      <alignment vertical="center" wrapText="1"/>
    </xf>
    <xf numFmtId="0" fontId="13" fillId="8" borderId="6" xfId="0" applyFont="1" applyFill="1" applyBorder="1" applyAlignment="1">
      <alignment vertical="center" wrapText="1"/>
    </xf>
    <xf numFmtId="0" fontId="0" fillId="8" borderId="6" xfId="0" applyFill="1" applyBorder="1"/>
    <xf numFmtId="0" fontId="8" fillId="30" borderId="6" xfId="0" applyFont="1" applyFill="1" applyBorder="1" applyAlignment="1">
      <alignment horizontal="center" vertical="center" wrapText="1"/>
    </xf>
    <xf numFmtId="0" fontId="31" fillId="0" borderId="27" xfId="0" applyFont="1" applyBorder="1" applyAlignment="1">
      <alignment horizontal="center" vertical="center"/>
    </xf>
    <xf numFmtId="165" fontId="38" fillId="0" borderId="6" xfId="0" applyNumberFormat="1" applyFont="1" applyBorder="1" applyAlignment="1">
      <alignment horizontal="center" vertical="center"/>
    </xf>
    <xf numFmtId="165" fontId="31" fillId="0" borderId="6" xfId="0" applyNumberFormat="1" applyFont="1" applyBorder="1" applyAlignment="1">
      <alignment horizontal="center" vertical="center"/>
    </xf>
    <xf numFmtId="0" fontId="38" fillId="2" borderId="27" xfId="0" applyFont="1" applyFill="1" applyBorder="1" applyAlignment="1">
      <alignment horizontal="center" vertical="center"/>
    </xf>
    <xf numFmtId="0" fontId="2" fillId="8" borderId="6" xfId="0" applyFont="1" applyFill="1" applyBorder="1" applyAlignment="1">
      <alignment vertical="center" wrapText="1"/>
    </xf>
    <xf numFmtId="0" fontId="2" fillId="8" borderId="2" xfId="0" applyFont="1" applyFill="1" applyBorder="1" applyAlignment="1">
      <alignment horizontal="left" vertical="center" wrapText="1"/>
    </xf>
    <xf numFmtId="0" fontId="2" fillId="8" borderId="5" xfId="0" applyFont="1" applyFill="1" applyBorder="1" applyAlignment="1">
      <alignment horizontal="center" vertical="center" wrapText="1"/>
    </xf>
    <xf numFmtId="0" fontId="7" fillId="8" borderId="16" xfId="0" applyFont="1" applyFill="1" applyBorder="1" applyAlignment="1">
      <alignment horizontal="center" vertical="center" wrapText="1"/>
    </xf>
    <xf numFmtId="0" fontId="2" fillId="8" borderId="5" xfId="0" applyFont="1" applyFill="1" applyBorder="1" applyAlignment="1">
      <alignment horizontal="left" vertical="center" wrapText="1"/>
    </xf>
    <xf numFmtId="0" fontId="2" fillId="8" borderId="16" xfId="0" applyFont="1" applyFill="1" applyBorder="1" applyAlignment="1">
      <alignment horizontal="center" vertical="center" wrapText="1"/>
    </xf>
    <xf numFmtId="6" fontId="2" fillId="8" borderId="16" xfId="0" applyNumberFormat="1" applyFont="1" applyFill="1" applyBorder="1" applyAlignment="1">
      <alignment horizontal="center" vertical="center" wrapText="1"/>
    </xf>
    <xf numFmtId="0" fontId="42" fillId="8" borderId="5" xfId="0" applyFont="1" applyFill="1" applyBorder="1" applyAlignment="1">
      <alignment horizontal="left" vertical="center" wrapText="1"/>
    </xf>
    <xf numFmtId="0" fontId="18" fillId="8" borderId="6" xfId="0" applyFont="1" applyFill="1" applyBorder="1" applyAlignment="1">
      <alignment horizontal="center"/>
    </xf>
    <xf numFmtId="0" fontId="18" fillId="8" borderId="36" xfId="0" applyFont="1" applyFill="1" applyBorder="1" applyAlignment="1">
      <alignment horizontal="center" vertical="center"/>
    </xf>
    <xf numFmtId="0" fontId="16" fillId="8" borderId="36" xfId="0" applyFont="1" applyFill="1" applyBorder="1" applyAlignment="1">
      <alignment horizontal="left" vertical="top" wrapText="1"/>
    </xf>
    <xf numFmtId="0" fontId="0" fillId="8" borderId="37" xfId="0" applyFill="1" applyBorder="1"/>
    <xf numFmtId="0" fontId="0" fillId="0" borderId="38" xfId="0" applyBorder="1"/>
    <xf numFmtId="0" fontId="21" fillId="8" borderId="20" xfId="0" applyFont="1" applyFill="1" applyBorder="1" applyAlignment="1">
      <alignment vertical="center"/>
    </xf>
    <xf numFmtId="0" fontId="21" fillId="0" borderId="6" xfId="0" applyFont="1" applyBorder="1" applyAlignment="1">
      <alignment horizontal="center" vertical="center"/>
    </xf>
    <xf numFmtId="166" fontId="16" fillId="8" borderId="6" xfId="2" applyNumberFormat="1" applyFont="1" applyFill="1" applyBorder="1" applyAlignment="1">
      <alignment horizontal="center" vertical="center" wrapText="1"/>
    </xf>
    <xf numFmtId="0" fontId="18" fillId="8" borderId="6" xfId="0" applyFont="1" applyFill="1" applyBorder="1" applyAlignment="1">
      <alignment horizontal="center" vertical="center"/>
    </xf>
    <xf numFmtId="166" fontId="0" fillId="8" borderId="6" xfId="2" applyNumberFormat="1" applyFont="1" applyFill="1" applyBorder="1"/>
    <xf numFmtId="166" fontId="0" fillId="0" borderId="6" xfId="2" applyNumberFormat="1" applyFont="1" applyBorder="1"/>
    <xf numFmtId="165" fontId="31" fillId="8" borderId="6" xfId="0" applyNumberFormat="1" applyFont="1" applyFill="1" applyBorder="1" applyAlignment="1">
      <alignment horizontal="center" vertical="center"/>
    </xf>
    <xf numFmtId="0" fontId="0" fillId="32" borderId="6" xfId="0" applyFill="1" applyBorder="1"/>
    <xf numFmtId="0" fontId="0" fillId="32" borderId="14" xfId="0" applyFill="1" applyBorder="1"/>
    <xf numFmtId="0" fontId="0" fillId="32" borderId="39" xfId="0" applyFill="1" applyBorder="1"/>
    <xf numFmtId="0" fontId="0" fillId="32" borderId="40" xfId="0" applyFill="1" applyBorder="1"/>
    <xf numFmtId="0" fontId="0" fillId="0" borderId="14" xfId="0" applyBorder="1"/>
    <xf numFmtId="166" fontId="21" fillId="0" borderId="6" xfId="0" applyNumberFormat="1" applyFont="1" applyBorder="1"/>
    <xf numFmtId="0" fontId="16" fillId="0" borderId="6" xfId="0" applyFont="1" applyBorder="1" applyAlignment="1">
      <alignment horizontal="left" vertical="center" wrapText="1"/>
    </xf>
    <xf numFmtId="0" fontId="16" fillId="0" borderId="6" xfId="0" applyFont="1" applyBorder="1" applyAlignment="1">
      <alignment vertical="center" wrapText="1"/>
    </xf>
    <xf numFmtId="0" fontId="16" fillId="8" borderId="6" xfId="0" applyFont="1" applyFill="1" applyBorder="1" applyAlignment="1">
      <alignment vertical="center" wrapText="1"/>
    </xf>
    <xf numFmtId="0" fontId="16" fillId="8" borderId="6" xfId="0" applyFont="1" applyFill="1" applyBorder="1" applyAlignment="1">
      <alignment horizontal="left" vertical="center" wrapText="1"/>
    </xf>
    <xf numFmtId="0" fontId="13" fillId="0" borderId="6" xfId="0" applyFont="1" applyBorder="1" applyAlignment="1">
      <alignment horizontal="left" vertical="center" wrapText="1"/>
    </xf>
    <xf numFmtId="0" fontId="12" fillId="11" borderId="6" xfId="1" applyFont="1" applyFill="1" applyBorder="1" applyAlignment="1">
      <alignment horizontal="center"/>
    </xf>
    <xf numFmtId="0" fontId="4" fillId="12" borderId="6" xfId="1" applyFont="1" applyFill="1" applyBorder="1"/>
    <xf numFmtId="0" fontId="11" fillId="13" borderId="6" xfId="1" applyFont="1" applyFill="1" applyBorder="1" applyAlignment="1">
      <alignment horizontal="center"/>
    </xf>
    <xf numFmtId="0" fontId="5" fillId="13" borderId="6" xfId="1" applyFont="1" applyFill="1" applyBorder="1" applyAlignment="1">
      <alignment horizontal="center"/>
    </xf>
    <xf numFmtId="0" fontId="2" fillId="8" borderId="6" xfId="0" applyFont="1" applyFill="1" applyBorder="1" applyAlignment="1">
      <alignment horizontal="center"/>
    </xf>
    <xf numFmtId="0" fontId="5" fillId="13" borderId="12" xfId="1" applyFont="1" applyFill="1" applyBorder="1" applyAlignment="1">
      <alignment horizontal="center"/>
    </xf>
    <xf numFmtId="0" fontId="5" fillId="13" borderId="13" xfId="1" applyFont="1" applyFill="1" applyBorder="1" applyAlignment="1">
      <alignment horizontal="center"/>
    </xf>
    <xf numFmtId="0" fontId="5" fillId="13" borderId="14" xfId="1" applyFont="1" applyFill="1" applyBorder="1" applyAlignment="1">
      <alignment horizontal="center"/>
    </xf>
    <xf numFmtId="0" fontId="6" fillId="3" borderId="6" xfId="0" applyFont="1" applyFill="1" applyBorder="1" applyAlignment="1">
      <alignment horizontal="center" vertical="center"/>
    </xf>
    <xf numFmtId="0" fontId="13" fillId="8" borderId="6" xfId="0" applyFont="1" applyFill="1" applyBorder="1" applyAlignment="1">
      <alignment horizontal="center"/>
    </xf>
    <xf numFmtId="0" fontId="12" fillId="11" borderId="6" xfId="0" applyFont="1" applyFill="1" applyBorder="1" applyAlignment="1">
      <alignment horizontal="center"/>
    </xf>
    <xf numFmtId="0" fontId="3" fillId="11" borderId="6" xfId="0" applyFont="1" applyFill="1" applyBorder="1" applyAlignment="1">
      <alignment horizontal="center"/>
    </xf>
    <xf numFmtId="0" fontId="5" fillId="5" borderId="12" xfId="0" applyFont="1" applyFill="1" applyBorder="1" applyAlignment="1">
      <alignment horizontal="center" vertical="center"/>
    </xf>
    <xf numFmtId="0" fontId="5" fillId="5" borderId="13" xfId="0" applyFont="1" applyFill="1" applyBorder="1" applyAlignment="1">
      <alignment horizontal="center" vertical="center"/>
    </xf>
    <xf numFmtId="0" fontId="7" fillId="8" borderId="29" xfId="0" applyFont="1" applyFill="1" applyBorder="1" applyAlignment="1">
      <alignment horizontal="left" wrapText="1"/>
    </xf>
    <xf numFmtId="0" fontId="7" fillId="8" borderId="3" xfId="0" applyFont="1" applyFill="1" applyBorder="1" applyAlignment="1">
      <alignment horizontal="left" wrapText="1"/>
    </xf>
    <xf numFmtId="0" fontId="7" fillId="8" borderId="16" xfId="0" applyFont="1" applyFill="1" applyBorder="1" applyAlignment="1">
      <alignment horizontal="left" wrapText="1"/>
    </xf>
    <xf numFmtId="0" fontId="7" fillId="8" borderId="15" xfId="0" applyFont="1" applyFill="1" applyBorder="1" applyAlignment="1">
      <alignment horizontal="left" wrapText="1"/>
    </xf>
    <xf numFmtId="0" fontId="7" fillId="8" borderId="4" xfId="0" applyFont="1" applyFill="1" applyBorder="1" applyAlignment="1">
      <alignment horizontal="left" wrapText="1"/>
    </xf>
    <xf numFmtId="0" fontId="7" fillId="8" borderId="5" xfId="0" applyFont="1" applyFill="1" applyBorder="1" applyAlignment="1">
      <alignment horizontal="left" wrapText="1"/>
    </xf>
    <xf numFmtId="0" fontId="8" fillId="5" borderId="4" xfId="0" applyFont="1" applyFill="1" applyBorder="1" applyAlignment="1">
      <alignment horizontal="center"/>
    </xf>
    <xf numFmtId="0" fontId="8" fillId="5" borderId="5" xfId="0" applyFont="1" applyFill="1" applyBorder="1" applyAlignment="1">
      <alignment horizontal="center"/>
    </xf>
    <xf numFmtId="0" fontId="11" fillId="18" borderId="6" xfId="0" applyFont="1" applyFill="1" applyBorder="1" applyAlignment="1">
      <alignment horizontal="center" vertical="center" wrapText="1"/>
    </xf>
    <xf numFmtId="0" fontId="11" fillId="19" borderId="6" xfId="0" applyFont="1" applyFill="1" applyBorder="1" applyAlignment="1">
      <alignment horizontal="center" vertical="center" wrapText="1"/>
    </xf>
    <xf numFmtId="0" fontId="12" fillId="11" borderId="6" xfId="0" applyFont="1" applyFill="1" applyBorder="1" applyAlignment="1">
      <alignment horizontal="center" vertical="center"/>
    </xf>
    <xf numFmtId="0" fontId="10" fillId="16" borderId="6" xfId="0" applyFont="1" applyFill="1" applyBorder="1" applyAlignment="1">
      <alignment horizontal="center" vertical="center" wrapText="1"/>
    </xf>
    <xf numFmtId="0" fontId="11" fillId="18" borderId="6" xfId="0" applyFont="1" applyFill="1" applyBorder="1" applyAlignment="1">
      <alignment horizontal="center" vertical="center" textRotation="90" wrapText="1"/>
    </xf>
    <xf numFmtId="0" fontId="11" fillId="21" borderId="6" xfId="0" applyFont="1" applyFill="1" applyBorder="1" applyAlignment="1">
      <alignment horizontal="center" vertical="center" textRotation="90" wrapText="1"/>
    </xf>
    <xf numFmtId="0" fontId="10" fillId="20" borderId="6" xfId="0" applyFont="1" applyFill="1" applyBorder="1" applyAlignment="1">
      <alignment horizontal="center" vertical="center" textRotation="90" wrapText="1"/>
    </xf>
    <xf numFmtId="0" fontId="11" fillId="10" borderId="7" xfId="0" applyFont="1" applyFill="1" applyBorder="1" applyAlignment="1">
      <alignment horizontal="center" vertical="center" wrapText="1"/>
    </xf>
    <xf numFmtId="0" fontId="11" fillId="10" borderId="8"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10" borderId="10" xfId="0" applyFont="1" applyFill="1" applyBorder="1" applyAlignment="1">
      <alignment horizontal="center" vertical="center" wrapText="1"/>
    </xf>
    <xf numFmtId="0" fontId="12" fillId="12" borderId="6" xfId="0" applyFont="1" applyFill="1" applyBorder="1" applyAlignment="1">
      <alignment horizontal="center"/>
    </xf>
    <xf numFmtId="0" fontId="14" fillId="12" borderId="6" xfId="0" applyFont="1" applyFill="1" applyBorder="1"/>
    <xf numFmtId="164" fontId="6" fillId="0" borderId="0" xfId="0" applyNumberFormat="1" applyFont="1" applyAlignment="1">
      <alignment horizontal="center"/>
    </xf>
    <xf numFmtId="0" fontId="2" fillId="0" borderId="0" xfId="0" applyFont="1"/>
    <xf numFmtId="0" fontId="21" fillId="15" borderId="6" xfId="0" applyFont="1" applyFill="1" applyBorder="1" applyAlignment="1">
      <alignment horizontal="center" vertical="center"/>
    </xf>
    <xf numFmtId="0" fontId="23" fillId="0" borderId="0" xfId="0" applyFont="1" applyAlignment="1">
      <alignment horizontal="center"/>
    </xf>
    <xf numFmtId="0" fontId="0" fillId="0" borderId="0" xfId="0" applyAlignment="1">
      <alignment horizontal="center"/>
    </xf>
    <xf numFmtId="0" fontId="12" fillId="27" borderId="11" xfId="0" applyFont="1" applyFill="1" applyBorder="1" applyAlignment="1">
      <alignment horizontal="center"/>
    </xf>
    <xf numFmtId="0" fontId="12" fillId="27" borderId="0" xfId="0" applyFont="1" applyFill="1" applyAlignment="1">
      <alignment horizontal="center"/>
    </xf>
    <xf numFmtId="0" fontId="18" fillId="3" borderId="0" xfId="0" applyFont="1" applyFill="1" applyAlignment="1">
      <alignment horizontal="center"/>
    </xf>
    <xf numFmtId="0" fontId="18" fillId="3" borderId="0" xfId="0" applyFont="1" applyFill="1" applyAlignment="1">
      <alignment horizontal="center" vertical="center" textRotation="90"/>
    </xf>
    <xf numFmtId="0" fontId="23" fillId="0" borderId="0" xfId="0" applyFont="1" applyAlignment="1">
      <alignment horizontal="center" wrapText="1"/>
    </xf>
    <xf numFmtId="0" fontId="23" fillId="0" borderId="0" xfId="0" applyFont="1" applyAlignment="1">
      <alignment horizontal="center" vertical="center" textRotation="90" wrapText="1"/>
    </xf>
    <xf numFmtId="0" fontId="23" fillId="0" borderId="0" xfId="0" applyFont="1" applyAlignment="1">
      <alignment horizontal="center" vertical="center" textRotation="90"/>
    </xf>
    <xf numFmtId="0" fontId="17" fillId="2" borderId="6" xfId="0" applyFont="1" applyFill="1" applyBorder="1" applyAlignment="1">
      <alignment horizontal="left" vertical="center" wrapText="1"/>
    </xf>
    <xf numFmtId="0" fontId="3" fillId="23" borderId="12" xfId="0" applyFont="1" applyFill="1" applyBorder="1" applyAlignment="1">
      <alignment horizontal="center"/>
    </xf>
    <xf numFmtId="0" fontId="3" fillId="23" borderId="13" xfId="0" applyFont="1" applyFill="1" applyBorder="1" applyAlignment="1">
      <alignment horizontal="center"/>
    </xf>
    <xf numFmtId="0" fontId="3" fillId="23" borderId="14" xfId="0" applyFont="1" applyFill="1" applyBorder="1" applyAlignment="1">
      <alignment horizontal="center"/>
    </xf>
    <xf numFmtId="164" fontId="25" fillId="0" borderId="0" xfId="0" applyNumberFormat="1" applyFont="1" applyAlignment="1">
      <alignment horizontal="center"/>
    </xf>
    <xf numFmtId="0" fontId="24" fillId="0" borderId="0" xfId="0" applyFont="1"/>
    <xf numFmtId="0" fontId="26" fillId="0" borderId="0" xfId="0" applyFont="1" applyAlignment="1">
      <alignment horizontal="left" wrapText="1"/>
    </xf>
    <xf numFmtId="0" fontId="29" fillId="30" borderId="6" xfId="0" applyFont="1" applyFill="1" applyBorder="1" applyAlignment="1">
      <alignment horizontal="center"/>
    </xf>
    <xf numFmtId="0" fontId="17" fillId="2" borderId="34" xfId="0" applyFont="1" applyFill="1" applyBorder="1" applyAlignment="1">
      <alignment horizontal="left" vertical="center" wrapText="1"/>
    </xf>
    <xf numFmtId="0" fontId="17" fillId="2" borderId="13" xfId="0" applyFont="1" applyFill="1" applyBorder="1" applyAlignment="1">
      <alignment horizontal="left" vertical="center" wrapText="1"/>
    </xf>
    <xf numFmtId="0" fontId="17" fillId="2" borderId="14" xfId="0" applyFont="1" applyFill="1" applyBorder="1" applyAlignment="1">
      <alignment horizontal="left" vertical="center" wrapText="1"/>
    </xf>
    <xf numFmtId="0" fontId="34" fillId="31" borderId="6" xfId="0" applyFont="1" applyFill="1" applyBorder="1" applyAlignment="1">
      <alignment horizontal="center"/>
    </xf>
    <xf numFmtId="0" fontId="35" fillId="23" borderId="6" xfId="0" applyFont="1" applyFill="1" applyBorder="1"/>
    <xf numFmtId="0" fontId="36" fillId="5" borderId="6" xfId="0" applyFont="1" applyFill="1" applyBorder="1" applyAlignment="1">
      <alignment horizontal="center" wrapText="1"/>
    </xf>
    <xf numFmtId="0" fontId="36" fillId="28" borderId="6" xfId="0" applyFont="1" applyFill="1" applyBorder="1" applyAlignment="1">
      <alignment horizontal="center"/>
    </xf>
    <xf numFmtId="0" fontId="16" fillId="4" borderId="6" xfId="0" applyFont="1" applyFill="1" applyBorder="1"/>
    <xf numFmtId="9" fontId="32" fillId="0" borderId="0" xfId="0" applyNumberFormat="1" applyFont="1" applyAlignment="1">
      <alignment horizontal="left" vertical="center" wrapText="1"/>
    </xf>
    <xf numFmtId="0" fontId="39" fillId="31" borderId="6" xfId="0" applyFont="1" applyFill="1" applyBorder="1" applyAlignment="1">
      <alignment horizontal="center"/>
    </xf>
    <xf numFmtId="0" fontId="40" fillId="23" borderId="6" xfId="0" applyFont="1" applyFill="1" applyBorder="1"/>
    <xf numFmtId="0" fontId="0" fillId="0" borderId="12" xfId="0" applyBorder="1" applyAlignment="1">
      <alignment horizontal="center"/>
    </xf>
    <xf numFmtId="0" fontId="0" fillId="0" borderId="14" xfId="0" applyBorder="1" applyAlignment="1">
      <alignment horizontal="center"/>
    </xf>
    <xf numFmtId="0" fontId="0" fillId="32" borderId="12" xfId="0" applyFill="1" applyBorder="1" applyAlignment="1">
      <alignment horizontal="center"/>
    </xf>
    <xf numFmtId="0" fontId="0" fillId="32" borderId="14" xfId="0" applyFill="1" applyBorder="1" applyAlignment="1">
      <alignment horizontal="center"/>
    </xf>
    <xf numFmtId="0" fontId="0" fillId="8" borderId="12" xfId="0" applyFill="1" applyBorder="1" applyAlignment="1">
      <alignment horizontal="center"/>
    </xf>
    <xf numFmtId="0" fontId="0" fillId="8" borderId="14" xfId="0" applyFill="1" applyBorder="1" applyAlignment="1">
      <alignment horizontal="center"/>
    </xf>
    <xf numFmtId="0" fontId="8" fillId="30" borderId="12" xfId="0" applyFont="1" applyFill="1" applyBorder="1" applyAlignment="1">
      <alignment horizontal="center" vertical="center" wrapText="1"/>
    </xf>
    <xf numFmtId="0" fontId="8" fillId="30" borderId="14" xfId="0" applyFont="1" applyFill="1" applyBorder="1" applyAlignment="1">
      <alignment horizontal="center" vertical="center" wrapText="1"/>
    </xf>
  </cellXfs>
  <cellStyles count="3">
    <cellStyle name="Moneda" xfId="2" builtinId="4"/>
    <cellStyle name="Normal" xfId="0" builtinId="0"/>
    <cellStyle name="Normal 2" xfId="1" xr:uid="{D83CB923-B5F6-4B34-AEE0-BA8DADB23F2F}"/>
  </cellStyles>
  <dxfs count="0"/>
  <tableStyles count="0" defaultTableStyle="TableStyleMedium2" defaultPivotStyle="PivotStyleLight16"/>
  <colors>
    <mruColors>
      <color rgb="FFFFCCFF"/>
      <color rgb="FF005ADE"/>
      <color rgb="FFFF8029"/>
      <color rgb="FFFFCE33"/>
      <color rgb="FFFF6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C93E0-C878-48E1-87C2-FD194C6A78A7}">
  <dimension ref="B2:G9"/>
  <sheetViews>
    <sheetView tabSelected="1" workbookViewId="0">
      <selection activeCell="G21" sqref="G21"/>
    </sheetView>
  </sheetViews>
  <sheetFormatPr baseColWidth="10" defaultRowHeight="15" x14ac:dyDescent="0.25"/>
  <cols>
    <col min="2" max="2" width="14.7109375" customWidth="1"/>
    <col min="3" max="3" width="13.7109375" customWidth="1"/>
    <col min="4" max="4" width="15.7109375" customWidth="1"/>
    <col min="5" max="5" width="14.85546875" customWidth="1"/>
    <col min="6" max="7" width="15.42578125" customWidth="1"/>
  </cols>
  <sheetData>
    <row r="2" spans="2:7" ht="21" x14ac:dyDescent="0.35">
      <c r="B2" s="141" t="s">
        <v>0</v>
      </c>
      <c r="C2" s="142"/>
      <c r="D2" s="142"/>
      <c r="E2" s="142"/>
      <c r="F2" s="142"/>
      <c r="G2" s="142"/>
    </row>
    <row r="3" spans="2:7" ht="15.75" x14ac:dyDescent="0.25">
      <c r="B3" s="143" t="s">
        <v>1</v>
      </c>
      <c r="C3" s="144"/>
      <c r="D3" s="144"/>
      <c r="E3" s="144"/>
      <c r="F3" s="144"/>
      <c r="G3" s="144"/>
    </row>
    <row r="4" spans="2:7" ht="15.75" x14ac:dyDescent="0.25">
      <c r="B4" s="146"/>
      <c r="C4" s="147"/>
      <c r="D4" s="147"/>
      <c r="E4" s="147"/>
      <c r="F4" s="147"/>
      <c r="G4" s="148"/>
    </row>
    <row r="5" spans="2:7" ht="15.75" x14ac:dyDescent="0.25">
      <c r="B5" s="149" t="s">
        <v>2</v>
      </c>
      <c r="C5" s="149"/>
      <c r="D5" s="145" t="s">
        <v>3</v>
      </c>
      <c r="E5" s="145"/>
      <c r="F5" s="145"/>
      <c r="G5" s="145"/>
    </row>
    <row r="6" spans="2:7" ht="15.75" x14ac:dyDescent="0.25">
      <c r="B6" s="149"/>
      <c r="C6" s="149"/>
      <c r="D6" s="145" t="s">
        <v>4</v>
      </c>
      <c r="E6" s="145"/>
      <c r="F6" s="145"/>
      <c r="G6" s="145"/>
    </row>
    <row r="7" spans="2:7" ht="15.75" x14ac:dyDescent="0.25">
      <c r="B7" s="149"/>
      <c r="C7" s="149"/>
      <c r="D7" s="145" t="s">
        <v>5</v>
      </c>
      <c r="E7" s="145"/>
      <c r="F7" s="145"/>
      <c r="G7" s="145"/>
    </row>
    <row r="8" spans="2:7" ht="15.75" x14ac:dyDescent="0.25">
      <c r="B8" s="149"/>
      <c r="C8" s="149"/>
      <c r="D8" s="145" t="s">
        <v>6</v>
      </c>
      <c r="E8" s="145"/>
      <c r="F8" s="145"/>
      <c r="G8" s="145"/>
    </row>
    <row r="9" spans="2:7" x14ac:dyDescent="0.25">
      <c r="B9" s="149"/>
      <c r="C9" s="149"/>
      <c r="D9" s="150" t="s">
        <v>7</v>
      </c>
      <c r="E9" s="150"/>
      <c r="F9" s="150"/>
      <c r="G9" s="150"/>
    </row>
  </sheetData>
  <mergeCells count="9">
    <mergeCell ref="B2:G2"/>
    <mergeCell ref="B3:G3"/>
    <mergeCell ref="D5:G5"/>
    <mergeCell ref="D6:G6"/>
    <mergeCell ref="D8:G8"/>
    <mergeCell ref="B4:G4"/>
    <mergeCell ref="D7:G7"/>
    <mergeCell ref="B5:C9"/>
    <mergeCell ref="D9:G9"/>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33C2E-9431-4A0B-827D-1C2EBCEF6B6B}">
  <dimension ref="B2:H17"/>
  <sheetViews>
    <sheetView zoomScale="130" zoomScaleNormal="130" workbookViewId="0">
      <selection activeCell="I14" sqref="I14"/>
    </sheetView>
  </sheetViews>
  <sheetFormatPr baseColWidth="10" defaultRowHeight="15" x14ac:dyDescent="0.25"/>
  <cols>
    <col min="2" max="2" width="21.85546875" customWidth="1"/>
    <col min="3" max="3" width="21.42578125" customWidth="1"/>
    <col min="4" max="4" width="21.7109375" customWidth="1"/>
    <col min="5" max="5" width="21" customWidth="1"/>
    <col min="6" max="6" width="20.42578125" customWidth="1"/>
    <col min="7" max="7" width="22.42578125" customWidth="1"/>
  </cols>
  <sheetData>
    <row r="2" spans="2:8" ht="21" x14ac:dyDescent="0.35">
      <c r="B2" s="151" t="s">
        <v>8</v>
      </c>
      <c r="C2" s="152"/>
      <c r="D2" s="152"/>
      <c r="E2" s="152"/>
      <c r="F2" s="152"/>
      <c r="G2" s="152"/>
    </row>
    <row r="3" spans="2:8" ht="15.75" x14ac:dyDescent="0.25">
      <c r="B3" s="1"/>
      <c r="C3" s="1"/>
      <c r="D3" s="1"/>
      <c r="E3" s="1"/>
      <c r="F3" s="4"/>
      <c r="G3" s="6"/>
    </row>
    <row r="4" spans="2:8" ht="15.75" x14ac:dyDescent="0.25">
      <c r="B4" s="2" t="s">
        <v>9</v>
      </c>
      <c r="C4" s="1"/>
      <c r="D4" s="1"/>
      <c r="E4" s="1"/>
      <c r="F4" s="5"/>
      <c r="G4" s="7"/>
    </row>
    <row r="5" spans="2:8" ht="15.75" x14ac:dyDescent="0.25">
      <c r="B5" s="1"/>
      <c r="C5" s="1"/>
      <c r="D5" s="1"/>
      <c r="E5" s="1"/>
      <c r="F5" s="5"/>
      <c r="G5" s="8"/>
    </row>
    <row r="6" spans="2:8" ht="15.75" x14ac:dyDescent="0.25">
      <c r="B6" s="56" t="s">
        <v>10</v>
      </c>
      <c r="C6" s="153" t="s">
        <v>11</v>
      </c>
      <c r="D6" s="154"/>
      <c r="E6" s="154"/>
      <c r="F6" s="154"/>
      <c r="G6" s="154"/>
      <c r="H6" s="57"/>
    </row>
    <row r="7" spans="2:8" ht="31.5" customHeight="1" x14ac:dyDescent="0.25">
      <c r="B7" s="55" t="s">
        <v>12</v>
      </c>
      <c r="C7" s="155" t="s">
        <v>184</v>
      </c>
      <c r="D7" s="156"/>
      <c r="E7" s="156"/>
      <c r="F7" s="156"/>
      <c r="G7" s="157"/>
    </row>
    <row r="8" spans="2:8" ht="32.25" customHeight="1" x14ac:dyDescent="0.25">
      <c r="B8" s="55" t="s">
        <v>13</v>
      </c>
      <c r="C8" s="158" t="s">
        <v>185</v>
      </c>
      <c r="D8" s="159"/>
      <c r="E8" s="159"/>
      <c r="F8" s="159"/>
      <c r="G8" s="160"/>
    </row>
    <row r="9" spans="2:8" ht="15.75" x14ac:dyDescent="0.25">
      <c r="B9" s="1"/>
      <c r="C9" s="1"/>
      <c r="D9" s="1"/>
      <c r="E9" s="1"/>
      <c r="F9" s="10"/>
      <c r="G9" s="12"/>
    </row>
    <row r="10" spans="2:8" ht="15.75" x14ac:dyDescent="0.25">
      <c r="B10" s="2" t="s">
        <v>14</v>
      </c>
      <c r="C10" s="1"/>
      <c r="D10" s="1"/>
      <c r="E10" s="1"/>
      <c r="F10" s="5"/>
      <c r="G10" s="7"/>
      <c r="H10" s="9"/>
    </row>
    <row r="11" spans="2:8" ht="15.75" x14ac:dyDescent="0.25">
      <c r="B11" s="1"/>
      <c r="C11" s="1"/>
      <c r="D11" s="1"/>
      <c r="E11" s="1"/>
      <c r="F11" s="11"/>
      <c r="G11" s="13"/>
    </row>
    <row r="12" spans="2:8" ht="15.75" x14ac:dyDescent="0.25">
      <c r="B12" s="3" t="s">
        <v>10</v>
      </c>
      <c r="C12" s="161" t="s">
        <v>15</v>
      </c>
      <c r="D12" s="161"/>
      <c r="E12" s="161"/>
      <c r="F12" s="161"/>
      <c r="G12" s="162"/>
    </row>
    <row r="13" spans="2:8" ht="15.75" x14ac:dyDescent="0.25">
      <c r="B13" s="54" t="s">
        <v>16</v>
      </c>
      <c r="C13" s="158" t="s">
        <v>86</v>
      </c>
      <c r="D13" s="159"/>
      <c r="E13" s="159"/>
      <c r="F13" s="159"/>
      <c r="G13" s="160"/>
    </row>
    <row r="14" spans="2:8" s="53" customFormat="1" ht="30.75" customHeight="1" x14ac:dyDescent="0.25">
      <c r="B14" s="54" t="s">
        <v>17</v>
      </c>
      <c r="C14" s="158" t="s">
        <v>88</v>
      </c>
      <c r="D14" s="159"/>
      <c r="E14" s="159"/>
      <c r="F14" s="159"/>
      <c r="G14" s="160"/>
    </row>
    <row r="15" spans="2:8" ht="31.5" customHeight="1" x14ac:dyDescent="0.25">
      <c r="B15" s="54" t="s">
        <v>18</v>
      </c>
      <c r="C15" s="158" t="s">
        <v>89</v>
      </c>
      <c r="D15" s="159"/>
      <c r="E15" s="159"/>
      <c r="F15" s="159"/>
      <c r="G15" s="160"/>
    </row>
    <row r="16" spans="2:8" ht="51.75" customHeight="1" x14ac:dyDescent="0.25">
      <c r="B16" s="54" t="s">
        <v>19</v>
      </c>
      <c r="C16" s="158" t="s">
        <v>21</v>
      </c>
      <c r="D16" s="159"/>
      <c r="E16" s="159"/>
      <c r="F16" s="159"/>
      <c r="G16" s="160"/>
    </row>
    <row r="17" spans="2:7" ht="30" customHeight="1" x14ac:dyDescent="0.25">
      <c r="B17" s="54" t="s">
        <v>20</v>
      </c>
      <c r="C17" s="158" t="s">
        <v>87</v>
      </c>
      <c r="D17" s="159"/>
      <c r="E17" s="159"/>
      <c r="F17" s="159"/>
      <c r="G17" s="160"/>
    </row>
  </sheetData>
  <mergeCells count="10">
    <mergeCell ref="C17:G17"/>
    <mergeCell ref="C12:G12"/>
    <mergeCell ref="C13:G13"/>
    <mergeCell ref="C14:G14"/>
    <mergeCell ref="C15:G15"/>
    <mergeCell ref="B2:G2"/>
    <mergeCell ref="C6:G6"/>
    <mergeCell ref="C7:G7"/>
    <mergeCell ref="C8:G8"/>
    <mergeCell ref="C16:G16"/>
  </mergeCells>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CC686-8CBA-407E-8367-28D04FBAA6FD}">
  <dimension ref="B2:O18"/>
  <sheetViews>
    <sheetView topLeftCell="I7" zoomScaleNormal="100" workbookViewId="0">
      <selection activeCell="L7" sqref="L7"/>
    </sheetView>
  </sheetViews>
  <sheetFormatPr baseColWidth="10" defaultRowHeight="15" x14ac:dyDescent="0.25"/>
  <cols>
    <col min="2" max="2" width="4" customWidth="1"/>
    <col min="3" max="3" width="26.140625" customWidth="1"/>
    <col min="4" max="4" width="23.42578125" customWidth="1"/>
    <col min="5" max="5" width="34.140625" customWidth="1"/>
    <col min="6" max="6" width="27" customWidth="1"/>
    <col min="7" max="7" width="26.28515625" customWidth="1"/>
    <col min="8" max="12" width="26.5703125" customWidth="1"/>
    <col min="13" max="13" width="26.85546875" customWidth="1"/>
  </cols>
  <sheetData>
    <row r="2" spans="2:15" ht="21" x14ac:dyDescent="0.25">
      <c r="B2" s="165" t="s">
        <v>22</v>
      </c>
      <c r="C2" s="165"/>
      <c r="D2" s="165"/>
      <c r="E2" s="165"/>
      <c r="F2" s="165"/>
      <c r="G2" s="165"/>
      <c r="H2" s="165"/>
      <c r="I2" s="165"/>
      <c r="J2" s="165"/>
      <c r="K2" s="165"/>
      <c r="L2" s="165"/>
      <c r="M2" s="165"/>
      <c r="N2" s="165"/>
      <c r="O2" s="165"/>
    </row>
    <row r="3" spans="2:15" ht="15.75" x14ac:dyDescent="0.25">
      <c r="B3" s="1"/>
      <c r="C3" s="1"/>
      <c r="D3" s="1"/>
      <c r="E3" s="14"/>
      <c r="F3" s="14"/>
      <c r="G3" s="14"/>
      <c r="H3" s="14"/>
      <c r="I3" s="14"/>
      <c r="J3" s="14"/>
      <c r="K3" s="14"/>
      <c r="L3" s="14"/>
      <c r="M3" s="14"/>
      <c r="N3" s="1"/>
      <c r="O3" s="1"/>
    </row>
    <row r="4" spans="2:15" ht="15.75" x14ac:dyDescent="0.25">
      <c r="B4" s="27"/>
      <c r="C4" s="166" t="s">
        <v>23</v>
      </c>
      <c r="D4" s="166"/>
      <c r="E4" s="166"/>
      <c r="F4" s="166"/>
      <c r="G4" s="166"/>
      <c r="H4" s="166"/>
      <c r="I4" s="27"/>
      <c r="J4" s="27"/>
      <c r="K4" s="27"/>
      <c r="L4" s="27"/>
      <c r="M4" s="27"/>
      <c r="N4" s="167" t="s">
        <v>24</v>
      </c>
      <c r="O4" s="168" t="s">
        <v>25</v>
      </c>
    </row>
    <row r="5" spans="2:15" ht="77.25" customHeight="1" x14ac:dyDescent="0.25">
      <c r="B5" s="169" t="s">
        <v>26</v>
      </c>
      <c r="C5" s="170"/>
      <c r="D5" s="171"/>
      <c r="E5" s="16" t="s">
        <v>27</v>
      </c>
      <c r="F5" s="22" t="s">
        <v>65</v>
      </c>
      <c r="G5" s="22" t="s">
        <v>65</v>
      </c>
      <c r="H5" s="22" t="s">
        <v>65</v>
      </c>
      <c r="I5" s="22" t="s">
        <v>65</v>
      </c>
      <c r="J5" s="22" t="s">
        <v>65</v>
      </c>
      <c r="K5" s="22" t="s">
        <v>65</v>
      </c>
      <c r="L5" s="22" t="s">
        <v>65</v>
      </c>
      <c r="M5" s="22" t="s">
        <v>65</v>
      </c>
      <c r="N5" s="167"/>
      <c r="O5" s="168"/>
    </row>
    <row r="6" spans="2:15" ht="42.75" customHeight="1" x14ac:dyDescent="0.25">
      <c r="B6" s="169"/>
      <c r="C6" s="172"/>
      <c r="D6" s="173"/>
      <c r="E6" s="19" t="s">
        <v>28</v>
      </c>
      <c r="F6" s="51" t="s">
        <v>66</v>
      </c>
      <c r="G6" s="51" t="s">
        <v>66</v>
      </c>
      <c r="H6" s="51" t="s">
        <v>66</v>
      </c>
      <c r="I6" s="51" t="s">
        <v>66</v>
      </c>
      <c r="J6" s="51" t="s">
        <v>66</v>
      </c>
      <c r="K6" s="51" t="s">
        <v>66</v>
      </c>
      <c r="L6" s="51" t="s">
        <v>66</v>
      </c>
      <c r="M6" s="51" t="s">
        <v>75</v>
      </c>
      <c r="N6" s="167"/>
      <c r="O6" s="168"/>
    </row>
    <row r="7" spans="2:15" ht="73.5" customHeight="1" x14ac:dyDescent="0.25">
      <c r="B7" s="169"/>
      <c r="C7" s="16" t="s">
        <v>27</v>
      </c>
      <c r="D7" s="17" t="s">
        <v>29</v>
      </c>
      <c r="E7" s="18" t="s">
        <v>30</v>
      </c>
      <c r="F7" s="23" t="s">
        <v>71</v>
      </c>
      <c r="G7" s="24" t="s">
        <v>70</v>
      </c>
      <c r="H7" s="24" t="s">
        <v>77</v>
      </c>
      <c r="I7" s="24" t="s">
        <v>78</v>
      </c>
      <c r="J7" s="24" t="s">
        <v>76</v>
      </c>
      <c r="K7" s="24" t="s">
        <v>183</v>
      </c>
      <c r="L7" s="24" t="s">
        <v>103</v>
      </c>
      <c r="M7" s="24" t="s">
        <v>74</v>
      </c>
      <c r="N7" s="167"/>
      <c r="O7" s="168"/>
    </row>
    <row r="8" spans="2:15" ht="48" customHeight="1" x14ac:dyDescent="0.25">
      <c r="B8" s="169"/>
      <c r="C8" s="22" t="s">
        <v>65</v>
      </c>
      <c r="D8" s="51" t="s">
        <v>66</v>
      </c>
      <c r="E8" s="25" t="s">
        <v>71</v>
      </c>
      <c r="F8" s="20" t="s">
        <v>31</v>
      </c>
      <c r="G8" s="20"/>
      <c r="H8" s="20"/>
      <c r="I8" s="20"/>
      <c r="J8" s="20"/>
      <c r="K8" s="20"/>
      <c r="L8" s="20"/>
      <c r="M8" s="20"/>
      <c r="N8" s="52"/>
      <c r="O8" s="52"/>
    </row>
    <row r="9" spans="2:15" ht="51" customHeight="1" x14ac:dyDescent="0.25">
      <c r="B9" s="169"/>
      <c r="C9" s="22" t="s">
        <v>65</v>
      </c>
      <c r="D9" s="51" t="s">
        <v>66</v>
      </c>
      <c r="E9" s="24" t="s">
        <v>70</v>
      </c>
      <c r="F9" s="20"/>
      <c r="G9" s="20" t="s">
        <v>31</v>
      </c>
      <c r="H9" s="20"/>
      <c r="I9" s="20"/>
      <c r="J9" s="20"/>
      <c r="K9" s="20"/>
      <c r="L9" s="20"/>
      <c r="M9" s="20"/>
      <c r="N9" s="52"/>
      <c r="O9" s="52"/>
    </row>
    <row r="10" spans="2:15" ht="66.75" customHeight="1" x14ac:dyDescent="0.25">
      <c r="B10" s="169"/>
      <c r="C10" s="22" t="s">
        <v>65</v>
      </c>
      <c r="D10" s="51" t="s">
        <v>66</v>
      </c>
      <c r="E10" s="24" t="s">
        <v>80</v>
      </c>
      <c r="F10" s="20"/>
      <c r="G10" s="20"/>
      <c r="H10" s="20"/>
      <c r="I10" s="20"/>
      <c r="J10" s="20"/>
      <c r="K10" s="20"/>
      <c r="L10" s="20"/>
      <c r="M10" s="20"/>
      <c r="N10" s="18" t="s">
        <v>33</v>
      </c>
      <c r="O10" s="18" t="s">
        <v>36</v>
      </c>
    </row>
    <row r="11" spans="2:15" ht="65.25" customHeight="1" x14ac:dyDescent="0.25">
      <c r="B11" s="169"/>
      <c r="C11" s="22" t="s">
        <v>65</v>
      </c>
      <c r="D11" s="51" t="s">
        <v>66</v>
      </c>
      <c r="E11" s="24" t="s">
        <v>69</v>
      </c>
      <c r="F11" s="20"/>
      <c r="G11" s="20"/>
      <c r="H11" s="20"/>
      <c r="I11" s="20"/>
      <c r="J11" s="20"/>
      <c r="K11" s="20"/>
      <c r="L11" s="20"/>
      <c r="M11" s="20"/>
      <c r="N11" s="18" t="s">
        <v>33</v>
      </c>
      <c r="O11" s="18" t="s">
        <v>37</v>
      </c>
    </row>
    <row r="12" spans="2:15" ht="60.75" customHeight="1" x14ac:dyDescent="0.25">
      <c r="B12" s="169"/>
      <c r="C12" s="22" t="s">
        <v>65</v>
      </c>
      <c r="D12" s="51" t="s">
        <v>66</v>
      </c>
      <c r="E12" s="24" t="s">
        <v>68</v>
      </c>
      <c r="F12" s="20"/>
      <c r="G12" s="20"/>
      <c r="H12" s="20"/>
      <c r="I12" s="20"/>
      <c r="J12" s="20"/>
      <c r="K12" s="20"/>
      <c r="L12" s="20"/>
      <c r="M12" s="20"/>
      <c r="N12" s="18" t="s">
        <v>33</v>
      </c>
      <c r="O12" s="18" t="s">
        <v>104</v>
      </c>
    </row>
    <row r="13" spans="2:15" ht="61.5" customHeight="1" x14ac:dyDescent="0.25">
      <c r="B13" s="169"/>
      <c r="C13" s="22" t="s">
        <v>65</v>
      </c>
      <c r="D13" s="51" t="s">
        <v>66</v>
      </c>
      <c r="E13" s="24" t="s">
        <v>67</v>
      </c>
      <c r="F13" s="20"/>
      <c r="G13" s="20"/>
      <c r="H13" s="20"/>
      <c r="I13" s="20"/>
      <c r="J13" s="20"/>
      <c r="K13" s="20"/>
      <c r="L13" s="20"/>
      <c r="M13" s="20"/>
      <c r="N13" s="18" t="s">
        <v>33</v>
      </c>
      <c r="O13" s="18" t="s">
        <v>156</v>
      </c>
    </row>
    <row r="14" spans="2:15" ht="52.5" customHeight="1" x14ac:dyDescent="0.25">
      <c r="B14" s="26"/>
      <c r="C14" s="22" t="s">
        <v>65</v>
      </c>
      <c r="D14" s="51" t="s">
        <v>66</v>
      </c>
      <c r="E14" s="24" t="s">
        <v>73</v>
      </c>
      <c r="F14" s="20"/>
      <c r="G14" s="20"/>
      <c r="H14" s="20"/>
      <c r="I14" s="20" t="s">
        <v>31</v>
      </c>
      <c r="J14" s="20"/>
      <c r="K14" s="20"/>
      <c r="L14" s="20"/>
      <c r="M14" s="52"/>
      <c r="N14" s="52"/>
      <c r="O14" s="52"/>
    </row>
    <row r="15" spans="2:15" ht="54.75" customHeight="1" x14ac:dyDescent="0.25">
      <c r="B15" s="26"/>
      <c r="C15" s="22" t="s">
        <v>65</v>
      </c>
      <c r="D15" s="51" t="s">
        <v>66</v>
      </c>
      <c r="E15" s="24" t="s">
        <v>72</v>
      </c>
      <c r="F15" s="20"/>
      <c r="G15" s="20"/>
      <c r="H15" s="20"/>
      <c r="I15" s="20"/>
      <c r="J15" s="20" t="s">
        <v>31</v>
      </c>
      <c r="K15" s="20"/>
      <c r="L15" s="20"/>
      <c r="M15" s="20"/>
      <c r="N15" s="52"/>
      <c r="O15" s="52"/>
    </row>
    <row r="16" spans="2:15" ht="51" customHeight="1" x14ac:dyDescent="0.25">
      <c r="B16" s="26"/>
      <c r="C16" s="22" t="s">
        <v>65</v>
      </c>
      <c r="D16" s="51" t="s">
        <v>75</v>
      </c>
      <c r="E16" s="24" t="s">
        <v>74</v>
      </c>
      <c r="F16" s="20"/>
      <c r="G16" s="20"/>
      <c r="H16" s="20"/>
      <c r="I16" s="20"/>
      <c r="J16" s="20"/>
      <c r="K16" s="20"/>
      <c r="L16" s="20"/>
      <c r="M16" s="20" t="s">
        <v>31</v>
      </c>
      <c r="N16" s="52"/>
      <c r="O16" s="52"/>
    </row>
    <row r="17" spans="2:15" ht="15.75" x14ac:dyDescent="0.25">
      <c r="B17" s="163" t="s">
        <v>38</v>
      </c>
      <c r="C17" s="163"/>
      <c r="D17" s="163"/>
      <c r="E17" s="163"/>
      <c r="F17" s="18"/>
      <c r="G17" s="18"/>
      <c r="H17" s="18" t="s">
        <v>79</v>
      </c>
      <c r="I17" s="18"/>
      <c r="J17" s="18"/>
      <c r="K17" s="18" t="s">
        <v>79</v>
      </c>
      <c r="L17" s="18" t="s">
        <v>79</v>
      </c>
      <c r="M17" s="18"/>
      <c r="N17" s="18"/>
      <c r="O17" s="21"/>
    </row>
    <row r="18" spans="2:15" ht="15.75" x14ac:dyDescent="0.25">
      <c r="B18" s="164" t="s">
        <v>25</v>
      </c>
      <c r="C18" s="164"/>
      <c r="D18" s="164"/>
      <c r="E18" s="164"/>
      <c r="F18" s="18"/>
      <c r="G18" s="18"/>
      <c r="H18" s="18" t="s">
        <v>32</v>
      </c>
      <c r="I18" s="18"/>
      <c r="J18" s="18"/>
      <c r="K18" s="18" t="s">
        <v>34</v>
      </c>
      <c r="L18" s="18" t="s">
        <v>35</v>
      </c>
      <c r="M18" s="18"/>
      <c r="N18" s="18"/>
      <c r="O18" s="21"/>
    </row>
  </sheetData>
  <mergeCells count="8">
    <mergeCell ref="B17:E17"/>
    <mergeCell ref="B18:E18"/>
    <mergeCell ref="B2:O2"/>
    <mergeCell ref="C4:H4"/>
    <mergeCell ref="N4:N7"/>
    <mergeCell ref="O4:O7"/>
    <mergeCell ref="B5:B13"/>
    <mergeCell ref="C5:D6"/>
  </mergeCells>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75EC3-CF02-403B-BC0A-6CFF47BBF09A}">
  <dimension ref="B2:O13"/>
  <sheetViews>
    <sheetView topLeftCell="A8" zoomScale="120" zoomScaleNormal="120" workbookViewId="0">
      <selection activeCell="H6" sqref="H6"/>
    </sheetView>
  </sheetViews>
  <sheetFormatPr baseColWidth="10" defaultRowHeight="15" x14ac:dyDescent="0.25"/>
  <cols>
    <col min="2" max="2" width="20.28515625" customWidth="1"/>
    <col min="3" max="3" width="24.5703125" customWidth="1"/>
    <col min="4" max="4" width="64.5703125" customWidth="1"/>
    <col min="5" max="5" width="32.140625" customWidth="1"/>
  </cols>
  <sheetData>
    <row r="2" spans="2:15" ht="21" x14ac:dyDescent="0.35">
      <c r="B2" s="174" t="s">
        <v>39</v>
      </c>
      <c r="C2" s="175"/>
      <c r="D2" s="175"/>
      <c r="E2" s="175"/>
      <c r="F2" s="2"/>
      <c r="G2" s="2"/>
      <c r="H2" s="2"/>
      <c r="I2" s="1"/>
      <c r="J2" s="1"/>
      <c r="K2" s="1"/>
      <c r="L2" s="1"/>
      <c r="M2" s="1"/>
      <c r="N2" s="1"/>
      <c r="O2" s="1"/>
    </row>
    <row r="3" spans="2:15" ht="15.75" x14ac:dyDescent="0.25">
      <c r="B3" s="176"/>
      <c r="C3" s="177"/>
      <c r="D3" s="177"/>
      <c r="E3" s="177"/>
      <c r="F3" s="29"/>
      <c r="G3" s="29"/>
      <c r="H3" s="29"/>
      <c r="I3" s="29"/>
      <c r="J3" s="29"/>
      <c r="K3" s="29"/>
      <c r="L3" s="1"/>
      <c r="M3" s="1"/>
      <c r="N3" s="1"/>
      <c r="O3" s="1"/>
    </row>
    <row r="4" spans="2:15" ht="15.75" x14ac:dyDescent="0.25">
      <c r="B4" s="2" t="s">
        <v>40</v>
      </c>
      <c r="C4" s="28"/>
      <c r="D4" s="28"/>
      <c r="E4" s="28"/>
      <c r="F4" s="28"/>
      <c r="G4" s="28"/>
      <c r="H4" s="28"/>
      <c r="I4" s="1"/>
      <c r="J4" s="1"/>
      <c r="K4" s="1"/>
      <c r="L4" s="1"/>
      <c r="M4" s="1"/>
      <c r="N4" s="1"/>
      <c r="O4" s="1"/>
    </row>
    <row r="5" spans="2:15" ht="15.75" x14ac:dyDescent="0.25">
      <c r="B5" s="30"/>
      <c r="C5" s="30"/>
      <c r="D5" s="30"/>
      <c r="E5" s="30"/>
      <c r="F5" s="30"/>
      <c r="G5" s="30"/>
      <c r="H5" s="30"/>
      <c r="I5" s="30"/>
      <c r="J5" s="30"/>
      <c r="K5" s="1"/>
      <c r="L5" s="1"/>
      <c r="M5" s="1"/>
      <c r="N5" s="1"/>
      <c r="O5" s="1"/>
    </row>
    <row r="6" spans="2:15" ht="31.5" x14ac:dyDescent="0.25">
      <c r="B6" s="32" t="s">
        <v>25</v>
      </c>
      <c r="C6" s="32" t="s">
        <v>41</v>
      </c>
      <c r="D6" s="32" t="s">
        <v>42</v>
      </c>
      <c r="E6" s="32" t="s">
        <v>43</v>
      </c>
      <c r="F6" s="1"/>
      <c r="G6" s="1"/>
      <c r="H6" s="1"/>
      <c r="I6" s="1"/>
      <c r="J6" s="1"/>
      <c r="K6" s="1"/>
      <c r="L6" s="1"/>
      <c r="M6" s="1"/>
      <c r="N6" s="1"/>
      <c r="O6" s="1"/>
    </row>
    <row r="7" spans="2:15" ht="72" customHeight="1" x14ac:dyDescent="0.25">
      <c r="B7" s="15" t="s">
        <v>32</v>
      </c>
      <c r="C7" s="15" t="s">
        <v>79</v>
      </c>
      <c r="D7" s="31" t="s">
        <v>84</v>
      </c>
      <c r="E7" s="58" t="s">
        <v>90</v>
      </c>
      <c r="F7" s="1"/>
      <c r="G7" s="1"/>
      <c r="H7" s="1"/>
      <c r="I7" s="1"/>
      <c r="J7" s="1"/>
      <c r="K7" s="1"/>
      <c r="L7" s="1"/>
      <c r="M7" s="1"/>
      <c r="N7" s="1"/>
      <c r="O7" s="1"/>
    </row>
    <row r="8" spans="2:15" ht="72" customHeight="1" x14ac:dyDescent="0.25">
      <c r="B8" s="15" t="s">
        <v>34</v>
      </c>
      <c r="C8" s="15" t="s">
        <v>79</v>
      </c>
      <c r="D8" s="31" t="s">
        <v>157</v>
      </c>
      <c r="E8" s="58" t="s">
        <v>106</v>
      </c>
      <c r="F8" s="1"/>
      <c r="G8" s="1"/>
      <c r="H8" s="1"/>
      <c r="I8" s="1"/>
      <c r="J8" s="1"/>
      <c r="K8" s="1"/>
      <c r="L8" s="1"/>
      <c r="M8" s="1"/>
      <c r="N8" s="1"/>
      <c r="O8" s="1"/>
    </row>
    <row r="9" spans="2:15" ht="72" customHeight="1" x14ac:dyDescent="0.25">
      <c r="B9" s="15" t="s">
        <v>35</v>
      </c>
      <c r="C9" s="15" t="s">
        <v>79</v>
      </c>
      <c r="D9" s="31" t="s">
        <v>105</v>
      </c>
      <c r="E9" s="58" t="s">
        <v>106</v>
      </c>
      <c r="F9" s="1"/>
      <c r="G9" s="1"/>
      <c r="H9" s="1"/>
      <c r="I9" s="1"/>
      <c r="J9" s="1"/>
      <c r="K9" s="1"/>
      <c r="L9" s="1"/>
      <c r="M9" s="1"/>
      <c r="N9" s="1"/>
      <c r="O9" s="1"/>
    </row>
    <row r="10" spans="2:15" ht="74.25" customHeight="1" x14ac:dyDescent="0.25">
      <c r="B10" s="15" t="s">
        <v>36</v>
      </c>
      <c r="C10" s="15" t="s">
        <v>33</v>
      </c>
      <c r="D10" s="31" t="s">
        <v>81</v>
      </c>
      <c r="E10" s="59" t="s">
        <v>19</v>
      </c>
      <c r="F10" s="1"/>
      <c r="G10" s="1"/>
      <c r="H10" s="1"/>
      <c r="I10" s="1"/>
      <c r="J10" s="1"/>
      <c r="K10" s="1"/>
      <c r="L10" s="1"/>
      <c r="M10" s="1"/>
      <c r="N10" s="1"/>
      <c r="O10" s="1"/>
    </row>
    <row r="11" spans="2:15" ht="69.75" customHeight="1" x14ac:dyDescent="0.25">
      <c r="B11" s="15" t="s">
        <v>37</v>
      </c>
      <c r="C11" s="15" t="s">
        <v>33</v>
      </c>
      <c r="D11" s="31" t="s">
        <v>82</v>
      </c>
      <c r="E11" s="59" t="s">
        <v>19</v>
      </c>
      <c r="F11" s="1"/>
      <c r="G11" s="1"/>
      <c r="H11" s="1"/>
      <c r="I11" s="1"/>
      <c r="J11" s="1"/>
      <c r="K11" s="1"/>
      <c r="L11" s="1"/>
      <c r="M11" s="1"/>
      <c r="N11" s="1"/>
      <c r="O11" s="1"/>
    </row>
    <row r="12" spans="2:15" ht="73.5" customHeight="1" x14ac:dyDescent="0.25">
      <c r="B12" s="15" t="s">
        <v>104</v>
      </c>
      <c r="C12" s="15" t="s">
        <v>33</v>
      </c>
      <c r="D12" s="31" t="s">
        <v>83</v>
      </c>
      <c r="E12" s="59" t="s">
        <v>19</v>
      </c>
      <c r="F12" s="1"/>
      <c r="G12" s="1"/>
      <c r="H12" s="1"/>
      <c r="I12" s="1"/>
      <c r="J12" s="1"/>
      <c r="K12" s="1"/>
      <c r="L12" s="1"/>
      <c r="M12" s="1"/>
      <c r="N12" s="1"/>
      <c r="O12" s="1"/>
    </row>
    <row r="13" spans="2:15" ht="70.5" customHeight="1" x14ac:dyDescent="0.25">
      <c r="B13" s="15" t="s">
        <v>156</v>
      </c>
      <c r="C13" s="15" t="s">
        <v>33</v>
      </c>
      <c r="D13" s="34" t="s">
        <v>85</v>
      </c>
      <c r="E13" s="59" t="s">
        <v>19</v>
      </c>
      <c r="F13" s="1"/>
      <c r="G13" s="1"/>
      <c r="H13" s="1"/>
      <c r="I13" s="1"/>
      <c r="J13" s="1"/>
      <c r="K13" s="1"/>
      <c r="L13" s="1"/>
      <c r="M13" s="1"/>
      <c r="N13" s="1"/>
      <c r="O13" s="1"/>
    </row>
  </sheetData>
  <mergeCells count="2">
    <mergeCell ref="B2:E2"/>
    <mergeCell ref="B3:E3"/>
  </mergeCells>
  <phoneticPr fontId="1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2B3DD-4F0E-46AE-B17C-16728FCB875E}">
  <dimension ref="B2:I11"/>
  <sheetViews>
    <sheetView topLeftCell="A8" zoomScale="120" zoomScaleNormal="120" workbookViewId="0">
      <selection activeCell="C11" sqref="C11"/>
    </sheetView>
  </sheetViews>
  <sheetFormatPr baseColWidth="10" defaultRowHeight="15" x14ac:dyDescent="0.25"/>
  <cols>
    <col min="3" max="3" width="28.7109375" customWidth="1"/>
    <col min="4" max="4" width="56.5703125" customWidth="1"/>
    <col min="5" max="5" width="17.85546875" customWidth="1"/>
    <col min="6" max="6" width="22.7109375" customWidth="1"/>
    <col min="7" max="7" width="29" customWidth="1"/>
  </cols>
  <sheetData>
    <row r="2" spans="2:9" ht="21" x14ac:dyDescent="0.35">
      <c r="B2" s="174" t="s">
        <v>44</v>
      </c>
      <c r="C2" s="174"/>
      <c r="D2" s="174"/>
      <c r="E2" s="174"/>
      <c r="F2" s="174"/>
      <c r="G2" s="174"/>
    </row>
    <row r="3" spans="2:9" ht="15.75" x14ac:dyDescent="0.25">
      <c r="B3" s="37"/>
      <c r="C3" s="37"/>
      <c r="D3" s="37"/>
      <c r="E3" s="37"/>
      <c r="F3" s="37"/>
      <c r="G3" s="37"/>
    </row>
    <row r="4" spans="2:9" ht="31.5" x14ac:dyDescent="0.25">
      <c r="B4" s="38" t="s">
        <v>10</v>
      </c>
      <c r="C4" s="38" t="s">
        <v>45</v>
      </c>
      <c r="D4" s="38" t="s">
        <v>42</v>
      </c>
      <c r="E4" s="38" t="s">
        <v>46</v>
      </c>
      <c r="F4" s="38" t="s">
        <v>47</v>
      </c>
      <c r="G4" s="38" t="s">
        <v>48</v>
      </c>
    </row>
    <row r="5" spans="2:9" ht="88.5" customHeight="1" x14ac:dyDescent="0.25">
      <c r="B5" s="39" t="s">
        <v>49</v>
      </c>
      <c r="C5" s="110" t="s">
        <v>51</v>
      </c>
      <c r="D5" s="111" t="s">
        <v>97</v>
      </c>
      <c r="E5" s="112">
        <v>1</v>
      </c>
      <c r="F5" s="113" t="s">
        <v>173</v>
      </c>
      <c r="G5" s="117"/>
    </row>
    <row r="6" spans="2:9" ht="96.75" customHeight="1" x14ac:dyDescent="0.25">
      <c r="B6" s="39" t="s">
        <v>50</v>
      </c>
      <c r="C6" s="33" t="s">
        <v>53</v>
      </c>
      <c r="D6" s="34" t="s">
        <v>54</v>
      </c>
      <c r="E6" s="35">
        <v>3</v>
      </c>
      <c r="F6" s="35" t="s">
        <v>107</v>
      </c>
      <c r="G6" s="36" t="s">
        <v>162</v>
      </c>
    </row>
    <row r="7" spans="2:9" ht="96.75" customHeight="1" x14ac:dyDescent="0.25">
      <c r="B7" s="39" t="s">
        <v>52</v>
      </c>
      <c r="C7" s="110" t="s">
        <v>96</v>
      </c>
      <c r="D7" s="111" t="s">
        <v>98</v>
      </c>
      <c r="E7" s="115">
        <v>1.5</v>
      </c>
      <c r="F7" s="115" t="s">
        <v>175</v>
      </c>
      <c r="G7" s="117"/>
    </row>
    <row r="8" spans="2:9" ht="96.75" customHeight="1" x14ac:dyDescent="0.25">
      <c r="B8" s="39" t="s">
        <v>56</v>
      </c>
      <c r="C8" s="110" t="s">
        <v>91</v>
      </c>
      <c r="D8" s="111" t="s">
        <v>99</v>
      </c>
      <c r="E8" s="115">
        <v>2</v>
      </c>
      <c r="F8" s="115" t="s">
        <v>55</v>
      </c>
      <c r="G8" s="114" t="s">
        <v>162</v>
      </c>
    </row>
    <row r="9" spans="2:9" ht="96.75" customHeight="1" x14ac:dyDescent="0.25">
      <c r="B9" s="39" t="s">
        <v>57</v>
      </c>
      <c r="C9" s="110" t="s">
        <v>93</v>
      </c>
      <c r="D9" s="111" t="s">
        <v>100</v>
      </c>
      <c r="E9" s="115">
        <v>1</v>
      </c>
      <c r="F9" s="116" t="s">
        <v>168</v>
      </c>
      <c r="G9" s="114"/>
      <c r="I9" s="60"/>
    </row>
    <row r="10" spans="2:9" ht="96.75" customHeight="1" x14ac:dyDescent="0.25">
      <c r="B10" s="39" t="s">
        <v>94</v>
      </c>
      <c r="C10" s="110" t="s">
        <v>92</v>
      </c>
      <c r="D10" s="111" t="s">
        <v>101</v>
      </c>
      <c r="E10" s="115">
        <v>2</v>
      </c>
      <c r="F10" s="115" t="s">
        <v>108</v>
      </c>
      <c r="G10" s="114"/>
      <c r="I10" s="60"/>
    </row>
    <row r="11" spans="2:9" ht="104.25" customHeight="1" x14ac:dyDescent="0.25">
      <c r="B11" s="39" t="s">
        <v>95</v>
      </c>
      <c r="C11" s="33" t="s">
        <v>58</v>
      </c>
      <c r="D11" s="34" t="s">
        <v>102</v>
      </c>
      <c r="E11" s="35">
        <v>0.17</v>
      </c>
      <c r="F11" s="35" t="s">
        <v>109</v>
      </c>
      <c r="G11" s="36" t="s">
        <v>162</v>
      </c>
    </row>
  </sheetData>
  <mergeCells count="1">
    <mergeCell ref="B2:G2"/>
  </mergeCells>
  <phoneticPr fontId="19" type="noConversion"/>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CD462-D384-4D9D-B58F-E592A4B60ECF}">
  <dimension ref="B3:M27"/>
  <sheetViews>
    <sheetView topLeftCell="A9" zoomScale="160" zoomScaleNormal="160" workbookViewId="0">
      <selection activeCell="L13" sqref="L13"/>
    </sheetView>
  </sheetViews>
  <sheetFormatPr baseColWidth="10" defaultRowHeight="15" x14ac:dyDescent="0.25"/>
  <cols>
    <col min="3" max="3" width="28.85546875" customWidth="1"/>
    <col min="4" max="4" width="38.5703125" customWidth="1"/>
    <col min="6" max="6" width="26.140625" customWidth="1"/>
    <col min="7" max="7" width="39.7109375" customWidth="1"/>
    <col min="9" max="9" width="24.140625" customWidth="1"/>
    <col min="10" max="10" width="35.5703125" customWidth="1"/>
    <col min="12" max="12" width="24.140625" customWidth="1"/>
    <col min="13" max="13" width="33.85546875" customWidth="1"/>
  </cols>
  <sheetData>
    <row r="3" spans="3:13" x14ac:dyDescent="0.25">
      <c r="C3" s="62" t="s">
        <v>110</v>
      </c>
      <c r="D3" s="61" t="s">
        <v>166</v>
      </c>
    </row>
    <row r="4" spans="3:13" x14ac:dyDescent="0.25">
      <c r="C4" s="62" t="s">
        <v>60</v>
      </c>
      <c r="D4" s="61" t="s">
        <v>165</v>
      </c>
    </row>
    <row r="5" spans="3:13" x14ac:dyDescent="0.25">
      <c r="C5" s="62" t="s">
        <v>61</v>
      </c>
      <c r="D5" s="61" t="s">
        <v>167</v>
      </c>
    </row>
    <row r="8" spans="3:13" x14ac:dyDescent="0.25">
      <c r="C8" s="47" t="s">
        <v>10</v>
      </c>
      <c r="D8" s="48" t="s">
        <v>49</v>
      </c>
      <c r="E8" s="40"/>
      <c r="F8" s="47" t="s">
        <v>10</v>
      </c>
      <c r="G8" s="48" t="s">
        <v>52</v>
      </c>
      <c r="H8" s="40"/>
      <c r="I8" s="47" t="s">
        <v>10</v>
      </c>
      <c r="J8" s="48" t="s">
        <v>57</v>
      </c>
      <c r="L8" s="47" t="s">
        <v>10</v>
      </c>
      <c r="M8" s="48" t="s">
        <v>95</v>
      </c>
    </row>
    <row r="9" spans="3:13" ht="112.5" customHeight="1" x14ac:dyDescent="0.25">
      <c r="C9" s="47" t="s">
        <v>62</v>
      </c>
      <c r="D9" s="136" t="s">
        <v>190</v>
      </c>
      <c r="E9" s="40"/>
      <c r="F9" s="47" t="s">
        <v>59</v>
      </c>
      <c r="G9" s="41" t="s">
        <v>189</v>
      </c>
      <c r="H9" s="40"/>
      <c r="I9" s="47" t="s">
        <v>59</v>
      </c>
      <c r="J9" s="136" t="s">
        <v>193</v>
      </c>
      <c r="L9" s="47" t="s">
        <v>59</v>
      </c>
      <c r="M9" s="140" t="s">
        <v>195</v>
      </c>
    </row>
    <row r="10" spans="3:13" ht="107.25" customHeight="1" x14ac:dyDescent="0.25">
      <c r="C10" s="49" t="s">
        <v>60</v>
      </c>
      <c r="D10" s="136" t="s">
        <v>191</v>
      </c>
      <c r="E10" s="40"/>
      <c r="F10" s="49" t="s">
        <v>60</v>
      </c>
      <c r="G10" s="41" t="s">
        <v>192</v>
      </c>
      <c r="H10" s="40"/>
      <c r="I10" s="47" t="s">
        <v>60</v>
      </c>
      <c r="J10" s="136" t="s">
        <v>194</v>
      </c>
      <c r="L10" s="47" t="s">
        <v>60</v>
      </c>
      <c r="M10" s="140" t="s">
        <v>196</v>
      </c>
    </row>
    <row r="11" spans="3:13" ht="48.75" customHeight="1" x14ac:dyDescent="0.25">
      <c r="C11" s="47" t="s">
        <v>63</v>
      </c>
      <c r="D11" s="137" t="s">
        <v>186</v>
      </c>
      <c r="E11" s="40"/>
      <c r="F11" s="47" t="s">
        <v>61</v>
      </c>
      <c r="G11" s="42" t="s">
        <v>174</v>
      </c>
      <c r="H11" s="40"/>
      <c r="I11" s="47" t="s">
        <v>61</v>
      </c>
      <c r="J11" s="42" t="s">
        <v>164</v>
      </c>
      <c r="L11" s="47" t="s">
        <v>61</v>
      </c>
      <c r="M11" s="137" t="s">
        <v>114</v>
      </c>
    </row>
    <row r="12" spans="3:13" x14ac:dyDescent="0.25">
      <c r="C12" s="46"/>
      <c r="D12" s="40"/>
      <c r="E12" s="43"/>
      <c r="F12" s="44"/>
      <c r="H12" s="40"/>
      <c r="I12" s="40"/>
      <c r="J12" s="40"/>
    </row>
    <row r="13" spans="3:13" x14ac:dyDescent="0.25">
      <c r="C13" s="46"/>
      <c r="D13" s="40"/>
      <c r="E13" s="43"/>
      <c r="F13" s="50"/>
      <c r="G13" s="45"/>
      <c r="H13" s="40"/>
      <c r="I13" s="40"/>
      <c r="J13" s="40"/>
    </row>
    <row r="14" spans="3:13" x14ac:dyDescent="0.25">
      <c r="C14" s="47" t="s">
        <v>10</v>
      </c>
      <c r="D14" s="48" t="s">
        <v>50</v>
      </c>
      <c r="E14" s="43"/>
      <c r="F14" s="47" t="s">
        <v>10</v>
      </c>
      <c r="G14" s="48" t="s">
        <v>56</v>
      </c>
      <c r="H14" s="40"/>
      <c r="I14" s="47" t="s">
        <v>10</v>
      </c>
      <c r="J14" s="118" t="s">
        <v>94</v>
      </c>
    </row>
    <row r="15" spans="3:13" ht="84.75" customHeight="1" x14ac:dyDescent="0.25">
      <c r="C15" s="47" t="s">
        <v>59</v>
      </c>
      <c r="D15" s="136" t="s">
        <v>187</v>
      </c>
      <c r="E15" s="40"/>
      <c r="F15" s="47" t="s">
        <v>59</v>
      </c>
      <c r="G15" s="136" t="s">
        <v>188</v>
      </c>
      <c r="H15" s="40"/>
      <c r="I15" s="47" t="s">
        <v>59</v>
      </c>
      <c r="J15" s="139" t="s">
        <v>163</v>
      </c>
    </row>
    <row r="16" spans="3:13" ht="84" customHeight="1" x14ac:dyDescent="0.25">
      <c r="C16" s="47" t="s">
        <v>60</v>
      </c>
      <c r="D16" s="136" t="s">
        <v>111</v>
      </c>
      <c r="E16" s="40"/>
      <c r="F16" s="47" t="s">
        <v>60</v>
      </c>
      <c r="G16" s="41" t="s">
        <v>112</v>
      </c>
      <c r="H16" s="40"/>
      <c r="I16" s="47" t="s">
        <v>61</v>
      </c>
      <c r="J16" s="138" t="s">
        <v>176</v>
      </c>
    </row>
    <row r="17" spans="2:8" ht="43.5" customHeight="1" x14ac:dyDescent="0.25">
      <c r="C17" s="47" t="s">
        <v>61</v>
      </c>
      <c r="D17" s="137" t="s">
        <v>113</v>
      </c>
      <c r="E17" s="40"/>
      <c r="F17" s="47" t="s">
        <v>61</v>
      </c>
      <c r="G17" s="137" t="s">
        <v>64</v>
      </c>
      <c r="H17" s="40"/>
    </row>
    <row r="20" spans="2:8" x14ac:dyDescent="0.25">
      <c r="B20" s="63"/>
      <c r="C20" s="66"/>
      <c r="D20" s="67"/>
    </row>
    <row r="21" spans="2:8" x14ac:dyDescent="0.25">
      <c r="B21" s="64"/>
      <c r="C21" s="119"/>
      <c r="D21" s="120"/>
      <c r="F21" s="122"/>
      <c r="G21" s="9"/>
    </row>
    <row r="22" spans="2:8" x14ac:dyDescent="0.25">
      <c r="B22" s="64"/>
      <c r="C22" s="178" t="s">
        <v>169</v>
      </c>
      <c r="D22" s="178"/>
      <c r="F22" s="123"/>
      <c r="G22" s="121"/>
    </row>
    <row r="23" spans="2:8" x14ac:dyDescent="0.25">
      <c r="B23" s="65"/>
      <c r="C23" s="124" t="s">
        <v>170</v>
      </c>
      <c r="D23" s="125">
        <v>63000000</v>
      </c>
    </row>
    <row r="24" spans="2:8" x14ac:dyDescent="0.25">
      <c r="C24" s="126" t="s">
        <v>171</v>
      </c>
      <c r="D24" s="127">
        <v>71143854</v>
      </c>
    </row>
    <row r="25" spans="2:8" x14ac:dyDescent="0.25">
      <c r="C25" s="124" t="s">
        <v>172</v>
      </c>
      <c r="D25" s="128">
        <v>64000000</v>
      </c>
    </row>
    <row r="26" spans="2:8" x14ac:dyDescent="0.25">
      <c r="C26" s="124" t="s">
        <v>177</v>
      </c>
      <c r="D26" s="128">
        <v>35000000</v>
      </c>
    </row>
    <row r="27" spans="2:8" x14ac:dyDescent="0.25">
      <c r="C27" s="124" t="s">
        <v>178</v>
      </c>
      <c r="D27" s="135">
        <f>SUM(D23:D26)</f>
        <v>233143854</v>
      </c>
    </row>
  </sheetData>
  <mergeCells count="1">
    <mergeCell ref="C22:D22"/>
  </mergeCells>
  <phoneticPr fontId="19" type="noConversion"/>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F434A-4107-4F58-897A-2C1D3CCEBB75}">
  <dimension ref="B3:O30"/>
  <sheetViews>
    <sheetView zoomScale="130" zoomScaleNormal="130" workbookViewId="0">
      <selection activeCell="A27" sqref="A27"/>
    </sheetView>
  </sheetViews>
  <sheetFormatPr baseColWidth="10" defaultRowHeight="15" x14ac:dyDescent="0.25"/>
  <cols>
    <col min="2" max="2" width="3.7109375" customWidth="1"/>
    <col min="3" max="3" width="7.28515625" customWidth="1"/>
    <col min="4" max="4" width="3.7109375" customWidth="1"/>
  </cols>
  <sheetData>
    <row r="3" spans="2:15" ht="21" x14ac:dyDescent="0.35">
      <c r="C3" s="181" t="s">
        <v>44</v>
      </c>
      <c r="D3" s="182"/>
      <c r="E3" s="182"/>
      <c r="F3" s="182"/>
      <c r="G3" s="182"/>
      <c r="H3" s="182"/>
      <c r="I3" s="182"/>
      <c r="J3" s="182"/>
      <c r="K3" s="182"/>
      <c r="L3" s="182"/>
      <c r="M3" s="182"/>
      <c r="N3" s="182"/>
      <c r="O3" s="182"/>
    </row>
    <row r="5" spans="2:15" x14ac:dyDescent="0.25">
      <c r="E5" s="183" t="s">
        <v>121</v>
      </c>
      <c r="F5" s="183"/>
      <c r="G5" s="183"/>
      <c r="H5" s="183"/>
      <c r="I5" s="183"/>
      <c r="J5" s="183"/>
      <c r="K5" s="183"/>
      <c r="L5" s="183"/>
      <c r="M5" s="183"/>
      <c r="N5" s="183"/>
    </row>
    <row r="6" spans="2:15" x14ac:dyDescent="0.25">
      <c r="E6" s="185" t="s">
        <v>134</v>
      </c>
      <c r="F6" s="179"/>
      <c r="G6" s="179"/>
      <c r="H6" s="179"/>
      <c r="I6" s="179"/>
      <c r="J6" s="185" t="s">
        <v>135</v>
      </c>
      <c r="K6" s="179"/>
      <c r="L6" s="179"/>
      <c r="M6" s="179"/>
      <c r="N6" s="179"/>
    </row>
    <row r="7" spans="2:15" x14ac:dyDescent="0.25">
      <c r="E7" s="179"/>
      <c r="F7" s="179"/>
      <c r="G7" s="179"/>
      <c r="H7" s="179"/>
      <c r="I7" s="179"/>
      <c r="J7" s="179"/>
      <c r="K7" s="179"/>
      <c r="L7" s="179"/>
      <c r="M7" s="179"/>
      <c r="N7" s="179"/>
    </row>
    <row r="8" spans="2:15" x14ac:dyDescent="0.25">
      <c r="E8" s="180"/>
      <c r="F8" s="180"/>
      <c r="G8" s="180"/>
      <c r="H8" s="180"/>
      <c r="I8" s="180"/>
      <c r="J8" s="179"/>
      <c r="K8" s="179"/>
      <c r="L8" s="179"/>
      <c r="M8" s="179"/>
      <c r="N8" s="179"/>
    </row>
    <row r="9" spans="2:15" x14ac:dyDescent="0.25">
      <c r="B9" s="184" t="s">
        <v>122</v>
      </c>
      <c r="C9" s="186" t="s">
        <v>132</v>
      </c>
      <c r="D9" s="180"/>
      <c r="E9" s="74"/>
      <c r="F9" s="74"/>
      <c r="G9" s="75" t="s">
        <v>123</v>
      </c>
      <c r="H9" s="75"/>
      <c r="I9" s="75"/>
      <c r="J9" s="70"/>
      <c r="K9" s="70"/>
      <c r="L9" s="70" t="s">
        <v>124</v>
      </c>
      <c r="M9" s="71"/>
      <c r="N9" s="71"/>
    </row>
    <row r="10" spans="2:15" x14ac:dyDescent="0.25">
      <c r="B10" s="184"/>
      <c r="C10" s="187"/>
      <c r="D10" s="180"/>
      <c r="E10" s="74"/>
      <c r="F10" s="74"/>
      <c r="G10" s="74"/>
      <c r="H10" s="75"/>
      <c r="I10" s="75"/>
      <c r="J10" s="70"/>
      <c r="K10" s="70"/>
      <c r="L10" s="70"/>
      <c r="M10" s="71"/>
      <c r="N10" s="71"/>
    </row>
    <row r="11" spans="2:15" x14ac:dyDescent="0.25">
      <c r="B11" s="184"/>
      <c r="C11" s="187"/>
      <c r="D11" s="180"/>
      <c r="E11" s="74"/>
      <c r="F11" s="74"/>
      <c r="G11" s="75" t="s">
        <v>125</v>
      </c>
      <c r="H11" s="75"/>
      <c r="I11" s="75"/>
      <c r="J11" s="70"/>
      <c r="K11" s="70"/>
      <c r="L11" s="70" t="s">
        <v>131</v>
      </c>
      <c r="M11" s="71"/>
      <c r="N11" s="71"/>
    </row>
    <row r="12" spans="2:15" x14ac:dyDescent="0.25">
      <c r="B12" s="184"/>
      <c r="C12" s="187"/>
      <c r="D12" s="180"/>
      <c r="E12" s="74"/>
      <c r="F12" s="75"/>
      <c r="G12" s="75" t="s">
        <v>127</v>
      </c>
      <c r="H12" s="75"/>
      <c r="I12" s="75"/>
      <c r="J12" s="70"/>
      <c r="K12" s="70"/>
      <c r="L12" s="70"/>
      <c r="M12" s="71"/>
      <c r="N12" s="71"/>
    </row>
    <row r="13" spans="2:15" x14ac:dyDescent="0.25">
      <c r="B13" s="184"/>
      <c r="C13" s="187"/>
      <c r="D13" s="180"/>
      <c r="E13" s="74"/>
      <c r="F13" s="75"/>
      <c r="G13" s="75" t="s">
        <v>155</v>
      </c>
      <c r="H13" s="75"/>
      <c r="I13" s="75"/>
      <c r="J13" s="70"/>
      <c r="K13" s="70"/>
      <c r="L13" s="70"/>
      <c r="M13" s="71"/>
      <c r="N13" s="71"/>
    </row>
    <row r="14" spans="2:15" x14ac:dyDescent="0.25">
      <c r="B14" s="184"/>
      <c r="C14" s="187"/>
      <c r="D14" s="180"/>
      <c r="E14" s="74"/>
      <c r="F14" s="75"/>
      <c r="G14" s="75"/>
      <c r="H14" s="75"/>
      <c r="I14" s="75"/>
      <c r="J14" s="70"/>
      <c r="K14" s="70"/>
      <c r="L14" s="70"/>
      <c r="M14" s="71"/>
      <c r="N14" s="71"/>
    </row>
    <row r="15" spans="2:15" x14ac:dyDescent="0.25">
      <c r="B15" s="184"/>
      <c r="C15" s="187"/>
      <c r="D15" s="180"/>
      <c r="E15" s="74"/>
      <c r="F15" s="74"/>
      <c r="G15" s="75"/>
      <c r="H15" s="75"/>
      <c r="I15" s="75"/>
      <c r="J15" s="70"/>
      <c r="K15" s="70"/>
      <c r="L15" s="70"/>
      <c r="M15" s="71"/>
      <c r="N15" s="71"/>
    </row>
    <row r="16" spans="2:15" x14ac:dyDescent="0.25">
      <c r="B16" s="184"/>
      <c r="C16" s="187"/>
      <c r="D16" s="180"/>
      <c r="E16" s="74"/>
      <c r="F16" s="74"/>
      <c r="G16" s="75"/>
      <c r="H16" s="75"/>
      <c r="I16" s="75"/>
      <c r="J16" s="70"/>
      <c r="K16" s="70"/>
      <c r="L16" s="70"/>
      <c r="M16" s="71"/>
      <c r="N16" s="71"/>
    </row>
    <row r="17" spans="2:14" x14ac:dyDescent="0.25">
      <c r="B17" s="184"/>
      <c r="C17" s="187"/>
      <c r="D17" s="180"/>
      <c r="E17" s="74"/>
      <c r="F17" s="74"/>
      <c r="G17" s="75"/>
      <c r="H17" s="75"/>
      <c r="I17" s="75"/>
      <c r="J17" s="70"/>
      <c r="K17" s="70"/>
      <c r="L17" s="70"/>
      <c r="M17" s="71"/>
      <c r="N17" s="71"/>
    </row>
    <row r="18" spans="2:14" x14ac:dyDescent="0.25">
      <c r="B18" s="184"/>
      <c r="C18" s="187"/>
      <c r="D18" s="180"/>
      <c r="E18" s="74"/>
      <c r="F18" s="74"/>
      <c r="G18" s="75"/>
      <c r="H18" s="75"/>
      <c r="I18" s="75"/>
      <c r="J18" s="70"/>
      <c r="K18" s="70"/>
      <c r="L18" s="70"/>
      <c r="M18" s="71"/>
      <c r="N18" s="71"/>
    </row>
    <row r="19" spans="2:14" x14ac:dyDescent="0.25">
      <c r="B19" s="184"/>
      <c r="C19" s="187"/>
      <c r="D19" s="180"/>
      <c r="E19" s="74"/>
      <c r="F19" s="74"/>
      <c r="G19" s="75"/>
      <c r="H19" s="75"/>
      <c r="I19" s="75"/>
      <c r="J19" s="70"/>
      <c r="K19" s="70"/>
      <c r="L19" s="70"/>
      <c r="M19" s="71"/>
      <c r="N19" s="71"/>
    </row>
    <row r="20" spans="2:14" x14ac:dyDescent="0.25">
      <c r="B20" s="184"/>
      <c r="C20" s="186" t="s">
        <v>133</v>
      </c>
      <c r="D20" s="180"/>
      <c r="E20" s="68"/>
      <c r="F20" s="68"/>
      <c r="G20" s="69" t="s">
        <v>129</v>
      </c>
      <c r="H20" s="69"/>
      <c r="I20" s="69"/>
      <c r="J20" s="72"/>
      <c r="K20" s="72"/>
      <c r="L20" s="72" t="s">
        <v>130</v>
      </c>
      <c r="M20" s="73"/>
      <c r="N20" s="73"/>
    </row>
    <row r="21" spans="2:14" x14ac:dyDescent="0.25">
      <c r="B21" s="184"/>
      <c r="C21" s="187"/>
      <c r="D21" s="180"/>
      <c r="E21" s="68"/>
      <c r="F21" s="68"/>
      <c r="G21" s="68"/>
      <c r="H21" s="68"/>
      <c r="I21" s="68"/>
      <c r="J21" s="73"/>
      <c r="K21" s="73"/>
      <c r="L21" s="73"/>
      <c r="M21" s="73"/>
      <c r="N21" s="73"/>
    </row>
    <row r="22" spans="2:14" x14ac:dyDescent="0.25">
      <c r="B22" s="184"/>
      <c r="C22" s="187"/>
      <c r="D22" s="180"/>
      <c r="E22" s="68"/>
      <c r="F22" s="68"/>
      <c r="G22" s="69" t="s">
        <v>126</v>
      </c>
      <c r="H22" s="68"/>
      <c r="I22" s="68"/>
      <c r="J22" s="73"/>
      <c r="K22" s="73"/>
      <c r="L22" s="73"/>
      <c r="M22" s="73"/>
      <c r="N22" s="73"/>
    </row>
    <row r="23" spans="2:14" x14ac:dyDescent="0.25">
      <c r="B23" s="184"/>
      <c r="C23" s="187"/>
      <c r="D23" s="180"/>
      <c r="E23" s="68"/>
      <c r="F23" s="68"/>
      <c r="G23" s="69" t="s">
        <v>128</v>
      </c>
      <c r="H23" s="68"/>
      <c r="I23" s="68"/>
      <c r="J23" s="73"/>
      <c r="K23" s="73"/>
      <c r="L23" s="73"/>
      <c r="M23" s="73"/>
      <c r="N23" s="73"/>
    </row>
    <row r="24" spans="2:14" x14ac:dyDescent="0.25">
      <c r="B24" s="184"/>
      <c r="C24" s="187"/>
      <c r="D24" s="180"/>
      <c r="E24" s="68"/>
      <c r="F24" s="68"/>
      <c r="G24" s="69" t="s">
        <v>154</v>
      </c>
      <c r="H24" s="68"/>
      <c r="I24" s="68"/>
      <c r="J24" s="73"/>
      <c r="K24" s="73"/>
      <c r="L24" s="73"/>
      <c r="M24" s="73"/>
      <c r="N24" s="73"/>
    </row>
    <row r="25" spans="2:14" x14ac:dyDescent="0.25">
      <c r="B25" s="184"/>
      <c r="C25" s="187"/>
      <c r="D25" s="180"/>
      <c r="E25" s="68"/>
      <c r="F25" s="68"/>
      <c r="G25" s="68"/>
      <c r="H25" s="68"/>
      <c r="I25" s="68"/>
      <c r="J25" s="73"/>
      <c r="K25" s="73"/>
      <c r="L25" s="73"/>
      <c r="M25" s="73"/>
      <c r="N25" s="73"/>
    </row>
    <row r="26" spans="2:14" x14ac:dyDescent="0.25">
      <c r="B26" s="184"/>
      <c r="C26" s="187"/>
      <c r="D26" s="180"/>
      <c r="E26" s="68"/>
      <c r="F26" s="68"/>
      <c r="G26" s="68"/>
      <c r="H26" s="68"/>
      <c r="I26" s="68"/>
      <c r="J26" s="73"/>
      <c r="K26" s="73"/>
      <c r="L26" s="73"/>
      <c r="M26" s="73"/>
      <c r="N26" s="73"/>
    </row>
    <row r="27" spans="2:14" x14ac:dyDescent="0.25">
      <c r="B27" s="184"/>
      <c r="C27" s="187"/>
      <c r="D27" s="180"/>
      <c r="E27" s="68"/>
      <c r="F27" s="68"/>
      <c r="G27" s="68"/>
      <c r="H27" s="68"/>
      <c r="I27" s="68"/>
      <c r="J27" s="73"/>
      <c r="K27" s="73"/>
      <c r="L27" s="73"/>
      <c r="M27" s="73"/>
      <c r="N27" s="73"/>
    </row>
    <row r="28" spans="2:14" x14ac:dyDescent="0.25">
      <c r="B28" s="184"/>
      <c r="C28" s="187"/>
      <c r="D28" s="180"/>
      <c r="E28" s="68"/>
      <c r="F28" s="68"/>
      <c r="G28" s="68"/>
      <c r="H28" s="68"/>
      <c r="I28" s="68"/>
      <c r="J28" s="73"/>
      <c r="K28" s="73"/>
      <c r="L28" s="73"/>
      <c r="M28" s="73"/>
      <c r="N28" s="73"/>
    </row>
    <row r="29" spans="2:14" x14ac:dyDescent="0.25">
      <c r="B29" s="184"/>
      <c r="C29" s="187"/>
      <c r="D29" s="180"/>
      <c r="E29" s="68"/>
      <c r="F29" s="68"/>
      <c r="G29" s="68"/>
      <c r="H29" s="68"/>
      <c r="I29" s="68"/>
      <c r="J29" s="73"/>
      <c r="K29" s="73"/>
      <c r="L29" s="73"/>
      <c r="M29" s="73"/>
      <c r="N29" s="73"/>
    </row>
    <row r="30" spans="2:14" x14ac:dyDescent="0.25">
      <c r="B30" s="184"/>
      <c r="C30" s="187"/>
      <c r="D30" s="180"/>
      <c r="E30" s="68"/>
      <c r="F30" s="68"/>
      <c r="G30" s="68"/>
      <c r="H30" s="68"/>
      <c r="I30" s="68"/>
      <c r="J30" s="73"/>
      <c r="K30" s="73"/>
      <c r="L30" s="73"/>
      <c r="M30" s="73"/>
      <c r="N30" s="73"/>
    </row>
  </sheetData>
  <mergeCells count="11">
    <mergeCell ref="J8:N8"/>
    <mergeCell ref="D20:D30"/>
    <mergeCell ref="C3:O3"/>
    <mergeCell ref="E5:N5"/>
    <mergeCell ref="B9:B30"/>
    <mergeCell ref="E6:I7"/>
    <mergeCell ref="C9:C19"/>
    <mergeCell ref="C20:C30"/>
    <mergeCell ref="J6:N7"/>
    <mergeCell ref="D9:D19"/>
    <mergeCell ref="E8:I8"/>
  </mergeCells>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F42E5-C66C-43FD-963C-FDCBFE480572}">
  <dimension ref="B3:H74"/>
  <sheetViews>
    <sheetView zoomScale="120" zoomScaleNormal="120" workbookViewId="0">
      <selection activeCell="H63" sqref="H63"/>
    </sheetView>
  </sheetViews>
  <sheetFormatPr baseColWidth="10" defaultRowHeight="15" x14ac:dyDescent="0.25"/>
  <cols>
    <col min="2" max="2" width="95.5703125" customWidth="1"/>
    <col min="3" max="3" width="23" customWidth="1"/>
    <col min="4" max="4" width="22.85546875" customWidth="1"/>
    <col min="5" max="5" width="23.28515625" customWidth="1"/>
    <col min="6" max="6" width="23" customWidth="1"/>
    <col min="7" max="7" width="9.42578125" customWidth="1"/>
  </cols>
  <sheetData>
    <row r="3" spans="2:8" ht="21" x14ac:dyDescent="0.35">
      <c r="B3" s="189" t="s">
        <v>136</v>
      </c>
      <c r="C3" s="190"/>
      <c r="D3" s="190"/>
      <c r="E3" s="190"/>
      <c r="F3" s="190"/>
      <c r="G3" s="191"/>
      <c r="H3" s="76"/>
    </row>
    <row r="4" spans="2:8" x14ac:dyDescent="0.25">
      <c r="B4" s="192"/>
      <c r="C4" s="193"/>
      <c r="D4" s="193"/>
      <c r="E4" s="193"/>
      <c r="F4" s="193"/>
      <c r="G4" s="193"/>
      <c r="H4" s="193"/>
    </row>
    <row r="5" spans="2:8" x14ac:dyDescent="0.25">
      <c r="B5" s="194" t="s">
        <v>137</v>
      </c>
      <c r="C5" s="194"/>
      <c r="D5" s="194"/>
      <c r="E5" s="194"/>
      <c r="F5" s="194"/>
      <c r="G5" s="194"/>
      <c r="H5" s="77"/>
    </row>
    <row r="6" spans="2:8" x14ac:dyDescent="0.25">
      <c r="B6" s="194"/>
      <c r="C6" s="194"/>
      <c r="D6" s="194"/>
      <c r="E6" s="194"/>
      <c r="F6" s="194"/>
      <c r="G6" s="194"/>
      <c r="H6" s="77"/>
    </row>
    <row r="7" spans="2:8" x14ac:dyDescent="0.25">
      <c r="B7" s="194"/>
      <c r="C7" s="194"/>
      <c r="D7" s="194"/>
      <c r="E7" s="194"/>
      <c r="F7" s="194"/>
      <c r="G7" s="194"/>
      <c r="H7" s="77"/>
    </row>
    <row r="8" spans="2:8" x14ac:dyDescent="0.25">
      <c r="B8" s="78"/>
      <c r="C8" s="79"/>
      <c r="D8" s="78"/>
      <c r="E8" s="78"/>
      <c r="F8" s="78"/>
      <c r="G8" s="78"/>
      <c r="H8" s="80"/>
    </row>
    <row r="9" spans="2:8" x14ac:dyDescent="0.25">
      <c r="B9" s="95" t="s">
        <v>138</v>
      </c>
      <c r="C9" s="96" t="s">
        <v>139</v>
      </c>
      <c r="D9" s="195" t="s">
        <v>140</v>
      </c>
      <c r="E9" s="195"/>
      <c r="F9" s="195"/>
      <c r="G9" s="195"/>
      <c r="H9" s="81"/>
    </row>
    <row r="10" spans="2:8" ht="38.25" customHeight="1" x14ac:dyDescent="0.25">
      <c r="B10" s="82" t="s">
        <v>141</v>
      </c>
      <c r="C10" s="97">
        <v>0.2</v>
      </c>
      <c r="D10" s="196" t="s">
        <v>142</v>
      </c>
      <c r="E10" s="197"/>
      <c r="F10" s="197"/>
      <c r="G10" s="198"/>
      <c r="H10" s="80"/>
    </row>
    <row r="11" spans="2:8" ht="46.5" customHeight="1" x14ac:dyDescent="0.25">
      <c r="B11" s="83" t="s">
        <v>143</v>
      </c>
      <c r="C11" s="98">
        <v>0.4</v>
      </c>
      <c r="D11" s="188" t="s">
        <v>144</v>
      </c>
      <c r="E11" s="188"/>
      <c r="F11" s="188"/>
      <c r="G11" s="188"/>
      <c r="H11" s="80"/>
    </row>
    <row r="12" spans="2:8" ht="63.75" customHeight="1" x14ac:dyDescent="0.25">
      <c r="B12" s="83" t="s">
        <v>145</v>
      </c>
      <c r="C12" s="98">
        <v>0.1</v>
      </c>
      <c r="D12" s="188" t="s">
        <v>146</v>
      </c>
      <c r="E12" s="188"/>
      <c r="F12" s="188"/>
      <c r="G12" s="188"/>
      <c r="H12" s="80"/>
    </row>
    <row r="13" spans="2:8" ht="38.25" customHeight="1" x14ac:dyDescent="0.25">
      <c r="B13" s="83" t="s">
        <v>147</v>
      </c>
      <c r="C13" s="98">
        <v>0.3</v>
      </c>
      <c r="D13" s="188" t="s">
        <v>148</v>
      </c>
      <c r="E13" s="188"/>
      <c r="F13" s="188"/>
      <c r="G13" s="188"/>
      <c r="H13" s="80"/>
    </row>
    <row r="14" spans="2:8" x14ac:dyDescent="0.25">
      <c r="B14" s="84"/>
      <c r="C14" s="79"/>
      <c r="D14" s="78"/>
      <c r="E14" s="78"/>
      <c r="F14" s="78"/>
      <c r="G14" s="78"/>
      <c r="H14" s="80"/>
    </row>
    <row r="15" spans="2:8" x14ac:dyDescent="0.25">
      <c r="B15" s="204" t="s">
        <v>149</v>
      </c>
      <c r="C15" s="204"/>
      <c r="D15" s="204"/>
      <c r="E15" s="204"/>
      <c r="F15" s="204"/>
      <c r="G15" s="204"/>
      <c r="H15" s="80"/>
    </row>
    <row r="16" spans="2:8" x14ac:dyDescent="0.25">
      <c r="B16" s="204"/>
      <c r="C16" s="204"/>
      <c r="D16" s="204"/>
      <c r="E16" s="204"/>
      <c r="F16" s="204"/>
      <c r="G16" s="204"/>
    </row>
    <row r="17" spans="2:8" x14ac:dyDescent="0.25">
      <c r="B17" s="204"/>
      <c r="C17" s="204"/>
      <c r="D17" s="204"/>
      <c r="E17" s="204"/>
      <c r="F17" s="204"/>
      <c r="G17" s="204"/>
      <c r="H17" s="80"/>
    </row>
    <row r="18" spans="2:8" x14ac:dyDescent="0.25">
      <c r="B18" s="85"/>
      <c r="C18" s="85"/>
      <c r="D18" s="85"/>
      <c r="E18" s="85"/>
      <c r="F18" s="85"/>
      <c r="G18" s="78"/>
      <c r="H18" s="80"/>
    </row>
    <row r="19" spans="2:8" x14ac:dyDescent="0.25">
      <c r="B19" s="199" t="s">
        <v>179</v>
      </c>
      <c r="C19" s="200"/>
      <c r="D19" s="200"/>
      <c r="E19" s="200"/>
      <c r="F19" s="200"/>
      <c r="G19" s="200"/>
      <c r="H19" s="86"/>
    </row>
    <row r="20" spans="2:8" x14ac:dyDescent="0.25">
      <c r="B20" s="201" t="s">
        <v>150</v>
      </c>
      <c r="C20" s="202" t="s">
        <v>151</v>
      </c>
      <c r="D20" s="203"/>
      <c r="E20" s="203"/>
      <c r="F20" s="203"/>
      <c r="G20" s="203"/>
      <c r="H20" s="87"/>
    </row>
    <row r="21" spans="2:8" x14ac:dyDescent="0.25">
      <c r="B21" s="201"/>
      <c r="C21" s="88" t="s">
        <v>152</v>
      </c>
      <c r="D21" s="88" t="s">
        <v>143</v>
      </c>
      <c r="E21" s="88" t="s">
        <v>145</v>
      </c>
      <c r="F21" s="88" t="s">
        <v>147</v>
      </c>
      <c r="G21" s="88" t="s">
        <v>61</v>
      </c>
      <c r="H21" s="87"/>
    </row>
    <row r="22" spans="2:8" ht="14.25" customHeight="1" x14ac:dyDescent="0.25">
      <c r="B22" s="89" t="str">
        <f>_xlfn.CONCAT('3. IniciativasSolución'!$B$5,"-",'3. IniciativasSolución'!$C$5)</f>
        <v>IN-001-Elegir e instalar el BPMS</v>
      </c>
      <c r="C22" s="92">
        <v>5</v>
      </c>
      <c r="D22" s="92">
        <v>2</v>
      </c>
      <c r="E22" s="92">
        <v>3</v>
      </c>
      <c r="F22" s="92">
        <v>5</v>
      </c>
      <c r="G22" s="94">
        <f>C22*$C$10+D22*$C$11+E22*$C$12+F22*$C$13</f>
        <v>3.6</v>
      </c>
      <c r="H22" s="87"/>
    </row>
    <row r="23" spans="2:8" ht="15.75" x14ac:dyDescent="0.25">
      <c r="B23" s="89" t="str">
        <f>_xlfn.CONCAT('3. IniciativasSolución'!$B$6,"-",'3. IniciativasSolución'!$C$6)</f>
        <v>IN-002-Implementar los procesos en el BPMS</v>
      </c>
      <c r="C23" s="92">
        <v>5</v>
      </c>
      <c r="D23" s="92">
        <v>4</v>
      </c>
      <c r="E23" s="92">
        <v>3</v>
      </c>
      <c r="F23" s="92">
        <v>5</v>
      </c>
      <c r="G23" s="94">
        <f t="shared" ref="G23:G28" si="0">C23*$C$10+D23*$C$11+E23*$C$12+F23*$C$13</f>
        <v>4.4000000000000004</v>
      </c>
      <c r="H23" s="87"/>
    </row>
    <row r="24" spans="2:8" ht="15.75" x14ac:dyDescent="0.25">
      <c r="B24" s="89" t="str">
        <f>_xlfn.CONCAT('3. IniciativasSolución'!$B$7,"-",'3. IniciativasSolución'!$C$7)</f>
        <v>IN-003-Elegir e instalar el sistema de gestión de la base de datos</v>
      </c>
      <c r="C24" s="92">
        <v>5</v>
      </c>
      <c r="D24" s="92">
        <v>3</v>
      </c>
      <c r="E24" s="92">
        <v>3</v>
      </c>
      <c r="F24" s="92">
        <v>5</v>
      </c>
      <c r="G24" s="94">
        <f t="shared" si="0"/>
        <v>4</v>
      </c>
      <c r="H24" s="87"/>
    </row>
    <row r="25" spans="2:8" ht="15.75" x14ac:dyDescent="0.25">
      <c r="B25" s="89" t="str">
        <f>_xlfn.CONCAT('3. IniciativasSolución'!$B$8,"-",'3. IniciativasSolución'!$C$8)</f>
        <v>IN-004-Implementar la base de datos</v>
      </c>
      <c r="C25" s="93">
        <v>5</v>
      </c>
      <c r="D25" s="93">
        <v>4</v>
      </c>
      <c r="E25" s="93">
        <v>4</v>
      </c>
      <c r="F25" s="93">
        <v>5</v>
      </c>
      <c r="G25" s="94">
        <f t="shared" si="0"/>
        <v>4.5</v>
      </c>
      <c r="H25" s="87"/>
    </row>
    <row r="26" spans="2:8" ht="31.5" x14ac:dyDescent="0.25">
      <c r="B26" s="89" t="str">
        <f>_xlfn.CONCAT('3. IniciativasSolución'!$B$9,"-",'3. IniciativasSolución'!$C$9)</f>
        <v>IN-005-Evaluar las necesidades tecnológicas y herramientas requeridas por cada empleado en función de sus roles y responsabilidades.</v>
      </c>
      <c r="C26" s="93">
        <v>5</v>
      </c>
      <c r="D26" s="93">
        <v>5</v>
      </c>
      <c r="E26" s="93">
        <v>4</v>
      </c>
      <c r="F26" s="93">
        <v>5</v>
      </c>
      <c r="G26" s="94">
        <f t="shared" si="0"/>
        <v>4.9000000000000004</v>
      </c>
      <c r="H26" s="87"/>
    </row>
    <row r="27" spans="2:8" ht="15.75" x14ac:dyDescent="0.25">
      <c r="B27" s="99" t="str">
        <f>_xlfn.CONCAT('3. IniciativasSolución'!$B$10,"-",'3. IniciativasSolución'!$C$10)</f>
        <v>IN-006-Adquirir y proporcionar los equipos y tecnología adecuados para cada empleado</v>
      </c>
      <c r="C27" s="100">
        <v>5</v>
      </c>
      <c r="D27" s="100">
        <v>5</v>
      </c>
      <c r="E27" s="100">
        <v>3</v>
      </c>
      <c r="F27" s="100">
        <v>5</v>
      </c>
      <c r="G27" s="94">
        <f>C27*$C$10+D27*$C$11+E27*$C$12+F27*$C$13</f>
        <v>4.8</v>
      </c>
      <c r="H27" s="87"/>
    </row>
    <row r="28" spans="2:8" ht="15.75" x14ac:dyDescent="0.25">
      <c r="B28" s="101" t="str">
        <f>_xlfn.CONCAT('3. IniciativasSolución'!$B$11,"-",'3. IniciativasSolución'!$C$11)</f>
        <v>IN-007-Capacitación a usuarios</v>
      </c>
      <c r="C28" s="90">
        <v>5</v>
      </c>
      <c r="D28" s="90">
        <v>5</v>
      </c>
      <c r="E28" s="90">
        <v>4</v>
      </c>
      <c r="F28" s="90">
        <v>5</v>
      </c>
      <c r="G28" s="94">
        <f t="shared" si="0"/>
        <v>4.9000000000000004</v>
      </c>
      <c r="H28" s="87"/>
    </row>
    <row r="29" spans="2:8" x14ac:dyDescent="0.25">
      <c r="B29" s="87"/>
      <c r="C29" s="87"/>
      <c r="D29" s="87"/>
      <c r="E29" s="87"/>
      <c r="F29" s="87"/>
      <c r="G29" s="87"/>
      <c r="H29" s="87"/>
    </row>
    <row r="30" spans="2:8" x14ac:dyDescent="0.25">
      <c r="B30" s="199" t="s">
        <v>180</v>
      </c>
      <c r="C30" s="200"/>
      <c r="D30" s="200"/>
      <c r="E30" s="200"/>
      <c r="F30" s="200"/>
      <c r="G30" s="200"/>
      <c r="H30" s="87"/>
    </row>
    <row r="31" spans="2:8" x14ac:dyDescent="0.25">
      <c r="B31" s="201" t="s">
        <v>150</v>
      </c>
      <c r="C31" s="202" t="s">
        <v>151</v>
      </c>
      <c r="D31" s="203"/>
      <c r="E31" s="203"/>
      <c r="F31" s="203"/>
      <c r="G31" s="203"/>
      <c r="H31" s="87"/>
    </row>
    <row r="32" spans="2:8" x14ac:dyDescent="0.25">
      <c r="B32" s="201"/>
      <c r="C32" s="88" t="s">
        <v>152</v>
      </c>
      <c r="D32" s="88" t="s">
        <v>143</v>
      </c>
      <c r="E32" s="88" t="s">
        <v>145</v>
      </c>
      <c r="F32" s="88" t="s">
        <v>147</v>
      </c>
      <c r="G32" s="88" t="s">
        <v>61</v>
      </c>
      <c r="H32" s="87"/>
    </row>
    <row r="33" spans="2:8" ht="15.75" customHeight="1" x14ac:dyDescent="0.25">
      <c r="B33" s="89" t="str">
        <f>_xlfn.CONCAT('3. IniciativasSolución'!$B$5,"-",'3. IniciativasSolución'!$C$5)</f>
        <v>IN-001-Elegir e instalar el BPMS</v>
      </c>
      <c r="C33" s="92">
        <v>5</v>
      </c>
      <c r="D33" s="92">
        <v>5</v>
      </c>
      <c r="E33" s="92">
        <v>1</v>
      </c>
      <c r="F33" s="92">
        <v>4</v>
      </c>
      <c r="G33" s="94">
        <f>C33*$C$10+D33*$C$11+E33*$C$12+F33*$C$13</f>
        <v>4.3</v>
      </c>
      <c r="H33" s="87"/>
    </row>
    <row r="34" spans="2:8" ht="17.25" customHeight="1" x14ac:dyDescent="0.25">
      <c r="B34" s="89" t="str">
        <f>_xlfn.CONCAT('3. IniciativasSolución'!$B$6,"-",'3. IniciativasSolución'!$C$6)</f>
        <v>IN-002-Implementar los procesos en el BPMS</v>
      </c>
      <c r="C34" s="92">
        <v>5</v>
      </c>
      <c r="D34" s="92">
        <v>5</v>
      </c>
      <c r="E34" s="92">
        <v>1</v>
      </c>
      <c r="F34" s="92">
        <v>5</v>
      </c>
      <c r="G34" s="94">
        <f t="shared" ref="G34:G39" si="1">C34*$C$10+D34*$C$11+E34*$C$12+F34*$C$13</f>
        <v>4.5999999999999996</v>
      </c>
      <c r="H34" s="87"/>
    </row>
    <row r="35" spans="2:8" ht="18" customHeight="1" x14ac:dyDescent="0.25">
      <c r="B35" s="89" t="str">
        <f>_xlfn.CONCAT('3. IniciativasSolución'!$B$7,"-",'3. IniciativasSolución'!$C$7)</f>
        <v>IN-003-Elegir e instalar el sistema de gestión de la base de datos</v>
      </c>
      <c r="C35" s="92">
        <v>5</v>
      </c>
      <c r="D35" s="92">
        <v>4</v>
      </c>
      <c r="E35" s="92">
        <v>1</v>
      </c>
      <c r="F35" s="92">
        <v>5</v>
      </c>
      <c r="G35" s="94">
        <f t="shared" si="1"/>
        <v>4.2</v>
      </c>
      <c r="H35" s="86"/>
    </row>
    <row r="36" spans="2:8" ht="15.75" customHeight="1" x14ac:dyDescent="0.25">
      <c r="B36" s="89" t="str">
        <f>_xlfn.CONCAT('3. IniciativasSolución'!$B$8,"-",'3. IniciativasSolución'!$C$8)</f>
        <v>IN-004-Implementar la base de datos</v>
      </c>
      <c r="C36" s="93">
        <v>5</v>
      </c>
      <c r="D36" s="93">
        <v>4</v>
      </c>
      <c r="E36" s="93">
        <v>2</v>
      </c>
      <c r="F36" s="93">
        <v>5</v>
      </c>
      <c r="G36" s="94">
        <f t="shared" si="1"/>
        <v>4.3000000000000007</v>
      </c>
      <c r="H36" s="86"/>
    </row>
    <row r="37" spans="2:8" ht="33.75" customHeight="1" x14ac:dyDescent="0.25">
      <c r="B37" s="89" t="str">
        <f>_xlfn.CONCAT('3. IniciativasSolución'!$B$9,"-",'3. IniciativasSolución'!$C$9)</f>
        <v>IN-005-Evaluar las necesidades tecnológicas y herramientas requeridas por cada empleado en función de sus roles y responsabilidades.</v>
      </c>
      <c r="C37" s="93">
        <v>5</v>
      </c>
      <c r="D37" s="93">
        <v>4</v>
      </c>
      <c r="E37" s="93">
        <v>3</v>
      </c>
      <c r="F37" s="93">
        <v>5</v>
      </c>
      <c r="G37" s="94">
        <f t="shared" si="1"/>
        <v>4.4000000000000004</v>
      </c>
      <c r="H37" s="87"/>
    </row>
    <row r="38" spans="2:8" ht="15.75" x14ac:dyDescent="0.25">
      <c r="B38" s="89" t="str">
        <f>_xlfn.CONCAT('3. IniciativasSolución'!$B$10,"-",'3. IniciativasSolución'!$C$10)</f>
        <v>IN-006-Adquirir y proporcionar los equipos y tecnología adecuados para cada empleado</v>
      </c>
      <c r="C38" s="93">
        <v>5</v>
      </c>
      <c r="D38" s="93">
        <v>4</v>
      </c>
      <c r="E38" s="93">
        <v>2</v>
      </c>
      <c r="F38" s="93">
        <v>5</v>
      </c>
      <c r="G38" s="94">
        <f t="shared" si="1"/>
        <v>4.3000000000000007</v>
      </c>
      <c r="H38" s="87"/>
    </row>
    <row r="39" spans="2:8" ht="15.75" x14ac:dyDescent="0.25">
      <c r="B39" s="89" t="str">
        <f>_xlfn.CONCAT('3. IniciativasSolución'!$B$11,"-",'3. IniciativasSolución'!$C$11)</f>
        <v>IN-007-Capacitación a usuarios</v>
      </c>
      <c r="C39" s="93">
        <v>5</v>
      </c>
      <c r="D39" s="93">
        <v>4</v>
      </c>
      <c r="E39" s="93">
        <v>1</v>
      </c>
      <c r="F39" s="93">
        <v>4</v>
      </c>
      <c r="G39" s="94">
        <f t="shared" si="1"/>
        <v>3.9000000000000004</v>
      </c>
      <c r="H39" s="87"/>
    </row>
    <row r="40" spans="2:8" x14ac:dyDescent="0.25">
      <c r="B40" s="91"/>
      <c r="C40" s="91"/>
      <c r="D40" s="91"/>
      <c r="E40" s="91"/>
      <c r="F40" s="91"/>
      <c r="G40" s="91"/>
      <c r="H40" s="86"/>
    </row>
    <row r="41" spans="2:8" x14ac:dyDescent="0.25">
      <c r="B41" s="199" t="s">
        <v>181</v>
      </c>
      <c r="C41" s="200"/>
      <c r="D41" s="200"/>
      <c r="E41" s="200"/>
      <c r="F41" s="200"/>
      <c r="G41" s="200"/>
    </row>
    <row r="42" spans="2:8" x14ac:dyDescent="0.25">
      <c r="B42" s="201" t="s">
        <v>150</v>
      </c>
      <c r="C42" s="202" t="s">
        <v>151</v>
      </c>
      <c r="D42" s="203"/>
      <c r="E42" s="203"/>
      <c r="F42" s="203"/>
      <c r="G42" s="203"/>
    </row>
    <row r="43" spans="2:8" x14ac:dyDescent="0.25">
      <c r="B43" s="201"/>
      <c r="C43" s="88" t="s">
        <v>152</v>
      </c>
      <c r="D43" s="88" t="s">
        <v>143</v>
      </c>
      <c r="E43" s="88" t="s">
        <v>145</v>
      </c>
      <c r="F43" s="88" t="s">
        <v>147</v>
      </c>
      <c r="G43" s="88" t="s">
        <v>61</v>
      </c>
    </row>
    <row r="44" spans="2:8" ht="15.75" x14ac:dyDescent="0.25">
      <c r="B44" s="89" t="str">
        <f>_xlfn.CONCAT('3. IniciativasSolución'!$B$5,"-",'3. IniciativasSolución'!$C$5)</f>
        <v>IN-001-Elegir e instalar el BPMS</v>
      </c>
      <c r="C44" s="92">
        <v>5</v>
      </c>
      <c r="D44" s="92">
        <v>4</v>
      </c>
      <c r="E44" s="92">
        <v>3</v>
      </c>
      <c r="F44" s="92">
        <v>4</v>
      </c>
      <c r="G44" s="94">
        <f>C44*$C$10+D44*$C$11+E44*$C$12+F44*$C$13</f>
        <v>4.1000000000000005</v>
      </c>
    </row>
    <row r="45" spans="2:8" ht="15.75" x14ac:dyDescent="0.25">
      <c r="B45" s="89" t="str">
        <f>_xlfn.CONCAT('3. IniciativasSolución'!$B$6,"-",'3. IniciativasSolución'!$C$6)</f>
        <v>IN-002-Implementar los procesos en el BPMS</v>
      </c>
      <c r="C45" s="92">
        <v>5</v>
      </c>
      <c r="D45" s="92">
        <v>3</v>
      </c>
      <c r="E45" s="92">
        <v>4</v>
      </c>
      <c r="F45" s="92">
        <v>4</v>
      </c>
      <c r="G45" s="94">
        <f t="shared" ref="G45:G50" si="2">C45*$C$10+D45*$C$11+E45*$C$12+F45*$C$13</f>
        <v>3.8</v>
      </c>
    </row>
    <row r="46" spans="2:8" ht="15.75" x14ac:dyDescent="0.25">
      <c r="B46" s="89" t="str">
        <f>_xlfn.CONCAT('3. IniciativasSolución'!$B$7,"-",'3. IniciativasSolución'!$C$7)</f>
        <v>IN-003-Elegir e instalar el sistema de gestión de la base de datos</v>
      </c>
      <c r="C46" s="92">
        <v>5</v>
      </c>
      <c r="D46" s="92">
        <v>3</v>
      </c>
      <c r="E46" s="92">
        <v>4</v>
      </c>
      <c r="F46" s="92">
        <v>4</v>
      </c>
      <c r="G46" s="94">
        <f t="shared" si="2"/>
        <v>3.8</v>
      </c>
    </row>
    <row r="47" spans="2:8" ht="15.75" x14ac:dyDescent="0.25">
      <c r="B47" s="89" t="str">
        <f>_xlfn.CONCAT('3. IniciativasSolución'!$B$8,"-",'3. IniciativasSolución'!$C$8)</f>
        <v>IN-004-Implementar la base de datos</v>
      </c>
      <c r="C47" s="93">
        <v>5</v>
      </c>
      <c r="D47" s="93">
        <v>4</v>
      </c>
      <c r="E47" s="93">
        <v>3</v>
      </c>
      <c r="F47" s="93">
        <v>4</v>
      </c>
      <c r="G47" s="94">
        <f t="shared" si="2"/>
        <v>4.1000000000000005</v>
      </c>
    </row>
    <row r="48" spans="2:8" ht="31.5" x14ac:dyDescent="0.25">
      <c r="B48" s="89" t="str">
        <f>_xlfn.CONCAT('3. IniciativasSolución'!$B$9,"-",'3. IniciativasSolución'!$C$9)</f>
        <v>IN-005-Evaluar las necesidades tecnológicas y herramientas requeridas por cada empleado en función de sus roles y responsabilidades.</v>
      </c>
      <c r="C48" s="93">
        <v>5</v>
      </c>
      <c r="D48" s="93">
        <v>4</v>
      </c>
      <c r="E48" s="93">
        <v>4</v>
      </c>
      <c r="F48" s="93">
        <v>4</v>
      </c>
      <c r="G48" s="94">
        <f t="shared" si="2"/>
        <v>4.2</v>
      </c>
    </row>
    <row r="49" spans="2:7" ht="15.75" x14ac:dyDescent="0.25">
      <c r="B49" s="99" t="str">
        <f>_xlfn.CONCAT('3. IniciativasSolución'!$B$10,"-",'3. IniciativasSolución'!$C$10)</f>
        <v>IN-006-Adquirir y proporcionar los equipos y tecnología adecuados para cada empleado</v>
      </c>
      <c r="C49" s="100">
        <v>5</v>
      </c>
      <c r="D49" s="100">
        <v>4</v>
      </c>
      <c r="E49" s="100">
        <v>3</v>
      </c>
      <c r="F49" s="100">
        <v>4</v>
      </c>
      <c r="G49" s="106">
        <f t="shared" si="2"/>
        <v>4.1000000000000005</v>
      </c>
    </row>
    <row r="50" spans="2:7" ht="15.75" x14ac:dyDescent="0.25">
      <c r="B50" s="101" t="str">
        <f>_xlfn.CONCAT('3. IniciativasSolución'!$B$11,"-",'3. IniciativasSolución'!$C$11)</f>
        <v>IN-007-Capacitación a usuarios</v>
      </c>
      <c r="C50" s="90">
        <v>5</v>
      </c>
      <c r="D50" s="90">
        <v>4</v>
      </c>
      <c r="E50" s="90">
        <v>4</v>
      </c>
      <c r="F50" s="90">
        <v>3</v>
      </c>
      <c r="G50" s="94">
        <f t="shared" si="2"/>
        <v>3.9</v>
      </c>
    </row>
    <row r="52" spans="2:7" x14ac:dyDescent="0.25">
      <c r="B52" s="199" t="s">
        <v>182</v>
      </c>
      <c r="C52" s="200"/>
      <c r="D52" s="200"/>
      <c r="E52" s="200"/>
      <c r="F52" s="200"/>
      <c r="G52" s="200"/>
    </row>
    <row r="53" spans="2:7" x14ac:dyDescent="0.25">
      <c r="B53" s="201" t="s">
        <v>150</v>
      </c>
      <c r="C53" s="202" t="s">
        <v>151</v>
      </c>
      <c r="D53" s="203"/>
      <c r="E53" s="203"/>
      <c r="F53" s="203"/>
      <c r="G53" s="203"/>
    </row>
    <row r="54" spans="2:7" x14ac:dyDescent="0.25">
      <c r="B54" s="201"/>
      <c r="C54" s="88" t="s">
        <v>152</v>
      </c>
      <c r="D54" s="88" t="s">
        <v>143</v>
      </c>
      <c r="E54" s="88" t="s">
        <v>145</v>
      </c>
      <c r="F54" s="88" t="s">
        <v>147</v>
      </c>
      <c r="G54" s="88" t="s">
        <v>61</v>
      </c>
    </row>
    <row r="55" spans="2:7" ht="15.75" x14ac:dyDescent="0.25">
      <c r="B55" s="89" t="str">
        <f>_xlfn.CONCAT('3. IniciativasSolución'!$B$5,"-",'3. IniciativasSolución'!$C$5)</f>
        <v>IN-001-Elegir e instalar el BPMS</v>
      </c>
      <c r="C55" s="92">
        <v>5</v>
      </c>
      <c r="D55" s="92">
        <v>4</v>
      </c>
      <c r="E55" s="92">
        <v>3</v>
      </c>
      <c r="F55" s="92">
        <v>4</v>
      </c>
      <c r="G55" s="94">
        <f>C55*$C$10+D55*$C$11+E55*$C$12+F55*$C$13</f>
        <v>4.1000000000000005</v>
      </c>
    </row>
    <row r="56" spans="2:7" ht="15.75" x14ac:dyDescent="0.25">
      <c r="B56" s="89" t="str">
        <f>_xlfn.CONCAT('3. IniciativasSolución'!$B$6,"-",'3. IniciativasSolución'!$C$6)</f>
        <v>IN-002-Implementar los procesos en el BPMS</v>
      </c>
      <c r="C56" s="92">
        <v>5</v>
      </c>
      <c r="D56" s="92">
        <v>4</v>
      </c>
      <c r="E56" s="92">
        <v>3</v>
      </c>
      <c r="F56" s="92">
        <v>5</v>
      </c>
      <c r="G56" s="94">
        <f t="shared" ref="G56:G61" si="3">C56*$C$10+D56*$C$11+E56*$C$12+F56*$C$13</f>
        <v>4.4000000000000004</v>
      </c>
    </row>
    <row r="57" spans="2:7" ht="15.75" x14ac:dyDescent="0.25">
      <c r="B57" s="89" t="str">
        <f>_xlfn.CONCAT('3. IniciativasSolución'!$B$7,"-",'3. IniciativasSolución'!$C$7)</f>
        <v>IN-003-Elegir e instalar el sistema de gestión de la base de datos</v>
      </c>
      <c r="C57" s="92">
        <v>5</v>
      </c>
      <c r="D57" s="92">
        <v>3</v>
      </c>
      <c r="E57" s="92">
        <v>4</v>
      </c>
      <c r="F57" s="92">
        <v>4</v>
      </c>
      <c r="G57" s="94">
        <f t="shared" si="3"/>
        <v>3.8</v>
      </c>
    </row>
    <row r="58" spans="2:7" ht="15.75" x14ac:dyDescent="0.25">
      <c r="B58" s="89" t="str">
        <f>_xlfn.CONCAT('3. IniciativasSolución'!$B$8,"-",'3. IniciativasSolución'!$C$8)</f>
        <v>IN-004-Implementar la base de datos</v>
      </c>
      <c r="C58" s="92">
        <v>5</v>
      </c>
      <c r="D58" s="93">
        <v>4</v>
      </c>
      <c r="E58" s="93">
        <v>2</v>
      </c>
      <c r="F58" s="93">
        <v>4</v>
      </c>
      <c r="G58" s="94">
        <f t="shared" si="3"/>
        <v>4</v>
      </c>
    </row>
    <row r="59" spans="2:7" ht="31.5" x14ac:dyDescent="0.25">
      <c r="B59" s="89" t="str">
        <f>_xlfn.CONCAT('3. IniciativasSolución'!$B$9,"-",'3. IniciativasSolución'!$C$9)</f>
        <v>IN-005-Evaluar las necesidades tecnológicas y herramientas requeridas por cada empleado en función de sus roles y responsabilidades.</v>
      </c>
      <c r="C59" s="92">
        <v>5</v>
      </c>
      <c r="D59" s="93">
        <v>4</v>
      </c>
      <c r="E59" s="93">
        <v>3</v>
      </c>
      <c r="F59" s="93">
        <v>5</v>
      </c>
      <c r="G59" s="94">
        <f t="shared" si="3"/>
        <v>4.4000000000000004</v>
      </c>
    </row>
    <row r="60" spans="2:7" ht="15.75" x14ac:dyDescent="0.25">
      <c r="B60" s="99" t="str">
        <f>_xlfn.CONCAT('3. IniciativasSolución'!$B$10,"-",'3. IniciativasSolución'!$C$10)</f>
        <v>IN-006-Adquirir y proporcionar los equipos y tecnología adecuados para cada empleado</v>
      </c>
      <c r="C60" s="92">
        <v>5</v>
      </c>
      <c r="D60" s="109">
        <v>5</v>
      </c>
      <c r="E60" s="109">
        <v>2</v>
      </c>
      <c r="F60" s="109">
        <v>4</v>
      </c>
      <c r="G60" s="94">
        <f t="shared" si="3"/>
        <v>4.4000000000000004</v>
      </c>
    </row>
    <row r="61" spans="2:7" ht="15.75" x14ac:dyDescent="0.25">
      <c r="B61" s="101" t="str">
        <f>_xlfn.CONCAT('3. IniciativasSolución'!$B$11,"-",'3. IniciativasSolución'!$C$11)</f>
        <v>IN-007-Capacitación a usuarios</v>
      </c>
      <c r="C61" s="92">
        <v>5</v>
      </c>
      <c r="D61" s="93">
        <v>4</v>
      </c>
      <c r="E61" s="93">
        <v>4</v>
      </c>
      <c r="F61" s="93">
        <v>3</v>
      </c>
      <c r="G61" s="94">
        <f t="shared" si="3"/>
        <v>3.9</v>
      </c>
    </row>
    <row r="65" spans="2:7" ht="18.75" x14ac:dyDescent="0.3">
      <c r="B65" s="205" t="s">
        <v>153</v>
      </c>
      <c r="C65" s="206"/>
      <c r="D65" s="206"/>
      <c r="E65" s="206"/>
      <c r="F65" s="206"/>
      <c r="G65" s="206"/>
    </row>
    <row r="66" spans="2:7" x14ac:dyDescent="0.25">
      <c r="B66" s="201" t="s">
        <v>150</v>
      </c>
      <c r="C66" s="202" t="s">
        <v>151</v>
      </c>
      <c r="D66" s="202"/>
      <c r="E66" s="202"/>
      <c r="F66" s="202"/>
      <c r="G66" s="202"/>
    </row>
    <row r="67" spans="2:7" x14ac:dyDescent="0.25">
      <c r="B67" s="201"/>
      <c r="C67" s="88" t="s">
        <v>152</v>
      </c>
      <c r="D67" s="88" t="s">
        <v>143</v>
      </c>
      <c r="E67" s="88" t="s">
        <v>145</v>
      </c>
      <c r="F67" s="88" t="s">
        <v>147</v>
      </c>
      <c r="G67" s="88" t="s">
        <v>61</v>
      </c>
    </row>
    <row r="68" spans="2:7" ht="15.75" x14ac:dyDescent="0.25">
      <c r="B68" s="89" t="str">
        <f>_xlfn.CONCAT('3. IniciativasSolución'!$B$5,"-",'3. IniciativasSolución'!$C$5)</f>
        <v>IN-001-Elegir e instalar el BPMS</v>
      </c>
      <c r="C68" s="107">
        <f>AVERAGE(C22,C33,C44,C55)</f>
        <v>5</v>
      </c>
      <c r="D68" s="107">
        <f>AVERAGE(D22,D33,D44,D55)</f>
        <v>3.75</v>
      </c>
      <c r="E68" s="107">
        <f>AVERAGE(E22,E33,E44,E55)</f>
        <v>2.5</v>
      </c>
      <c r="F68" s="107">
        <f>AVERAGE(F22,F33,F44,F55)</f>
        <v>4.25</v>
      </c>
      <c r="G68" s="108">
        <f>C68*$C$10+D68*$C$11+E68*$C$12+F68*$C$13</f>
        <v>4.0250000000000004</v>
      </c>
    </row>
    <row r="69" spans="2:7" ht="15.75" x14ac:dyDescent="0.25">
      <c r="B69" s="89" t="str">
        <f>_xlfn.CONCAT('3. IniciativasSolución'!$B$6,"-",'3. IniciativasSolución'!$C$6)</f>
        <v>IN-002-Implementar los procesos en el BPMS</v>
      </c>
      <c r="C69" s="107">
        <f t="shared" ref="C69:F74" si="4">AVERAGE(C23,C34,C45,C56)</f>
        <v>5</v>
      </c>
      <c r="D69" s="107">
        <f t="shared" si="4"/>
        <v>4</v>
      </c>
      <c r="E69" s="107">
        <f t="shared" si="4"/>
        <v>2.75</v>
      </c>
      <c r="F69" s="107">
        <f t="shared" si="4"/>
        <v>4.75</v>
      </c>
      <c r="G69" s="108">
        <f t="shared" ref="G69:G74" si="5">C69*$C$10+D69*$C$11+E69*$C$12+F69*$C$13</f>
        <v>4.3</v>
      </c>
    </row>
    <row r="70" spans="2:7" ht="15.75" x14ac:dyDescent="0.25">
      <c r="B70" s="89" t="str">
        <f>_xlfn.CONCAT('3. IniciativasSolución'!$B$7,"-",'3. IniciativasSolución'!$C$7)</f>
        <v>IN-003-Elegir e instalar el sistema de gestión de la base de datos</v>
      </c>
      <c r="C70" s="107">
        <f t="shared" si="4"/>
        <v>5</v>
      </c>
      <c r="D70" s="107">
        <f t="shared" si="4"/>
        <v>3.25</v>
      </c>
      <c r="E70" s="107">
        <f t="shared" si="4"/>
        <v>3</v>
      </c>
      <c r="F70" s="107">
        <f t="shared" si="4"/>
        <v>4.5</v>
      </c>
      <c r="G70" s="108">
        <f t="shared" si="5"/>
        <v>3.9499999999999993</v>
      </c>
    </row>
    <row r="71" spans="2:7" ht="15.75" x14ac:dyDescent="0.25">
      <c r="B71" s="89" t="str">
        <f>_xlfn.CONCAT('3. IniciativasSolución'!$B$8,"-",'3. IniciativasSolución'!$C$8)</f>
        <v>IN-004-Implementar la base de datos</v>
      </c>
      <c r="C71" s="107">
        <f t="shared" si="4"/>
        <v>5</v>
      </c>
      <c r="D71" s="107">
        <f t="shared" si="4"/>
        <v>4</v>
      </c>
      <c r="E71" s="107">
        <f t="shared" si="4"/>
        <v>2.75</v>
      </c>
      <c r="F71" s="107">
        <f t="shared" si="4"/>
        <v>4.5</v>
      </c>
      <c r="G71" s="108">
        <f t="shared" si="5"/>
        <v>4.2249999999999996</v>
      </c>
    </row>
    <row r="72" spans="2:7" ht="31.5" x14ac:dyDescent="0.25">
      <c r="B72" s="89" t="str">
        <f>_xlfn.CONCAT('3. IniciativasSolución'!$B$9,"-",'3. IniciativasSolución'!$C$9)</f>
        <v>IN-005-Evaluar las necesidades tecnológicas y herramientas requeridas por cada empleado en función de sus roles y responsabilidades.</v>
      </c>
      <c r="C72" s="107">
        <f t="shared" si="4"/>
        <v>5</v>
      </c>
      <c r="D72" s="107">
        <f t="shared" si="4"/>
        <v>4.25</v>
      </c>
      <c r="E72" s="107">
        <f t="shared" si="4"/>
        <v>3.5</v>
      </c>
      <c r="F72" s="107">
        <f t="shared" si="4"/>
        <v>4.75</v>
      </c>
      <c r="G72" s="129">
        <f t="shared" si="5"/>
        <v>4.4750000000000005</v>
      </c>
    </row>
    <row r="73" spans="2:7" ht="15.75" x14ac:dyDescent="0.25">
      <c r="B73" s="99" t="str">
        <f>_xlfn.CONCAT('3. IniciativasSolución'!$B$10,"-",'3. IniciativasSolución'!$C$10)</f>
        <v>IN-006-Adquirir y proporcionar los equipos y tecnología adecuados para cada empleado</v>
      </c>
      <c r="C73" s="107">
        <f>AVERAGE(C27,C38,C49,C60)</f>
        <v>5</v>
      </c>
      <c r="D73" s="107">
        <f t="shared" ref="D73:F74" si="6">AVERAGE(D27,D38,D49,D60)</f>
        <v>4.5</v>
      </c>
      <c r="E73" s="107">
        <f t="shared" si="6"/>
        <v>2.5</v>
      </c>
      <c r="F73" s="107">
        <f t="shared" si="6"/>
        <v>4.5</v>
      </c>
      <c r="G73" s="129">
        <f t="shared" si="5"/>
        <v>4.3999999999999995</v>
      </c>
    </row>
    <row r="74" spans="2:7" ht="15.75" x14ac:dyDescent="0.25">
      <c r="B74" s="101" t="str">
        <f>_xlfn.CONCAT('3. IniciativasSolución'!$B$11,"-",'3. IniciativasSolución'!$C$11)</f>
        <v>IN-007-Capacitación a usuarios</v>
      </c>
      <c r="C74" s="107">
        <f t="shared" si="4"/>
        <v>5</v>
      </c>
      <c r="D74" s="107">
        <f t="shared" si="6"/>
        <v>4.25</v>
      </c>
      <c r="E74" s="107">
        <f t="shared" si="6"/>
        <v>3.25</v>
      </c>
      <c r="F74" s="107">
        <f t="shared" si="6"/>
        <v>3.75</v>
      </c>
      <c r="G74" s="108">
        <f t="shared" si="5"/>
        <v>4.1500000000000004</v>
      </c>
    </row>
  </sheetData>
  <mergeCells count="24">
    <mergeCell ref="B66:B67"/>
    <mergeCell ref="C66:G66"/>
    <mergeCell ref="B41:G41"/>
    <mergeCell ref="B42:B43"/>
    <mergeCell ref="C42:G42"/>
    <mergeCell ref="B52:G52"/>
    <mergeCell ref="B53:B54"/>
    <mergeCell ref="C53:G53"/>
    <mergeCell ref="B65:G65"/>
    <mergeCell ref="B30:G30"/>
    <mergeCell ref="B31:B32"/>
    <mergeCell ref="C31:G31"/>
    <mergeCell ref="D12:G12"/>
    <mergeCell ref="D13:G13"/>
    <mergeCell ref="B15:G17"/>
    <mergeCell ref="B19:G19"/>
    <mergeCell ref="B20:B21"/>
    <mergeCell ref="C20:G20"/>
    <mergeCell ref="D11:G11"/>
    <mergeCell ref="B3:G3"/>
    <mergeCell ref="B4:H4"/>
    <mergeCell ref="B5:G7"/>
    <mergeCell ref="D9:G9"/>
    <mergeCell ref="D10:G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C98E7-F730-40E0-86BB-AD5E16672624}">
  <dimension ref="B3:P10"/>
  <sheetViews>
    <sheetView zoomScale="120" zoomScaleNormal="120" workbookViewId="0">
      <selection activeCell="R2" sqref="R2"/>
    </sheetView>
  </sheetViews>
  <sheetFormatPr baseColWidth="10" defaultRowHeight="15" x14ac:dyDescent="0.25"/>
  <cols>
    <col min="1" max="1" width="5.42578125" customWidth="1"/>
    <col min="2" max="2" width="7.28515625" customWidth="1"/>
    <col min="3" max="3" width="111.85546875" customWidth="1"/>
    <col min="4" max="4" width="3.28515625" customWidth="1"/>
    <col min="5" max="5" width="3.42578125" customWidth="1"/>
    <col min="6" max="6" width="7.42578125" customWidth="1"/>
    <col min="7" max="7" width="3.5703125" customWidth="1"/>
    <col min="8" max="8" width="3.28515625" customWidth="1"/>
    <col min="9" max="9" width="7.5703125" customWidth="1"/>
    <col min="10" max="12" width="7.42578125" customWidth="1"/>
    <col min="13" max="13" width="7.85546875" customWidth="1"/>
    <col min="14" max="14" width="7.7109375" customWidth="1"/>
    <col min="15" max="15" width="3.85546875" customWidth="1"/>
    <col min="16" max="16" width="4" customWidth="1"/>
  </cols>
  <sheetData>
    <row r="3" spans="2:16" ht="32.25" customHeight="1" x14ac:dyDescent="0.25">
      <c r="B3" s="105" t="s">
        <v>10</v>
      </c>
      <c r="C3" s="105" t="s">
        <v>45</v>
      </c>
      <c r="D3" s="213" t="s">
        <v>115</v>
      </c>
      <c r="E3" s="214"/>
      <c r="F3" s="105" t="s">
        <v>116</v>
      </c>
      <c r="G3" s="213" t="s">
        <v>117</v>
      </c>
      <c r="H3" s="214"/>
      <c r="I3" s="105" t="s">
        <v>118</v>
      </c>
      <c r="J3" s="105" t="s">
        <v>119</v>
      </c>
      <c r="K3" s="105" t="s">
        <v>120</v>
      </c>
      <c r="L3" s="105" t="s">
        <v>158</v>
      </c>
      <c r="M3" s="105" t="s">
        <v>159</v>
      </c>
      <c r="N3" s="105" t="s">
        <v>160</v>
      </c>
      <c r="O3" s="213" t="s">
        <v>161</v>
      </c>
      <c r="P3" s="214"/>
    </row>
    <row r="4" spans="2:16" ht="17.25" customHeight="1" x14ac:dyDescent="0.25">
      <c r="B4" s="101" t="s">
        <v>125</v>
      </c>
      <c r="C4" s="102" t="s">
        <v>51</v>
      </c>
      <c r="D4" s="211"/>
      <c r="E4" s="212"/>
      <c r="F4" s="104"/>
      <c r="G4" s="211"/>
      <c r="H4" s="212"/>
      <c r="I4" s="104"/>
      <c r="J4" s="104"/>
      <c r="K4" s="104"/>
      <c r="L4" s="130"/>
      <c r="M4" s="61"/>
      <c r="N4" s="61"/>
      <c r="O4" s="207"/>
      <c r="P4" s="208"/>
    </row>
    <row r="5" spans="2:16" ht="15.75" x14ac:dyDescent="0.25">
      <c r="B5" s="101" t="s">
        <v>126</v>
      </c>
      <c r="C5" s="102" t="s">
        <v>53</v>
      </c>
      <c r="D5" s="211"/>
      <c r="E5" s="212"/>
      <c r="F5" s="104"/>
      <c r="G5" s="211"/>
      <c r="H5" s="212"/>
      <c r="I5" s="104"/>
      <c r="J5" s="104"/>
      <c r="K5" s="104"/>
      <c r="L5" s="61"/>
      <c r="M5" s="130"/>
      <c r="N5" s="130"/>
      <c r="O5" s="209"/>
      <c r="P5" s="210"/>
    </row>
    <row r="6" spans="2:16" ht="15.75" x14ac:dyDescent="0.25">
      <c r="B6" s="101" t="s">
        <v>127</v>
      </c>
      <c r="C6" s="102" t="s">
        <v>96</v>
      </c>
      <c r="D6" s="211"/>
      <c r="E6" s="212"/>
      <c r="F6" s="104"/>
      <c r="G6" s="104"/>
      <c r="H6" s="132"/>
      <c r="I6" s="131"/>
      <c r="J6" s="104"/>
      <c r="K6" s="104"/>
      <c r="L6" s="61"/>
      <c r="M6" s="61"/>
      <c r="N6" s="61"/>
      <c r="O6" s="207"/>
      <c r="P6" s="208"/>
    </row>
    <row r="7" spans="2:16" ht="15.75" x14ac:dyDescent="0.25">
      <c r="B7" s="101" t="s">
        <v>128</v>
      </c>
      <c r="C7" s="102" t="s">
        <v>91</v>
      </c>
      <c r="D7" s="211"/>
      <c r="E7" s="212"/>
      <c r="F7" s="104"/>
      <c r="G7" s="211"/>
      <c r="H7" s="212"/>
      <c r="I7" s="104"/>
      <c r="J7" s="130"/>
      <c r="K7" s="130"/>
      <c r="L7" s="61"/>
      <c r="M7" s="61"/>
      <c r="N7" s="61"/>
      <c r="O7" s="207"/>
      <c r="P7" s="208"/>
    </row>
    <row r="8" spans="2:16" ht="15.75" customHeight="1" x14ac:dyDescent="0.25">
      <c r="B8" s="101" t="s">
        <v>131</v>
      </c>
      <c r="C8" s="103" t="s">
        <v>93</v>
      </c>
      <c r="D8" s="209"/>
      <c r="E8" s="210"/>
      <c r="F8" s="104"/>
      <c r="G8" s="211"/>
      <c r="H8" s="212"/>
      <c r="I8" s="104"/>
      <c r="J8" s="104"/>
      <c r="K8" s="104"/>
      <c r="L8" s="61"/>
      <c r="M8" s="61"/>
      <c r="N8" s="61"/>
      <c r="O8" s="207"/>
      <c r="P8" s="208"/>
    </row>
    <row r="9" spans="2:16" ht="15.75" x14ac:dyDescent="0.25">
      <c r="B9" s="101" t="s">
        <v>154</v>
      </c>
      <c r="C9" s="103" t="s">
        <v>92</v>
      </c>
      <c r="D9" s="104"/>
      <c r="E9" s="132"/>
      <c r="F9" s="133"/>
      <c r="G9" s="131"/>
      <c r="H9" s="104"/>
      <c r="I9" s="104"/>
      <c r="J9" s="104"/>
      <c r="K9" s="104"/>
      <c r="L9" s="61"/>
      <c r="M9" s="61"/>
      <c r="N9" s="61"/>
      <c r="O9" s="207"/>
      <c r="P9" s="208"/>
    </row>
    <row r="10" spans="2:16" ht="15.75" x14ac:dyDescent="0.25">
      <c r="B10" s="101" t="s">
        <v>155</v>
      </c>
      <c r="C10" s="102" t="s">
        <v>58</v>
      </c>
      <c r="D10" s="211"/>
      <c r="E10" s="212"/>
      <c r="F10" s="104"/>
      <c r="G10" s="211"/>
      <c r="H10" s="212"/>
      <c r="I10" s="104"/>
      <c r="J10" s="104"/>
      <c r="K10" s="104"/>
      <c r="L10" s="61"/>
      <c r="M10" s="61"/>
      <c r="N10" s="61"/>
      <c r="O10" s="130"/>
      <c r="P10" s="134"/>
    </row>
  </sheetData>
  <mergeCells count="20">
    <mergeCell ref="O9:P9"/>
    <mergeCell ref="D8:E8"/>
    <mergeCell ref="D10:E10"/>
    <mergeCell ref="G3:H3"/>
    <mergeCell ref="G4:H4"/>
    <mergeCell ref="G5:H5"/>
    <mergeCell ref="G7:H7"/>
    <mergeCell ref="G8:H8"/>
    <mergeCell ref="G10:H10"/>
    <mergeCell ref="D3:E3"/>
    <mergeCell ref="D4:E4"/>
    <mergeCell ref="D5:E5"/>
    <mergeCell ref="D6:E6"/>
    <mergeCell ref="D7:E7"/>
    <mergeCell ref="O3:P3"/>
    <mergeCell ref="O4:P4"/>
    <mergeCell ref="O5:P5"/>
    <mergeCell ref="O6:P6"/>
    <mergeCell ref="O7:P7"/>
    <mergeCell ref="O8:P8"/>
  </mergeCells>
  <phoneticPr fontId="19"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fe47a5db-018d-4794-8e74-9b9622274bc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42AFEB42A66E44FAEBB861BCC1749D2" ma:contentTypeVersion="14" ma:contentTypeDescription="Create a new document." ma:contentTypeScope="" ma:versionID="9d59bc3adf0bc66eee43703e97ba7e1e">
  <xsd:schema xmlns:xsd="http://www.w3.org/2001/XMLSchema" xmlns:xs="http://www.w3.org/2001/XMLSchema" xmlns:p="http://schemas.microsoft.com/office/2006/metadata/properties" xmlns:ns3="fe47a5db-018d-4794-8e74-9b9622274bc8" xmlns:ns4="bf617e3a-9e07-4d7f-be22-5c5bc50b6705" targetNamespace="http://schemas.microsoft.com/office/2006/metadata/properties" ma:root="true" ma:fieldsID="066da12c5bdd835d298a128a9e5ede39" ns3:_="" ns4:_="">
    <xsd:import namespace="fe47a5db-018d-4794-8e74-9b9622274bc8"/>
    <xsd:import namespace="bf617e3a-9e07-4d7f-be22-5c5bc50b6705"/>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47a5db-018d-4794-8e74-9b9622274b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f617e3a-9e07-4d7f-be22-5c5bc50b6705"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DA73A9-8756-4071-B304-7A4E7FF916D7}">
  <ds:schemaRefs>
    <ds:schemaRef ds:uri="http://schemas.microsoft.com/sharepoint/v3/contenttype/forms"/>
  </ds:schemaRefs>
</ds:datastoreItem>
</file>

<file path=customXml/itemProps2.xml><?xml version="1.0" encoding="utf-8"?>
<ds:datastoreItem xmlns:ds="http://schemas.openxmlformats.org/officeDocument/2006/customXml" ds:itemID="{D71D9899-E753-43FF-B7FB-9DE572C5E08E}">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terms/"/>
    <ds:schemaRef ds:uri="http://purl.org/dc/elements/1.1/"/>
    <ds:schemaRef ds:uri="fe47a5db-018d-4794-8e74-9b9622274bc8"/>
    <ds:schemaRef ds:uri="http://www.w3.org/XML/1998/namespace"/>
    <ds:schemaRef ds:uri="bf617e3a-9e07-4d7f-be22-5c5bc50b6705"/>
    <ds:schemaRef ds:uri="http://schemas.microsoft.com/office/2006/metadata/properties"/>
  </ds:schemaRefs>
</ds:datastoreItem>
</file>

<file path=customXml/itemProps3.xml><?xml version="1.0" encoding="utf-8"?>
<ds:datastoreItem xmlns:ds="http://schemas.openxmlformats.org/officeDocument/2006/customXml" ds:itemID="{6E57ACE2-A96D-4BA0-BF24-9B2C5F7319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47a5db-018d-4794-8e74-9b9622274bc8"/>
    <ds:schemaRef ds:uri="bf617e3a-9e07-4d7f-be22-5c5bc50b67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Presentación</vt:lpstr>
      <vt:lpstr>0. Intención Estratégica</vt:lpstr>
      <vt:lpstr>1. GAP-Analisis-Procesos</vt:lpstr>
      <vt:lpstr>2. GAPs Inventory</vt:lpstr>
      <vt:lpstr>3. IniciativasSolución</vt:lpstr>
      <vt:lpstr>3-B Estimaciones Iniciativas</vt:lpstr>
      <vt:lpstr>4. Pick Chart</vt:lpstr>
      <vt:lpstr>5. PriorizacionProyectos</vt:lpstr>
      <vt:lpstr>6. Roadmap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 de dios</dc:creator>
  <cp:lastModifiedBy>ala de dios</cp:lastModifiedBy>
  <dcterms:created xsi:type="dcterms:W3CDTF">2023-05-10T21:13:33Z</dcterms:created>
  <dcterms:modified xsi:type="dcterms:W3CDTF">2023-05-20T04:56:22Z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0x010100142AFEB42A66E44FAEBB861BCC1749D2</vt:lpwstr>
  </property>
</Properties>
</file>