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
    </mc:Choice>
  </mc:AlternateContent>
  <bookViews>
    <workbookView xWindow="45" yWindow="30" windowWidth="9075" windowHeight="5490" activeTab="4"/>
  </bookViews>
  <sheets>
    <sheet name="Code Review Summary" sheetId="3" r:id="rId1"/>
    <sheet name="Metrics Summary View" sheetId="13" r:id="rId2"/>
    <sheet name="Automation Design Criteria" sheetId="9" r:id="rId3"/>
    <sheet name="Code Details" sheetId="7" r:id="rId4"/>
    <sheet name="Coding Standards" sheetId="12" r:id="rId5"/>
    <sheet name="Automation Engineer Analysis" sheetId="11" state="hidden" r:id="rId6"/>
    <sheet name="Datasheet" sheetId="10" state="hidden" r:id="rId7"/>
  </sheets>
  <definedNames>
    <definedName name="_xlnm._FilterDatabase" localSheetId="3" hidden="1">'Code Details'!$C$2:$C$25</definedName>
    <definedName name="_xlnm.Extract" localSheetId="3">'Code Details'!$B$32</definedName>
  </definedNames>
  <calcPr calcId="162913"/>
</workbook>
</file>

<file path=xl/calcChain.xml><?xml version="1.0" encoding="utf-8"?>
<calcChain xmlns="http://schemas.openxmlformats.org/spreadsheetml/2006/main">
  <c r="B45" i="10" l="1"/>
  <c r="H17" i="11" l="1"/>
  <c r="H16" i="11"/>
  <c r="H15" i="11"/>
  <c r="H14" i="11"/>
  <c r="H13" i="11"/>
  <c r="H12" i="11"/>
  <c r="H11" i="11"/>
  <c r="H10" i="11"/>
  <c r="H8" i="11"/>
  <c r="H7" i="11"/>
  <c r="H5" i="11"/>
  <c r="H4" i="11"/>
  <c r="H3" i="11"/>
  <c r="F17" i="11"/>
  <c r="F16" i="11"/>
  <c r="F15" i="11"/>
  <c r="F14" i="11"/>
  <c r="F13" i="11"/>
  <c r="F12" i="11"/>
  <c r="F11" i="11"/>
  <c r="F10" i="11"/>
  <c r="F8" i="11"/>
  <c r="F7" i="11"/>
  <c r="F5" i="11"/>
  <c r="F4" i="11"/>
  <c r="F3" i="11"/>
  <c r="D4" i="11"/>
  <c r="D7" i="11"/>
  <c r="D8" i="11"/>
  <c r="D10" i="11"/>
  <c r="D11" i="11"/>
  <c r="D12" i="11"/>
  <c r="D13" i="11"/>
  <c r="D14" i="11"/>
  <c r="D15" i="11"/>
  <c r="D16" i="11"/>
  <c r="D17" i="11"/>
  <c r="D3" i="11"/>
  <c r="D5" i="11"/>
  <c r="G25" i="11" l="1"/>
  <c r="G26" i="11"/>
  <c r="G27" i="11"/>
  <c r="G28" i="11"/>
  <c r="G29" i="11"/>
  <c r="G30" i="11"/>
  <c r="G31" i="11"/>
  <c r="G32" i="11"/>
  <c r="G33" i="11"/>
  <c r="G35" i="11"/>
  <c r="E31" i="11"/>
  <c r="E32" i="11"/>
  <c r="E33" i="11"/>
  <c r="E35" i="11"/>
  <c r="E25" i="11"/>
  <c r="E26" i="11"/>
  <c r="E27" i="11"/>
  <c r="E28" i="11"/>
  <c r="E29" i="11"/>
  <c r="E30" i="11"/>
  <c r="C29" i="11"/>
  <c r="C30" i="11"/>
  <c r="C31" i="11"/>
  <c r="C32" i="11"/>
  <c r="C33" i="11"/>
  <c r="C35" i="11"/>
  <c r="C25" i="11"/>
  <c r="C26" i="11"/>
  <c r="C27" i="11"/>
  <c r="C28" i="11"/>
  <c r="E24" i="11"/>
  <c r="G24" i="11"/>
  <c r="C24" i="11"/>
  <c r="G23" i="11" l="1"/>
  <c r="E23" i="11"/>
  <c r="C23" i="11" l="1"/>
  <c r="E1" i="11" l="1"/>
  <c r="E20" i="11" s="1"/>
  <c r="E22" i="11" l="1"/>
  <c r="C36" i="11" l="1"/>
  <c r="E36" i="11"/>
  <c r="G36" i="11"/>
  <c r="G1" i="11" l="1"/>
  <c r="G20" i="11" s="1"/>
  <c r="C1" i="11"/>
  <c r="C20" i="11" s="1"/>
  <c r="C22" i="11" l="1"/>
  <c r="G22" i="11"/>
  <c r="E34" i="11" l="1"/>
  <c r="E37" i="11" s="1"/>
  <c r="C34" i="11"/>
  <c r="C37" i="11" s="1"/>
  <c r="G34" i="11"/>
  <c r="G37" i="11" s="1"/>
</calcChain>
</file>

<file path=xl/comments1.xml><?xml version="1.0" encoding="utf-8"?>
<comments xmlns="http://schemas.openxmlformats.org/spreadsheetml/2006/main">
  <authors>
    <author>USPTO</author>
  </authors>
  <commentList>
    <comment ref="G4" authorId="0" shapeId="0">
      <text>
        <r>
          <rPr>
            <b/>
            <sz val="9"/>
            <color indexed="81"/>
            <rFont val="Tahoma"/>
            <family val="2"/>
          </rPr>
          <t>USPTO:</t>
        </r>
        <r>
          <rPr>
            <sz val="9"/>
            <color indexed="81"/>
            <rFont val="Tahoma"/>
            <family val="2"/>
          </rPr>
          <t xml:space="preserve">
Note: Most of these items will occur in parallel. The timelines are not meant to reflect sequential work activity.</t>
        </r>
      </text>
    </comment>
  </commentList>
</comments>
</file>

<file path=xl/sharedStrings.xml><?xml version="1.0" encoding="utf-8"?>
<sst xmlns="http://schemas.openxmlformats.org/spreadsheetml/2006/main" count="993" uniqueCount="438">
  <si>
    <t xml:space="preserve"> </t>
  </si>
  <si>
    <t>Total # of Critical Path Scripts</t>
  </si>
  <si>
    <t>Weighted Value</t>
  </si>
  <si>
    <t>Modular</t>
  </si>
  <si>
    <t>Scalable</t>
  </si>
  <si>
    <t>Repeatable</t>
  </si>
  <si>
    <t>Yes</t>
  </si>
  <si>
    <t>No</t>
  </si>
  <si>
    <t>Calculated Value</t>
  </si>
  <si>
    <t>Comments / Notes</t>
  </si>
  <si>
    <t>Weights</t>
  </si>
  <si>
    <t>Most of the time</t>
  </si>
  <si>
    <t>Not at all</t>
  </si>
  <si>
    <t>All of the time</t>
  </si>
  <si>
    <t>Sometimes</t>
  </si>
  <si>
    <t>Coding Standards Score</t>
  </si>
  <si>
    <t>Code Review: Final Score</t>
  </si>
  <si>
    <t xml:space="preserve">Code Review: Primary Checklist  </t>
  </si>
  <si>
    <t>Effective Logs</t>
  </si>
  <si>
    <t>Results Logs</t>
  </si>
  <si>
    <t>TC to TS</t>
  </si>
  <si>
    <t>Scenario</t>
  </si>
  <si>
    <t>Jenkins Setup and Configured</t>
  </si>
  <si>
    <t>Flexible Code</t>
  </si>
  <si>
    <t>Flexible technique</t>
  </si>
  <si>
    <t>Average</t>
  </si>
  <si>
    <t>Test Engineer Analysis</t>
  </si>
  <si>
    <t>Comments</t>
  </si>
  <si>
    <t>TE appears willing to listen to constructive feedback and instruction</t>
  </si>
  <si>
    <t>TE is willing to provide information to team members without being solicited</t>
  </si>
  <si>
    <t>TE is a team player and works well with other team members in all respects</t>
  </si>
  <si>
    <t>Communication (14%)</t>
  </si>
  <si>
    <t>TE is able to adequately communicate his/her position orally</t>
  </si>
  <si>
    <t>TE is able to adequately communicate his/her position in writing</t>
  </si>
  <si>
    <t>Test Acumen / General Test Knowledge (72%)</t>
  </si>
  <si>
    <t>TE regularly incorporates positive and negative test conditions into their scripts</t>
  </si>
  <si>
    <t>TE is able to construct the proper automation test criteria based on vague user stories and incomplete test cases</t>
  </si>
  <si>
    <t>TE knows the difference between Regression, Must Pass, and Smoke test conditions</t>
  </si>
  <si>
    <t>TE knows the rudimentary functions of the test tool that they are using</t>
  </si>
  <si>
    <t>TE is aware of and has incorporated a solid data management plan for automation testing</t>
  </si>
  <si>
    <t>TE is knowledgeable of the application functionality</t>
  </si>
  <si>
    <t>TE appears knowledgeable of the automation framework being applied</t>
  </si>
  <si>
    <t>TE appears knowledgeable of Agile practices</t>
  </si>
  <si>
    <t>Code Details: % Modular</t>
  </si>
  <si>
    <t>Code Details: % Repeatable</t>
  </si>
  <si>
    <t>Code Details: % Constructs Effective Logs</t>
  </si>
  <si>
    <t>Code Details: % Jenkins Setup and Configured</t>
  </si>
  <si>
    <t>Code Details: % Strong, Flexible Coding Technique</t>
  </si>
  <si>
    <t>Code Details: % Correct and Best Use of Data</t>
  </si>
  <si>
    <t>Coding Standards Checklist</t>
  </si>
  <si>
    <t>Automation Engineer Final Score</t>
  </si>
  <si>
    <t>Test Engineers</t>
  </si>
  <si>
    <t>Code Details: % Scalable</t>
  </si>
  <si>
    <t>Review Date:</t>
  </si>
  <si>
    <r>
      <rPr>
        <b/>
        <sz val="12"/>
        <color indexed="8"/>
        <rFont val="Calibri"/>
        <family val="2"/>
        <scheme val="minor"/>
      </rPr>
      <t xml:space="preserve">Project Name:  </t>
    </r>
    <r>
      <rPr>
        <b/>
        <sz val="11"/>
        <rFont val="Calibri"/>
        <family val="2"/>
        <scheme val="minor"/>
      </rPr>
      <t xml:space="preserve"> </t>
    </r>
  </si>
  <si>
    <t>Effective Error Handling</t>
  </si>
  <si>
    <t xml:space="preserve">Reasonable Performance (Minimal Delays) </t>
  </si>
  <si>
    <t xml:space="preserve">Approved Performance (Minimal Delays) </t>
  </si>
  <si>
    <t>TestComplete</t>
  </si>
  <si>
    <t>Selenium</t>
  </si>
  <si>
    <t>Eclipse</t>
  </si>
  <si>
    <t>Other</t>
  </si>
  <si>
    <t>Data used efficiently throughout the automation suite</t>
  </si>
  <si>
    <t xml:space="preserve">Common Functions designed for optimum object coverage </t>
  </si>
  <si>
    <t>Adequate Manual Test Case Coverage</t>
  </si>
  <si>
    <t>Adequate User Story Coverage</t>
  </si>
  <si>
    <t>Automation Design (Suite Level)</t>
  </si>
  <si>
    <t>Artifact is consistent with the Test Plan?</t>
  </si>
  <si>
    <t>Comprehensive Project Folder Structure and Organization</t>
  </si>
  <si>
    <t>Standard/Descriptive Test Script Names</t>
  </si>
  <si>
    <t>Best Use of Data</t>
  </si>
  <si>
    <t>Design document up to date with the current Sprint/Release?</t>
  </si>
  <si>
    <t>Design Document (20%)</t>
  </si>
  <si>
    <t>Common Function</t>
  </si>
  <si>
    <t>Design document adequately describes the automation approach?</t>
  </si>
  <si>
    <t>TOTALS</t>
  </si>
  <si>
    <t>Code Details: Effective Error Handling</t>
  </si>
  <si>
    <t xml:space="preserve">Code Details: Approved Performance (Minimal Delays) </t>
  </si>
  <si>
    <t>Code Details: Automation Execution Flow Properly Identified and Mapped</t>
  </si>
  <si>
    <t>Automation Design</t>
  </si>
  <si>
    <t>Automation Design in Coding (30%)</t>
  </si>
  <si>
    <t>Ready API</t>
  </si>
  <si>
    <t>Artifact is consistent with the developed Test Scripts/Services?</t>
  </si>
  <si>
    <t>Jenkins Setup / Configured / Executing</t>
  </si>
  <si>
    <t>Flexible Technique Used</t>
  </si>
  <si>
    <t>Optimum Use of Data</t>
  </si>
  <si>
    <t>Comprehensive Error Handling</t>
  </si>
  <si>
    <t>Execution Flow Identified and Mapped</t>
  </si>
  <si>
    <t>Automation Execution Flow Identified and Mapped</t>
  </si>
  <si>
    <t>Try/Catch used correctly?</t>
  </si>
  <si>
    <r>
      <t xml:space="preserve"> </t>
    </r>
    <r>
      <rPr>
        <b/>
        <sz val="9"/>
        <color indexed="8"/>
        <rFont val="Calibri"/>
        <family val="2"/>
        <scheme val="minor"/>
      </rPr>
      <t>Variables</t>
    </r>
    <r>
      <rPr>
        <sz val="9"/>
        <color indexed="8"/>
        <rFont val="Calibri"/>
        <family val="2"/>
        <scheme val="minor"/>
      </rPr>
      <t xml:space="preserve">: Variable names which do not hold Constant values must be in lower Camel Case while those which hold Constant values use Capital Letters separated by underscore (_). Variable names must intuitively describe the value they hold.   </t>
    </r>
    <r>
      <rPr>
        <sz val="9"/>
        <rFont val="Calibri"/>
        <family val="2"/>
        <scheme val="minor"/>
      </rPr>
      <t xml:space="preserve"> </t>
    </r>
  </si>
  <si>
    <r>
      <t xml:space="preserve"> </t>
    </r>
    <r>
      <rPr>
        <b/>
        <sz val="9"/>
        <color indexed="8"/>
        <rFont val="Calibri"/>
        <family val="2"/>
        <scheme val="minor"/>
      </rPr>
      <t>Functions</t>
    </r>
    <r>
      <rPr>
        <sz val="9"/>
        <color indexed="8"/>
        <rFont val="Calibri"/>
        <family val="2"/>
        <scheme val="minor"/>
      </rPr>
      <t xml:space="preserve">: Function names must be in lower Camel Case. Boolean Functions must be prefixed with “is”. Getter Functions must be prefixed with “get”. Setter Functions must be prefixed with “set”. </t>
    </r>
    <r>
      <rPr>
        <sz val="9"/>
        <rFont val="Calibri"/>
        <family val="2"/>
        <scheme val="minor"/>
      </rPr>
      <t xml:space="preserve"> </t>
    </r>
  </si>
  <si>
    <r>
      <t xml:space="preserve"> </t>
    </r>
    <r>
      <rPr>
        <b/>
        <sz val="9"/>
        <color indexed="8"/>
        <rFont val="Calibri"/>
        <family val="2"/>
        <scheme val="minor"/>
      </rPr>
      <t>Arrays</t>
    </r>
    <r>
      <rPr>
        <sz val="9"/>
        <color indexed="8"/>
        <rFont val="Calibri"/>
        <family val="2"/>
        <scheme val="minor"/>
      </rPr>
      <t xml:space="preserve">: Array names must be in lower Camel Case and the names should preferably be plural to denote multiple elements. </t>
    </r>
    <r>
      <rPr>
        <sz val="9"/>
        <rFont val="Calibri"/>
        <family val="2"/>
        <scheme val="minor"/>
      </rPr>
      <t xml:space="preserve"> </t>
    </r>
  </si>
  <si>
    <r>
      <t xml:space="preserve"> </t>
    </r>
    <r>
      <rPr>
        <sz val="9"/>
        <color indexed="8"/>
        <rFont val="Calibri"/>
        <family val="2"/>
        <scheme val="minor"/>
      </rPr>
      <t>Do Not use Case-Sensitivity to distinguish between Names.  Do not create two different variables/functions/objects with the name differing only in case.</t>
    </r>
  </si>
  <si>
    <r>
      <t xml:space="preserve"> </t>
    </r>
    <r>
      <rPr>
        <sz val="9"/>
        <color indexed="8"/>
        <rFont val="Calibri"/>
        <family val="2"/>
        <scheme val="minor"/>
      </rPr>
      <t>Semicolons always used?</t>
    </r>
  </si>
  <si>
    <r>
      <t xml:space="preserve"> </t>
    </r>
    <r>
      <rPr>
        <sz val="9"/>
        <color indexed="8"/>
        <rFont val="Calibri"/>
        <family val="2"/>
        <scheme val="minor"/>
      </rPr>
      <t>Starting Curly Brackets of a loop construct, which follow a function name, should be on the next Line.</t>
    </r>
  </si>
  <si>
    <r>
      <t xml:space="preserve"> </t>
    </r>
    <r>
      <rPr>
        <sz val="9"/>
        <color indexed="8"/>
        <rFont val="Calibri"/>
        <family val="2"/>
        <scheme val="minor"/>
      </rPr>
      <t>Ending Curly Brackets of a loop construct, which follow a function name, must be on the Next Line.</t>
    </r>
  </si>
  <si>
    <r>
      <t xml:space="preserve"> </t>
    </r>
    <r>
      <rPr>
        <sz val="9"/>
        <color indexed="8"/>
        <rFont val="Calibri"/>
        <family val="2"/>
        <scheme val="minor"/>
      </rPr>
      <t xml:space="preserve">Always declare variables using the </t>
    </r>
    <r>
      <rPr>
        <b/>
        <sz val="9"/>
        <color indexed="8"/>
        <rFont val="Calibri"/>
        <family val="2"/>
        <scheme val="minor"/>
      </rPr>
      <t>var</t>
    </r>
    <r>
      <rPr>
        <sz val="9"/>
        <color indexed="8"/>
        <rFont val="Calibri"/>
        <family val="2"/>
        <scheme val="minor"/>
      </rPr>
      <t xml:space="preserve"> keyword. This ensures proper Scope resolution. </t>
    </r>
    <r>
      <rPr>
        <sz val="9"/>
        <rFont val="Calibri"/>
        <family val="2"/>
        <scheme val="minor"/>
      </rPr>
      <t xml:space="preserve"> </t>
    </r>
  </si>
  <si>
    <r>
      <t xml:space="preserve"> </t>
    </r>
    <r>
      <rPr>
        <sz val="9"/>
        <color indexed="8"/>
        <rFont val="Calibri"/>
        <family val="2"/>
        <scheme val="minor"/>
      </rPr>
      <t xml:space="preserve">Minimize the use of Global Variables. Instead, define variables at a module, function, or loop level. </t>
    </r>
    <r>
      <rPr>
        <sz val="9"/>
        <rFont val="Calibri"/>
        <family val="2"/>
        <scheme val="minor"/>
      </rPr>
      <t xml:space="preserve"> </t>
    </r>
  </si>
  <si>
    <r>
      <t xml:space="preserve"> </t>
    </r>
    <r>
      <rPr>
        <sz val="9"/>
        <color indexed="8"/>
        <rFont val="Calibri"/>
        <family val="2"/>
        <scheme val="minor"/>
      </rPr>
      <t xml:space="preserve">Minimize Nesting of Loops. An optimum nesting level is up to three inner loops. </t>
    </r>
    <r>
      <rPr>
        <sz val="9"/>
        <rFont val="Calibri"/>
        <family val="2"/>
        <scheme val="minor"/>
      </rPr>
      <t xml:space="preserve"> </t>
    </r>
  </si>
  <si>
    <r>
      <t xml:space="preserve"> </t>
    </r>
    <r>
      <rPr>
        <sz val="9"/>
        <color indexed="8"/>
        <rFont val="Calibri"/>
        <family val="2"/>
        <scheme val="minor"/>
      </rPr>
      <t>Always use the Post Increment Operator ++ Instead of += .</t>
    </r>
  </si>
  <si>
    <r>
      <t xml:space="preserve"> </t>
    </r>
    <r>
      <rPr>
        <sz val="9"/>
        <color indexed="8"/>
        <rFont val="Calibri"/>
        <family val="2"/>
        <scheme val="minor"/>
      </rPr>
      <t>Always Use the Array Literal [ ] Instead of constructor new Array( ).</t>
    </r>
  </si>
  <si>
    <t>Total % TC to TS</t>
  </si>
  <si>
    <t>Total % Scenarios</t>
  </si>
  <si>
    <t>Total % Common Functions</t>
  </si>
  <si>
    <t>Driver</t>
  </si>
  <si>
    <t>Total % Driver Scripts</t>
  </si>
  <si>
    <t>Soft Skills (14%)</t>
  </si>
  <si>
    <r>
      <t>Design Response Range</t>
    </r>
    <r>
      <rPr>
        <b/>
        <sz val="9"/>
        <color theme="1"/>
        <rFont val="Calibri"/>
        <family val="2"/>
        <scheme val="minor"/>
      </rPr>
      <t xml:space="preserve"> (5=Optimum, 0=Inadequate)</t>
    </r>
  </si>
  <si>
    <t>Hardcoded values used</t>
  </si>
  <si>
    <t>Deep Finds used</t>
  </si>
  <si>
    <t>Repetitive code used within scripts (ie., not modularized)</t>
  </si>
  <si>
    <t>Repetitive code used between scripts (but not a common function)</t>
  </si>
  <si>
    <t>Parameterized Capability</t>
  </si>
  <si>
    <t>Logical Execution Steps</t>
  </si>
  <si>
    <t>Variables instantiated within functions (5=None, 0=Many)</t>
  </si>
  <si>
    <t xml:space="preserve">Data Highly Representative of Feature Verification </t>
  </si>
  <si>
    <t>Automation Test Script **</t>
  </si>
  <si>
    <t>Responsible Test Engineer **</t>
  </si>
  <si>
    <t>Test Script Type **</t>
  </si>
  <si>
    <t>Flexible: Handles multiple workflows w/similar object types</t>
  </si>
  <si>
    <t>% of Total (% Average if Common Function)</t>
  </si>
  <si>
    <t>Code Detail Grading Criteria</t>
  </si>
  <si>
    <t>Automation Code Coverage (30%)</t>
  </si>
  <si>
    <t>Automation Nomenclature and Organization (10%)</t>
  </si>
  <si>
    <t>Automation Test Script Map (10%)</t>
  </si>
  <si>
    <t>Minimum IF Statements</t>
  </si>
  <si>
    <t>Total Possible Points</t>
  </si>
  <si>
    <t>Total Actual Points</t>
  </si>
  <si>
    <t xml:space="preserve"> Naming Conventions</t>
  </si>
  <si>
    <r>
      <t xml:space="preserve"> </t>
    </r>
    <r>
      <rPr>
        <b/>
        <sz val="12"/>
        <color indexed="8"/>
        <rFont val="Calibri"/>
        <family val="2"/>
        <scheme val="minor"/>
      </rPr>
      <t>Coding Standards</t>
    </r>
  </si>
  <si>
    <t>Test Script Category: Profile</t>
  </si>
  <si>
    <t>Code Details: Common Function and Driver Totals</t>
  </si>
  <si>
    <t>Code Detail Grading Criteria: Baseline Scripts</t>
  </si>
  <si>
    <t>Code Detail Grading Criteria (Supplemental):  Common Functions and Drivers</t>
  </si>
  <si>
    <r>
      <rPr>
        <b/>
        <sz val="12"/>
        <color theme="1"/>
        <rFont val="Calibri"/>
        <family val="2"/>
        <scheme val="minor"/>
      </rPr>
      <t>A:</t>
    </r>
    <r>
      <rPr>
        <b/>
        <sz val="9"/>
        <color theme="1"/>
        <rFont val="Calibri"/>
        <family val="2"/>
        <scheme val="minor"/>
      </rPr>
      <t xml:space="preserve">   Baseline Automation Script Grading Criteria</t>
    </r>
  </si>
  <si>
    <r>
      <rPr>
        <b/>
        <sz val="12"/>
        <color theme="1"/>
        <rFont val="Calibri"/>
        <family val="2"/>
        <scheme val="minor"/>
      </rPr>
      <t>A1:</t>
    </r>
    <r>
      <rPr>
        <b/>
        <sz val="9"/>
        <color theme="1"/>
        <rFont val="Calibri"/>
        <family val="2"/>
        <scheme val="minor"/>
      </rPr>
      <t xml:space="preserve">   Test Engineer Level Metrics: Baseline Automation Script Summary</t>
    </r>
  </si>
  <si>
    <r>
      <rPr>
        <b/>
        <sz val="12"/>
        <color theme="1"/>
        <rFont val="Calibri"/>
        <family val="2"/>
        <scheme val="minor"/>
      </rPr>
      <t>B:</t>
    </r>
    <r>
      <rPr>
        <b/>
        <sz val="9"/>
        <color theme="1"/>
        <rFont val="Calibri"/>
        <family val="2"/>
        <scheme val="minor"/>
      </rPr>
      <t xml:space="preserve">   Supplemental Grading Criteria:  Common Functions and Drivers</t>
    </r>
  </si>
  <si>
    <r>
      <rPr>
        <b/>
        <sz val="12"/>
        <color theme="1"/>
        <rFont val="Calibri"/>
        <family val="2"/>
        <scheme val="minor"/>
      </rPr>
      <t>B1:</t>
    </r>
    <r>
      <rPr>
        <b/>
        <sz val="9"/>
        <color theme="1"/>
        <rFont val="Calibri"/>
        <family val="2"/>
        <scheme val="minor"/>
      </rPr>
      <t xml:space="preserve">   Test Engineer Level Metrics: Common Function and Driver Script Summary</t>
    </r>
  </si>
  <si>
    <r>
      <rPr>
        <b/>
        <sz val="12"/>
        <color theme="1"/>
        <rFont val="Calibri"/>
        <family val="2"/>
        <scheme val="minor"/>
      </rPr>
      <t>C:</t>
    </r>
    <r>
      <rPr>
        <b/>
        <sz val="9"/>
        <color theme="1"/>
        <rFont val="Calibri"/>
        <family val="2"/>
        <scheme val="minor"/>
      </rPr>
      <t xml:space="preserve">   Project Level Script Summary</t>
    </r>
  </si>
  <si>
    <t>Test Engineer</t>
  </si>
  <si>
    <r>
      <rPr>
        <b/>
        <sz val="12"/>
        <color theme="1"/>
        <rFont val="Calibri"/>
        <family val="2"/>
        <scheme val="minor"/>
      </rPr>
      <t xml:space="preserve">A: </t>
    </r>
    <r>
      <rPr>
        <b/>
        <sz val="9"/>
        <color theme="1"/>
        <rFont val="Calibri"/>
        <family val="2"/>
        <scheme val="minor"/>
      </rPr>
      <t xml:space="preserve">  Coding Standards Checklist</t>
    </r>
  </si>
  <si>
    <r>
      <rPr>
        <b/>
        <sz val="12"/>
        <color theme="1"/>
        <rFont val="Calibri"/>
        <family val="2"/>
        <scheme val="minor"/>
      </rPr>
      <t xml:space="preserve">A1: </t>
    </r>
    <r>
      <rPr>
        <b/>
        <sz val="9"/>
        <color theme="1"/>
        <rFont val="Calibri"/>
        <family val="2"/>
        <scheme val="minor"/>
      </rPr>
      <t xml:space="preserve">  Test Engineer Totals</t>
    </r>
  </si>
  <si>
    <t>Automation test script map developed (Execution Guide)</t>
  </si>
  <si>
    <t>% Lines of Code Reviewed</t>
  </si>
  <si>
    <t>Total # Lines of Code Reviewed</t>
  </si>
  <si>
    <t>Test Script Profile</t>
  </si>
  <si>
    <t>Total</t>
  </si>
  <si>
    <t>Total # of Lines of Code Reviewed</t>
  </si>
  <si>
    <t>Executed Successfully in Jenkins</t>
  </si>
  <si>
    <t>N/A</t>
  </si>
  <si>
    <t># of Lines of Code per script**</t>
  </si>
  <si>
    <t>Actual Verified Grade Points</t>
  </si>
  <si>
    <t>Total Supplemental Grade Points</t>
  </si>
  <si>
    <t>Yes/with Errors</t>
  </si>
  <si>
    <t>Yes/with Warnings</t>
  </si>
  <si>
    <t>Yes/No Errors</t>
  </si>
  <si>
    <t xml:space="preserve">    </t>
  </si>
  <si>
    <t>Hide</t>
  </si>
  <si>
    <t>Show</t>
  </si>
  <si>
    <t xml:space="preserve">  </t>
  </si>
  <si>
    <t xml:space="preserve">       </t>
  </si>
  <si>
    <t xml:space="preserve">Test Run Summary </t>
  </si>
  <si>
    <t xml:space="preserve">Project Suite Log </t>
  </si>
  <si>
    <t>FQT</t>
  </si>
  <si>
    <t>SIT</t>
  </si>
  <si>
    <t>PVT</t>
  </si>
  <si>
    <t>X</t>
  </si>
  <si>
    <t>Step in/out Statements Effectively Utilized</t>
  </si>
  <si>
    <t>Single Purpose Design (Primarily for Functions)</t>
  </si>
  <si>
    <t>Jenkins Configuration</t>
  </si>
  <si>
    <t>✓</t>
  </si>
  <si>
    <t>Standard/Descriptive Test Case Name References</t>
  </si>
  <si>
    <t>Design Document</t>
  </si>
  <si>
    <t>Automation Nomenclature and Org.</t>
  </si>
  <si>
    <t>Automation Coding Design</t>
  </si>
  <si>
    <t>Automation Code Coverage</t>
  </si>
  <si>
    <t>Automation Test Script Map</t>
  </si>
  <si>
    <t>Automation Design Total Percentages</t>
  </si>
  <si>
    <t>% Compared to Automation Design (Suite Level)</t>
  </si>
  <si>
    <t>Totals -Sum and Average (Unweighted)</t>
  </si>
  <si>
    <t>% Comparison within Group</t>
  </si>
  <si>
    <t>Derived Value</t>
  </si>
  <si>
    <t>Coding Standards Review (5%)</t>
  </si>
  <si>
    <t>Totals</t>
  </si>
  <si>
    <t>% Coding Standard Met</t>
  </si>
  <si>
    <t>Code Details: Executed Successfully in Jenkins</t>
  </si>
  <si>
    <t>Code Details Metrics Graphics</t>
  </si>
  <si>
    <t># of 5's</t>
  </si>
  <si>
    <t># of 4's</t>
  </si>
  <si>
    <t># of 3's</t>
  </si>
  <si>
    <t># of 2's</t>
  </si>
  <si>
    <t># of 1's</t>
  </si>
  <si>
    <t># of 0's</t>
  </si>
  <si>
    <t># of N/A</t>
  </si>
  <si>
    <t>Coding Standards Metrics Graphics</t>
  </si>
  <si>
    <t>Automation Engineer Analysis Metrics Graphics</t>
  </si>
  <si>
    <t>% Validated</t>
  </si>
  <si>
    <t># Review Points Validated **</t>
  </si>
  <si>
    <t>Requirement Text (User Story or TC Text - Basis for # Review Points) **</t>
  </si>
  <si>
    <t>Targeted Requirement Points</t>
  </si>
  <si>
    <t>Actual Validated Points</t>
  </si>
  <si>
    <t>Validation %</t>
  </si>
  <si>
    <t>Code Details: % Validated</t>
  </si>
  <si>
    <t>Test Engineer Analysis Summary</t>
  </si>
  <si>
    <t>% of Validated Points</t>
  </si>
  <si>
    <t>Total # of Requirement Points Identified</t>
  </si>
  <si>
    <t>Total # of Requirement Points Validated</t>
  </si>
  <si>
    <t>Error Handling</t>
  </si>
  <si>
    <t>Jenkins Execution</t>
  </si>
  <si>
    <t>Suggested Remediation Timeline</t>
  </si>
  <si>
    <t xml:space="preserve">Code Details </t>
  </si>
  <si>
    <t xml:space="preserve">Coding Standards </t>
  </si>
  <si>
    <t xml:space="preserve">Responsible Test Engineer </t>
  </si>
  <si>
    <t xml:space="preserve">• </t>
  </si>
  <si>
    <t>Failure</t>
  </si>
  <si>
    <t>Needs Work</t>
  </si>
  <si>
    <t>Passes</t>
  </si>
  <si>
    <t xml:space="preserve">• Schedule a meeting with the SME, Tab Architect, and TM. Go over the options based on resources, current tasks, time, etc.
• Identify the remeditation timeframe available for the automation code modifications in each of the failing categories.
• Informally document the agreed upon strategy to ensure the direction is clear to all participants.
• Begin the work of improving the design through the subsequent code modifications.
• Provide a regular progress report (with the timeframe determined by the TM). Use the notes to update the Design document as necessary.
</t>
  </si>
  <si>
    <t>• Discuss modifications with the SME, Tab Architect, and TM. Define any changes to make to the existing code base.
• Define the remeditation timeframe for any automation code modifications.
• Include any design modifications in the latest Design document.
• Periodically inform the TM and TAB Architect of progress with a CC to the SME.</t>
  </si>
  <si>
    <t>• Schedule a meeting with the SME, Tab Architect, and TM. Go over the options based on resources, current tasks, time, etc.
• Confirm the remeditation timeframe available for the automation code modifications in each of the failing categories.
• Informally document the agreed upon strategy to ensure the direction is clear to all participants.
• Begin the work of improving the design through the subsequent code modifications.
• Provide a regular progress report (with the timeframe determined by the TM).
• Support the remediation code review as necessary when modifications have been completed.
• Formally document the design modifications in the Design Document.</t>
  </si>
  <si>
    <t>High-Level Summary</t>
  </si>
  <si>
    <t>Assigned Action Steps **</t>
  </si>
  <si>
    <t>Automated Code Review Action Plan Notes</t>
  </si>
  <si>
    <t>Automation Design Review (10%)</t>
  </si>
  <si>
    <t>Code Details Review (85%)</t>
  </si>
  <si>
    <t>Category Metrics</t>
  </si>
  <si>
    <t>Project Metrics</t>
  </si>
  <si>
    <t>Automation Engineer Metrics</t>
  </si>
  <si>
    <t>Code Review Criteria</t>
  </si>
  <si>
    <t>Smoke Test</t>
  </si>
  <si>
    <t>Must Pass</t>
  </si>
  <si>
    <t>Regression</t>
  </si>
  <si>
    <t>Sprint</t>
  </si>
  <si>
    <t>Jenkins Folder</t>
  </si>
  <si>
    <t>Executed Successfully in Jenkins during Code Review</t>
  </si>
  <si>
    <t># Execution Pass</t>
  </si>
  <si>
    <t># Execution Fail</t>
  </si>
  <si>
    <t>Jenkins</t>
  </si>
  <si>
    <t>Null (Not in Jenkins)</t>
  </si>
  <si>
    <t># of Automation Scripts</t>
  </si>
  <si>
    <t xml:space="preserve">Test Environment Execution Results </t>
  </si>
  <si>
    <t>% of Scripts</t>
  </si>
  <si>
    <t>% Execution Pass</t>
  </si>
  <si>
    <t>% Execution Fail</t>
  </si>
  <si>
    <t>Automation Script Count re: Jenkins</t>
  </si>
  <si>
    <t>Pass Jenkins Execution</t>
  </si>
  <si>
    <t>Fail Jenkins Execution</t>
  </si>
  <si>
    <r>
      <rPr>
        <b/>
        <sz val="12"/>
        <color theme="1"/>
        <rFont val="Calibri"/>
        <family val="2"/>
        <scheme val="minor"/>
      </rPr>
      <t>D:</t>
    </r>
    <r>
      <rPr>
        <b/>
        <sz val="9"/>
        <color theme="1"/>
        <rFont val="Calibri"/>
        <family val="2"/>
        <scheme val="minor"/>
      </rPr>
      <t xml:space="preserve">   Jenkins Test Execution Summary: Project</t>
    </r>
  </si>
  <si>
    <t>Total # CR Scripts vs Jenkins</t>
  </si>
  <si>
    <t>Lowhitha Kalyanam</t>
  </si>
  <si>
    <t>Manasa Nayani</t>
  </si>
  <si>
    <t>ExaminerName_Scripts</t>
  </si>
  <si>
    <t>InternationalRegNo_Scripts</t>
  </si>
  <si>
    <t>Earliest_Pub_No_Scripts</t>
  </si>
  <si>
    <t>Filters_Scripts</t>
  </si>
  <si>
    <t>USPCTNo_UI_DB_Comparision</t>
  </si>
  <si>
    <t>Class_SubClass_Scripts</t>
  </si>
  <si>
    <t>FirstNamedApp_Scripts</t>
  </si>
  <si>
    <t>FNamed_ApplicantDB_UIComp</t>
  </si>
  <si>
    <t>FNamed_InventorDB_UIComp</t>
  </si>
  <si>
    <t>Sahil Qureshi</t>
  </si>
  <si>
    <t>ApplicationType_Scripts</t>
  </si>
  <si>
    <t>AppNum_Script</t>
  </si>
  <si>
    <t>AppNo_UIrDB_Validation_TransactionHistoryTab</t>
  </si>
  <si>
    <t>FilingDate_Scripts</t>
  </si>
  <si>
    <t>RefineBy_Filter_Scripts</t>
  </si>
  <si>
    <t>GroupArtUnit_Scripts</t>
  </si>
  <si>
    <t>IntrntlRegNo_UI_DB_Validation_AppDataTab</t>
  </si>
  <si>
    <t>PatentNo_Scripts</t>
  </si>
  <si>
    <t>PCTNo_Scripts</t>
  </si>
  <si>
    <t>Verify_USPTO_Universal_Header_Footer</t>
  </si>
  <si>
    <t>Verify_HomePage_DefaultStats</t>
  </si>
  <si>
    <t>Verify_ClearSearch</t>
  </si>
  <si>
    <t>Verify_Validate_NON_US_PCT_Number</t>
  </si>
  <si>
    <t>Verify_Validate_WIPO_Pub_Number</t>
  </si>
  <si>
    <t>No User Story</t>
  </si>
  <si>
    <t>PEDS</t>
  </si>
  <si>
    <t>US20283 -CLEAR SEARCH
When the user clicks on 'Clear', PEDS shall navigate back to the Home Page [1] and all applied filters are reset [2]</t>
  </si>
  <si>
    <t>1)US33945-UI - Application Search - Search by any available search criteria.
2)US37577-TECHNICAL - PEDS shall display/store ONLY Public Data
1)PEDS shall accept * as the wild card.[1]
PEDs shall display this error message for wrong format " Sorry, the entered Application Number "101/23456" cannot be retrieved as entered. Please re-enter the application number in an alternate format: "99/999,999, 99/999999 or 99999999", or try a new search" [2]
PEDs shall display this error message for searching an application # that is not available "No Results found for the selected criteria"  (Test data 15337117, 15289299) [3]
PEDS shall accept the following format: 99/999 [4], 999 [5], 99/999999 [6], 99999999 [7]  [8-Negative Data]
PEDS user shall be able to search for an application number of a published case (10247474, 10123456) [9]
PEDS user shall be able to search for an application number of an issued case (Test Data: App 14233436 will have an issued patent # 9485908 on 11/08/16, App 13971303 will have an issued patent # 9485909 on 11/08/16) [10]
When PEDS displays an application with a future issue date PEDS shall display the status as Patented Case [11] and the status date as the 150 status date [12]and display the hyphen for the Patent Number and Issue date. [13]
2)If data is determined to be NOT public, do not show the data on the UI [14] and ensure the data is not stored in the PEDS database. [15]
If an Application number is entered that is NOT public, display the following message: [16]
No Results were found for the selected criteria.</t>
  </si>
  <si>
    <t>1)US35434 -UI - Validations of TOP FILTERS tab
2)US34882-UI - Validations of MORE FILTERS tab
3)US35590-Display selected criteria on top of the result table
1)The Top filters shall display the following search criteria: Application Number [1], Filing [2] or 371 (c) Date [3], Application Type [4], Examiner Name [5], Group Art Unit [6], Class/SubClass [7], First Named Inventor [8], First Named Applicant [9], Correspondence Address Customer Number [10], Earliest Publication Number [11],  Earliest Publication Date [12], Patent Number [13], Issue Date of Patent and Keywords [14].
2)The More filters shall display the following search criteria: Confirmation Number [15], Attorney Docket Number [16], Entity Status [17], AIA (First Inventor To File) [18], Status [19], Status Date [20], Location [21], Location Date [22], International Registration Number [23], International Registration Publication Date [24], WIPO Publication Number [25], WIPO Publication Date [26], International Filing Date [27], PCT Number [28], Control Number [29], Title of Invention [30].
3)The system shall display the read-only selected filters on top of the result upon execution of the filters.
The filter name and filter value are shown for each filter. [31]
Multiple selected filters will be shown in one line. [32]
If selected filters can't be shown in one line, the system will provide the ability to expand the display to show all selected filter. [33]
Vertical scroll bar will be available to scroll in case all selected filters cannot be seen from expanded display [34]</t>
  </si>
  <si>
    <t>US20248-SEARCH BY CLASS/SUBCLASS
1.      When the PEDS user clicks on the Class/Subclass hyperlink PEDS shall display the top 5 Class/Subclass values. [1]
2.      PEDS shall display the Facets in this format  &lt;Facet Value&gt; &lt;Facet Count&gt; [2]
3.      When the PEDS user select any facet value PEDS shall return all the application numbers matching for the Class/Subclass. [3]
4.      PEDS shall display the max 20 facets "Top Values (Up to 20)" when selecting "Show More" hyperlink [4]
5.      PEDS shall display the top 5 facets when selecting on "Show Less" hyperlink [5]
6.      PEDS shall allow the user to do a wild card (*) search. For example: 43* will display all the application # containing the desired class or subclass) ( Example  6* results would be 623, 604, etc.) [6-Front] [7- Middle] [8-End]
7.      If the PEDS user hits enter without entering any text into the Class/Subclass searched field, PEDS shall display the message "Please provide valid search criteria" (Click OK in the alert box) [9]
8.      PEDS shall display the error message "No results were found for the selected criteria'. on the right hand side if no results are found based on the user search query. [10]</t>
  </si>
  <si>
    <t>US19844-SEARCH BY PATENT NUMBER
PEDS shall allow the user to search for a patent number [1] along with a wild card * character. [2]
PEDS shall allow the user to search by alphanumeric characters with and without comma (,) as follows:
9,999,999 &amp; 9999999 (5,123,456 &amp; 6854950) [3] [4]
D999,999 &amp; D999999 (D506,829 &amp; ) [5] [6]
PP99,999 &amp; PP99999 [7] [8]
RE99,999 &amp; RE99999 (RE37,661) [9] [10]
T999,999  &amp; T999999 (T109,201) [11] [12]
H999,999 &amp; H999999 (H001,523) [13] [14]
PEDS shall display the following error message "Sorry, patent "wq12" cannot be retrieved as entered. Please re-enter the patent number in an alternate format: Utility "9,999,999" [15] or "9999999" [16], Design "D999,999" [17] or "D999999" [18], Plant "PP9,999" [19] or "PP9999" [20], Reissue "RE99,999" [21] or "RE99999" [22], Def. Pub. "T999,999" [23] or "T999999" [24], SIR "H9,999" [25] or "H9999" [26], or try a new search." when the user enters a wrong format into the Patent # search field.
PEDS shall display this message when the user enters a patent # that is not available" Sorry then entered Patent Number "9,999,999" is not available. The number may have been incorrectly typed, or assigned to an application that is not yet available for public inspection" [27]
 When a user enters a patent # with a future issued date PEDS shall display the application # associated to this patent # with the Status as Patent Case [28], the Status Date is the date of the PALM transaction code 150 [29], a hyphen for the Patent # and Issue Date of Patent. [30] (To be implemented in PEDS application). Once the issue date is current the status &amp; status date remain the same but the Patent No and Issue Date of Patent fields shall display the Patent No [31] and Issue date [32]
As a PEDS user I should be able to review the error message " No results were found for the selected criteria" on the right hand side if no results are found based on the user query [33]</t>
  </si>
  <si>
    <t>US20123-SEARCH BY PCT #
1. The PEDS user shall be able to search for  a PCT # (such as PCT/JP99/00003) [1] along with a wild card* character [2]
2. When the user enters a PCT # that is not available PEDS shall display " Sorry the entered PCT Number "PCT/JP00/00000" is not available. [3] The number may have been incorrectly typed, or assigned to an application that is not yet available for public inspection"
3. When searching for a non US PCT # PEDS shall not have any Title of Invention [4] and Status data [5] on the result page 
4. As a PEDS user I should be able to review the error message " No results were found for the selected criteria" on the right hand side if no results are found based on the user query [6]
5. Input field should always begin with 'PCT/' in this field to ensure only PCT #'s are displayed.  Format error message if it does not begin with PCT/ as:
"Sorry, the PCT Number cannot be retrieved as entered. Please re-enter the PCT Number in format: " PCT/CCYY/99999 or PCT/CCYYYY/999999" [7].</t>
  </si>
  <si>
    <t xml:space="preserve">US20184-APPLICATION DATA TAB FOR US PCT #
PEDS shall display Int'l. Filing Date instead of Filing or 371 (c) date [1]
PEDS shall display Application Type as PCT [2]
PEDS shall display "WIPO Publication No." instead of Earliest Publication No. [3]
PEDS shall display "WIPO Publication Date" instead of Earliest Publication Date [4]
PEDS shall display a hyphen for any data element that is null [5]
</t>
  </si>
  <si>
    <t>1)US36165-APPLICATION DATA TAB FOR NON US PCT #
2)US37557-APPLICATION DATA TAB FOR NON US PCT # - Not to display Transaction tab
1)A table will display the following headers ‘WIPO Publication’ [1], ‘WIPO Publication Date’ [2] and ‘Full-Text and Image’ [3].
Below the ‘WIPO Publication’ header is the Publication Number of the searched PCT Number listed in this “WO YYYY/#####” format [4].  Below the ‘WIPO Publication Date’ header is the Publication Date in DD-MM-YYYY format [5].  Below the ‘Full-Text and Image’ header is the text “View” which is hyperlinked [6]
Upon selecting the hyperlinked text ‘View’ under the header ‘Full-Text and Image’ a new browser is opened to display the WIPO Patentscope database displaying the full text version of the WIPO Publication notice for this application [7] (https://patentscope.wipo.int/search/en/detail.jsf?docId=WO2009087958).
2) The transaction history tab [8] and other tabs (Release 2) [9] shall not be displayed.</t>
  </si>
  <si>
    <t xml:space="preserve">US20203-SEARCH BY APPLICATION TYPE
When the PEDS user clicks on the Application Type searched filters he can select any values from the default five hyperlinks listed that PEDS shall return all the application numbers matching the Application Type [1]
When the PEDS user selects any facet value PEDS shall return all the application numbers matching for the selected Application Type [2]
PEDS shall display the Facets in this format  &lt;Facet Value&gt; &lt;Facet Count&gt; [3]
PEDS shall display the 5 facet values by default [4]
PEDS shall display the Max 7 facets "Top Values (Up to 20)" : Utility [5], Design [6], Plant [7], Re-Issue [8], Re-Examination [9], Provisional [10] and PCT [11] when selecting "Show More" hyperlink
PEDS shall display the top 5 facets with "Show Less" hyperlink [12]
 </t>
  </si>
  <si>
    <t>US20178-SEARCH BY EARLIEST PUBLICATION NUMBER
PEDS shall display this error message for wrong format "Sorry, publication "US 2005-0003221" cannot be retrieved as entered. Please re-enter the publication number in an alternate format: US 9999-9999999 A9, 9999-9999999 A9, 9999-9999999, US 99999999999 A9, 99999999999, or try a new search" [1]
PEDS shall display this message when the user searches for a Publication # that has a future publication date "Sorry, the entered Publication Number "US 2016-1073221 A1" is not available. The number may have been incorrectly typed, or assigned to an application that is not yet available for public inspection". [2]
 As a PEDS user, I should be able to view error message "No results were found for the selected criteria'. on the right hand side if no results are found based on the user search query. [3]</t>
  </si>
  <si>
    <t xml:space="preserve">US20217-SEARCH BY EXAMINER NAME
1.      When the PEDS user clicks on the Examiner Name hyperlink PEDS shall display the top 5 Examiner name values. [1]
2.      PEDS shall display the Facets in this format  &lt;Facet Value&gt; &lt;Facet Count&gt; [2]
3.      When the PEDS user select any facet value PEDS shall return all the application numbers matching for the First [3], Last [4] or Middle name [5] of the examiners.
4.      PEDS shall display the max 20 facets "Top Values (Up to 20)" when selecting "Show More" hyperlink [6]
5.      PEDS shall display the top 5 facets when selecting on "Show Less" hyperlink [7]
6.      PEDS shall allow the user to do a wild card (*) search. For example: Tim* will results for Timothy [8-Front] [9-Middle] [10-End]
7.      If the PEDS user hits enter without entering any text into the Examiner search field, PEDS shall display the message "Please provide valid search criteria" (Click OK in the alert box) [11]
8.      PEDS shall display the error message "No results were found for the selected criteria'. on the right hand side if no results are found based on the user search query. [12]
</t>
  </si>
  <si>
    <t xml:space="preserve">US20242-SEARCH BY FILING OR 371 (c) DATE
When I click on the Filing or 371 (c) Date searched filter I can select any values from the default five hyperlinks listed that PEDS shall return all the application # matching the selected Filing date [1]
PEDS users can initiate the search by entering a valid date range (1910/01/01 up to date) into the Start/End date field [2 - Valid] 
PEDS shall display an Error message " Selected year is outside of the calendar range. Please select the valid date" when the user enters an invalid date [3-Invalid]
PEDS shall display an Error message "Invalid date format - The correct format is YYYY-MM-DD" for any invalid date selection, date format errors etc. [4]
PEDS shall not allow the user to enter a future filing date than the current date [5]
PEDS shall display the Facets in this format  &lt;Facet Value&gt; &lt;Facet Count&gt; [6]
When the user clicks on the Facets hyperlink PEDS shall display the results matching the selected criteria [7]
PEDS shall display the 5 facet values by default [8]
PEDS shall display the top 50 facet values "BY YEAR (Up to 50 years)" when clicking on "Show More" hyperlink [9]
PEDS shall display the top 5 facet values when clicking on "Show Less" hyperlink [10]
(Test Data: For 02544128 filing date is 2/15/1910; For 02209192 filing date is 07/28/1927; For 06334792 filing date is 12/28/1931)
As a PEDS user I should be able to review the error message " No results were found for the selected criteria" on the right hand side if no results are found based on the user query [11]
</t>
  </si>
  <si>
    <t>1)US20250-SEARCH BY FIRST NAMED APPLICANT
2)US36121-Display All Applicants and ALL Inventors
1)When I click on the First Named Applicant seached filter I can select any values from the the default five hyperlinks listed that PEDS shall return all the application numbers matching the applicant name or the legal organization info  [1]
As a PEDS user, I am allowed to do a wild card (*) search. For example: Tim* will results for Timothy [2-Front] [3-Middle] [4-End]
As a PEDS user, if I hit enter without entering any text into the First Named Applicant searched field, I should be able to view a message "Please provide valid search criteria" (Click OK in the alert box) [5]
As a PEDS user, I should be able to view  error message "No results were found for the selected criteria'. on the right hand side if no results are found based on the user search query [6]
PEDS shall display the Facets in this format  &lt;Facet Value&gt; &lt;Facet Count&gt; [7]
When the user clicks on the Facets hyperlink PEDS shall display the results matching the selected criteria [8]
PEDS shall display the top 5 facet values by default [9]
PEDS shall display the top 20 facet values "Top Values (Up to 20)" when clicking on "Show More" hyperlink [10]
PEDS shall display the top 5 facet  values when clicking on "Show Less" hyperlink [11]
Test data (14035361, 14035362, 13836551 has First Named Applicant data; For 10123456, 10111234 First Named Applicant s/b a hyphen)
2)The system shall show first named applicant and a hyperlink for all applicants. [12]
When selecting the all applicants hyperlink, the system shall display the name [13] and address [14]of the applicants.
When selecting the all inventors hyperlink, the system shall display the name [15] and address [16] of the inventors.</t>
  </si>
  <si>
    <t>US20243-SEARCH BY GROUP ART UNIT
1.      When I click on the Group Art Unit search filter I can select any values from the default five hyperlinks listed that PEDS shall return all the application numbers matching the desired group art unit  [1]
2.      As a PEDS user, I am allowed to do a wild card (*) search. For example: 39* will results for 3902, 3992. [2-Front] [3-Middle] [4-End]
3.      As a PEDS user, if I hit enter without entering any text into the Group Art Unit search field, I should be able to view a message "Please provide valid search criteria" (Click OK in the alert box) [5]
4.      As a PEDS user, I should be able to view error message "No results were found for the selected criteria'. on the right hand side if no results are found based on the user search query [6]
5.     When the user clicks on the facet hyperlinks PEDS shall display the application numbers matching the selected criteria [7]
6.      PEDS shall display the Facets in this format  &lt;Facet Value&gt; &lt;Facet Count&gt; [8]
7.      PEDS shall display the top 5 facet values by default [9]
8.      PEDS shall display the top 20 facet values "Top Values (Up to 20)" when clicking on "Show More" hyperlink [10]
9.      PEDS shall display the top 5 facet values when clicking on "Show Less" hyperlink [11]</t>
  </si>
  <si>
    <t xml:space="preserve">US19847-SEARCH BY INTERNATIONAL REGISTRATION NUMBER
1.      When the PEDS user clicks on the “International Registration Number (Hague)” searched filter PEDS shall display a text box so the user can enter a complete International Registration Number # (using this format DM/###,### [1] or DM/###### [2] such as DM/089,329 or DM/089292)
2.      PEDS shall perform a suffix wild card (*) search when the user enters a partial International Registration # [3-Front] [4-Middle] [5-End]
3.      PEDS shall display this error message "Sorry, the entered International Design Registration Number "DM/A89329" cannot be retrieved as entered. Please re-enter the International Registration Number in an alternate format: "DM/######" or try a new search" if the user enters an incorrect DM format. [6]
4.      As a PEDS user, I should be able to view error message "No +criteria'. on the right hand side if no results are found based on the user search query [7]
5.      Test data 35500001 - DM/086482; 35500311 - DM/086536; 35500282 - DM/086547; 35500333 - DM/086608
 </t>
  </si>
  <si>
    <t>US20198-APPLICATION DATA TAB FOR INTERNATIONAL DESIGN #
1.      PEDS shall display the following application data fields: Application Number [1], Filing or 371 (c) Date [2], Application Type [3], Examiner Name [4], Group Art Unit [5], Confirmation Number [6], Attorney Docket Number [7], Class/Subclass [8], First Name Inventor [9], First Name Applicant [10], Entity Status [11], AIA (First Inventor To File) [12], Correspondence Address Customer Number [13], Status [14], Status Date [15], Location [16] , Location Date [17], Earliest Publication No [18], Earliest Publication Date [19], Patent Number [20], Issue Date Of Patent [21], International Registration Number (Hague) [22], International Registration Publication Date [23] and the Title Of Invention [24].
2.      PEDS shall display a hyphen for any data element that is null. [25]
3.      PEDS shall display all the date fields following this format MM-DD-YYYY [26]
4.      PEDS shall display the Examiner Name as Last Name, First Name, Middle I. [27]
5.      PEDS shall display the AIA Indicator values as Yes/No [28] and hyphen [29] for null value
6.      PEDS shall display the Entity values as Small [30], Undiscounted [31] and Micro [32] and a hyphen [33] for null value
7.      PEDS shall display the All Applicants hyperlink even if only one Applicant name is provided [34]
8.     When clicking on the All Applicants/All Inventors hyperlink a new windows opens and displays the the APPLICANT/INVENTOR INFORMATION table with 2 columns: Name (First name Last Name) [35] &amp; Address (City and State or Country) [36]</t>
  </si>
  <si>
    <t xml:space="preserve">US20276-SEARCH BY WIPO PUBLICATION NO
1. When the PEDS user clicks on the “WIPO Publication Number” searched filter PEDS shall display a text box so the user can enter a complete WIPO Publication # (using this format WO YYYY/##### [1] or WO YYYY/######  [2]).
2. When the PEDS user enters a valid WIPO Publication # PEDS shall return all the PCT application numbers matching for the selected WIPO Publication criteria [3]
3. PEDS shall perform a suffix wild card (*) search when the user enters a partial WIPO Publication Number when selecting the " WIPO Publication Number" hyperlink [4-Front] [5-Middle] [6-End]
4. As a PEDS user I should be able to review the error message " No results were found for the selected criteria" on the right hand side if no results are found based on the user query [7]
5. PEDS shall display this error message "Sorry, the entered WIPO PUBLICATION Number "WO 200A/116850" cannot be retrieved as entered. Please re-enter the WIPO Publication Number in an alternate format: "WO YYYY/99999 or WO YYYY/999999" or try a new search" if the user enters an incorrect format and include message on line 4. [8]
</t>
  </si>
  <si>
    <r>
      <t xml:space="preserve">1)US15123 -UI -Display the USPTO universal header and footer [1]
2)US37413-Technical - DISPLAY THE FAQ [2], USER MANUAL [3], API DOCUMENTATION [4]ON THE HOME PAGE as a Static content
1)UI should follow the USPTO UI Standards. [5]
2)The system name PAIR BULK DATA (PBD) of all the FAQ [6], User Manual [7]&amp; API DOCUMENTATION [8]shall be changed to PATENT EXAMINATION DATA </t>
    </r>
    <r>
      <rPr>
        <sz val="9"/>
        <color rgb="FFFF0000"/>
        <rFont val="Calibri"/>
        <family val="2"/>
        <scheme val="minor"/>
      </rPr>
      <t>SEARCH</t>
    </r>
    <r>
      <rPr>
        <sz val="9"/>
        <color theme="1"/>
        <rFont val="Calibri"/>
        <family val="2"/>
        <scheme val="minor"/>
      </rPr>
      <t xml:space="preserve"> (PEDS)
The above 3 links shall be fully functional in Dev, SIT and FQT environment. 
The screenshots of the User Manual shall be updated to the latest UI.
</t>
    </r>
  </si>
  <si>
    <t>The scripts contain a combination of PBD vs. PEDS. Standardization on PEDS  would be optimum.</t>
  </si>
  <si>
    <t>US34001 -The service to retrieve the home page facets. Initially few of the facets from Application tab fields will be displayed [1 - 14].</t>
  </si>
  <si>
    <t>US14524- Display Transaction History Tab Data (UI &amp; API)
Transaction History tab will display a table with three columns: Date [1], Code [2]and Transaction Description [3].  
The Transaction Date, Code and Description should be listed as column headers. [Same as above check]
The Transaction Date shall display the date from newest to oldest with the newest being at the top [4]
The Transaction Date shall follow MM-DD-YYYY format [5] 
PEDS shall not display any PCT Chapter II transactions for PCT application number. (see attachment) [6 - Not Checking This]
Any transaction description that has a future date shall not be displayed [7]</t>
  </si>
  <si>
    <t>US35590 - Represented in Filters_Scripts [1]</t>
  </si>
  <si>
    <t>The application is displaying the result table for the invalid data: ///WO 2015/089526</t>
  </si>
  <si>
    <t>some errors generated regarding zero sized window and Show More link not being available. Reran without issue. There was no specific test regarding the Address being verified along with the name.</t>
  </si>
  <si>
    <t xml:space="preserve">Script lists hard coded data values instead of using an Excel spreadsheet as the other scripts do for data usage. Not included in Jenkins since the features are tested in other scripts. </t>
  </si>
  <si>
    <t>Observed that the verification of each of the drop down items is taking extra time, perhaps due to the FindChild in the function. Consideration should be made to exercise more filter criteria to retrieve multiple levels of results within a single script instead of the three scripts for filtration. The user story lists fields outside of those available for Release 1 and 1.5. These will be ignored for the review. The logging surrounding Keyboard input default could be handled better to display the input data.</t>
  </si>
  <si>
    <t xml:space="preserve">Script completes with an existance validation for Top Filters and More Filters. </t>
  </si>
  <si>
    <t xml:space="preserve">Show Less count of 5 records is missing from the current script. The verify_Top5Fcts(FilterType) needs to be integrated with the Show Less function. (Fixed) General question of whether the wild card allows *56, 5*6, and 56* as valid entries? Data always has the * in the back [e.g., 56*]
</t>
  </si>
  <si>
    <t xml:space="preserve">Even though the script passed execution, there are a number of items that should be updated. In one occurrence when checking for the non-PCT number and subsequent check for Title of Invention and Status data on the result page, invalid input is passed. The check is still attempted however. There needs to be another verification to prove that there is a positive result prior to the verification of Title of Invention and Status data.  </t>
  </si>
  <si>
    <t>The only issue with the Jenkins execution was a wrong error message displayed. Another user had the data file open and it generated an error message. Rerun without issue in FQT.</t>
  </si>
  <si>
    <t>Automation Test Script
 (Manual Entry Required)**</t>
  </si>
  <si>
    <t>Displays Input Value</t>
  </si>
  <si>
    <t>Does Not Display Input Value</t>
  </si>
  <si>
    <t>Message Logs: Keyboard Input</t>
  </si>
  <si>
    <t>Int. Design…</t>
  </si>
  <si>
    <t>Logs gain the most from:</t>
  </si>
  <si>
    <t>Specific error generated</t>
  </si>
  <si>
    <t>Execution Errors Observed</t>
  </si>
  <si>
    <t>Row Identification</t>
  </si>
  <si>
    <t>None</t>
  </si>
  <si>
    <t>Ensure inclusion of all necessary scripts</t>
  </si>
  <si>
    <t>Data Elements</t>
  </si>
  <si>
    <t>Missing validation support data</t>
  </si>
  <si>
    <t>General Observations</t>
  </si>
  <si>
    <t>Some inconsistencies in the logged methods used for verification and validation.</t>
  </si>
  <si>
    <t>Status_Scripts</t>
  </si>
  <si>
    <t>US20254
When the PEDS user clicks on the “Status” hyperlink PEDS shall display a text box so the user can enter a Status description to retrieve the list of applications [1]
PEDS shall perform a suffix wild card search when the user enters a partial Status (*) description when selecting the "Status" hyperlink [2]
When the PEDS user enters a valid Status description PEDS shall return all the application numbers matching for the selected Status description criteria [3]
When the PEDS user clicks on the Status hyperlink PEDS shall display the 5 Top Value Status facets [4]
PEDS shall display the Status Facets in this format  &lt;Facet Value&gt; &lt;Facet Count&gt; [5]
When the PEDS user selects any Status facet value PEDS shall return all the application numbers matching for the selected Status value [6]
PEDS shall display the Max 20 Status facets "Top Values (Up to 20)" when selecting "Show More" hyperlink [7]
PEDS shall display the top 5 Location facets with "Show Less" hyperlink [8]
As a PEDS user I should be able to review the error message " No results were found for the selected criteria" on the right hand side if no results are found based on the user query [9]</t>
  </si>
  <si>
    <t>Verify_XML</t>
  </si>
  <si>
    <t>JSON_DriverScript</t>
  </si>
  <si>
    <t>XML_DriverScript</t>
  </si>
  <si>
    <t xml:space="preserve">US45874 - 
ApplicationNumberText and GroupArtUnitNumber: in PBD, these values are stored in both an electronicText attribute, and in the element content (i.e. between the opening and closing tags). In PEDS they are stored only in the electronicText attribute. This is inconvenient because it is the only place in which it is necessary to read element attributes to access the data, which is something that I have not had to do at all when working with PBD. In this sense it appears to be an inconsistency in the PEDS schema. [1-Store in both an electronicText attribute and 2-in the element content?]
</t>
  </si>
  <si>
    <t>US45876 - 1
US37604 - 2
1 -Include applicant address data:  City [1] and State [2] info that is present in the UI,  in the download file.
2 -Transaction History elements should be available in the XML and JSON download [3].</t>
  </si>
  <si>
    <t>US45876 - 1
US37604 - 2
1 -Include applicant address data:  City [1] and State [2] info that is present in the UI,  in the download file.
2 -Transaction History elements should be available in the XML [3] and JSON download.</t>
  </si>
  <si>
    <t>Not included in Jenkins since the features are tested in other scripts. This script did not report on "Status" option in More Filters.</t>
  </si>
  <si>
    <t>Script fails in a few spots but they appear to be planned failures using invalid data to review the error messages. Not in Jenkins. The following message is generated quite a few times since the code moves through the data list multiple times. "The application is displaying the result table for the invalid data: ..."  Not sure if this is the right message to have since the actual error message stated that nothing was returned from the query.</t>
  </si>
  <si>
    <t>Had no issues running in PVT. Transaction Tab was found and selected. Invalid # of total rows counted for Transaction History tab. Seems out of sync with the other row #'s and totals. Separate email sent and item was resolved. Encountered an error message regarding attempt to perform an action against a zero sized window. Ran to completion the next run.</t>
  </si>
  <si>
    <t xml:space="preserve">The Jenkins job didn't execute successfully in the last cycle. When the value is not found, consistently receives an error message regarding: "The Result table is not present and the following error message is being generated: Sorry, the entered International Design Registration Number "" cannot be retrieved as entered. Please re-enter the International Registration Number in an alternate format: "DM/######" or try a new search. </t>
  </si>
  <si>
    <t>The logs showing the data comparison could be further detailed with the name of the field being validated.</t>
  </si>
  <si>
    <t>Suggested a change of comments regarding Show More and Show Less into Top 20 Facets and Top 5 Facets. Also should update the logs to show a row or data difference when comparisons are made.</t>
  </si>
  <si>
    <t>Some of the Try/Catch combinations are detailed messages while others are the default Try/Catch without elaboration.</t>
  </si>
  <si>
    <t>Type Mismatch error generated in the logs.</t>
  </si>
  <si>
    <t>Property Date value doesn't match expected value. FQT execution ran into zero sized windows, and Unable to obtain the item's rectangle error messages. These errors have been consistent.</t>
  </si>
  <si>
    <t>Error generated when this script ran in FQT. See log information. All Applicant link is missing.</t>
  </si>
  <si>
    <t>Error generated: Displaying of Application Data Tab for International Design did not execute succesfully : External table is not in the expected format. Looking at the previous version, the Title of Invention does not appear to populate in the log messages.  The All Applicants hyperlink has not been specifically validated or logged. One data source so limited validation for optional data values.</t>
  </si>
  <si>
    <t>Log messages should be reviewed. There is a case where the message is returning a non-compare for Inventor data when it looks like the comparison is valid.</t>
  </si>
  <si>
    <t>An application with a future issue date, proof of using non-public data</t>
  </si>
  <si>
    <t>Wrong error message displayed: No Results were found for the selected criteria. One section of the collapseAl() function shows a message of collapse validation, but does not really validate any action:
 if (collapseAll.Exists) 
          {
            collapseAll.Click();
            Log.Checkpoint("All Results collapsed !");
          } 
        else 
          {
            Log.Error("Collapse All link does not exist");
          }</t>
  </si>
  <si>
    <t>Do Not use Case-Sensitivity to distinguish between Names.  Do not create two different variables/functions/objects with the name differing only in case.</t>
  </si>
  <si>
    <t>AllFilters_Search_Functions</t>
  </si>
  <si>
    <t>Code Examples</t>
  </si>
  <si>
    <t>Script</t>
  </si>
  <si>
    <t>Function</t>
  </si>
  <si>
    <t>checkTopFilters_textbx()</t>
  </si>
  <si>
    <t>var searchType = exlSheet.Value("Search_Type"); 
var searchtype  =exlSheet.Value("SearchTypes");</t>
  </si>
  <si>
    <t>ApplicationType_Functions</t>
  </si>
  <si>
    <t>verifyappTypeNo()</t>
  </si>
  <si>
    <t>No Try/Catch used.</t>
  </si>
  <si>
    <t>verify_Validate_Class_subClass_functions</t>
  </si>
  <si>
    <t>click_Class_subClass_Link()</t>
  </si>
  <si>
    <t>General Notes and Standards</t>
  </si>
  <si>
    <t xml:space="preserve"> Log.Checkpoint("The class and Sublcass link DOEs NOT exist and is Clicked as expected");
(Can't be clicked if it doesn't exist)</t>
  </si>
  <si>
    <t>FilingDate_Function</t>
  </si>
  <si>
    <t>verify_Date_picker()</t>
  </si>
  <si>
    <t>Common functions should not contain hardcoded data.</t>
  </si>
  <si>
    <t>selecting_Dates("2015", "Apr", "4")
endDat_TBx.Click();
selecting_Dates("2017", "Mar", "4")</t>
  </si>
  <si>
    <t>functionsPBD</t>
  </si>
  <si>
    <t>collapseAl()</t>
  </si>
  <si>
    <t>Validation of the actual collapse of records is needed. Follow through of the action…</t>
  </si>
  <si>
    <t xml:space="preserve"> if (collapseAll.Exists) 
          {
            collapseAll.Click();
            Log.Checkpoint("All Results collapsed !");
          } 
        else 
          {
            Log.Error("Collapse All link does not exist");
          }</t>
  </si>
  <si>
    <t>Project Functions: Observations</t>
  </si>
  <si>
    <t>Detailed error messages should be consistent with the logic and correctly worded for clarity</t>
  </si>
  <si>
    <t>AppNo_UI_DB_Validation_PatentTermExtHistoryTab</t>
  </si>
  <si>
    <t>verify_Validate_AppNum__UIData()</t>
  </si>
  <si>
    <t>Always Use the Array Literal [ ] Instead of constructor new Array( ).</t>
  </si>
  <si>
    <t>var array_1 = new Array(), array_2 = new Array();array_3 = new Array();</t>
  </si>
  <si>
    <r>
      <rPr>
        <b/>
        <sz val="12"/>
        <color theme="1"/>
        <rFont val="Calibri"/>
        <family val="2"/>
        <scheme val="minor"/>
      </rPr>
      <t>E:</t>
    </r>
    <r>
      <rPr>
        <b/>
        <sz val="9"/>
        <color theme="1"/>
        <rFont val="Calibri"/>
        <family val="2"/>
        <scheme val="minor"/>
      </rPr>
      <t xml:space="preserve">  Additional Help Tables: 
Observations, </t>
    </r>
    <r>
      <rPr>
        <b/>
        <u/>
        <sz val="9"/>
        <color theme="1"/>
        <rFont val="Calibri"/>
        <family val="2"/>
        <scheme val="minor"/>
      </rPr>
      <t>Inconsistencies and Errors</t>
    </r>
  </si>
  <si>
    <t>WO YYYY/##### is now WO YYYY/######</t>
  </si>
  <si>
    <t>99999999999 (20010041321)</t>
  </si>
  <si>
    <t>Action Plan</t>
  </si>
  <si>
    <t>Priority</t>
  </si>
  <si>
    <t>Review the current logs for inconsistencies and re-code as necessary</t>
  </si>
  <si>
    <t>High</t>
  </si>
  <si>
    <t xml:space="preserve">A number of data worksheets don't have a name other than Sheet N. Are all of these in use? </t>
  </si>
  <si>
    <t>Suggestion: Delete those that aren't and provide real names to those sheets that are in use.</t>
  </si>
  <si>
    <t>Rework the configuration for pictures to catch relevant data.</t>
  </si>
  <si>
    <t>Rework the code for Try/Catches to make them more effective.</t>
  </si>
  <si>
    <t>Medium</t>
  </si>
  <si>
    <t>Very High</t>
  </si>
  <si>
    <t>Improve data input (where possible) so that it more relevant and consistent across the environments.</t>
  </si>
  <si>
    <t>Common function verifications could be made stronger. (see examples in the Code Details worksheet)</t>
  </si>
  <si>
    <t>Review the functions to ensure proper validation for the input data and features.</t>
  </si>
  <si>
    <t xml:space="preserve">Keyboard Input picture doesn't show the input data or in some cases the errors that were generated. </t>
  </si>
  <si>
    <t>Valid data usage could be improved</t>
  </si>
  <si>
    <t>Execution errors within the scripts</t>
  </si>
  <si>
    <t>Clean up the execution errors identified in the table in Code Details.</t>
  </si>
  <si>
    <t>PEDS shall display the AIA Indicator values as No and hyphen for null value
PEDS shall display the Entity values as a hyphen for null value</t>
  </si>
  <si>
    <t>There was an attempt to perform an action on a zero-sized window. Reran successfully 6/8/17.</t>
  </si>
  <si>
    <t>Type mismatchThe function verify_validate_TopFilters_search did not execute properly. Executed successfully 6/8/17.</t>
  </si>
  <si>
    <t>There was an attempt to perform an action on a zero-sized window. Reran 6/8/17. The job had an error in it but it was based on not meeting expectations vs technical error.</t>
  </si>
  <si>
    <t>Unable to verify a value with the property checkpoint. The property value cannot be obtained. Reran successfully on 6/8/17.</t>
  </si>
  <si>
    <t>ALL Applicant link  does not exist and is not clicked as expected. Reran successfully on 6/8/17.</t>
  </si>
  <si>
    <t>STEP FAIL. UNFORESEEN EXCEPTION IN verifyALLInventor_UI_DBComp(): 'null' is null or not an object. Reran 6/8/17. The job failed at the very end after all of the validation had occurred.</t>
  </si>
  <si>
    <t>Type mismatchThe function verify_validate_MoreFilters_search(appNo, searchType)) execute properly. Executed successfully on 6/8/17. There were errors but they were expected based on incorrect error messages being returned.</t>
  </si>
  <si>
    <t>Corrected</t>
  </si>
  <si>
    <t>Corrected for the specific example</t>
  </si>
  <si>
    <t>Corrected but should review spelling</t>
  </si>
  <si>
    <t>Corrected. Hard coded data removed.</t>
  </si>
  <si>
    <t>Modifications requested</t>
  </si>
  <si>
    <t>Data modifications requested</t>
  </si>
  <si>
    <t>Error Handling modifications requested</t>
  </si>
  <si>
    <t>Some coding standard modifications requested</t>
  </si>
  <si>
    <t>Ensure successful execution in Jenkins</t>
  </si>
  <si>
    <t>Defect</t>
  </si>
  <si>
    <t>None - Inconsistent Only</t>
  </si>
  <si>
    <t>ID1012</t>
  </si>
  <si>
    <t>Java / Java Script</t>
  </si>
  <si>
    <t>Language:</t>
  </si>
  <si>
    <t>Functional Programs</t>
  </si>
  <si>
    <t>Functional Program Types</t>
  </si>
  <si>
    <r>
      <t xml:space="preserve">Functional Program Entities
 </t>
    </r>
    <r>
      <rPr>
        <b/>
        <sz val="8"/>
        <color theme="1"/>
        <rFont val="Calibri"/>
        <family val="2"/>
        <scheme val="minor"/>
      </rPr>
      <t>(Manual Entry Required)**</t>
    </r>
  </si>
  <si>
    <t>Initial Review: # User Story Review Points **</t>
  </si>
  <si>
    <t>Number of Functional Programs</t>
  </si>
  <si>
    <t>Automated Action Plan</t>
  </si>
  <si>
    <t>Code Review Passes</t>
  </si>
  <si>
    <t>Automation Design Passed</t>
  </si>
  <si>
    <t>TBD by SME and TM</t>
  </si>
  <si>
    <t>Automation Validation Passes</t>
  </si>
  <si>
    <t>Automation Modularity Passes</t>
  </si>
  <si>
    <t>Automation Scalability Passes</t>
  </si>
  <si>
    <t>Automation Repeatability Passes</t>
  </si>
  <si>
    <t>Results Logs Need Work - Please review code with SME and TAB Architect Prior to Update</t>
  </si>
  <si>
    <t>2 Weeks</t>
  </si>
  <si>
    <t>Jenkins Configuration Passes</t>
  </si>
  <si>
    <t>No Time Needed</t>
  </si>
  <si>
    <t>Data Usage Needs Work - Please review data elements with SME and TAB Architect</t>
  </si>
  <si>
    <t>1 Week</t>
  </si>
  <si>
    <t>Error Handling development Needs Work - Please review Error Handling techniques with SME and TAB Architect</t>
  </si>
  <si>
    <t>Jenkins execution of scripts Needs Work - Please review Jenkins configuration and script execution with SME and TAB Architect</t>
  </si>
  <si>
    <t>Coding Standards Pass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</si>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</sst>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
  </numFmts>
  <fonts count="31">
    <font>
      <sz val="11"/>
      <color theme="1"/>
      <name val="Calibri"/>
      <family val="2"/>
      <scheme val="minor"/>
    </font>
    <font>
      <sz val="11"/>
      <name val="Calibri"/>
      <family val="2"/>
      <scheme val="minor"/>
    </font>
    <font>
      <b/>
      <sz val="12"/>
      <color indexed="8"/>
      <name val="Calibri"/>
      <family val="2"/>
      <scheme val="minor"/>
    </font>
    <font>
      <b/>
      <sz val="12"/>
      <color theme="1"/>
      <name val="Calibri"/>
      <family val="2"/>
      <scheme val="minor"/>
    </font>
    <font>
      <b/>
      <sz val="11"/>
      <name val="Calibri"/>
      <family val="2"/>
      <scheme val="minor"/>
    </font>
    <font>
      <b/>
      <sz val="11"/>
      <color theme="1"/>
      <name val="Calibri"/>
      <family val="2"/>
      <scheme val="minor"/>
    </font>
    <font>
      <sz val="9"/>
      <color rgb="FF000000"/>
      <name val="Inherit"/>
    </font>
    <font>
      <sz val="10"/>
      <name val="Calibri"/>
      <family val="2"/>
      <scheme val="minor"/>
    </font>
    <font>
      <sz val="9"/>
      <color theme="1"/>
      <name val="Calibri"/>
      <family val="2"/>
      <scheme val="minor"/>
    </font>
    <font>
      <b/>
      <sz val="9"/>
      <color theme="1"/>
      <name val="Calibri"/>
      <family val="2"/>
      <scheme val="minor"/>
    </font>
    <font>
      <b/>
      <sz val="10"/>
      <name val="Calibri"/>
      <family val="2"/>
      <scheme val="minor"/>
    </font>
    <font>
      <b/>
      <sz val="14"/>
      <name val="Calibri"/>
      <family val="2"/>
      <scheme val="minor"/>
    </font>
    <font>
      <sz val="9"/>
      <name val="Calibri"/>
      <family val="2"/>
      <scheme val="minor"/>
    </font>
    <font>
      <b/>
      <sz val="9"/>
      <color indexed="8"/>
      <name val="Calibri"/>
      <family val="2"/>
      <scheme val="minor"/>
    </font>
    <font>
      <sz val="9"/>
      <color indexed="8"/>
      <name val="Calibri"/>
      <family val="2"/>
      <scheme val="minor"/>
    </font>
    <font>
      <b/>
      <sz val="8"/>
      <color theme="1"/>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sz val="11"/>
      <color rgb="FFFF0000"/>
      <name val="Calibri"/>
      <family val="2"/>
      <scheme val="minor"/>
    </font>
    <font>
      <sz val="11"/>
      <color theme="1"/>
      <name val="Wingdings 2"/>
      <family val="1"/>
      <charset val="2"/>
    </font>
    <font>
      <sz val="11"/>
      <color theme="6" tint="-0.249977111117893"/>
      <name val="Arial Unicode MS"/>
      <family val="2"/>
    </font>
    <font>
      <sz val="14"/>
      <name val="Calibri"/>
      <family val="2"/>
      <scheme val="minor"/>
    </font>
    <font>
      <sz val="11"/>
      <color theme="1"/>
      <name val="Calibri"/>
      <family val="2"/>
      <scheme val="minor"/>
    </font>
    <font>
      <b/>
      <sz val="9"/>
      <name val="Calibri"/>
      <family val="2"/>
      <scheme val="minor"/>
    </font>
    <font>
      <sz val="9"/>
      <color indexed="81"/>
      <name val="Tahoma"/>
      <family val="2"/>
    </font>
    <font>
      <b/>
      <sz val="9"/>
      <color indexed="81"/>
      <name val="Tahoma"/>
      <family val="2"/>
    </font>
    <font>
      <sz val="9"/>
      <color rgb="FF000000"/>
      <name val="Calibri"/>
      <family val="2"/>
      <scheme val="minor"/>
    </font>
    <font>
      <sz val="9"/>
      <color theme="1"/>
      <name val="Calibri"/>
      <family val="2"/>
    </font>
    <font>
      <sz val="9"/>
      <color rgb="FFFF0000"/>
      <name val="Calibri"/>
      <family val="2"/>
      <scheme val="minor"/>
    </font>
    <font>
      <b/>
      <u/>
      <sz val="9"/>
      <color theme="1"/>
      <name val="Calibri"/>
      <family val="2"/>
      <scheme val="minor"/>
    </font>
  </fonts>
  <fills count="16">
    <fill>
      <patternFill patternType="none"/>
    </fill>
    <fill>
      <patternFill patternType="gray125"/>
    </fill>
    <fill>
      <patternFill patternType="solid">
        <fgColor theme="3"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9" fontId="23" fillId="0" borderId="0" applyFont="0" applyFill="0" applyBorder="0" applyAlignment="0" applyProtection="0"/>
  </cellStyleXfs>
  <cellXfs count="298">
    <xf numFmtId="0" fontId="0" fillId="0" borderId="0" xfId="0"/>
    <xf numFmtId="0" fontId="0" fillId="0" borderId="0" xfId="0"/>
    <xf numFmtId="0" fontId="0" fillId="0" borderId="0" xfId="0" applyAlignment="1">
      <alignment vertical="top"/>
    </xf>
    <xf numFmtId="0" fontId="0" fillId="0" borderId="0" xfId="0" applyAlignment="1">
      <alignment wrapText="1"/>
    </xf>
    <xf numFmtId="0" fontId="0" fillId="0" borderId="0" xfId="0" applyAlignment="1"/>
    <xf numFmtId="0" fontId="0" fillId="0" borderId="0" xfId="0" applyAlignment="1">
      <alignment horizontal="left" vertical="top"/>
    </xf>
    <xf numFmtId="0" fontId="7" fillId="0" borderId="1" xfId="0" applyNumberFormat="1" applyFont="1" applyFill="1" applyBorder="1" applyAlignment="1" applyProtection="1">
      <alignment horizontal="left" vertical="top" wrapText="1"/>
    </xf>
    <xf numFmtId="0" fontId="0" fillId="0" borderId="0" xfId="0" applyAlignment="1"/>
    <xf numFmtId="0" fontId="0" fillId="0" borderId="0" xfId="0" applyAlignment="1">
      <alignment vertical="top"/>
    </xf>
    <xf numFmtId="0" fontId="0" fillId="0" borderId="0" xfId="0" applyAlignment="1">
      <alignment horizontal="left" vertical="top"/>
    </xf>
    <xf numFmtId="0" fontId="9" fillId="4" borderId="1" xfId="0" applyFont="1" applyFill="1" applyBorder="1" applyAlignment="1">
      <alignment horizontal="center" vertical="top" wrapText="1"/>
    </xf>
    <xf numFmtId="164" fontId="1" fillId="0" borderId="1" xfId="0" applyNumberFormat="1" applyFont="1" applyFill="1" applyBorder="1" applyAlignment="1" applyProtection="1">
      <alignment vertical="top" wrapText="1"/>
    </xf>
    <xf numFmtId="0" fontId="0" fillId="5" borderId="0" xfId="0" applyFill="1" applyBorder="1" applyAlignment="1"/>
    <xf numFmtId="0" fontId="9" fillId="7" borderId="1" xfId="0" applyFont="1" applyFill="1" applyBorder="1" applyAlignment="1">
      <alignment horizontal="center" vertical="top"/>
    </xf>
    <xf numFmtId="0" fontId="0" fillId="5" borderId="0" xfId="0" applyFont="1" applyFill="1" applyBorder="1" applyAlignment="1">
      <alignment vertical="top"/>
    </xf>
    <xf numFmtId="0" fontId="0" fillId="5" borderId="0" xfId="0" applyFill="1" applyBorder="1" applyAlignment="1">
      <alignment horizontal="left" vertical="top"/>
    </xf>
    <xf numFmtId="0" fontId="10" fillId="5" borderId="0" xfId="0" applyNumberFormat="1" applyFont="1" applyFill="1" applyBorder="1" applyAlignment="1" applyProtection="1">
      <alignment horizontal="left" vertical="top" wrapText="1"/>
    </xf>
    <xf numFmtId="0" fontId="0" fillId="5" borderId="0" xfId="0" applyFill="1" applyAlignment="1"/>
    <xf numFmtId="0" fontId="0" fillId="5" borderId="0" xfId="0" applyFill="1" applyAlignment="1">
      <alignment horizontal="left" vertical="top"/>
    </xf>
    <xf numFmtId="0" fontId="0" fillId="5" borderId="0" xfId="0" applyFill="1" applyAlignment="1">
      <alignment vertical="top"/>
    </xf>
    <xf numFmtId="0" fontId="1" fillId="5" borderId="6" xfId="0" applyNumberFormat="1" applyFont="1" applyFill="1" applyBorder="1" applyAlignment="1" applyProtection="1">
      <alignment vertical="top" wrapText="1"/>
    </xf>
    <xf numFmtId="0" fontId="0" fillId="0" borderId="2" xfId="0" applyBorder="1" applyAlignment="1">
      <alignment vertical="top"/>
    </xf>
    <xf numFmtId="0" fontId="5" fillId="0" borderId="1" xfId="0" applyFont="1" applyBorder="1" applyAlignment="1">
      <alignment vertical="top"/>
    </xf>
    <xf numFmtId="164" fontId="1" fillId="0" borderId="6" xfId="0" applyNumberFormat="1" applyFont="1" applyFill="1" applyBorder="1" applyAlignment="1" applyProtection="1">
      <alignment vertical="top" wrapText="1"/>
    </xf>
    <xf numFmtId="0" fontId="7" fillId="5" borderId="0" xfId="0" applyNumberFormat="1" applyFont="1" applyFill="1" applyBorder="1" applyAlignment="1" applyProtection="1">
      <alignment horizontal="left" vertical="top" wrapText="1"/>
    </xf>
    <xf numFmtId="0" fontId="7" fillId="8" borderId="1" xfId="0" applyNumberFormat="1" applyFont="1" applyFill="1" applyBorder="1" applyAlignment="1" applyProtection="1">
      <alignment horizontal="left" vertical="top" wrapText="1"/>
    </xf>
    <xf numFmtId="0" fontId="7" fillId="9" borderId="1" xfId="0" applyNumberFormat="1" applyFont="1" applyFill="1" applyBorder="1" applyAlignment="1" applyProtection="1">
      <alignment horizontal="left" vertical="top" wrapText="1"/>
    </xf>
    <xf numFmtId="0" fontId="0" fillId="9" borderId="1" xfId="0" applyFill="1" applyBorder="1"/>
    <xf numFmtId="9" fontId="0" fillId="9" borderId="1" xfId="0" applyNumberFormat="1" applyFill="1" applyBorder="1"/>
    <xf numFmtId="0" fontId="0" fillId="0" borderId="0" xfId="0" applyAlignment="1">
      <alignment horizontal="center"/>
    </xf>
    <xf numFmtId="9" fontId="9" fillId="7" borderId="1" xfId="0" applyNumberFormat="1" applyFont="1" applyFill="1" applyBorder="1" applyAlignment="1">
      <alignment horizontal="center" vertical="top"/>
    </xf>
    <xf numFmtId="0" fontId="10" fillId="3" borderId="1" xfId="0" applyNumberFormat="1" applyFont="1" applyFill="1" applyBorder="1" applyAlignment="1" applyProtection="1">
      <alignment horizontal="right" vertical="top" wrapText="1"/>
    </xf>
    <xf numFmtId="0" fontId="1" fillId="5" borderId="0" xfId="0" applyNumberFormat="1" applyFont="1" applyFill="1" applyBorder="1" applyAlignment="1" applyProtection="1">
      <alignment vertical="top" wrapText="1"/>
    </xf>
    <xf numFmtId="0" fontId="5" fillId="4" borderId="1" xfId="0" applyFont="1" applyFill="1" applyBorder="1" applyAlignment="1">
      <alignment vertical="top"/>
    </xf>
    <xf numFmtId="9" fontId="5" fillId="0" borderId="11" xfId="0" applyNumberFormat="1" applyFont="1" applyBorder="1" applyAlignment="1">
      <alignment horizontal="center" vertical="top"/>
    </xf>
    <xf numFmtId="0" fontId="4" fillId="6" borderId="1" xfId="0" applyNumberFormat="1" applyFont="1" applyFill="1" applyBorder="1" applyAlignment="1" applyProtection="1">
      <alignment horizontal="left" vertical="top" wrapText="1"/>
    </xf>
    <xf numFmtId="165" fontId="5" fillId="2" borderId="1" xfId="0" applyNumberFormat="1" applyFont="1" applyFill="1" applyBorder="1" applyAlignment="1">
      <alignment horizontal="center" vertical="top"/>
    </xf>
    <xf numFmtId="0" fontId="0" fillId="0" borderId="1" xfId="0" applyBorder="1" applyAlignment="1">
      <alignment vertical="top"/>
    </xf>
    <xf numFmtId="0" fontId="5" fillId="2" borderId="1" xfId="0" applyFont="1" applyFill="1" applyBorder="1" applyAlignment="1">
      <alignment horizontal="center" vertical="top"/>
    </xf>
    <xf numFmtId="0" fontId="4" fillId="2" borderId="1" xfId="0" applyNumberFormat="1" applyFont="1" applyFill="1" applyBorder="1" applyAlignment="1" applyProtection="1">
      <alignment horizontal="left" vertical="top" wrapText="1"/>
    </xf>
    <xf numFmtId="0" fontId="11" fillId="4" borderId="1" xfId="0" applyNumberFormat="1" applyFont="1" applyFill="1" applyBorder="1" applyAlignment="1" applyProtection="1">
      <alignment horizontal="left" vertical="top" wrapText="1"/>
    </xf>
    <xf numFmtId="0" fontId="4" fillId="4" borderId="6" xfId="0" applyNumberFormat="1" applyFont="1" applyFill="1" applyBorder="1" applyAlignment="1" applyProtection="1">
      <alignment vertical="top" wrapText="1"/>
    </xf>
    <xf numFmtId="0" fontId="9" fillId="8" borderId="1" xfId="0" applyFont="1" applyFill="1" applyBorder="1" applyAlignment="1">
      <alignment horizontal="center" vertical="top" wrapText="1"/>
    </xf>
    <xf numFmtId="0" fontId="0" fillId="4" borderId="1" xfId="0" applyFill="1" applyBorder="1" applyAlignment="1"/>
    <xf numFmtId="0" fontId="5" fillId="4" borderId="1" xfId="0" applyFont="1" applyFill="1" applyBorder="1" applyAlignment="1"/>
    <xf numFmtId="0" fontId="12" fillId="7" borderId="1" xfId="0" applyNumberFormat="1" applyFont="1" applyFill="1" applyBorder="1" applyAlignment="1" applyProtection="1">
      <alignment horizontal="left" vertical="top"/>
    </xf>
    <xf numFmtId="0" fontId="12" fillId="7" borderId="3" xfId="0" applyNumberFormat="1" applyFont="1" applyFill="1" applyBorder="1" applyAlignment="1" applyProtection="1">
      <alignment horizontal="left" vertical="top"/>
    </xf>
    <xf numFmtId="0" fontId="12" fillId="7" borderId="2" xfId="0" applyNumberFormat="1" applyFont="1" applyFill="1" applyBorder="1" applyAlignment="1" applyProtection="1">
      <alignment horizontal="left" vertical="top"/>
    </xf>
    <xf numFmtId="0" fontId="10" fillId="4" borderId="1" xfId="0" applyNumberFormat="1" applyFont="1" applyFill="1" applyBorder="1" applyAlignment="1" applyProtection="1">
      <alignment vertical="top" wrapText="1"/>
    </xf>
    <xf numFmtId="0" fontId="10" fillId="4" borderId="6" xfId="0" applyNumberFormat="1" applyFont="1" applyFill="1" applyBorder="1" applyAlignment="1" applyProtection="1">
      <alignment vertical="top" wrapText="1"/>
    </xf>
    <xf numFmtId="0" fontId="3" fillId="7" borderId="6" xfId="0" applyNumberFormat="1" applyFont="1" applyFill="1" applyBorder="1" applyAlignment="1" applyProtection="1">
      <alignment horizontal="left"/>
    </xf>
    <xf numFmtId="0" fontId="0" fillId="7" borderId="5" xfId="0" applyFill="1" applyBorder="1" applyAlignment="1"/>
    <xf numFmtId="0" fontId="0" fillId="8" borderId="1" xfId="0" applyFill="1" applyBorder="1"/>
    <xf numFmtId="0" fontId="16" fillId="7" borderId="1" xfId="0" applyFont="1" applyFill="1" applyBorder="1" applyAlignment="1"/>
    <xf numFmtId="0" fontId="0" fillId="5" borderId="0" xfId="0" applyFill="1"/>
    <xf numFmtId="0" fontId="0" fillId="0" borderId="1" xfId="0" applyBorder="1" applyAlignment="1">
      <alignment vertical="top"/>
    </xf>
    <xf numFmtId="0" fontId="3" fillId="4" borderId="1" xfId="0" applyFont="1" applyFill="1" applyBorder="1" applyAlignment="1">
      <alignment vertical="top"/>
    </xf>
    <xf numFmtId="0" fontId="5" fillId="4" borderId="1" xfId="0" applyFont="1" applyFill="1" applyBorder="1" applyAlignment="1">
      <alignment horizontal="center" vertical="top" wrapText="1"/>
    </xf>
    <xf numFmtId="1" fontId="5" fillId="2" borderId="1" xfId="0" applyNumberFormat="1" applyFont="1" applyFill="1" applyBorder="1" applyAlignment="1">
      <alignment horizontal="center" vertical="top"/>
    </xf>
    <xf numFmtId="0" fontId="9" fillId="7" borderId="1" xfId="0" applyFont="1" applyFill="1" applyBorder="1" applyAlignment="1">
      <alignment horizontal="center"/>
    </xf>
    <xf numFmtId="0" fontId="5" fillId="5" borderId="2" xfId="0" applyFont="1" applyFill="1" applyBorder="1" applyAlignment="1">
      <alignment horizontal="center" wrapText="1"/>
    </xf>
    <xf numFmtId="1" fontId="9" fillId="7" borderId="2" xfId="0" applyNumberFormat="1" applyFont="1" applyFill="1" applyBorder="1" applyAlignment="1">
      <alignment horizontal="center"/>
    </xf>
    <xf numFmtId="14" fontId="4" fillId="2" borderId="1" xfId="0" applyNumberFormat="1" applyFont="1" applyFill="1" applyBorder="1" applyAlignment="1" applyProtection="1">
      <alignment horizontal="left" vertical="top" wrapText="1"/>
    </xf>
    <xf numFmtId="0" fontId="9" fillId="4" borderId="1" xfId="0" applyFont="1" applyFill="1" applyBorder="1" applyAlignment="1">
      <alignment horizontal="center"/>
    </xf>
    <xf numFmtId="0" fontId="16" fillId="5" borderId="1" xfId="0" applyFont="1" applyFill="1" applyBorder="1" applyAlignment="1">
      <alignment vertical="top" wrapText="1"/>
    </xf>
    <xf numFmtId="0" fontId="16" fillId="0" borderId="1" xfId="0" applyFont="1" applyBorder="1" applyAlignment="1">
      <alignment vertical="top" wrapText="1"/>
    </xf>
    <xf numFmtId="0" fontId="16" fillId="0" borderId="1" xfId="0" applyFont="1" applyBorder="1" applyAlignment="1">
      <alignment horizontal="left" vertical="top" wrapText="1"/>
    </xf>
    <xf numFmtId="0" fontId="16" fillId="5" borderId="1" xfId="0" applyFont="1" applyFill="1" applyBorder="1" applyAlignment="1">
      <alignment vertical="top"/>
    </xf>
    <xf numFmtId="0" fontId="16" fillId="0" borderId="6" xfId="0" applyFont="1" applyBorder="1" applyAlignment="1">
      <alignment vertical="top"/>
    </xf>
    <xf numFmtId="0" fontId="16" fillId="0" borderId="13" xfId="0" applyFont="1" applyBorder="1" applyAlignment="1">
      <alignment vertical="top"/>
    </xf>
    <xf numFmtId="0" fontId="16" fillId="0" borderId="13" xfId="0" applyFont="1" applyBorder="1" applyAlignment="1">
      <alignment vertical="top" wrapText="1"/>
    </xf>
    <xf numFmtId="0" fontId="0" fillId="0" borderId="1" xfId="0" applyBorder="1" applyAlignment="1">
      <alignment vertical="top"/>
    </xf>
    <xf numFmtId="0" fontId="0" fillId="0" borderId="0" xfId="0" applyAlignment="1">
      <alignment vertical="top"/>
    </xf>
    <xf numFmtId="0" fontId="19" fillId="0" borderId="0" xfId="0" applyFont="1" applyAlignment="1">
      <alignment horizontal="center"/>
    </xf>
    <xf numFmtId="0" fontId="20" fillId="0" borderId="0" xfId="0" applyFont="1"/>
    <xf numFmtId="0" fontId="21" fillId="0" borderId="0" xfId="0" applyFont="1" applyAlignment="1">
      <alignment horizontal="center"/>
    </xf>
    <xf numFmtId="0" fontId="9" fillId="4" borderId="1" xfId="0" applyFont="1" applyFill="1" applyBorder="1" applyAlignment="1">
      <alignment vertical="top" wrapText="1"/>
    </xf>
    <xf numFmtId="0" fontId="9" fillId="4" borderId="1" xfId="0" applyFont="1" applyFill="1" applyBorder="1" applyAlignment="1">
      <alignment horizontal="left" vertical="top" wrapText="1"/>
    </xf>
    <xf numFmtId="0" fontId="9" fillId="2" borderId="1" xfId="0" applyFont="1" applyFill="1" applyBorder="1" applyAlignment="1">
      <alignment vertical="top" wrapText="1"/>
    </xf>
    <xf numFmtId="9" fontId="8" fillId="0" borderId="1" xfId="1" applyFont="1" applyBorder="1" applyAlignment="1">
      <alignment horizontal="center" vertical="top" wrapText="1"/>
    </xf>
    <xf numFmtId="9" fontId="8" fillId="0" borderId="1" xfId="0" applyNumberFormat="1" applyFont="1" applyBorder="1" applyAlignment="1">
      <alignment vertical="top"/>
    </xf>
    <xf numFmtId="0" fontId="9" fillId="2" borderId="1" xfId="0" applyFont="1" applyFill="1" applyBorder="1" applyAlignment="1">
      <alignment vertical="top"/>
    </xf>
    <xf numFmtId="9" fontId="8" fillId="0" borderId="1" xfId="1" applyFont="1" applyBorder="1" applyAlignment="1">
      <alignment horizontal="center" vertical="top"/>
    </xf>
    <xf numFmtId="10" fontId="0" fillId="0" borderId="1" xfId="1" applyNumberFormat="1" applyFont="1" applyBorder="1" applyAlignment="1">
      <alignment vertical="top"/>
    </xf>
    <xf numFmtId="10" fontId="0" fillId="5" borderId="1" xfId="1" applyNumberFormat="1" applyFont="1" applyFill="1" applyBorder="1" applyAlignment="1">
      <alignment vertical="top"/>
    </xf>
    <xf numFmtId="0" fontId="0" fillId="5" borderId="1" xfId="0" applyFill="1" applyBorder="1" applyAlignment="1">
      <alignment horizontal="left" vertical="top" wrapText="1"/>
    </xf>
    <xf numFmtId="0" fontId="9" fillId="2" borderId="1" xfId="0" applyFont="1" applyFill="1" applyBorder="1" applyAlignment="1">
      <alignment horizontal="center" vertical="top" wrapText="1"/>
    </xf>
    <xf numFmtId="0" fontId="9" fillId="2" borderId="12" xfId="0" applyFont="1" applyFill="1" applyBorder="1" applyAlignment="1">
      <alignment horizontal="center" vertical="top" wrapText="1"/>
    </xf>
    <xf numFmtId="0" fontId="9" fillId="2" borderId="6" xfId="0" applyFont="1" applyFill="1" applyBorder="1" applyAlignment="1">
      <alignment horizontal="center" vertical="top" wrapText="1"/>
    </xf>
    <xf numFmtId="0" fontId="9" fillId="8" borderId="12" xfId="0" applyFont="1" applyFill="1" applyBorder="1" applyAlignment="1">
      <alignment horizontal="center" vertical="top" wrapText="1"/>
    </xf>
    <xf numFmtId="0" fontId="9" fillId="8" borderId="3" xfId="0" applyFont="1" applyFill="1" applyBorder="1" applyAlignment="1">
      <alignment horizontal="center" vertical="top" wrapText="1"/>
    </xf>
    <xf numFmtId="0" fontId="9" fillId="2" borderId="2" xfId="0" applyFont="1" applyFill="1" applyBorder="1" applyAlignment="1">
      <alignment horizontal="center" vertical="top" wrapText="1"/>
    </xf>
    <xf numFmtId="0" fontId="9" fillId="2" borderId="3" xfId="0" applyFont="1" applyFill="1" applyBorder="1" applyAlignment="1">
      <alignment horizontal="center" vertical="top" wrapText="1"/>
    </xf>
    <xf numFmtId="9" fontId="9" fillId="8" borderId="2" xfId="0" applyNumberFormat="1" applyFont="1" applyFill="1" applyBorder="1" applyAlignment="1">
      <alignment horizontal="center" vertical="top" wrapText="1"/>
    </xf>
    <xf numFmtId="9" fontId="9" fillId="8" borderId="1" xfId="0" applyNumberFormat="1" applyFont="1" applyFill="1" applyBorder="1" applyAlignment="1">
      <alignment horizontal="center" vertical="top" wrapText="1"/>
    </xf>
    <xf numFmtId="9" fontId="9" fillId="8" borderId="3" xfId="0" applyNumberFormat="1" applyFont="1" applyFill="1" applyBorder="1" applyAlignment="1">
      <alignment horizontal="center" vertical="top" wrapText="1"/>
    </xf>
    <xf numFmtId="0" fontId="5" fillId="5" borderId="12" xfId="0" applyFont="1" applyFill="1" applyBorder="1" applyAlignment="1">
      <alignment horizontal="center" wrapText="1"/>
    </xf>
    <xf numFmtId="9" fontId="5" fillId="2" borderId="8" xfId="0" applyNumberFormat="1" applyFont="1" applyFill="1" applyBorder="1" applyAlignment="1">
      <alignment horizontal="center" vertical="top"/>
    </xf>
    <xf numFmtId="0" fontId="5" fillId="5" borderId="1" xfId="0" applyFont="1" applyFill="1" applyBorder="1" applyAlignment="1">
      <alignment horizontal="center" wrapText="1"/>
    </xf>
    <xf numFmtId="0" fontId="12" fillId="7" borderId="6" xfId="0" applyNumberFormat="1" applyFont="1" applyFill="1" applyBorder="1" applyAlignment="1" applyProtection="1">
      <alignment horizontal="left" vertical="top"/>
    </xf>
    <xf numFmtId="0" fontId="12" fillId="7" borderId="12" xfId="0" applyNumberFormat="1" applyFont="1" applyFill="1" applyBorder="1" applyAlignment="1" applyProtection="1">
      <alignment horizontal="left" vertical="top"/>
    </xf>
    <xf numFmtId="0" fontId="5" fillId="5" borderId="3" xfId="0" applyFont="1" applyFill="1" applyBorder="1" applyAlignment="1">
      <alignment horizontal="center" wrapText="1"/>
    </xf>
    <xf numFmtId="9" fontId="9" fillId="8" borderId="6" xfId="0" applyNumberFormat="1" applyFont="1" applyFill="1" applyBorder="1" applyAlignment="1">
      <alignment horizontal="center" vertical="top" wrapText="1"/>
    </xf>
    <xf numFmtId="2" fontId="0" fillId="8" borderId="1" xfId="0" applyNumberFormat="1" applyFill="1" applyBorder="1" applyAlignment="1">
      <alignment vertical="top"/>
    </xf>
    <xf numFmtId="2" fontId="0" fillId="6" borderId="1" xfId="0" applyNumberFormat="1" applyFill="1" applyBorder="1"/>
    <xf numFmtId="10" fontId="0" fillId="8" borderId="1" xfId="0" applyNumberFormat="1" applyFill="1" applyBorder="1"/>
    <xf numFmtId="10" fontId="0" fillId="7" borderId="1" xfId="0" applyNumberFormat="1" applyFont="1" applyFill="1" applyBorder="1" applyAlignment="1"/>
    <xf numFmtId="2" fontId="0" fillId="7" borderId="1" xfId="0" applyNumberFormat="1" applyFont="1" applyFill="1" applyBorder="1" applyAlignment="1"/>
    <xf numFmtId="165" fontId="5" fillId="2" borderId="8" xfId="0" applyNumberFormat="1" applyFont="1" applyFill="1" applyBorder="1" applyAlignment="1">
      <alignment vertical="top"/>
    </xf>
    <xf numFmtId="0" fontId="3" fillId="2" borderId="0" xfId="0" applyFont="1" applyFill="1" applyAlignment="1"/>
    <xf numFmtId="0" fontId="8" fillId="2" borderId="1" xfId="0" applyFont="1" applyFill="1" applyBorder="1" applyAlignment="1"/>
    <xf numFmtId="0" fontId="8" fillId="0" borderId="1" xfId="0" applyFont="1" applyBorder="1" applyAlignment="1"/>
    <xf numFmtId="0" fontId="9" fillId="4" borderId="1" xfId="0" applyFont="1" applyFill="1" applyBorder="1" applyAlignment="1">
      <alignment vertical="top"/>
    </xf>
    <xf numFmtId="0" fontId="0" fillId="8" borderId="1" xfId="0" applyFill="1" applyBorder="1" applyAlignment="1">
      <alignment horizontal="right"/>
    </xf>
    <xf numFmtId="0" fontId="8" fillId="8" borderId="1" xfId="0" applyFont="1" applyFill="1" applyBorder="1" applyAlignment="1"/>
    <xf numFmtId="0" fontId="0" fillId="5" borderId="0" xfId="0" applyFill="1" applyBorder="1"/>
    <xf numFmtId="9" fontId="5" fillId="0" borderId="1" xfId="0" applyNumberFormat="1" applyFont="1" applyBorder="1" applyAlignment="1">
      <alignment horizontal="center" vertical="top"/>
    </xf>
    <xf numFmtId="0" fontId="16" fillId="5" borderId="6" xfId="0" applyFont="1" applyFill="1" applyBorder="1" applyAlignment="1">
      <alignment vertical="top"/>
    </xf>
    <xf numFmtId="0" fontId="0" fillId="5" borderId="0" xfId="0" applyFill="1" applyBorder="1" applyAlignment="1">
      <alignment horizontal="left" vertical="top" wrapText="1"/>
    </xf>
    <xf numFmtId="0" fontId="0" fillId="5" borderId="0" xfId="0" applyFill="1" applyBorder="1" applyAlignment="1">
      <alignment horizontal="center" vertical="top" wrapText="1"/>
    </xf>
    <xf numFmtId="0" fontId="4" fillId="5" borderId="0" xfId="0" applyNumberFormat="1" applyFont="1" applyFill="1" applyBorder="1" applyAlignment="1" applyProtection="1">
      <alignment horizontal="left" vertical="top" wrapText="1"/>
    </xf>
    <xf numFmtId="14" fontId="4" fillId="5" borderId="0" xfId="0" applyNumberFormat="1" applyFont="1" applyFill="1" applyBorder="1" applyAlignment="1" applyProtection="1">
      <alignment horizontal="left" vertical="top" wrapText="1"/>
    </xf>
    <xf numFmtId="0" fontId="0" fillId="5" borderId="0" xfId="0" applyFill="1" applyBorder="1" applyAlignment="1">
      <alignment vertical="top"/>
    </xf>
    <xf numFmtId="1" fontId="5" fillId="5" borderId="0" xfId="0" applyNumberFormat="1" applyFont="1" applyFill="1" applyBorder="1" applyAlignment="1">
      <alignment horizontal="center" vertical="top"/>
    </xf>
    <xf numFmtId="0" fontId="12" fillId="5" borderId="1" xfId="0" applyNumberFormat="1" applyFont="1" applyFill="1" applyBorder="1" applyAlignment="1" applyProtection="1">
      <alignment vertical="top" wrapText="1"/>
    </xf>
    <xf numFmtId="0" fontId="8" fillId="5" borderId="1" xfId="0" applyFont="1" applyFill="1" applyBorder="1" applyAlignment="1">
      <alignment horizontal="left" vertical="top" wrapText="1"/>
    </xf>
    <xf numFmtId="0" fontId="24" fillId="4" borderId="1" xfId="0" applyNumberFormat="1" applyFont="1" applyFill="1" applyBorder="1" applyAlignment="1" applyProtection="1">
      <alignment horizontal="center" vertical="top" wrapText="1"/>
    </xf>
    <xf numFmtId="0" fontId="8" fillId="0" borderId="1" xfId="0" applyFont="1" applyBorder="1"/>
    <xf numFmtId="0" fontId="8" fillId="7" borderId="1" xfId="0" applyFont="1" applyFill="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5" fillId="4" borderId="1" xfId="0" applyFont="1" applyFill="1" applyBorder="1" applyAlignment="1">
      <alignment vertical="top"/>
    </xf>
    <xf numFmtId="0" fontId="0" fillId="0" borderId="0" xfId="0" applyBorder="1" applyAlignment="1">
      <alignment horizontal="center" vertical="top" wrapText="1"/>
    </xf>
    <xf numFmtId="0" fontId="0" fillId="10" borderId="1" xfId="0" applyFill="1" applyBorder="1" applyAlignment="1">
      <alignment horizontal="center" vertical="top" wrapText="1"/>
    </xf>
    <xf numFmtId="10" fontId="0" fillId="0" borderId="1" xfId="0" applyNumberFormat="1" applyBorder="1" applyAlignment="1">
      <alignment horizontal="center" vertical="top" wrapText="1"/>
    </xf>
    <xf numFmtId="166" fontId="0" fillId="0" borderId="1" xfId="0" applyNumberFormat="1" applyBorder="1" applyAlignment="1">
      <alignment horizontal="center" vertical="top" wrapText="1"/>
    </xf>
    <xf numFmtId="10" fontId="0" fillId="5" borderId="1" xfId="0" applyNumberFormat="1" applyFill="1" applyBorder="1" applyAlignment="1">
      <alignment horizontal="center" vertical="top"/>
    </xf>
    <xf numFmtId="0" fontId="9" fillId="4" borderId="4"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5"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2" borderId="1" xfId="0" applyFont="1" applyFill="1" applyBorder="1" applyAlignment="1">
      <alignment horizontal="center" vertical="top"/>
    </xf>
    <xf numFmtId="0" fontId="0" fillId="0" borderId="1" xfId="0" applyBorder="1" applyAlignment="1">
      <alignment vertical="top"/>
    </xf>
    <xf numFmtId="0" fontId="9" fillId="4" borderId="1" xfId="0" applyFont="1" applyFill="1" applyBorder="1" applyAlignment="1">
      <alignment horizontal="center" vertical="top" wrapText="1"/>
    </xf>
    <xf numFmtId="0" fontId="9" fillId="8" borderId="1" xfId="0" applyFont="1" applyFill="1" applyBorder="1" applyAlignment="1">
      <alignment horizontal="center" vertical="top" wrapText="1"/>
    </xf>
    <xf numFmtId="0" fontId="8" fillId="0" borderId="1" xfId="0" applyFont="1" applyFill="1" applyBorder="1" applyAlignment="1">
      <alignment horizontal="left" vertical="top"/>
    </xf>
    <xf numFmtId="0" fontId="28" fillId="0" borderId="12" xfId="0" applyFont="1" applyBorder="1" applyAlignment="1">
      <alignment vertical="top"/>
    </xf>
    <xf numFmtId="0" fontId="8" fillId="0" borderId="1" xfId="0" applyFont="1" applyFill="1" applyBorder="1" applyAlignment="1">
      <alignment horizontal="left" vertical="top" wrapText="1"/>
    </xf>
    <xf numFmtId="0" fontId="27" fillId="5" borderId="1" xfId="0" applyFont="1" applyFill="1" applyBorder="1" applyAlignment="1">
      <alignment vertical="top" wrapText="1"/>
    </xf>
    <xf numFmtId="0" fontId="8" fillId="5" borderId="1" xfId="0" applyFont="1" applyFill="1" applyBorder="1" applyAlignment="1">
      <alignment vertical="top" wrapText="1"/>
    </xf>
    <xf numFmtId="0" fontId="8" fillId="5" borderId="0" xfId="0" applyFont="1" applyFill="1" applyBorder="1" applyAlignment="1">
      <alignment horizontal="left" vertical="top"/>
    </xf>
    <xf numFmtId="0" fontId="5" fillId="5" borderId="2" xfId="0" applyFont="1" applyFill="1" applyBorder="1" applyAlignment="1">
      <alignment horizontal="center" vertical="top" wrapText="1"/>
    </xf>
    <xf numFmtId="9" fontId="9" fillId="5" borderId="0" xfId="0" applyNumberFormat="1" applyFont="1" applyFill="1" applyBorder="1" applyAlignment="1">
      <alignment horizontal="right" vertical="top"/>
    </xf>
    <xf numFmtId="0" fontId="0" fillId="0" borderId="0" xfId="0" applyBorder="1" applyAlignment="1">
      <alignment vertical="top"/>
    </xf>
    <xf numFmtId="0" fontId="0" fillId="5" borderId="0" xfId="0" applyNumberFormat="1" applyFill="1" applyAlignment="1">
      <alignment vertical="top"/>
    </xf>
    <xf numFmtId="0" fontId="0" fillId="5" borderId="0" xfId="0" applyFill="1" applyAlignment="1">
      <alignment horizontal="center" vertical="top"/>
    </xf>
    <xf numFmtId="0" fontId="8" fillId="0" borderId="12" xfId="0" applyFont="1" applyBorder="1" applyAlignment="1">
      <alignment horizontal="center" vertical="top"/>
    </xf>
    <xf numFmtId="0" fontId="8" fillId="0" borderId="1" xfId="0" applyFont="1" applyFill="1" applyBorder="1" applyAlignment="1">
      <alignment horizontal="center" vertical="top"/>
    </xf>
    <xf numFmtId="9" fontId="8" fillId="0" borderId="1" xfId="0" applyNumberFormat="1" applyFont="1" applyFill="1" applyBorder="1" applyAlignment="1">
      <alignment horizontal="center" vertical="top"/>
    </xf>
    <xf numFmtId="0" fontId="12" fillId="0" borderId="1" xfId="0" applyFont="1" applyFill="1" applyBorder="1" applyAlignment="1">
      <alignment horizontal="center" vertical="top"/>
    </xf>
    <xf numFmtId="0" fontId="18" fillId="5" borderId="1" xfId="0" applyFont="1" applyFill="1" applyBorder="1" applyAlignment="1">
      <alignment vertical="top" wrapText="1"/>
    </xf>
    <xf numFmtId="0" fontId="9" fillId="4" borderId="1" xfId="0" applyFont="1" applyFill="1" applyBorder="1" applyAlignment="1">
      <alignment horizontal="center" vertical="top"/>
    </xf>
    <xf numFmtId="0" fontId="0" fillId="7" borderId="1" xfId="0" applyFill="1" applyBorder="1" applyAlignment="1">
      <alignment horizontal="center" vertical="top"/>
    </xf>
    <xf numFmtId="0" fontId="0" fillId="7" borderId="1" xfId="0" applyFill="1" applyBorder="1" applyAlignment="1">
      <alignment vertical="top"/>
    </xf>
    <xf numFmtId="0" fontId="22" fillId="0" borderId="1" xfId="0" applyFont="1" applyBorder="1" applyAlignment="1">
      <alignment horizontal="center" vertical="top"/>
    </xf>
    <xf numFmtId="0" fontId="8" fillId="2" borderId="1" xfId="0" applyFont="1" applyFill="1" applyBorder="1" applyAlignment="1">
      <alignment vertical="top"/>
    </xf>
    <xf numFmtId="0" fontId="8" fillId="0" borderId="1" xfId="0" applyFont="1" applyBorder="1" applyAlignment="1">
      <alignment vertical="top"/>
    </xf>
    <xf numFmtId="0" fontId="0" fillId="8" borderId="1" xfId="0" applyFill="1" applyBorder="1" applyAlignment="1">
      <alignment horizontal="right" vertical="top"/>
    </xf>
    <xf numFmtId="0" fontId="8" fillId="8" borderId="1" xfId="0" applyFont="1" applyFill="1" applyBorder="1" applyAlignment="1">
      <alignment vertical="top"/>
    </xf>
    <xf numFmtId="0" fontId="8" fillId="5" borderId="0" xfId="0" applyFont="1" applyFill="1" applyBorder="1" applyAlignment="1">
      <alignment horizontal="center" vertical="top"/>
    </xf>
    <xf numFmtId="9" fontId="8" fillId="5" borderId="0" xfId="0" applyNumberFormat="1" applyFont="1" applyFill="1" applyBorder="1" applyAlignment="1">
      <alignment horizontal="center" vertical="top"/>
    </xf>
    <xf numFmtId="0" fontId="9" fillId="4" borderId="4" xfId="0" applyFont="1" applyFill="1" applyBorder="1" applyAlignment="1">
      <alignment horizontal="center" vertical="top"/>
    </xf>
    <xf numFmtId="0" fontId="9" fillId="4" borderId="8" xfId="0" applyFont="1" applyFill="1" applyBorder="1" applyAlignment="1">
      <alignment horizontal="center" vertical="top"/>
    </xf>
    <xf numFmtId="0" fontId="9" fillId="7" borderId="19" xfId="0" applyFont="1" applyFill="1" applyBorder="1" applyAlignment="1">
      <alignment horizontal="center" vertical="top"/>
    </xf>
    <xf numFmtId="0" fontId="9" fillId="7" borderId="12" xfId="0" applyFont="1" applyFill="1" applyBorder="1" applyAlignment="1">
      <alignment horizontal="center" vertical="top"/>
    </xf>
    <xf numFmtId="9" fontId="9" fillId="7" borderId="3" xfId="0" applyNumberFormat="1" applyFont="1" applyFill="1" applyBorder="1" applyAlignment="1">
      <alignment horizontal="center" vertical="top"/>
    </xf>
    <xf numFmtId="1" fontId="9" fillId="7" borderId="3" xfId="0" applyNumberFormat="1" applyFont="1" applyFill="1" applyBorder="1" applyAlignment="1">
      <alignment horizontal="center" vertical="top"/>
    </xf>
    <xf numFmtId="1" fontId="9" fillId="5" borderId="0" xfId="0" applyNumberFormat="1" applyFont="1" applyFill="1" applyBorder="1" applyAlignment="1">
      <alignment horizontal="right" vertical="top"/>
    </xf>
    <xf numFmtId="0" fontId="9" fillId="5" borderId="0" xfId="0" applyFont="1" applyFill="1" applyBorder="1" applyAlignment="1">
      <alignment horizontal="center" vertical="top"/>
    </xf>
    <xf numFmtId="1" fontId="9" fillId="7" borderId="17" xfId="0" applyNumberFormat="1" applyFont="1" applyFill="1" applyBorder="1" applyAlignment="1">
      <alignment horizontal="center" vertical="top"/>
    </xf>
    <xf numFmtId="9" fontId="9" fillId="7" borderId="18" xfId="0" applyNumberFormat="1" applyFont="1" applyFill="1" applyBorder="1" applyAlignment="1">
      <alignment horizontal="center" vertical="top"/>
    </xf>
    <xf numFmtId="0" fontId="0" fillId="0" borderId="0" xfId="0" applyNumberFormat="1" applyAlignment="1">
      <alignment vertical="top"/>
    </xf>
    <xf numFmtId="164" fontId="9" fillId="5" borderId="0" xfId="0" applyNumberFormat="1" applyFont="1" applyFill="1" applyBorder="1" applyAlignment="1">
      <alignment horizontal="right" vertical="top"/>
    </xf>
    <xf numFmtId="2" fontId="9" fillId="5" borderId="0" xfId="0" applyNumberFormat="1" applyFont="1" applyFill="1" applyBorder="1" applyAlignment="1">
      <alignment horizontal="right" vertical="top"/>
    </xf>
    <xf numFmtId="0" fontId="8" fillId="5" borderId="1" xfId="0" applyFont="1" applyFill="1" applyBorder="1" applyAlignment="1">
      <alignment horizontal="left" vertical="top"/>
    </xf>
    <xf numFmtId="0" fontId="8" fillId="0" borderId="6" xfId="0" applyFont="1" applyBorder="1" applyAlignment="1">
      <alignment horizontal="center" vertical="top"/>
    </xf>
    <xf numFmtId="1" fontId="9" fillId="7" borderId="2" xfId="0" applyNumberFormat="1" applyFont="1" applyFill="1" applyBorder="1" applyAlignment="1">
      <alignment horizontal="center" vertical="top"/>
    </xf>
    <xf numFmtId="9" fontId="5" fillId="2" borderId="1" xfId="0" applyNumberFormat="1" applyFont="1" applyFill="1" applyBorder="1" applyAlignment="1">
      <alignment vertical="top"/>
    </xf>
    <xf numFmtId="9" fontId="9" fillId="0" borderId="0" xfId="0" applyNumberFormat="1" applyFont="1" applyFill="1" applyBorder="1" applyAlignment="1">
      <alignment horizontal="right" vertical="top"/>
    </xf>
    <xf numFmtId="1" fontId="9" fillId="7" borderId="1" xfId="0" applyNumberFormat="1" applyFont="1" applyFill="1" applyBorder="1" applyAlignment="1">
      <alignment horizontal="center" vertical="top"/>
    </xf>
    <xf numFmtId="0" fontId="5" fillId="5" borderId="1" xfId="0" applyFont="1" applyFill="1" applyBorder="1" applyAlignment="1">
      <alignment vertical="top"/>
    </xf>
    <xf numFmtId="9" fontId="5" fillId="5" borderId="1" xfId="1" applyFont="1" applyFill="1" applyBorder="1" applyAlignment="1">
      <alignment vertical="top"/>
    </xf>
    <xf numFmtId="1" fontId="5" fillId="5" borderId="1" xfId="1" applyNumberFormat="1" applyFont="1" applyFill="1" applyBorder="1" applyAlignment="1">
      <alignment vertical="top"/>
    </xf>
    <xf numFmtId="9" fontId="5" fillId="0" borderId="1" xfId="1" applyFont="1" applyBorder="1" applyAlignment="1">
      <alignment vertical="top"/>
    </xf>
    <xf numFmtId="10" fontId="5" fillId="0" borderId="1" xfId="1" applyNumberFormat="1" applyFont="1" applyBorder="1" applyAlignment="1">
      <alignment vertical="top"/>
    </xf>
    <xf numFmtId="0" fontId="0" fillId="0" borderId="0" xfId="0" applyAlignment="1">
      <alignment vertical="top" wrapText="1"/>
    </xf>
    <xf numFmtId="0" fontId="6" fillId="0" borderId="0" xfId="0" applyFont="1" applyAlignment="1">
      <alignment horizontal="left" vertical="top" wrapText="1"/>
    </xf>
    <xf numFmtId="21" fontId="0" fillId="5" borderId="0" xfId="0" applyNumberFormat="1" applyFill="1" applyBorder="1" applyAlignment="1">
      <alignment vertical="top"/>
    </xf>
    <xf numFmtId="0" fontId="8" fillId="0" borderId="1" xfId="0" applyFont="1" applyBorder="1" applyAlignment="1">
      <alignment vertical="top" wrapText="1"/>
    </xf>
    <xf numFmtId="0" fontId="8" fillId="12" borderId="12" xfId="0" applyFont="1" applyFill="1" applyBorder="1" applyAlignment="1">
      <alignment horizontal="center" vertical="top"/>
    </xf>
    <xf numFmtId="0" fontId="8" fillId="12" borderId="1" xfId="0" applyFont="1" applyFill="1" applyBorder="1" applyAlignment="1">
      <alignment horizontal="center" vertical="top"/>
    </xf>
    <xf numFmtId="9" fontId="8" fillId="12" borderId="1" xfId="0" applyNumberFormat="1" applyFont="1" applyFill="1" applyBorder="1" applyAlignment="1">
      <alignment horizontal="center" vertical="top"/>
    </xf>
    <xf numFmtId="0" fontId="8" fillId="5" borderId="1" xfId="0" applyFont="1" applyFill="1" applyBorder="1" applyAlignment="1">
      <alignment horizontal="left" vertical="top" wrapText="1"/>
    </xf>
    <xf numFmtId="0" fontId="0" fillId="0" borderId="0" xfId="0" applyAlignment="1"/>
    <xf numFmtId="0" fontId="9" fillId="4" borderId="1" xfId="0" applyFont="1" applyFill="1" applyBorder="1" applyAlignment="1">
      <alignment horizontal="center" vertical="top" wrapText="1"/>
    </xf>
    <xf numFmtId="0" fontId="0" fillId="0" borderId="0" xfId="0" applyBorder="1" applyAlignment="1">
      <alignment vertical="top"/>
    </xf>
    <xf numFmtId="0" fontId="28" fillId="5" borderId="12" xfId="0" applyFont="1" applyFill="1" applyBorder="1" applyAlignment="1">
      <alignment vertical="top"/>
    </xf>
    <xf numFmtId="0" fontId="8" fillId="5" borderId="12" xfId="0" applyFont="1" applyFill="1" applyBorder="1" applyAlignment="1">
      <alignment horizontal="center" vertical="top"/>
    </xf>
    <xf numFmtId="0" fontId="8" fillId="5" borderId="1" xfId="0" applyFont="1" applyFill="1" applyBorder="1" applyAlignment="1">
      <alignment horizontal="center" vertical="top"/>
    </xf>
    <xf numFmtId="9" fontId="8" fillId="5" borderId="1" xfId="0" applyNumberFormat="1" applyFont="1" applyFill="1" applyBorder="1" applyAlignment="1">
      <alignment horizontal="center" vertical="top"/>
    </xf>
    <xf numFmtId="0" fontId="9" fillId="13" borderId="1" xfId="0" applyFont="1" applyFill="1" applyBorder="1" applyAlignment="1">
      <alignment horizontal="center" vertical="top" wrapText="1"/>
    </xf>
    <xf numFmtId="0" fontId="12" fillId="0" borderId="1" xfId="0" applyFont="1" applyBorder="1" applyAlignment="1">
      <alignment horizontal="center" vertical="top"/>
    </xf>
    <xf numFmtId="0" fontId="8" fillId="14" borderId="1" xfId="0" applyFont="1" applyFill="1" applyBorder="1" applyAlignment="1">
      <alignment vertical="top"/>
    </xf>
    <xf numFmtId="14" fontId="8" fillId="0" borderId="1" xfId="0" applyNumberFormat="1" applyFont="1" applyBorder="1" applyAlignment="1">
      <alignment horizontal="left"/>
    </xf>
    <xf numFmtId="0" fontId="8" fillId="0" borderId="1" xfId="0" applyFont="1" applyBorder="1" applyAlignment="1">
      <alignment horizontal="left" wrapText="1"/>
    </xf>
    <xf numFmtId="0" fontId="8" fillId="0" borderId="1" xfId="0" applyFont="1" applyBorder="1" applyAlignment="1">
      <alignment horizontal="left"/>
    </xf>
    <xf numFmtId="0" fontId="0" fillId="0" borderId="0" xfId="0" applyBorder="1" applyAlignment="1">
      <alignment vertical="top" wrapText="1"/>
    </xf>
    <xf numFmtId="0" fontId="9" fillId="4" borderId="1" xfId="0" applyFont="1" applyFill="1" applyBorder="1" applyAlignment="1">
      <alignment horizontal="left" vertical="top"/>
    </xf>
    <xf numFmtId="0" fontId="8" fillId="15" borderId="12" xfId="0" applyFont="1" applyFill="1" applyBorder="1" applyAlignment="1">
      <alignment horizontal="center" vertical="top"/>
    </xf>
    <xf numFmtId="0" fontId="8" fillId="15" borderId="1" xfId="0" applyFont="1" applyFill="1" applyBorder="1" applyAlignment="1">
      <alignment horizontal="center" vertical="top"/>
    </xf>
    <xf numFmtId="0" fontId="5" fillId="4" borderId="1" xfId="0" applyFont="1" applyFill="1" applyBorder="1" applyAlignment="1">
      <alignment horizontal="center"/>
    </xf>
    <xf numFmtId="0" fontId="18" fillId="0" borderId="0" xfId="0" applyFont="1" applyBorder="1" applyAlignment="1">
      <alignment vertical="top" wrapText="1"/>
    </xf>
    <xf numFmtId="0" fontId="18" fillId="0" borderId="1" xfId="0" applyFont="1" applyBorder="1" applyAlignment="1">
      <alignment vertical="top" wrapText="1"/>
    </xf>
    <xf numFmtId="0" fontId="15" fillId="13" borderId="1" xfId="0" applyFont="1" applyFill="1" applyBorder="1" applyAlignment="1">
      <alignment vertical="top" wrapText="1"/>
    </xf>
    <xf numFmtId="0" fontId="8" fillId="0" borderId="1" xfId="0" applyFont="1" applyBorder="1" applyAlignment="1">
      <alignment vertical="top" wrapText="1"/>
    </xf>
    <xf numFmtId="14" fontId="9" fillId="13" borderId="0" xfId="0" applyNumberFormat="1" applyFont="1" applyFill="1" applyBorder="1" applyAlignment="1">
      <alignment horizontal="left" vertical="top"/>
    </xf>
    <xf numFmtId="0" fontId="8" fillId="5" borderId="1" xfId="0" applyFont="1" applyFill="1" applyBorder="1" applyAlignment="1">
      <alignment horizontal="left" vertical="top" wrapText="1"/>
    </xf>
    <xf numFmtId="0" fontId="24" fillId="7" borderId="6" xfId="0" applyNumberFormat="1" applyFont="1" applyFill="1" applyBorder="1" applyAlignment="1" applyProtection="1">
      <alignment horizontal="left" vertical="top" wrapText="1"/>
    </xf>
    <xf numFmtId="0" fontId="0" fillId="0" borderId="5" xfId="0" applyBorder="1" applyAlignment="1">
      <alignment horizontal="left" vertical="top" wrapText="1"/>
    </xf>
    <xf numFmtId="0" fontId="0" fillId="0" borderId="12" xfId="0" applyBorder="1" applyAlignment="1"/>
    <xf numFmtId="0" fontId="24" fillId="4" borderId="1" xfId="0" applyNumberFormat="1" applyFont="1" applyFill="1" applyBorder="1" applyAlignment="1" applyProtection="1">
      <alignment horizontal="center" vertical="top" wrapText="1"/>
    </xf>
    <xf numFmtId="0" fontId="8" fillId="4" borderId="1" xfId="0" applyFont="1" applyFill="1" applyBorder="1" applyAlignment="1">
      <alignment vertical="top" wrapText="1"/>
    </xf>
    <xf numFmtId="14" fontId="5" fillId="4" borderId="1" xfId="0" applyNumberFormat="1" applyFont="1" applyFill="1" applyBorder="1" applyAlignment="1">
      <alignment horizontal="center" vertical="top" wrapText="1"/>
    </xf>
    <xf numFmtId="14" fontId="0" fillId="0" borderId="1" xfId="0" applyNumberFormat="1" applyBorder="1" applyAlignment="1">
      <alignment horizontal="center" vertical="top" wrapText="1"/>
    </xf>
    <xf numFmtId="14" fontId="0" fillId="0" borderId="1" xfId="0" applyNumberFormat="1" applyBorder="1" applyAlignment="1"/>
    <xf numFmtId="0" fontId="24" fillId="7" borderId="1" xfId="0" applyNumberFormat="1" applyFont="1" applyFill="1" applyBorder="1" applyAlignment="1" applyProtection="1">
      <alignment horizontal="center" vertical="top" wrapText="1"/>
    </xf>
    <xf numFmtId="0" fontId="8" fillId="7" borderId="1" xfId="0" applyFont="1" applyFill="1" applyBorder="1" applyAlignment="1">
      <alignment vertical="top" wrapText="1"/>
    </xf>
    <xf numFmtId="0" fontId="0" fillId="0" borderId="1" xfId="0" applyBorder="1" applyAlignment="1">
      <alignment vertical="top" wrapText="1"/>
    </xf>
    <xf numFmtId="0" fontId="0" fillId="0" borderId="1" xfId="0" applyBorder="1" applyAlignment="1"/>
    <xf numFmtId="0" fontId="8" fillId="5" borderId="1" xfId="0" applyFont="1" applyFill="1" applyBorder="1" applyAlignment="1">
      <alignment horizontal="left" vertical="top" wrapText="1"/>
    </xf>
    <xf numFmtId="0" fontId="8" fillId="0" borderId="1" xfId="0" applyFont="1" applyBorder="1" applyAlignment="1">
      <alignment vertical="top" wrapText="1"/>
    </xf>
    <xf numFmtId="0" fontId="11" fillId="4" borderId="1" xfId="0" applyNumberFormat="1" applyFont="1" applyFill="1" applyBorder="1" applyAlignment="1" applyProtection="1">
      <alignment horizontal="center" vertical="top" wrapText="1"/>
    </xf>
    <xf numFmtId="0" fontId="0" fillId="0" borderId="1" xfId="0" applyBorder="1" applyAlignment="1">
      <alignment horizontal="center" vertical="top" wrapText="1"/>
    </xf>
    <xf numFmtId="0" fontId="5" fillId="2" borderId="1" xfId="0" applyFont="1" applyFill="1" applyBorder="1" applyAlignment="1">
      <alignment vertical="top"/>
    </xf>
    <xf numFmtId="0" fontId="0" fillId="0" borderId="1" xfId="0" applyBorder="1" applyAlignment="1">
      <alignment vertical="top"/>
    </xf>
    <xf numFmtId="0" fontId="5" fillId="2" borderId="6" xfId="0" applyFont="1" applyFill="1" applyBorder="1" applyAlignment="1">
      <alignment vertical="top"/>
    </xf>
    <xf numFmtId="0" fontId="0" fillId="2" borderId="5" xfId="0" applyFill="1" applyBorder="1" applyAlignment="1">
      <alignment vertical="top"/>
    </xf>
    <xf numFmtId="0" fontId="0" fillId="0" borderId="12" xfId="0" applyBorder="1" applyAlignment="1">
      <alignment vertical="top"/>
    </xf>
    <xf numFmtId="0" fontId="3" fillId="2" borderId="0" xfId="0" applyFont="1" applyFill="1" applyAlignment="1"/>
    <xf numFmtId="0" fontId="0" fillId="0" borderId="0" xfId="0" applyAlignment="1"/>
    <xf numFmtId="0" fontId="0" fillId="0" borderId="5" xfId="0" applyBorder="1" applyAlignment="1">
      <alignment vertical="top"/>
    </xf>
    <xf numFmtId="0" fontId="9" fillId="8" borderId="1" xfId="0" applyFont="1" applyFill="1" applyBorder="1" applyAlignment="1">
      <alignment horizontal="center" vertical="top" wrapText="1"/>
    </xf>
    <xf numFmtId="0" fontId="9" fillId="4" borderId="4" xfId="0" applyFont="1" applyFill="1" applyBorder="1" applyAlignment="1">
      <alignment horizontal="center" vertical="top" wrapText="1"/>
    </xf>
    <xf numFmtId="0" fontId="0" fillId="4" borderId="8" xfId="0" applyFill="1" applyBorder="1" applyAlignment="1">
      <alignment horizontal="center" vertical="top" wrapText="1"/>
    </xf>
    <xf numFmtId="0" fontId="9" fillId="4" borderId="1" xfId="0" applyFont="1" applyFill="1" applyBorder="1" applyAlignment="1">
      <alignment vertical="top" wrapText="1"/>
    </xf>
    <xf numFmtId="0" fontId="9" fillId="4" borderId="6" xfId="0" applyFont="1" applyFill="1" applyBorder="1" applyAlignment="1">
      <alignment horizontal="center" vertical="top" wrapText="1"/>
    </xf>
    <xf numFmtId="0" fontId="9" fillId="4" borderId="12" xfId="0" applyFont="1" applyFill="1" applyBorder="1" applyAlignment="1">
      <alignment horizontal="center" vertical="top" wrapText="1"/>
    </xf>
    <xf numFmtId="0" fontId="0" fillId="0" borderId="8" xfId="0" applyBorder="1" applyAlignment="1">
      <alignment horizontal="center" vertical="top" wrapText="1"/>
    </xf>
    <xf numFmtId="0" fontId="9" fillId="4" borderId="1" xfId="0" applyFont="1" applyFill="1" applyBorder="1" applyAlignment="1">
      <alignment horizontal="center" vertical="top" wrapText="1"/>
    </xf>
    <xf numFmtId="0" fontId="17" fillId="4" borderId="6" xfId="0" applyFont="1" applyFill="1" applyBorder="1" applyAlignment="1">
      <alignment horizontal="center" vertical="top"/>
    </xf>
    <xf numFmtId="0" fontId="0" fillId="0" borderId="5" xfId="0" applyBorder="1" applyAlignment="1">
      <alignment horizontal="center" vertical="top"/>
    </xf>
    <xf numFmtId="0" fontId="0" fillId="0" borderId="12" xfId="0" applyBorder="1" applyAlignment="1">
      <alignment horizontal="center" vertical="top"/>
    </xf>
    <xf numFmtId="0" fontId="0" fillId="0" borderId="12" xfId="0" applyBorder="1" applyAlignment="1">
      <alignment horizontal="center" vertical="top" wrapText="1"/>
    </xf>
    <xf numFmtId="0" fontId="9" fillId="8" borderId="0" xfId="0" applyFont="1" applyFill="1" applyBorder="1" applyAlignment="1">
      <alignment horizontal="center" vertical="top" wrapText="1"/>
    </xf>
    <xf numFmtId="0" fontId="9" fillId="8" borderId="20" xfId="0" applyFont="1" applyFill="1" applyBorder="1" applyAlignment="1">
      <alignment horizontal="center" vertical="top" wrapText="1"/>
    </xf>
    <xf numFmtId="0" fontId="0" fillId="0" borderId="6" xfId="0" applyBorder="1" applyAlignment="1">
      <alignment vertical="top"/>
    </xf>
    <xf numFmtId="0" fontId="5" fillId="4" borderId="14" xfId="0" applyFont="1" applyFill="1"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5" fillId="4" borderId="5" xfId="0" applyFont="1" applyFill="1" applyBorder="1" applyAlignment="1">
      <alignment horizontal="center" vertical="top"/>
    </xf>
    <xf numFmtId="0" fontId="9" fillId="8" borderId="21" xfId="0" applyFont="1" applyFill="1" applyBorder="1" applyAlignment="1">
      <alignment horizontal="center" vertical="top" wrapText="1"/>
    </xf>
    <xf numFmtId="0" fontId="0" fillId="0" borderId="0" xfId="0" applyBorder="1" applyAlignment="1">
      <alignment vertical="top"/>
    </xf>
    <xf numFmtId="0" fontId="5" fillId="4" borderId="1" xfId="0" applyFont="1" applyFill="1" applyBorder="1" applyAlignment="1">
      <alignment horizontal="center" vertical="top"/>
    </xf>
    <xf numFmtId="0" fontId="5" fillId="4" borderId="10" xfId="0" applyFont="1" applyFill="1" applyBorder="1" applyAlignment="1">
      <alignment horizontal="center" vertical="top"/>
    </xf>
    <xf numFmtId="0" fontId="0" fillId="4" borderId="9" xfId="0" applyFont="1" applyFill="1" applyBorder="1" applyAlignment="1">
      <alignment horizontal="center" vertical="top"/>
    </xf>
    <xf numFmtId="0" fontId="0" fillId="4" borderId="7" xfId="0" applyFont="1" applyFill="1" applyBorder="1" applyAlignment="1">
      <alignment horizontal="center" vertical="top"/>
    </xf>
    <xf numFmtId="0" fontId="5" fillId="4" borderId="6" xfId="0" applyFont="1" applyFill="1" applyBorder="1" applyAlignment="1">
      <alignment horizontal="center" vertical="top"/>
    </xf>
    <xf numFmtId="0" fontId="0" fillId="4" borderId="5" xfId="0" applyFont="1" applyFill="1" applyBorder="1" applyAlignment="1">
      <alignment horizontal="center" vertical="top"/>
    </xf>
    <xf numFmtId="0" fontId="0" fillId="0" borderId="6" xfId="0" applyBorder="1" applyAlignment="1">
      <alignment horizontal="center" vertical="top"/>
    </xf>
    <xf numFmtId="0" fontId="0" fillId="4" borderId="9" xfId="0" applyFill="1" applyBorder="1" applyAlignment="1">
      <alignment horizontal="center" vertical="top"/>
    </xf>
    <xf numFmtId="0" fontId="0" fillId="4" borderId="7" xfId="0" applyFill="1" applyBorder="1" applyAlignment="1">
      <alignment horizontal="center" vertical="top"/>
    </xf>
    <xf numFmtId="0" fontId="9" fillId="11" borderId="6" xfId="0" applyFont="1" applyFill="1" applyBorder="1" applyAlignment="1">
      <alignment horizontal="center" vertical="top" wrapText="1"/>
    </xf>
    <xf numFmtId="0" fontId="9" fillId="11" borderId="5" xfId="0" applyFont="1" applyFill="1" applyBorder="1" applyAlignment="1">
      <alignment horizontal="center" vertical="top"/>
    </xf>
    <xf numFmtId="0" fontId="9" fillId="11" borderId="12" xfId="0" applyFont="1" applyFill="1" applyBorder="1" applyAlignment="1">
      <alignment horizontal="center" vertical="top"/>
    </xf>
    <xf numFmtId="0" fontId="5" fillId="4" borderId="4" xfId="0" applyFont="1" applyFill="1" applyBorder="1" applyAlignment="1">
      <alignment horizontal="center" vertical="top"/>
    </xf>
    <xf numFmtId="0" fontId="0" fillId="0" borderId="8" xfId="0" applyBorder="1" applyAlignment="1">
      <alignment vertical="top"/>
    </xf>
    <xf numFmtId="0" fontId="0" fillId="4" borderId="9" xfId="0" applyFont="1" applyFill="1" applyBorder="1" applyAlignment="1">
      <alignment horizontal="center"/>
    </xf>
    <xf numFmtId="0" fontId="0" fillId="4" borderId="7" xfId="0" applyFont="1" applyFill="1" applyBorder="1" applyAlignment="1">
      <alignment horizontal="center"/>
    </xf>
    <xf numFmtId="0" fontId="0" fillId="4" borderId="14" xfId="0" applyFont="1" applyFill="1" applyBorder="1" applyAlignment="1">
      <alignment horizontal="center"/>
    </xf>
    <xf numFmtId="0" fontId="0" fillId="4" borderId="14" xfId="0" applyFill="1" applyBorder="1" applyAlignment="1">
      <alignment horizontal="center"/>
    </xf>
    <xf numFmtId="0" fontId="4" fillId="4" borderId="1" xfId="0" applyNumberFormat="1" applyFont="1" applyFill="1" applyBorder="1" applyAlignment="1" applyProtection="1">
      <alignment horizontal="left" vertical="top" wrapText="1"/>
    </xf>
    <xf numFmtId="0" fontId="0" fillId="4" borderId="1" xfId="0" applyFill="1" applyBorder="1" applyAlignment="1">
      <alignment horizontal="left" vertical="top" wrapText="1"/>
    </xf>
    <xf numFmtId="0" fontId="4" fillId="4" borderId="6" xfId="0" applyNumberFormat="1" applyFont="1" applyFill="1" applyBorder="1" applyAlignment="1" applyProtection="1">
      <alignment horizontal="left" vertical="top" wrapText="1"/>
    </xf>
    <xf numFmtId="0" fontId="0" fillId="4" borderId="6" xfId="0" applyFill="1" applyBorder="1" applyAlignment="1">
      <alignment horizontal="left" vertical="top" wrapText="1"/>
    </xf>
    <xf numFmtId="0" fontId="5" fillId="4" borderId="15" xfId="0" applyFont="1" applyFill="1" applyBorder="1" applyAlignment="1">
      <alignment horizontal="center" vertical="top"/>
    </xf>
    <xf numFmtId="0" fontId="0" fillId="0" borderId="14" xfId="0" applyBorder="1" applyAlignment="1"/>
    <xf numFmtId="0" fontId="3" fillId="4" borderId="1" xfId="0" applyNumberFormat="1" applyFont="1" applyFill="1" applyBorder="1" applyAlignment="1" applyProtection="1">
      <alignment horizontal="center" vertical="center" wrapText="1"/>
    </xf>
    <xf numFmtId="0" fontId="0" fillId="4" borderId="1" xfId="0" applyFill="1" applyBorder="1" applyAlignment="1">
      <alignment horizontal="center" vertical="center" wrapText="1"/>
    </xf>
  </cellXfs>
  <cellStyles count="2">
    <cellStyle name="Normal" xfId="0" builtinId="0"/>
    <cellStyle name="Percent" xfId="1" builtinId="5"/>
  </cellStyles>
  <dxfs count="95">
    <dxf>
      <font>
        <color auto="1"/>
      </font>
      <fill>
        <patternFill>
          <bgColor rgb="FF92D050"/>
        </patternFill>
      </fill>
    </dxf>
    <dxf>
      <font>
        <color auto="1"/>
      </font>
      <fill>
        <patternFill>
          <bgColor rgb="FFFF0000"/>
        </patternFill>
      </fill>
    </dxf>
    <dxf>
      <font>
        <color auto="1"/>
      </font>
      <fill>
        <patternFill>
          <bgColor rgb="FFFFFF00"/>
        </patternFill>
      </fill>
    </dxf>
    <dxf>
      <font>
        <color auto="1"/>
      </font>
      <fill>
        <patternFill>
          <bgColor rgb="FF92D050"/>
        </patternFill>
      </fill>
    </dxf>
    <dxf>
      <font>
        <color auto="1"/>
      </font>
      <fill>
        <patternFill>
          <bgColor rgb="FFFF0000"/>
        </patternFill>
      </fill>
    </dxf>
    <dxf>
      <font>
        <color auto="1"/>
      </font>
      <fill>
        <patternFill>
          <bgColor rgb="FFFFFF00"/>
        </patternFill>
      </fill>
    </dxf>
    <dxf>
      <fill>
        <patternFill>
          <bgColor rgb="FF7FCD53"/>
        </patternFill>
      </fill>
    </dxf>
    <dxf>
      <fill>
        <patternFill>
          <bgColor rgb="FFFFFF99"/>
        </patternFill>
      </fill>
    </dxf>
    <dxf>
      <fill>
        <patternFill>
          <bgColor rgb="FFF69D94"/>
        </patternFill>
      </fill>
    </dxf>
    <dxf>
      <fill>
        <patternFill>
          <bgColor rgb="FFFF0000"/>
        </patternFill>
      </fill>
    </dxf>
    <dxf>
      <fill>
        <patternFill>
          <bgColor rgb="FF7FCD53"/>
        </patternFill>
      </fill>
    </dxf>
    <dxf>
      <fill>
        <patternFill>
          <bgColor rgb="FFFFFF99"/>
        </patternFill>
      </fill>
    </dxf>
    <dxf>
      <fill>
        <patternFill>
          <bgColor rgb="FFF69D94"/>
        </patternFill>
      </fill>
    </dxf>
    <dxf>
      <fill>
        <patternFill>
          <bgColor rgb="FFFF0000"/>
        </patternFill>
      </fill>
    </dxf>
    <dxf>
      <fill>
        <patternFill>
          <bgColor rgb="FF7FCD53"/>
        </patternFill>
      </fill>
    </dxf>
    <dxf>
      <fill>
        <patternFill>
          <bgColor rgb="FFFFFF99"/>
        </patternFill>
      </fill>
    </dxf>
    <dxf>
      <fill>
        <patternFill>
          <bgColor rgb="FFF69D94"/>
        </patternFill>
      </fill>
    </dxf>
    <dxf>
      <fill>
        <patternFill>
          <bgColor rgb="FFFF0000"/>
        </patternFill>
      </fill>
    </dxf>
    <dxf>
      <fill>
        <patternFill>
          <bgColor rgb="FF7FCD53"/>
        </patternFill>
      </fill>
    </dxf>
    <dxf>
      <fill>
        <patternFill>
          <bgColor rgb="FFFFFF99"/>
        </patternFill>
      </fill>
    </dxf>
    <dxf>
      <fill>
        <patternFill>
          <bgColor rgb="FFF69D94"/>
        </patternFill>
      </fill>
    </dxf>
    <dxf>
      <fill>
        <patternFill>
          <bgColor rgb="FFFF0000"/>
        </patternFill>
      </fill>
    </dxf>
    <dxf>
      <fill>
        <patternFill>
          <bgColor rgb="FF7FCD53"/>
        </patternFill>
      </fill>
    </dxf>
    <dxf>
      <fill>
        <patternFill>
          <bgColor rgb="FFFFFF99"/>
        </patternFill>
      </fill>
    </dxf>
    <dxf>
      <fill>
        <patternFill>
          <bgColor rgb="FFF69D94"/>
        </patternFill>
      </fill>
    </dxf>
    <dxf>
      <fill>
        <patternFill>
          <bgColor rgb="FFFF0000"/>
        </patternFill>
      </fill>
    </dxf>
    <dxf>
      <fill>
        <patternFill>
          <bgColor rgb="FF7FCD53"/>
        </patternFill>
      </fill>
    </dxf>
    <dxf>
      <fill>
        <patternFill>
          <bgColor rgb="FFFFFF99"/>
        </patternFill>
      </fill>
    </dxf>
    <dxf>
      <fill>
        <patternFill>
          <bgColor rgb="FFF69D94"/>
        </patternFill>
      </fill>
    </dxf>
    <dxf>
      <fill>
        <patternFill>
          <bgColor rgb="FFFF0000"/>
        </patternFill>
      </fill>
    </dxf>
    <dxf>
      <font>
        <color auto="1"/>
      </font>
      <fill>
        <patternFill>
          <bgColor rgb="FF92D050"/>
        </patternFill>
      </fill>
    </dxf>
    <dxf>
      <font>
        <color auto="1"/>
      </font>
      <fill>
        <patternFill>
          <bgColor rgb="FFFF0000"/>
        </patternFill>
      </fill>
    </dxf>
    <dxf>
      <font>
        <color auto="1"/>
      </font>
      <fill>
        <patternFill>
          <bgColor rgb="FFFFFF00"/>
        </patternFill>
      </fill>
    </dxf>
    <dxf>
      <fill>
        <patternFill>
          <bgColor rgb="FF7FCD53"/>
        </patternFill>
      </fill>
    </dxf>
    <dxf>
      <fill>
        <patternFill>
          <bgColor rgb="FFFFFF99"/>
        </patternFill>
      </fill>
    </dxf>
    <dxf>
      <fill>
        <patternFill>
          <bgColor rgb="FFF69D94"/>
        </patternFill>
      </fill>
    </dxf>
    <dxf>
      <fill>
        <patternFill>
          <bgColor rgb="FFFF0000"/>
        </patternFill>
      </fill>
    </dxf>
    <dxf>
      <font>
        <color auto="1"/>
      </font>
      <fill>
        <patternFill>
          <bgColor rgb="FF92D050"/>
        </patternFill>
      </fill>
    </dxf>
    <dxf>
      <font>
        <color auto="1"/>
      </font>
      <fill>
        <patternFill>
          <bgColor rgb="FFFF0000"/>
        </patternFill>
      </fill>
    </dxf>
    <dxf>
      <font>
        <color auto="1"/>
      </font>
      <fill>
        <patternFill>
          <bgColor rgb="FFFFFF00"/>
        </patternFill>
      </fill>
    </dxf>
    <dxf>
      <fill>
        <patternFill>
          <bgColor theme="0" tint="-0.24994659260841701"/>
        </patternFill>
      </fill>
    </dxf>
    <dxf>
      <font>
        <b/>
        <i val="0"/>
        <color rgb="FFFF0000"/>
      </font>
    </dxf>
    <dxf>
      <fill>
        <patternFill>
          <bgColor theme="0" tint="-0.24994659260841701"/>
        </patternFill>
      </fill>
    </dxf>
    <dxf>
      <font>
        <b/>
        <i val="0"/>
        <color rgb="FFFF0000"/>
      </font>
    </dxf>
    <dxf>
      <fill>
        <patternFill>
          <bgColor theme="0" tint="-0.24994659260841701"/>
        </patternFill>
      </fill>
    </dxf>
    <dxf>
      <font>
        <b/>
        <i val="0"/>
        <color rgb="FFFF0000"/>
      </font>
    </dxf>
    <dxf>
      <fill>
        <patternFill>
          <bgColor theme="0" tint="-0.24994659260841701"/>
        </patternFill>
      </fill>
    </dxf>
    <dxf>
      <font>
        <b/>
        <i val="0"/>
        <color rgb="FFFF0000"/>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4" tint="0.59996337778862885"/>
        </patternFill>
      </fill>
    </dxf>
    <dxf>
      <font>
        <color auto="1"/>
      </font>
      <fill>
        <patternFill>
          <bgColor rgb="FF92D050"/>
        </patternFill>
      </fill>
    </dxf>
    <dxf>
      <font>
        <color auto="1"/>
      </font>
      <fill>
        <patternFill>
          <bgColor rgb="FFFF0000"/>
        </patternFill>
      </fill>
    </dxf>
    <dxf>
      <font>
        <color auto="1"/>
      </font>
      <fill>
        <patternFill>
          <bgColor rgb="FFFFFF00"/>
        </patternFill>
      </fill>
    </dxf>
    <dxf>
      <font>
        <color auto="1"/>
      </font>
      <fill>
        <patternFill>
          <bgColor rgb="FF92D050"/>
        </patternFill>
      </fill>
    </dxf>
    <dxf>
      <font>
        <color auto="1"/>
      </font>
      <fill>
        <patternFill>
          <bgColor rgb="FFFF0000"/>
        </patternFill>
      </fill>
    </dxf>
    <dxf>
      <font>
        <color auto="1"/>
      </font>
      <fill>
        <patternFill>
          <bgColor rgb="FFFFFF00"/>
        </patternFill>
      </fill>
    </dxf>
    <dxf>
      <font>
        <color auto="1"/>
      </font>
      <fill>
        <patternFill>
          <bgColor rgb="FF92D050"/>
        </patternFill>
      </fill>
    </dxf>
    <dxf>
      <font>
        <color auto="1"/>
      </font>
      <fill>
        <patternFill>
          <bgColor rgb="FFFF0000"/>
        </patternFill>
      </fill>
    </dxf>
    <dxf>
      <font>
        <color auto="1"/>
      </font>
      <fill>
        <patternFill>
          <bgColor rgb="FFFFFF00"/>
        </patternFill>
      </fill>
    </dxf>
    <dxf>
      <fill>
        <patternFill>
          <bgColor theme="0" tint="-0.24994659260841701"/>
        </patternFill>
      </fill>
    </dxf>
    <dxf>
      <font>
        <b/>
        <i val="0"/>
        <color rgb="FFFF0000"/>
      </font>
    </dxf>
    <dxf>
      <fill>
        <patternFill>
          <bgColor theme="4" tint="0.59996337778862885"/>
        </patternFill>
      </fill>
    </dxf>
    <dxf>
      <font>
        <color auto="1"/>
      </font>
      <fill>
        <patternFill>
          <bgColor rgb="FF92D050"/>
        </patternFill>
      </fill>
    </dxf>
    <dxf>
      <font>
        <color auto="1"/>
      </font>
      <fill>
        <patternFill>
          <bgColor rgb="FFFF0000"/>
        </patternFill>
      </fill>
    </dxf>
    <dxf>
      <font>
        <color auto="1"/>
      </font>
      <fill>
        <patternFill>
          <bgColor rgb="FFFFFF00"/>
        </patternFill>
      </fill>
    </dxf>
    <dxf>
      <fill>
        <patternFill>
          <bgColor theme="0" tint="-0.24994659260841701"/>
        </patternFill>
      </fill>
    </dxf>
    <dxf>
      <fill>
        <patternFill>
          <bgColor theme="6" tint="0.59996337778862885"/>
        </patternFill>
      </fill>
    </dxf>
    <dxf>
      <fill>
        <patternFill>
          <bgColor theme="0" tint="-0.14996795556505021"/>
        </patternFill>
      </fill>
    </dxf>
    <dxf>
      <fill>
        <patternFill>
          <bgColor theme="0" tint="-0.14996795556505021"/>
        </patternFill>
      </fill>
    </dxf>
    <dxf>
      <fill>
        <patternFill>
          <bgColor rgb="FFFFFF99"/>
        </patternFill>
      </fill>
    </dxf>
    <dxf>
      <fill>
        <patternFill>
          <bgColor theme="5"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92D050"/>
        </patternFill>
      </fill>
    </dxf>
    <dxf>
      <font>
        <color auto="1"/>
      </font>
      <fill>
        <patternFill>
          <bgColor rgb="FFFFFF00"/>
        </patternFill>
      </fill>
    </dxf>
    <dxf>
      <font>
        <color auto="1"/>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rgb="FFFF0000"/>
        </patternFill>
      </fill>
    </dxf>
    <dxf>
      <font>
        <color auto="1"/>
      </font>
      <fill>
        <patternFill>
          <bgColor rgb="FF92D050"/>
        </patternFill>
      </fill>
    </dxf>
    <dxf>
      <font>
        <color auto="1"/>
      </font>
      <fill>
        <patternFill>
          <bgColor rgb="FFFF0000"/>
        </patternFill>
      </fill>
    </dxf>
    <dxf>
      <font>
        <color auto="1"/>
      </font>
      <fill>
        <patternFill>
          <bgColor rgb="FFFFFF00"/>
        </patternFill>
      </fill>
    </dxf>
  </dxfs>
  <tableStyles count="0" defaultTableStyle="TableStyleMedium2" defaultPivotStyle="PivotStyleLight16"/>
  <colors>
    <mruColors>
      <color rgb="FFFFFF99"/>
      <color rgb="FF79D64A"/>
      <color rgb="FFFF5050"/>
      <color rgb="FFE7A8A1"/>
      <color rgb="FFF1968F"/>
      <color rgb="FFFFFF66"/>
      <color rgb="FFFF9900"/>
      <color rgb="FFFF99CC"/>
      <color rgb="FF7FCD53"/>
      <color rgb="FFF69D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Engineer Validation </a:t>
            </a:r>
            <a:r>
              <a:rPr lang="en-US" baseline="0"/>
              <a:t>Points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1504388874034567"/>
          <c:y val="0.10846261196308939"/>
          <c:w val="0.62051703995986118"/>
          <c:h val="0.67242493795907587"/>
        </c:manualLayout>
      </c:layout>
      <c:barChart>
        <c:barDir val="col"/>
        <c:grouping val="clustered"/>
        <c:varyColors val="0"/>
        <c:ser>
          <c:idx val="1"/>
          <c:order val="0"/>
          <c:tx>
            <c:strRef>
              <c:f>'Code Details'!$D$32</c:f>
              <c:strCache>
                <c:ptCount val="1"/>
                <c:pt idx="0">
                  <c:v>Targeted Requirement Points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'Code Details'!$B$33:$B$39</c15:sqref>
                  </c15:fullRef>
                </c:ext>
              </c:extLst>
              <c:f>('Code Details'!$B$33:$B$35,'Code Details'!$B$38:$B$39)</c:f>
              <c:strCache>
                <c:ptCount val="3"/>
                <c:pt idx="0">
                  <c:v>Lowhitha Kalyanam</c:v>
                </c:pt>
                <c:pt idx="1">
                  <c:v>Manasa Nayani</c:v>
                </c:pt>
                <c:pt idx="2">
                  <c:v>Sahil Qureshi</c:v>
                </c:pt>
              </c:strCache>
            </c:strRef>
          </c:cat>
          <c:val>
            <c:numRef>
              <c:extLst>
                <c:ext xmlns:c15="http://schemas.microsoft.com/office/drawing/2012/chart" uri="{02D57815-91ED-43cb-92C2-25804820EDAC}">
                  <c15:fullRef>
                    <c15:sqref>'Code Details'!$D$33:$D$39</c15:sqref>
                  </c15:fullRef>
                </c:ext>
              </c:extLst>
              <c:f>('Code Details'!$D$33:$D$35,'Code Details'!$D$38:$D$39)</c:f>
              <c:numCache>
                <c:formatCode>General</c:formatCode>
                <c:ptCount val="3"/>
                <c:pt idx="0">
                  <c:v>92</c:v>
                </c:pt>
                <c:pt idx="1">
                  <c:v>54</c:v>
                </c:pt>
                <c:pt idx="2">
                  <c:v>66</c:v>
                </c:pt>
              </c:numCache>
            </c:numRef>
          </c:val>
          <c:extLst>
            <c:ext xmlns:c16="http://schemas.microsoft.com/office/drawing/2014/chart" uri="{C3380CC4-5D6E-409C-BE32-E72D297353CC}">
              <c16:uniqueId val="{00000000-6D44-463B-B5F5-28381E075792}"/>
            </c:ext>
          </c:extLst>
        </c:ser>
        <c:ser>
          <c:idx val="2"/>
          <c:order val="1"/>
          <c:tx>
            <c:strRef>
              <c:f>'Code Details'!$E$32</c:f>
              <c:strCache>
                <c:ptCount val="1"/>
                <c:pt idx="0">
                  <c:v>Actual Validated Points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'Code Details'!$B$33:$B$39</c15:sqref>
                  </c15:fullRef>
                </c:ext>
              </c:extLst>
              <c:f>('Code Details'!$B$33:$B$35,'Code Details'!$B$38:$B$39)</c:f>
              <c:strCache>
                <c:ptCount val="3"/>
                <c:pt idx="0">
                  <c:v>Lowhitha Kalyanam</c:v>
                </c:pt>
                <c:pt idx="1">
                  <c:v>Manasa Nayani</c:v>
                </c:pt>
                <c:pt idx="2">
                  <c:v>Sahil Qureshi</c:v>
                </c:pt>
              </c:strCache>
            </c:strRef>
          </c:cat>
          <c:val>
            <c:numRef>
              <c:extLst>
                <c:ext xmlns:c15="http://schemas.microsoft.com/office/drawing/2012/chart" uri="{02D57815-91ED-43cb-92C2-25804820EDAC}">
                  <c15:fullRef>
                    <c15:sqref>'Code Details'!$E$33:$E$39</c15:sqref>
                  </c15:fullRef>
                </c:ext>
              </c:extLst>
              <c:f>('Code Details'!$E$33:$E$35,'Code Details'!$E$38:$E$39)</c:f>
              <c:numCache>
                <c:formatCode>General</c:formatCode>
                <c:ptCount val="3"/>
                <c:pt idx="0">
                  <c:v>81</c:v>
                </c:pt>
                <c:pt idx="1">
                  <c:v>53</c:v>
                </c:pt>
                <c:pt idx="2">
                  <c:v>59</c:v>
                </c:pt>
              </c:numCache>
            </c:numRef>
          </c:val>
          <c:extLst>
            <c:ext xmlns:c16="http://schemas.microsoft.com/office/drawing/2014/chart" uri="{C3380CC4-5D6E-409C-BE32-E72D297353CC}">
              <c16:uniqueId val="{00000001-6D44-463B-B5F5-28381E075792}"/>
            </c:ext>
          </c:extLst>
        </c:ser>
        <c:dLbls>
          <c:dLblPos val="inEnd"/>
          <c:showLegendKey val="0"/>
          <c:showVal val="1"/>
          <c:showCatName val="0"/>
          <c:showSerName val="0"/>
          <c:showPercent val="0"/>
          <c:showBubbleSize val="0"/>
        </c:dLbls>
        <c:gapWidth val="65"/>
        <c:axId val="174327296"/>
        <c:axId val="174328832"/>
      </c:barChart>
      <c:lineChart>
        <c:grouping val="standard"/>
        <c:varyColors val="0"/>
        <c:ser>
          <c:idx val="3"/>
          <c:order val="2"/>
          <c:tx>
            <c:strRef>
              <c:f>'Code Details'!$F$32</c:f>
              <c:strCache>
                <c:ptCount val="1"/>
                <c:pt idx="0">
                  <c:v>Validation %</c:v>
                </c:pt>
              </c:strCache>
            </c:strRef>
          </c:tx>
          <c:spPr>
            <a:ln w="31750" cap="rnd">
              <a:solidFill>
                <a:schemeClr val="accent4">
                  <a:alpha val="85000"/>
                </a:schemeClr>
              </a:solidFill>
              <a:round/>
            </a:ln>
            <a:effectLst/>
          </c:spPr>
          <c:marker>
            <c:symbol val="circle"/>
            <c:size val="6"/>
            <c:spPr>
              <a:solidFill>
                <a:schemeClr val="accent4">
                  <a:alpha val="85000"/>
                </a:schemeClr>
              </a:solidFill>
              <a:ln>
                <a:noFill/>
              </a:ln>
              <a:effectLst/>
            </c:spPr>
          </c:marker>
          <c:dLbls>
            <c:dLbl>
              <c:idx val="0"/>
              <c:layout>
                <c:manualLayout>
                  <c:x val="-3.4242904876850243E-2"/>
                  <c:y val="-4.587813620071684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D44-463B-B5F5-28381E075792}"/>
                </c:ext>
              </c:extLst>
            </c:dLbl>
            <c:dLbl>
              <c:idx val="1"/>
              <c:layout>
                <c:manualLayout>
                  <c:x val="0"/>
                  <c:y val="-1.433691756272401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D44-463B-B5F5-28381E075792}"/>
                </c:ext>
              </c:extLst>
            </c:dLbl>
            <c:dLbl>
              <c:idx val="2"/>
              <c:layout>
                <c:manualLayout>
                  <c:x val="0"/>
                  <c:y val="-1.433691756272401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D44-463B-B5F5-28381E07579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'Code Details'!$B$33:$B$39</c15:sqref>
                  </c15:fullRef>
                </c:ext>
              </c:extLst>
              <c:f>('Code Details'!$B$33:$B$35,'Code Details'!$B$38:$B$39)</c:f>
              <c:strCache>
                <c:ptCount val="3"/>
                <c:pt idx="0">
                  <c:v>Lowhitha Kalyanam</c:v>
                </c:pt>
                <c:pt idx="1">
                  <c:v>Manasa Nayani</c:v>
                </c:pt>
                <c:pt idx="2">
                  <c:v>Sahil Qureshi</c:v>
                </c:pt>
              </c:strCache>
            </c:strRef>
          </c:cat>
          <c:val>
            <c:numRef>
              <c:extLst>
                <c:ext xmlns:c15="http://schemas.microsoft.com/office/drawing/2012/chart" uri="{02D57815-91ED-43cb-92C2-25804820EDAC}">
                  <c15:fullRef>
                    <c15:sqref>'Code Details'!$F$33:$F$39</c15:sqref>
                  </c15:fullRef>
                </c:ext>
              </c:extLst>
              <c:f>('Code Details'!$F$33:$F$35,'Code Details'!$F$38:$F$39)</c:f>
              <c:numCache>
                <c:formatCode>0%</c:formatCode>
                <c:ptCount val="3"/>
                <c:pt idx="0">
                  <c:v>0.88043478260869568</c:v>
                </c:pt>
                <c:pt idx="1">
                  <c:v>0.98148148148148151</c:v>
                </c:pt>
                <c:pt idx="2">
                  <c:v>0.89393939393939392</c:v>
                </c:pt>
              </c:numCache>
            </c:numRef>
          </c:val>
          <c:smooth val="0"/>
          <c:extLst>
            <c:ext xmlns:c16="http://schemas.microsoft.com/office/drawing/2014/chart" uri="{C3380CC4-5D6E-409C-BE32-E72D297353CC}">
              <c16:uniqueId val="{00000005-6D44-463B-B5F5-28381E075792}"/>
            </c:ext>
          </c:extLst>
        </c:ser>
        <c:dLbls>
          <c:showLegendKey val="0"/>
          <c:showVal val="0"/>
          <c:showCatName val="0"/>
          <c:showSerName val="0"/>
          <c:showPercent val="0"/>
          <c:showBubbleSize val="0"/>
        </c:dLbls>
        <c:marker val="1"/>
        <c:smooth val="0"/>
        <c:axId val="174340352"/>
        <c:axId val="174338816"/>
      </c:lineChart>
      <c:catAx>
        <c:axId val="17432729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328832"/>
        <c:crosses val="autoZero"/>
        <c:auto val="1"/>
        <c:lblAlgn val="ctr"/>
        <c:lblOffset val="100"/>
        <c:noMultiLvlLbl val="0"/>
      </c:catAx>
      <c:valAx>
        <c:axId val="1743288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4327296"/>
        <c:crosses val="autoZero"/>
        <c:crossBetween val="between"/>
      </c:valAx>
      <c:valAx>
        <c:axId val="1743388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4340352"/>
        <c:crosses val="max"/>
        <c:crossBetween val="between"/>
      </c:valAx>
      <c:catAx>
        <c:axId val="174340352"/>
        <c:scaling>
          <c:orientation val="minMax"/>
        </c:scaling>
        <c:delete val="1"/>
        <c:axPos val="b"/>
        <c:numFmt formatCode="General" sourceLinked="1"/>
        <c:majorTickMark val="out"/>
        <c:minorTickMark val="none"/>
        <c:tickLblPos val="nextTo"/>
        <c:crossAx val="174338816"/>
        <c:crosses val="autoZero"/>
        <c:auto val="1"/>
        <c:lblAlgn val="ctr"/>
        <c:lblOffset val="100"/>
        <c:noMultiLvlLbl val="0"/>
      </c:cat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Code Details: Grade Instances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'Code Details'!$AC$2</c:f>
              <c:strCache>
                <c:ptCount val="1"/>
                <c:pt idx="0">
                  <c:v># of 5's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'Code Details'!$AB$3:$AB$5</c:f>
              <c:strCache>
                <c:ptCount val="3"/>
                <c:pt idx="0">
                  <c:v>Lowhitha Kalyanam</c:v>
                </c:pt>
                <c:pt idx="1">
                  <c:v>Manasa Nayani</c:v>
                </c:pt>
                <c:pt idx="2">
                  <c:v>Sahil Qureshi</c:v>
                </c:pt>
              </c:strCache>
            </c:strRef>
          </c:cat>
          <c:val>
            <c:numRef>
              <c:f>'Code Details'!$AC$3:$AC$5</c:f>
              <c:numCache>
                <c:formatCode>General</c:formatCode>
                <c:ptCount val="3"/>
                <c:pt idx="0">
                  <c:v>49</c:v>
                </c:pt>
                <c:pt idx="1">
                  <c:v>65</c:v>
                </c:pt>
                <c:pt idx="2">
                  <c:v>59</c:v>
                </c:pt>
              </c:numCache>
            </c:numRef>
          </c:val>
          <c:extLst>
            <c:ext xmlns:c16="http://schemas.microsoft.com/office/drawing/2014/chart" uri="{C3380CC4-5D6E-409C-BE32-E72D297353CC}">
              <c16:uniqueId val="{00000000-BE85-48BB-9B38-0E440F44A3E6}"/>
            </c:ext>
          </c:extLst>
        </c:ser>
        <c:ser>
          <c:idx val="1"/>
          <c:order val="1"/>
          <c:tx>
            <c:strRef>
              <c:f>'Code Details'!$AD$2</c:f>
              <c:strCache>
                <c:ptCount val="1"/>
                <c:pt idx="0">
                  <c:v># of 4's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'Code Details'!$AB$3:$AB$5</c:f>
              <c:strCache>
                <c:ptCount val="3"/>
                <c:pt idx="0">
                  <c:v>Lowhitha Kalyanam</c:v>
                </c:pt>
                <c:pt idx="1">
                  <c:v>Manasa Nayani</c:v>
                </c:pt>
                <c:pt idx="2">
                  <c:v>Sahil Qureshi</c:v>
                </c:pt>
              </c:strCache>
            </c:strRef>
          </c:cat>
          <c:val>
            <c:numRef>
              <c:f>'Code Details'!$AD$3:$AD$5</c:f>
              <c:numCache>
                <c:formatCode>General</c:formatCode>
                <c:ptCount val="3"/>
                <c:pt idx="0">
                  <c:v>18</c:v>
                </c:pt>
                <c:pt idx="1">
                  <c:v>19</c:v>
                </c:pt>
                <c:pt idx="2">
                  <c:v>27</c:v>
                </c:pt>
              </c:numCache>
            </c:numRef>
          </c:val>
          <c:extLst>
            <c:ext xmlns:c16="http://schemas.microsoft.com/office/drawing/2014/chart" uri="{C3380CC4-5D6E-409C-BE32-E72D297353CC}">
              <c16:uniqueId val="{00000001-BE85-48BB-9B38-0E440F44A3E6}"/>
            </c:ext>
          </c:extLst>
        </c:ser>
        <c:ser>
          <c:idx val="2"/>
          <c:order val="2"/>
          <c:tx>
            <c:strRef>
              <c:f>'Code Details'!$AE$2</c:f>
              <c:strCache>
                <c:ptCount val="1"/>
                <c:pt idx="0">
                  <c:v># of 3's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'Code Details'!$AB$3:$AB$5</c:f>
              <c:strCache>
                <c:ptCount val="3"/>
                <c:pt idx="0">
                  <c:v>Lowhitha Kalyanam</c:v>
                </c:pt>
                <c:pt idx="1">
                  <c:v>Manasa Nayani</c:v>
                </c:pt>
                <c:pt idx="2">
                  <c:v>Sahil Qureshi</c:v>
                </c:pt>
              </c:strCache>
            </c:strRef>
          </c:cat>
          <c:val>
            <c:numRef>
              <c:f>'Code Details'!$AE$3:$AE$5</c:f>
              <c:numCache>
                <c:formatCode>General</c:formatCode>
                <c:ptCount val="3"/>
                <c:pt idx="0">
                  <c:v>4</c:v>
                </c:pt>
                <c:pt idx="1">
                  <c:v>0</c:v>
                </c:pt>
                <c:pt idx="2">
                  <c:v>2</c:v>
                </c:pt>
              </c:numCache>
            </c:numRef>
          </c:val>
          <c:extLst>
            <c:ext xmlns:c16="http://schemas.microsoft.com/office/drawing/2014/chart" uri="{C3380CC4-5D6E-409C-BE32-E72D297353CC}">
              <c16:uniqueId val="{00000002-BE85-48BB-9B38-0E440F44A3E6}"/>
            </c:ext>
          </c:extLst>
        </c:ser>
        <c:ser>
          <c:idx val="3"/>
          <c:order val="3"/>
          <c:tx>
            <c:strRef>
              <c:f>'Code Details'!$AF$2</c:f>
              <c:strCache>
                <c:ptCount val="1"/>
                <c:pt idx="0">
                  <c:v># of 2's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'Code Details'!$AB$3:$AB$5</c:f>
              <c:strCache>
                <c:ptCount val="3"/>
                <c:pt idx="0">
                  <c:v>Lowhitha Kalyanam</c:v>
                </c:pt>
                <c:pt idx="1">
                  <c:v>Manasa Nayani</c:v>
                </c:pt>
                <c:pt idx="2">
                  <c:v>Sahil Qureshi</c:v>
                </c:pt>
              </c:strCache>
            </c:strRef>
          </c:cat>
          <c:val>
            <c:numRef>
              <c:f>'Code Details'!$AF$3:$AF$5</c:f>
              <c:numCache>
                <c:formatCode>General</c:formatCode>
                <c:ptCount val="3"/>
                <c:pt idx="0">
                  <c:v>0</c:v>
                </c:pt>
                <c:pt idx="1">
                  <c:v>0</c:v>
                </c:pt>
                <c:pt idx="2">
                  <c:v>0</c:v>
                </c:pt>
              </c:numCache>
            </c:numRef>
          </c:val>
          <c:extLst>
            <c:ext xmlns:c16="http://schemas.microsoft.com/office/drawing/2014/chart" uri="{C3380CC4-5D6E-409C-BE32-E72D297353CC}">
              <c16:uniqueId val="{00000003-BE85-48BB-9B38-0E440F44A3E6}"/>
            </c:ext>
          </c:extLst>
        </c:ser>
        <c:ser>
          <c:idx val="4"/>
          <c:order val="4"/>
          <c:tx>
            <c:strRef>
              <c:f>'Code Details'!$AG$2</c:f>
              <c:strCache>
                <c:ptCount val="1"/>
                <c:pt idx="0">
                  <c:v># of 1's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'Code Details'!$AB$3:$AB$5</c:f>
              <c:strCache>
                <c:ptCount val="3"/>
                <c:pt idx="0">
                  <c:v>Lowhitha Kalyanam</c:v>
                </c:pt>
                <c:pt idx="1">
                  <c:v>Manasa Nayani</c:v>
                </c:pt>
                <c:pt idx="2">
                  <c:v>Sahil Qureshi</c:v>
                </c:pt>
              </c:strCache>
            </c:strRef>
          </c:cat>
          <c:val>
            <c:numRef>
              <c:f>'Code Details'!$AG$3:$AG$5</c:f>
              <c:numCache>
                <c:formatCode>General</c:formatCode>
                <c:ptCount val="3"/>
                <c:pt idx="0">
                  <c:v>0</c:v>
                </c:pt>
                <c:pt idx="1">
                  <c:v>0</c:v>
                </c:pt>
                <c:pt idx="2">
                  <c:v>0</c:v>
                </c:pt>
              </c:numCache>
            </c:numRef>
          </c:val>
          <c:extLst>
            <c:ext xmlns:c16="http://schemas.microsoft.com/office/drawing/2014/chart" uri="{C3380CC4-5D6E-409C-BE32-E72D297353CC}">
              <c16:uniqueId val="{00000004-BE85-48BB-9B38-0E440F44A3E6}"/>
            </c:ext>
          </c:extLst>
        </c:ser>
        <c:ser>
          <c:idx val="5"/>
          <c:order val="5"/>
          <c:tx>
            <c:strRef>
              <c:f>'Code Details'!$AH$2</c:f>
              <c:strCache>
                <c:ptCount val="1"/>
                <c:pt idx="0">
                  <c:v># of 0's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'Code Details'!$AB$3:$AB$5</c:f>
              <c:strCache>
                <c:ptCount val="3"/>
                <c:pt idx="0">
                  <c:v>Lowhitha Kalyanam</c:v>
                </c:pt>
                <c:pt idx="1">
                  <c:v>Manasa Nayani</c:v>
                </c:pt>
                <c:pt idx="2">
                  <c:v>Sahil Qureshi</c:v>
                </c:pt>
              </c:strCache>
            </c:strRef>
          </c:cat>
          <c:val>
            <c:numRef>
              <c:f>'Code Details'!$AH$3:$AH$5</c:f>
              <c:numCache>
                <c:formatCode>General</c:formatCode>
                <c:ptCount val="3"/>
                <c:pt idx="0">
                  <c:v>6</c:v>
                </c:pt>
                <c:pt idx="1">
                  <c:v>4</c:v>
                </c:pt>
                <c:pt idx="2">
                  <c:v>0</c:v>
                </c:pt>
              </c:numCache>
            </c:numRef>
          </c:val>
          <c:extLst>
            <c:ext xmlns:c16="http://schemas.microsoft.com/office/drawing/2014/chart" uri="{C3380CC4-5D6E-409C-BE32-E72D297353CC}">
              <c16:uniqueId val="{00000005-BE85-48BB-9B38-0E440F44A3E6}"/>
            </c:ext>
          </c:extLst>
        </c:ser>
        <c:ser>
          <c:idx val="6"/>
          <c:order val="6"/>
          <c:tx>
            <c:strRef>
              <c:f>'Code Details'!$AI$2</c:f>
              <c:strCache>
                <c:ptCount val="1"/>
                <c:pt idx="0">
                  <c:v># of N/A</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'Code Details'!$AB$3:$AB$5</c:f>
              <c:strCache>
                <c:ptCount val="3"/>
                <c:pt idx="0">
                  <c:v>Lowhitha Kalyanam</c:v>
                </c:pt>
                <c:pt idx="1">
                  <c:v>Manasa Nayani</c:v>
                </c:pt>
                <c:pt idx="2">
                  <c:v>Sahil Qureshi</c:v>
                </c:pt>
              </c:strCache>
            </c:strRef>
          </c:cat>
          <c:val>
            <c:numRef>
              <c:f>'Code Details'!$AI$3:$AI$5</c:f>
              <c:numCache>
                <c:formatCode>General</c:formatCode>
                <c:ptCount val="3"/>
                <c:pt idx="0">
                  <c:v>6</c:v>
                </c:pt>
                <c:pt idx="1">
                  <c:v>4</c:v>
                </c:pt>
                <c:pt idx="2">
                  <c:v>0</c:v>
                </c:pt>
              </c:numCache>
            </c:numRef>
          </c:val>
          <c:extLst>
            <c:ext xmlns:c16="http://schemas.microsoft.com/office/drawing/2014/chart" uri="{C3380CC4-5D6E-409C-BE32-E72D297353CC}">
              <c16:uniqueId val="{00000006-BE85-48BB-9B38-0E440F44A3E6}"/>
            </c:ext>
          </c:extLst>
        </c:ser>
        <c:dLbls>
          <c:dLblPos val="inEnd"/>
          <c:showLegendKey val="0"/>
          <c:showVal val="1"/>
          <c:showCatName val="0"/>
          <c:showSerName val="0"/>
          <c:showPercent val="0"/>
          <c:showBubbleSize val="0"/>
        </c:dLbls>
        <c:gapWidth val="65"/>
        <c:axId val="174753664"/>
        <c:axId val="174755200"/>
      </c:barChart>
      <c:catAx>
        <c:axId val="1747536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755200"/>
        <c:crosses val="autoZero"/>
        <c:auto val="1"/>
        <c:lblAlgn val="ctr"/>
        <c:lblOffset val="100"/>
        <c:noMultiLvlLbl val="0"/>
      </c:catAx>
      <c:valAx>
        <c:axId val="1747552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475366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Summary Project Grading Criteria Percentages</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408D-42FA-908E-F1E012353922}"/>
              </c:ext>
            </c:extLst>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408D-42FA-908E-F1E012353922}"/>
              </c:ext>
            </c:extLst>
          </c:dPt>
          <c:dPt>
            <c:idx val="2"/>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408D-42FA-908E-F1E012353922}"/>
              </c:ext>
            </c:extLst>
          </c:dPt>
          <c:dPt>
            <c:idx val="3"/>
            <c:invertIfNegative val="0"/>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408D-42FA-908E-F1E012353922}"/>
              </c:ext>
            </c:extLst>
          </c:dPt>
          <c:dPt>
            <c:idx val="4"/>
            <c:invertIfNegative val="0"/>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408D-42FA-908E-F1E012353922}"/>
              </c:ext>
            </c:extLst>
          </c:dPt>
          <c:dPt>
            <c:idx val="5"/>
            <c:invertIfNegative val="0"/>
            <c:bubble3D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408D-42FA-908E-F1E012353922}"/>
              </c:ext>
            </c:extLst>
          </c:dPt>
          <c:dPt>
            <c:idx val="6"/>
            <c:invertIfNegative val="0"/>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408D-42FA-908E-F1E012353922}"/>
              </c:ext>
            </c:extLst>
          </c:dPt>
          <c:dPt>
            <c:idx val="7"/>
            <c:invertIfNegative val="0"/>
            <c:bubble3D val="0"/>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408D-42FA-908E-F1E012353922}"/>
              </c:ext>
            </c:extLst>
          </c:dPt>
          <c:dPt>
            <c:idx val="8"/>
            <c:invertIfNegative val="0"/>
            <c:bubble3D val="0"/>
            <c:spPr>
              <a:gradFill>
                <a:gsLst>
                  <a:gs pos="0">
                    <a:schemeClr val="accent3">
                      <a:lumMod val="60000"/>
                    </a:schemeClr>
                  </a:gs>
                  <a:gs pos="100000">
                    <a:schemeClr val="accent3">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408D-42FA-908E-F1E012353922}"/>
              </c:ext>
            </c:extLst>
          </c:dPt>
          <c:dPt>
            <c:idx val="9"/>
            <c:invertIfNegative val="0"/>
            <c:bubble3D val="0"/>
            <c:spPr>
              <a:gradFill>
                <a:gsLst>
                  <a:gs pos="0">
                    <a:schemeClr val="accent4">
                      <a:lumMod val="60000"/>
                    </a:schemeClr>
                  </a:gs>
                  <a:gs pos="100000">
                    <a:schemeClr val="accent4">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3-408D-42FA-908E-F1E012353922}"/>
              </c:ext>
            </c:extLst>
          </c:dPt>
          <c:dPt>
            <c:idx val="10"/>
            <c:invertIfNegative val="0"/>
            <c:bubble3D val="0"/>
            <c:spPr>
              <a:gradFill>
                <a:gsLst>
                  <a:gs pos="0">
                    <a:schemeClr val="accent5">
                      <a:lumMod val="60000"/>
                    </a:schemeClr>
                  </a:gs>
                  <a:gs pos="100000">
                    <a:schemeClr val="accent5">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5-408D-42FA-908E-F1E012353922}"/>
              </c:ext>
            </c:extLst>
          </c:dPt>
          <c:dPt>
            <c:idx val="11"/>
            <c:invertIfNegative val="0"/>
            <c:bubble3D val="0"/>
            <c:spPr>
              <a:gradFill>
                <a:gsLst>
                  <a:gs pos="0">
                    <a:schemeClr val="accent6">
                      <a:lumMod val="60000"/>
                    </a:schemeClr>
                  </a:gs>
                  <a:gs pos="100000">
                    <a:schemeClr val="accent6">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7-408D-42FA-908E-F1E01235392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'Code Details'!$D$65:$O$65</c:f>
              <c:strCache>
                <c:ptCount val="12"/>
                <c:pt idx="0">
                  <c:v>Validation %</c:v>
                </c:pt>
                <c:pt idx="1">
                  <c:v>Modular</c:v>
                </c:pt>
                <c:pt idx="2">
                  <c:v>Scalable</c:v>
                </c:pt>
                <c:pt idx="3">
                  <c:v>Repeatable</c:v>
                </c:pt>
                <c:pt idx="4">
                  <c:v>Effective Logs</c:v>
                </c:pt>
                <c:pt idx="5">
                  <c:v>Jenkins Setup and Configured</c:v>
                </c:pt>
                <c:pt idx="6">
                  <c:v>Flexible technique</c:v>
                </c:pt>
                <c:pt idx="7">
                  <c:v>Best Use of Data</c:v>
                </c:pt>
                <c:pt idx="8">
                  <c:v>Effective Error Handling</c:v>
                </c:pt>
                <c:pt idx="9">
                  <c:v>Approved Performance (Minimal Delays) </c:v>
                </c:pt>
                <c:pt idx="10">
                  <c:v>Automation Execution Flow Identified and Mapped</c:v>
                </c:pt>
                <c:pt idx="11">
                  <c:v>Executed Successfully in Jenkins during Code Review</c:v>
                </c:pt>
              </c:strCache>
            </c:strRef>
          </c:cat>
          <c:val>
            <c:numRef>
              <c:f>'Code Details'!$D$66:$O$66</c:f>
              <c:numCache>
                <c:formatCode>0%</c:formatCode>
                <c:ptCount val="12"/>
                <c:pt idx="0">
                  <c:v>0.90829694323144106</c:v>
                </c:pt>
                <c:pt idx="1">
                  <c:v>0.99047619047619051</c:v>
                </c:pt>
                <c:pt idx="2">
                  <c:v>0.955952380952381</c:v>
                </c:pt>
                <c:pt idx="3">
                  <c:v>0.93809523809523798</c:v>
                </c:pt>
                <c:pt idx="4">
                  <c:v>0.89642857142857135</c:v>
                </c:pt>
                <c:pt idx="5">
                  <c:v>0.98333333333333339</c:v>
                </c:pt>
                <c:pt idx="6">
                  <c:v>0.94642857142857151</c:v>
                </c:pt>
                <c:pt idx="7">
                  <c:v>0.85357142857142865</c:v>
                </c:pt>
                <c:pt idx="8">
                  <c:v>0.88690476190476186</c:v>
                </c:pt>
                <c:pt idx="9">
                  <c:v>0.98333333333333339</c:v>
                </c:pt>
                <c:pt idx="10">
                  <c:v>0.98214285714285721</c:v>
                </c:pt>
                <c:pt idx="11">
                  <c:v>0.875</c:v>
                </c:pt>
              </c:numCache>
            </c:numRef>
          </c:val>
          <c:extLst>
            <c:ext xmlns:c16="http://schemas.microsoft.com/office/drawing/2014/chart" uri="{C3380CC4-5D6E-409C-BE32-E72D297353CC}">
              <c16:uniqueId val="{00000018-408D-42FA-908E-F1E012353922}"/>
            </c:ext>
          </c:extLst>
        </c:ser>
        <c:dLbls>
          <c:dLblPos val="inEnd"/>
          <c:showLegendKey val="0"/>
          <c:showVal val="1"/>
          <c:showCatName val="0"/>
          <c:showSerName val="0"/>
          <c:showPercent val="0"/>
          <c:showBubbleSize val="0"/>
        </c:dLbls>
        <c:gapWidth val="41"/>
        <c:axId val="175461888"/>
        <c:axId val="175481984"/>
      </c:barChart>
      <c:catAx>
        <c:axId val="175461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5481984"/>
        <c:crosses val="autoZero"/>
        <c:auto val="1"/>
        <c:lblAlgn val="ctr"/>
        <c:lblOffset val="100"/>
        <c:noMultiLvlLbl val="0"/>
      </c:catAx>
      <c:valAx>
        <c:axId val="175481984"/>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46188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Coding</a:t>
            </a:r>
            <a:r>
              <a:rPr lang="en-US" baseline="0"/>
              <a:t> Standards</a:t>
            </a:r>
            <a:r>
              <a:rPr lang="en-US"/>
              <a:t>: Grade Instances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'Coding Standards'!$W$2</c:f>
              <c:strCache>
                <c:ptCount val="1"/>
                <c:pt idx="0">
                  <c:v># of 5's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'Coding Standards'!$V$3:$V$5</c:f>
              <c:strCache>
                <c:ptCount val="3"/>
                <c:pt idx="0">
                  <c:v>Lowhitha Kalyanam</c:v>
                </c:pt>
                <c:pt idx="1">
                  <c:v>Manasa Nayani</c:v>
                </c:pt>
                <c:pt idx="2">
                  <c:v>Sahil Qureshi</c:v>
                </c:pt>
              </c:strCache>
            </c:strRef>
          </c:cat>
          <c:val>
            <c:numRef>
              <c:f>'Coding Standards'!$W$3:$W$5</c:f>
              <c:numCache>
                <c:formatCode>General</c:formatCode>
                <c:ptCount val="3"/>
                <c:pt idx="0">
                  <c:v>103</c:v>
                </c:pt>
                <c:pt idx="1">
                  <c:v>113</c:v>
                </c:pt>
                <c:pt idx="2">
                  <c:v>101</c:v>
                </c:pt>
              </c:numCache>
            </c:numRef>
          </c:val>
          <c:extLst>
            <c:ext xmlns:c16="http://schemas.microsoft.com/office/drawing/2014/chart" uri="{C3380CC4-5D6E-409C-BE32-E72D297353CC}">
              <c16:uniqueId val="{00000000-1196-4178-944F-56C89A42FA59}"/>
            </c:ext>
          </c:extLst>
        </c:ser>
        <c:ser>
          <c:idx val="1"/>
          <c:order val="1"/>
          <c:tx>
            <c:strRef>
              <c:f>'Coding Standards'!$X$2</c:f>
              <c:strCache>
                <c:ptCount val="1"/>
                <c:pt idx="0">
                  <c:v># of 4's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'Coding Standards'!$V$3:$V$5</c:f>
              <c:strCache>
                <c:ptCount val="3"/>
                <c:pt idx="0">
                  <c:v>Lowhitha Kalyanam</c:v>
                </c:pt>
                <c:pt idx="1">
                  <c:v>Manasa Nayani</c:v>
                </c:pt>
                <c:pt idx="2">
                  <c:v>Sahil Qureshi</c:v>
                </c:pt>
              </c:strCache>
            </c:strRef>
          </c:cat>
          <c:val>
            <c:numRef>
              <c:f>'Coding Standards'!$X$3:$X$5</c:f>
              <c:numCache>
                <c:formatCode>General</c:formatCode>
                <c:ptCount val="3"/>
                <c:pt idx="0">
                  <c:v>1</c:v>
                </c:pt>
                <c:pt idx="1">
                  <c:v>4</c:v>
                </c:pt>
                <c:pt idx="2">
                  <c:v>3</c:v>
                </c:pt>
              </c:numCache>
            </c:numRef>
          </c:val>
          <c:extLst>
            <c:ext xmlns:c16="http://schemas.microsoft.com/office/drawing/2014/chart" uri="{C3380CC4-5D6E-409C-BE32-E72D297353CC}">
              <c16:uniqueId val="{00000001-1196-4178-944F-56C89A42FA59}"/>
            </c:ext>
          </c:extLst>
        </c:ser>
        <c:ser>
          <c:idx val="2"/>
          <c:order val="2"/>
          <c:tx>
            <c:strRef>
              <c:f>'Coding Standards'!$Y$2</c:f>
              <c:strCache>
                <c:ptCount val="1"/>
                <c:pt idx="0">
                  <c:v># of 3's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'Coding Standards'!$V$3:$V$5</c:f>
              <c:strCache>
                <c:ptCount val="3"/>
                <c:pt idx="0">
                  <c:v>Lowhitha Kalyanam</c:v>
                </c:pt>
                <c:pt idx="1">
                  <c:v>Manasa Nayani</c:v>
                </c:pt>
                <c:pt idx="2">
                  <c:v>Sahil Qureshi</c:v>
                </c:pt>
              </c:strCache>
            </c:strRef>
          </c:cat>
          <c:val>
            <c:numRef>
              <c:f>'Coding Standards'!$Y$3:$Y$5</c:f>
              <c:numCache>
                <c:formatCode>General</c:formatCode>
                <c:ptCount val="3"/>
                <c:pt idx="0">
                  <c:v>0</c:v>
                </c:pt>
                <c:pt idx="1">
                  <c:v>0</c:v>
                </c:pt>
                <c:pt idx="2">
                  <c:v>0</c:v>
                </c:pt>
              </c:numCache>
            </c:numRef>
          </c:val>
          <c:extLst>
            <c:ext xmlns:c16="http://schemas.microsoft.com/office/drawing/2014/chart" uri="{C3380CC4-5D6E-409C-BE32-E72D297353CC}">
              <c16:uniqueId val="{00000002-1196-4178-944F-56C89A42FA59}"/>
            </c:ext>
          </c:extLst>
        </c:ser>
        <c:ser>
          <c:idx val="3"/>
          <c:order val="3"/>
          <c:tx>
            <c:strRef>
              <c:f>'Coding Standards'!$Z$2</c:f>
              <c:strCache>
                <c:ptCount val="1"/>
                <c:pt idx="0">
                  <c:v># of 2's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'Coding Standards'!$V$3:$V$5</c:f>
              <c:strCache>
                <c:ptCount val="3"/>
                <c:pt idx="0">
                  <c:v>Lowhitha Kalyanam</c:v>
                </c:pt>
                <c:pt idx="1">
                  <c:v>Manasa Nayani</c:v>
                </c:pt>
                <c:pt idx="2">
                  <c:v>Sahil Qureshi</c:v>
                </c:pt>
              </c:strCache>
            </c:strRef>
          </c:cat>
          <c:val>
            <c:numRef>
              <c:f>'Coding Standards'!$Z$3:$Z$5</c:f>
              <c:numCache>
                <c:formatCode>General</c:formatCode>
                <c:ptCount val="3"/>
                <c:pt idx="0">
                  <c:v>0</c:v>
                </c:pt>
                <c:pt idx="1">
                  <c:v>0</c:v>
                </c:pt>
                <c:pt idx="2">
                  <c:v>0</c:v>
                </c:pt>
              </c:numCache>
            </c:numRef>
          </c:val>
          <c:extLst>
            <c:ext xmlns:c16="http://schemas.microsoft.com/office/drawing/2014/chart" uri="{C3380CC4-5D6E-409C-BE32-E72D297353CC}">
              <c16:uniqueId val="{00000003-1196-4178-944F-56C89A42FA59}"/>
            </c:ext>
          </c:extLst>
        </c:ser>
        <c:ser>
          <c:idx val="4"/>
          <c:order val="4"/>
          <c:tx>
            <c:strRef>
              <c:f>'Coding Standards'!$AA$2</c:f>
              <c:strCache>
                <c:ptCount val="1"/>
                <c:pt idx="0">
                  <c:v># of 1's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'Coding Standards'!$V$3:$V$5</c:f>
              <c:strCache>
                <c:ptCount val="3"/>
                <c:pt idx="0">
                  <c:v>Lowhitha Kalyanam</c:v>
                </c:pt>
                <c:pt idx="1">
                  <c:v>Manasa Nayani</c:v>
                </c:pt>
                <c:pt idx="2">
                  <c:v>Sahil Qureshi</c:v>
                </c:pt>
              </c:strCache>
            </c:strRef>
          </c:cat>
          <c:val>
            <c:numRef>
              <c:f>'Coding Standards'!$AA$3:$AA$5</c:f>
              <c:numCache>
                <c:formatCode>General</c:formatCode>
                <c:ptCount val="3"/>
                <c:pt idx="0">
                  <c:v>0</c:v>
                </c:pt>
                <c:pt idx="1">
                  <c:v>0</c:v>
                </c:pt>
                <c:pt idx="2">
                  <c:v>0</c:v>
                </c:pt>
              </c:numCache>
            </c:numRef>
          </c:val>
          <c:extLst>
            <c:ext xmlns:c16="http://schemas.microsoft.com/office/drawing/2014/chart" uri="{C3380CC4-5D6E-409C-BE32-E72D297353CC}">
              <c16:uniqueId val="{00000004-1196-4178-944F-56C89A42FA59}"/>
            </c:ext>
          </c:extLst>
        </c:ser>
        <c:ser>
          <c:idx val="5"/>
          <c:order val="5"/>
          <c:tx>
            <c:strRef>
              <c:f>'Coding Standards'!$AB$2</c:f>
              <c:strCache>
                <c:ptCount val="1"/>
                <c:pt idx="0">
                  <c:v># of 0's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'Coding Standards'!$V$3:$V$5</c:f>
              <c:strCache>
                <c:ptCount val="3"/>
                <c:pt idx="0">
                  <c:v>Lowhitha Kalyanam</c:v>
                </c:pt>
                <c:pt idx="1">
                  <c:v>Manasa Nayani</c:v>
                </c:pt>
                <c:pt idx="2">
                  <c:v>Sahil Qureshi</c:v>
                </c:pt>
              </c:strCache>
            </c:strRef>
          </c:cat>
          <c:val>
            <c:numRef>
              <c:f>'Coding Standards'!$AB$3:$AB$5</c:f>
              <c:numCache>
                <c:formatCode>General</c:formatCode>
                <c:ptCount val="3"/>
                <c:pt idx="0">
                  <c:v>0</c:v>
                </c:pt>
                <c:pt idx="1">
                  <c:v>0</c:v>
                </c:pt>
                <c:pt idx="2">
                  <c:v>0</c:v>
                </c:pt>
              </c:numCache>
            </c:numRef>
          </c:val>
          <c:extLst>
            <c:ext xmlns:c16="http://schemas.microsoft.com/office/drawing/2014/chart" uri="{C3380CC4-5D6E-409C-BE32-E72D297353CC}">
              <c16:uniqueId val="{00000005-1196-4178-944F-56C89A42FA59}"/>
            </c:ext>
          </c:extLst>
        </c:ser>
        <c:ser>
          <c:idx val="6"/>
          <c:order val="6"/>
          <c:tx>
            <c:strRef>
              <c:f>'Coding Standards'!$AC$2</c:f>
              <c:strCache>
                <c:ptCount val="1"/>
                <c:pt idx="0">
                  <c:v># of N/A</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'Coding Standards'!$V$3:$V$5</c:f>
              <c:strCache>
                <c:ptCount val="3"/>
                <c:pt idx="0">
                  <c:v>Lowhitha Kalyanam</c:v>
                </c:pt>
                <c:pt idx="1">
                  <c:v>Manasa Nayani</c:v>
                </c:pt>
                <c:pt idx="2">
                  <c:v>Sahil Qureshi</c:v>
                </c:pt>
              </c:strCache>
            </c:strRef>
          </c:cat>
          <c:val>
            <c:numRef>
              <c:f>'Coding Standards'!$AC$3:$AC$5</c:f>
              <c:numCache>
                <c:formatCode>General</c:formatCode>
                <c:ptCount val="3"/>
                <c:pt idx="0">
                  <c:v>0</c:v>
                </c:pt>
                <c:pt idx="1">
                  <c:v>0</c:v>
                </c:pt>
                <c:pt idx="2">
                  <c:v>0</c:v>
                </c:pt>
              </c:numCache>
            </c:numRef>
          </c:val>
          <c:extLst>
            <c:ext xmlns:c16="http://schemas.microsoft.com/office/drawing/2014/chart" uri="{C3380CC4-5D6E-409C-BE32-E72D297353CC}">
              <c16:uniqueId val="{00000006-1196-4178-944F-56C89A42FA59}"/>
            </c:ext>
          </c:extLst>
        </c:ser>
        <c:dLbls>
          <c:dLblPos val="inEnd"/>
          <c:showLegendKey val="0"/>
          <c:showVal val="1"/>
          <c:showCatName val="0"/>
          <c:showSerName val="0"/>
          <c:showPercent val="0"/>
          <c:showBubbleSize val="0"/>
        </c:dLbls>
        <c:gapWidth val="65"/>
        <c:axId val="176032768"/>
        <c:axId val="176042752"/>
      </c:barChart>
      <c:catAx>
        <c:axId val="176032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042752"/>
        <c:crosses val="autoZero"/>
        <c:auto val="1"/>
        <c:lblAlgn val="ctr"/>
        <c:lblOffset val="100"/>
        <c:noMultiLvlLbl val="0"/>
      </c:catAx>
      <c:valAx>
        <c:axId val="176042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603276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Automation Engineer Metrics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5796063155496771"/>
          <c:y val="8.6948986572589829E-2"/>
          <c:w val="0.66509271914928914"/>
          <c:h val="0.54029192975172247"/>
        </c:manualLayout>
      </c:layout>
      <c:barChart>
        <c:barDir val="bar"/>
        <c:grouping val="clustered"/>
        <c:varyColors val="0"/>
        <c:ser>
          <c:idx val="0"/>
          <c:order val="0"/>
          <c:tx>
            <c:strRef>
              <c:f>'Automation Engineer Analysis'!$B$20</c:f>
              <c:strCache>
                <c:ptCount val="1"/>
              </c:strCache>
            </c:strRef>
          </c:tx>
          <c:spPr>
            <a:solidFill>
              <a:schemeClr val="accent1">
                <a:alpha val="85000"/>
              </a:schemeClr>
            </a:solidFill>
            <a:ln w="9525" cap="flat" cmpd="sng" algn="ctr">
              <a:solidFill>
                <a:schemeClr val="lt1">
                  <a:alpha val="50000"/>
                </a:schemeClr>
              </a:solidFill>
              <a:round/>
            </a:ln>
            <a:effectLst/>
          </c:spPr>
          <c:invertIfNegative val="0"/>
          <c:cat>
            <c:strRef>
              <c:f>('Automation Engineer Analysis'!$A$22:$A$33,'Automation Engineer Analysis'!$A$35:$A$36)</c:f>
              <c:strCache>
                <c:ptCount val="14"/>
                <c:pt idx="0">
                  <c:v>Test Engineer Analysis Summary</c:v>
                </c:pt>
                <c:pt idx="1">
                  <c:v>Code Details: % Validated</c:v>
                </c:pt>
                <c:pt idx="2">
                  <c:v>Code Details: % Modular</c:v>
                </c:pt>
                <c:pt idx="3">
                  <c:v>Code Details: % Scalable</c:v>
                </c:pt>
                <c:pt idx="4">
                  <c:v>Code Details: % Repeatable</c:v>
                </c:pt>
                <c:pt idx="5">
                  <c:v>Code Details: % Constructs Effective Logs</c:v>
                </c:pt>
                <c:pt idx="6">
                  <c:v>Code Details: % Jenkins Setup and Configured</c:v>
                </c:pt>
                <c:pt idx="7">
                  <c:v>Code Details: % Strong, Flexible Coding Technique</c:v>
                </c:pt>
                <c:pt idx="8">
                  <c:v>Code Details: % Correct and Best Use of Data</c:v>
                </c:pt>
                <c:pt idx="9">
                  <c:v>Code Details: Effective Error Handling</c:v>
                </c:pt>
                <c:pt idx="10">
                  <c:v>Code Details: Approved Performance (Minimal Delays) </c:v>
                </c:pt>
                <c:pt idx="11">
                  <c:v>Code Details: Automation Execution Flow Properly Identified and Mapped</c:v>
                </c:pt>
                <c:pt idx="12">
                  <c:v>Code Details: Executed Successfully in Jenkins</c:v>
                </c:pt>
                <c:pt idx="13">
                  <c:v>Coding Standards Checklist</c:v>
                </c:pt>
              </c:strCache>
              <c:extLst/>
            </c:strRef>
          </c:cat>
          <c:val>
            <c:numLit>
              <c:ptCount val="0"/>
            </c:numLit>
          </c:val>
          <c:extLst>
            <c:ext xmlns:c16="http://schemas.microsoft.com/office/drawing/2014/chart" uri="{C3380CC4-5D6E-409C-BE32-E72D297353CC}">
              <c16:uniqueId val="{00000000-60DC-46A9-A50A-E20F0540CD80}"/>
            </c:ext>
          </c:extLst>
        </c:ser>
        <c:ser>
          <c:idx val="1"/>
          <c:order val="1"/>
          <c:tx>
            <c:strRef>
              <c:f>'Automation Engineer Analysis'!$C$20</c:f>
              <c:strCache>
                <c:ptCount val="1"/>
                <c:pt idx="0">
                  <c:v>Lowhitha Kalyanam</c:v>
                </c:pt>
              </c:strCache>
            </c:strRef>
          </c:tx>
          <c:spPr>
            <a:solidFill>
              <a:schemeClr val="accent2">
                <a:alpha val="85000"/>
              </a:schemeClr>
            </a:solidFill>
            <a:ln w="9525" cap="flat" cmpd="sng" algn="ctr">
              <a:solidFill>
                <a:schemeClr val="lt1">
                  <a:alpha val="50000"/>
                </a:schemeClr>
              </a:solidFill>
              <a:round/>
            </a:ln>
            <a:effectLst/>
          </c:spPr>
          <c:invertIfNegative val="0"/>
          <c:cat>
            <c:strRef>
              <c:f>('Automation Engineer Analysis'!$A$22:$A$33,'Automation Engineer Analysis'!$A$35:$A$36)</c:f>
              <c:strCache>
                <c:ptCount val="14"/>
                <c:pt idx="0">
                  <c:v>Test Engineer Analysis Summary</c:v>
                </c:pt>
                <c:pt idx="1">
                  <c:v>Code Details: % Validated</c:v>
                </c:pt>
                <c:pt idx="2">
                  <c:v>Code Details: % Modular</c:v>
                </c:pt>
                <c:pt idx="3">
                  <c:v>Code Details: % Scalable</c:v>
                </c:pt>
                <c:pt idx="4">
                  <c:v>Code Details: % Repeatable</c:v>
                </c:pt>
                <c:pt idx="5">
                  <c:v>Code Details: % Constructs Effective Logs</c:v>
                </c:pt>
                <c:pt idx="6">
                  <c:v>Code Details: % Jenkins Setup and Configured</c:v>
                </c:pt>
                <c:pt idx="7">
                  <c:v>Code Details: % Strong, Flexible Coding Technique</c:v>
                </c:pt>
                <c:pt idx="8">
                  <c:v>Code Details: % Correct and Best Use of Data</c:v>
                </c:pt>
                <c:pt idx="9">
                  <c:v>Code Details: Effective Error Handling</c:v>
                </c:pt>
                <c:pt idx="10">
                  <c:v>Code Details: Approved Performance (Minimal Delays) </c:v>
                </c:pt>
                <c:pt idx="11">
                  <c:v>Code Details: Automation Execution Flow Properly Identified and Mapped</c:v>
                </c:pt>
                <c:pt idx="12">
                  <c:v>Code Details: Executed Successfully in Jenkins</c:v>
                </c:pt>
                <c:pt idx="13">
                  <c:v>Coding Standards Checklist</c:v>
                </c:pt>
              </c:strCache>
              <c:extLst/>
            </c:strRef>
          </c:cat>
          <c:val>
            <c:numRef>
              <c:f>('Automation Engineer Analysis'!$C$22:$C$33,'Automation Engineer Analysis'!$C$35:$C$36)</c:f>
              <c:numCache>
                <c:formatCode>0.00%</c:formatCode>
                <c:ptCount val="14"/>
                <c:pt idx="0">
                  <c:v>6.3699999999999993E-2</c:v>
                </c:pt>
                <c:pt idx="1">
                  <c:v>0.26413043478260867</c:v>
                </c:pt>
                <c:pt idx="2">
                  <c:v>2.4285714285714285E-2</c:v>
                </c:pt>
                <c:pt idx="3">
                  <c:v>2.3571428571428573E-2</c:v>
                </c:pt>
                <c:pt idx="4">
                  <c:v>2.2857142857142857E-2</c:v>
                </c:pt>
                <c:pt idx="5">
                  <c:v>3.6571428571428574E-2</c:v>
                </c:pt>
                <c:pt idx="6">
                  <c:v>3.7999999999999999E-2</c:v>
                </c:pt>
                <c:pt idx="7">
                  <c:v>3.6571428571428574E-2</c:v>
                </c:pt>
                <c:pt idx="8">
                  <c:v>4.4285714285714289E-2</c:v>
                </c:pt>
                <c:pt idx="9">
                  <c:v>4.4285714285714289E-2</c:v>
                </c:pt>
                <c:pt idx="10">
                  <c:v>0.04</c:v>
                </c:pt>
                <c:pt idx="11">
                  <c:v>9.7142857142857152E-3</c:v>
                </c:pt>
                <c:pt idx="12">
                  <c:v>0.16000000000000003</c:v>
                </c:pt>
                <c:pt idx="13" formatCode="0%">
                  <c:v>3.9923076923076922E-2</c:v>
                </c:pt>
              </c:numCache>
              <c:extLst/>
            </c:numRef>
          </c:val>
          <c:extLst>
            <c:ext xmlns:c16="http://schemas.microsoft.com/office/drawing/2014/chart" uri="{C3380CC4-5D6E-409C-BE32-E72D297353CC}">
              <c16:uniqueId val="{00000001-60DC-46A9-A50A-E20F0540CD80}"/>
            </c:ext>
          </c:extLst>
        </c:ser>
        <c:ser>
          <c:idx val="2"/>
          <c:order val="2"/>
          <c:tx>
            <c:strRef>
              <c:f>'Automation Engineer Analysis'!$D$20</c:f>
              <c:strCache>
                <c:ptCount val="1"/>
              </c:strCache>
            </c:strRef>
          </c:tx>
          <c:spPr>
            <a:solidFill>
              <a:schemeClr val="accent3">
                <a:alpha val="85000"/>
              </a:schemeClr>
            </a:solidFill>
            <a:ln w="9525" cap="flat" cmpd="sng" algn="ctr">
              <a:solidFill>
                <a:schemeClr val="lt1">
                  <a:alpha val="50000"/>
                </a:schemeClr>
              </a:solidFill>
              <a:round/>
            </a:ln>
            <a:effectLst/>
          </c:spPr>
          <c:invertIfNegative val="0"/>
          <c:cat>
            <c:strRef>
              <c:f>('Automation Engineer Analysis'!$A$22:$A$33,'Automation Engineer Analysis'!$A$35:$A$36)</c:f>
              <c:strCache>
                <c:ptCount val="14"/>
                <c:pt idx="0">
                  <c:v>Test Engineer Analysis Summary</c:v>
                </c:pt>
                <c:pt idx="1">
                  <c:v>Code Details: % Validated</c:v>
                </c:pt>
                <c:pt idx="2">
                  <c:v>Code Details: % Modular</c:v>
                </c:pt>
                <c:pt idx="3">
                  <c:v>Code Details: % Scalable</c:v>
                </c:pt>
                <c:pt idx="4">
                  <c:v>Code Details: % Repeatable</c:v>
                </c:pt>
                <c:pt idx="5">
                  <c:v>Code Details: % Constructs Effective Logs</c:v>
                </c:pt>
                <c:pt idx="6">
                  <c:v>Code Details: % Jenkins Setup and Configured</c:v>
                </c:pt>
                <c:pt idx="7">
                  <c:v>Code Details: % Strong, Flexible Coding Technique</c:v>
                </c:pt>
                <c:pt idx="8">
                  <c:v>Code Details: % Correct and Best Use of Data</c:v>
                </c:pt>
                <c:pt idx="9">
                  <c:v>Code Details: Effective Error Handling</c:v>
                </c:pt>
                <c:pt idx="10">
                  <c:v>Code Details: Approved Performance (Minimal Delays) </c:v>
                </c:pt>
                <c:pt idx="11">
                  <c:v>Code Details: Automation Execution Flow Properly Identified and Mapped</c:v>
                </c:pt>
                <c:pt idx="12">
                  <c:v>Code Details: Executed Successfully in Jenkins</c:v>
                </c:pt>
                <c:pt idx="13">
                  <c:v>Coding Standards Checklist</c:v>
                </c:pt>
              </c:strCache>
              <c:extLst/>
            </c:strRef>
          </c:cat>
          <c:val>
            <c:numLit>
              <c:ptCount val="0"/>
            </c:numLit>
          </c:val>
          <c:extLst>
            <c:ext xmlns:c16="http://schemas.microsoft.com/office/drawing/2014/chart" uri="{C3380CC4-5D6E-409C-BE32-E72D297353CC}">
              <c16:uniqueId val="{00000002-60DC-46A9-A50A-E20F0540CD80}"/>
            </c:ext>
          </c:extLst>
        </c:ser>
        <c:ser>
          <c:idx val="3"/>
          <c:order val="3"/>
          <c:tx>
            <c:strRef>
              <c:f>'Automation Engineer Analysis'!$E$20</c:f>
              <c:strCache>
                <c:ptCount val="1"/>
                <c:pt idx="0">
                  <c:v>Manasa Nayani</c:v>
                </c:pt>
              </c:strCache>
            </c:strRef>
          </c:tx>
          <c:spPr>
            <a:solidFill>
              <a:schemeClr val="accent4">
                <a:alpha val="85000"/>
              </a:schemeClr>
            </a:solidFill>
            <a:ln w="9525" cap="flat" cmpd="sng" algn="ctr">
              <a:solidFill>
                <a:schemeClr val="lt1">
                  <a:alpha val="50000"/>
                </a:schemeClr>
              </a:solidFill>
              <a:round/>
            </a:ln>
            <a:effectLst/>
          </c:spPr>
          <c:invertIfNegative val="0"/>
          <c:cat>
            <c:strRef>
              <c:f>('Automation Engineer Analysis'!$A$22:$A$33,'Automation Engineer Analysis'!$A$35:$A$36)</c:f>
              <c:strCache>
                <c:ptCount val="14"/>
                <c:pt idx="0">
                  <c:v>Test Engineer Analysis Summary</c:v>
                </c:pt>
                <c:pt idx="1">
                  <c:v>Code Details: % Validated</c:v>
                </c:pt>
                <c:pt idx="2">
                  <c:v>Code Details: % Modular</c:v>
                </c:pt>
                <c:pt idx="3">
                  <c:v>Code Details: % Scalable</c:v>
                </c:pt>
                <c:pt idx="4">
                  <c:v>Code Details: % Repeatable</c:v>
                </c:pt>
                <c:pt idx="5">
                  <c:v>Code Details: % Constructs Effective Logs</c:v>
                </c:pt>
                <c:pt idx="6">
                  <c:v>Code Details: % Jenkins Setup and Configured</c:v>
                </c:pt>
                <c:pt idx="7">
                  <c:v>Code Details: % Strong, Flexible Coding Technique</c:v>
                </c:pt>
                <c:pt idx="8">
                  <c:v>Code Details: % Correct and Best Use of Data</c:v>
                </c:pt>
                <c:pt idx="9">
                  <c:v>Code Details: Effective Error Handling</c:v>
                </c:pt>
                <c:pt idx="10">
                  <c:v>Code Details: Approved Performance (Minimal Delays) </c:v>
                </c:pt>
                <c:pt idx="11">
                  <c:v>Code Details: Automation Execution Flow Properly Identified and Mapped</c:v>
                </c:pt>
                <c:pt idx="12">
                  <c:v>Code Details: Executed Successfully in Jenkins</c:v>
                </c:pt>
                <c:pt idx="13">
                  <c:v>Coding Standards Checklist</c:v>
                </c:pt>
              </c:strCache>
              <c:extLst/>
            </c:strRef>
          </c:cat>
          <c:val>
            <c:numRef>
              <c:f>('Automation Engineer Analysis'!$E$22:$E$33,'Automation Engineer Analysis'!$E$35:$E$36)</c:f>
              <c:numCache>
                <c:formatCode>0.00%</c:formatCode>
                <c:ptCount val="14"/>
                <c:pt idx="0">
                  <c:v>6.3699999999999993E-2</c:v>
                </c:pt>
                <c:pt idx="1">
                  <c:v>0.29444444444444445</c:v>
                </c:pt>
                <c:pt idx="2">
                  <c:v>2.5000000000000001E-2</c:v>
                </c:pt>
                <c:pt idx="3">
                  <c:v>2.5000000000000001E-2</c:v>
                </c:pt>
                <c:pt idx="4">
                  <c:v>2.5000000000000001E-2</c:v>
                </c:pt>
                <c:pt idx="5">
                  <c:v>3.5000000000000003E-2</c:v>
                </c:pt>
                <c:pt idx="6">
                  <c:v>0.04</c:v>
                </c:pt>
                <c:pt idx="7">
                  <c:v>3.7999999999999999E-2</c:v>
                </c:pt>
                <c:pt idx="8">
                  <c:v>4.3750000000000004E-2</c:v>
                </c:pt>
                <c:pt idx="9">
                  <c:v>4.7500000000000001E-2</c:v>
                </c:pt>
                <c:pt idx="10">
                  <c:v>3.7999999999999999E-2</c:v>
                </c:pt>
                <c:pt idx="11">
                  <c:v>0.01</c:v>
                </c:pt>
                <c:pt idx="12">
                  <c:v>0.18000000000000002</c:v>
                </c:pt>
                <c:pt idx="13" formatCode="0%">
                  <c:v>3.9726495726495725E-2</c:v>
                </c:pt>
              </c:numCache>
              <c:extLst/>
            </c:numRef>
          </c:val>
          <c:extLst>
            <c:ext xmlns:c16="http://schemas.microsoft.com/office/drawing/2014/chart" uri="{C3380CC4-5D6E-409C-BE32-E72D297353CC}">
              <c16:uniqueId val="{00000003-60DC-46A9-A50A-E20F0540CD80}"/>
            </c:ext>
          </c:extLst>
        </c:ser>
        <c:ser>
          <c:idx val="4"/>
          <c:order val="4"/>
          <c:tx>
            <c:strRef>
              <c:f>'Automation Engineer Analysis'!$F$20</c:f>
              <c:strCache>
                <c:ptCount val="1"/>
              </c:strCache>
            </c:strRef>
          </c:tx>
          <c:spPr>
            <a:solidFill>
              <a:schemeClr val="accent5">
                <a:alpha val="85000"/>
              </a:schemeClr>
            </a:solidFill>
            <a:ln w="9525" cap="flat" cmpd="sng" algn="ctr">
              <a:solidFill>
                <a:schemeClr val="lt1">
                  <a:alpha val="50000"/>
                </a:schemeClr>
              </a:solidFill>
              <a:round/>
            </a:ln>
            <a:effectLst/>
          </c:spPr>
          <c:invertIfNegative val="0"/>
          <c:cat>
            <c:strRef>
              <c:f>('Automation Engineer Analysis'!$A$22:$A$33,'Automation Engineer Analysis'!$A$35:$A$36)</c:f>
              <c:strCache>
                <c:ptCount val="14"/>
                <c:pt idx="0">
                  <c:v>Test Engineer Analysis Summary</c:v>
                </c:pt>
                <c:pt idx="1">
                  <c:v>Code Details: % Validated</c:v>
                </c:pt>
                <c:pt idx="2">
                  <c:v>Code Details: % Modular</c:v>
                </c:pt>
                <c:pt idx="3">
                  <c:v>Code Details: % Scalable</c:v>
                </c:pt>
                <c:pt idx="4">
                  <c:v>Code Details: % Repeatable</c:v>
                </c:pt>
                <c:pt idx="5">
                  <c:v>Code Details: % Constructs Effective Logs</c:v>
                </c:pt>
                <c:pt idx="6">
                  <c:v>Code Details: % Jenkins Setup and Configured</c:v>
                </c:pt>
                <c:pt idx="7">
                  <c:v>Code Details: % Strong, Flexible Coding Technique</c:v>
                </c:pt>
                <c:pt idx="8">
                  <c:v>Code Details: % Correct and Best Use of Data</c:v>
                </c:pt>
                <c:pt idx="9">
                  <c:v>Code Details: Effective Error Handling</c:v>
                </c:pt>
                <c:pt idx="10">
                  <c:v>Code Details: Approved Performance (Minimal Delays) </c:v>
                </c:pt>
                <c:pt idx="11">
                  <c:v>Code Details: Automation Execution Flow Properly Identified and Mapped</c:v>
                </c:pt>
                <c:pt idx="12">
                  <c:v>Code Details: Executed Successfully in Jenkins</c:v>
                </c:pt>
                <c:pt idx="13">
                  <c:v>Coding Standards Checklist</c:v>
                </c:pt>
              </c:strCache>
              <c:extLst/>
            </c:strRef>
          </c:cat>
          <c:val>
            <c:numLit>
              <c:ptCount val="0"/>
            </c:numLit>
          </c:val>
          <c:extLst>
            <c:ext xmlns:c16="http://schemas.microsoft.com/office/drawing/2014/chart" uri="{C3380CC4-5D6E-409C-BE32-E72D297353CC}">
              <c16:uniqueId val="{00000004-60DC-46A9-A50A-E20F0540CD80}"/>
            </c:ext>
          </c:extLst>
        </c:ser>
        <c:ser>
          <c:idx val="5"/>
          <c:order val="5"/>
          <c:tx>
            <c:strRef>
              <c:f>'Automation Engineer Analysis'!$G$20</c:f>
              <c:strCache>
                <c:ptCount val="1"/>
                <c:pt idx="0">
                  <c:v>Sahil Qureshi</c:v>
                </c:pt>
              </c:strCache>
            </c:strRef>
          </c:tx>
          <c:spPr>
            <a:solidFill>
              <a:schemeClr val="accent6">
                <a:alpha val="85000"/>
              </a:schemeClr>
            </a:solidFill>
            <a:ln w="9525" cap="flat" cmpd="sng" algn="ctr">
              <a:solidFill>
                <a:schemeClr val="lt1">
                  <a:alpha val="50000"/>
                </a:schemeClr>
              </a:solidFill>
              <a:round/>
            </a:ln>
            <a:effectLst/>
          </c:spPr>
          <c:invertIfNegative val="0"/>
          <c:cat>
            <c:strRef>
              <c:f>('Automation Engineer Analysis'!$A$22:$A$33,'Automation Engineer Analysis'!$A$35:$A$36)</c:f>
              <c:strCache>
                <c:ptCount val="14"/>
                <c:pt idx="0">
                  <c:v>Test Engineer Analysis Summary</c:v>
                </c:pt>
                <c:pt idx="1">
                  <c:v>Code Details: % Validated</c:v>
                </c:pt>
                <c:pt idx="2">
                  <c:v>Code Details: % Modular</c:v>
                </c:pt>
                <c:pt idx="3">
                  <c:v>Code Details: % Scalable</c:v>
                </c:pt>
                <c:pt idx="4">
                  <c:v>Code Details: % Repeatable</c:v>
                </c:pt>
                <c:pt idx="5">
                  <c:v>Code Details: % Constructs Effective Logs</c:v>
                </c:pt>
                <c:pt idx="6">
                  <c:v>Code Details: % Jenkins Setup and Configured</c:v>
                </c:pt>
                <c:pt idx="7">
                  <c:v>Code Details: % Strong, Flexible Coding Technique</c:v>
                </c:pt>
                <c:pt idx="8">
                  <c:v>Code Details: % Correct and Best Use of Data</c:v>
                </c:pt>
                <c:pt idx="9">
                  <c:v>Code Details: Effective Error Handling</c:v>
                </c:pt>
                <c:pt idx="10">
                  <c:v>Code Details: Approved Performance (Minimal Delays) </c:v>
                </c:pt>
                <c:pt idx="11">
                  <c:v>Code Details: Automation Execution Flow Properly Identified and Mapped</c:v>
                </c:pt>
                <c:pt idx="12">
                  <c:v>Code Details: Executed Successfully in Jenkins</c:v>
                </c:pt>
                <c:pt idx="13">
                  <c:v>Coding Standards Checklist</c:v>
                </c:pt>
              </c:strCache>
              <c:extLst/>
            </c:strRef>
          </c:cat>
          <c:val>
            <c:numRef>
              <c:f>('Automation Engineer Analysis'!$G$22:$G$33,'Automation Engineer Analysis'!$G$35:$G$36)</c:f>
              <c:numCache>
                <c:formatCode>0.00%</c:formatCode>
                <c:ptCount val="14"/>
                <c:pt idx="0">
                  <c:v>6.3699999999999993E-2</c:v>
                </c:pt>
                <c:pt idx="1">
                  <c:v>0.26818181818181819</c:v>
                </c:pt>
                <c:pt idx="2">
                  <c:v>2.5000000000000001E-2</c:v>
                </c:pt>
                <c:pt idx="3">
                  <c:v>2.3125000000000003E-2</c:v>
                </c:pt>
                <c:pt idx="4">
                  <c:v>2.2500000000000003E-2</c:v>
                </c:pt>
                <c:pt idx="5">
                  <c:v>3.6000000000000004E-2</c:v>
                </c:pt>
                <c:pt idx="6">
                  <c:v>0.04</c:v>
                </c:pt>
                <c:pt idx="7">
                  <c:v>3.9E-2</c:v>
                </c:pt>
                <c:pt idx="8">
                  <c:v>4.0000000000000008E-2</c:v>
                </c:pt>
                <c:pt idx="9">
                  <c:v>4.1250000000000002E-2</c:v>
                </c:pt>
                <c:pt idx="10">
                  <c:v>0.04</c:v>
                </c:pt>
                <c:pt idx="11">
                  <c:v>9.75E-3</c:v>
                </c:pt>
                <c:pt idx="12">
                  <c:v>0.18500000000000003</c:v>
                </c:pt>
                <c:pt idx="13" formatCode="0%">
                  <c:v>3.9769230769230772E-2</c:v>
                </c:pt>
              </c:numCache>
              <c:extLst/>
            </c:numRef>
          </c:val>
          <c:extLst>
            <c:ext xmlns:c16="http://schemas.microsoft.com/office/drawing/2014/chart" uri="{C3380CC4-5D6E-409C-BE32-E72D297353CC}">
              <c16:uniqueId val="{00000005-60DC-46A9-A50A-E20F0540CD80}"/>
            </c:ext>
          </c:extLst>
        </c:ser>
        <c:ser>
          <c:idx val="6"/>
          <c:order val="6"/>
          <c:tx>
            <c:strRef>
              <c:f>'Automation Engineer Analysis'!$H$20</c:f>
              <c:strCache>
                <c:ptCount val="1"/>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('Automation Engineer Analysis'!$A$22:$A$33,'Automation Engineer Analysis'!$A$35:$A$36)</c:f>
              <c:strCache>
                <c:ptCount val="14"/>
                <c:pt idx="0">
                  <c:v>Test Engineer Analysis Summary</c:v>
                </c:pt>
                <c:pt idx="1">
                  <c:v>Code Details: % Validated</c:v>
                </c:pt>
                <c:pt idx="2">
                  <c:v>Code Details: % Modular</c:v>
                </c:pt>
                <c:pt idx="3">
                  <c:v>Code Details: % Scalable</c:v>
                </c:pt>
                <c:pt idx="4">
                  <c:v>Code Details: % Repeatable</c:v>
                </c:pt>
                <c:pt idx="5">
                  <c:v>Code Details: % Constructs Effective Logs</c:v>
                </c:pt>
                <c:pt idx="6">
                  <c:v>Code Details: % Jenkins Setup and Configured</c:v>
                </c:pt>
                <c:pt idx="7">
                  <c:v>Code Details: % Strong, Flexible Coding Technique</c:v>
                </c:pt>
                <c:pt idx="8">
                  <c:v>Code Details: % Correct and Best Use of Data</c:v>
                </c:pt>
                <c:pt idx="9">
                  <c:v>Code Details: Effective Error Handling</c:v>
                </c:pt>
                <c:pt idx="10">
                  <c:v>Code Details: Approved Performance (Minimal Delays) </c:v>
                </c:pt>
                <c:pt idx="11">
                  <c:v>Code Details: Automation Execution Flow Properly Identified and Mapped</c:v>
                </c:pt>
                <c:pt idx="12">
                  <c:v>Code Details: Executed Successfully in Jenkins</c:v>
                </c:pt>
                <c:pt idx="13">
                  <c:v>Coding Standards Checklist</c:v>
                </c:pt>
              </c:strCache>
              <c:extLst/>
            </c:strRef>
          </c:cat>
          <c:val>
            <c:numLit>
              <c:ptCount val="0"/>
            </c:numLit>
          </c:val>
          <c:extLst>
            <c:ext xmlns:c16="http://schemas.microsoft.com/office/drawing/2014/chart" uri="{C3380CC4-5D6E-409C-BE32-E72D297353CC}">
              <c16:uniqueId val="{00000006-60DC-46A9-A50A-E20F0540CD80}"/>
            </c:ext>
          </c:extLst>
        </c:ser>
        <c:dLbls>
          <c:showLegendKey val="0"/>
          <c:showVal val="0"/>
          <c:showCatName val="0"/>
          <c:showSerName val="0"/>
          <c:showPercent val="0"/>
          <c:showBubbleSize val="0"/>
        </c:dLbls>
        <c:gapWidth val="65"/>
        <c:axId val="176392448"/>
        <c:axId val="176398720"/>
        <c:extLst>
          <c:ext xmlns:c15="http://schemas.microsoft.com/office/drawing/2012/chart" uri="{02D57815-91ED-43cb-92C2-25804820EDAC}">
            <c15:filteredBarSeries>
              <c15:ser>
                <c:idx val="7"/>
                <c:order val="7"/>
                <c:tx>
                  <c:strRef>
                    <c:extLst>
                      <c:ext uri="{02D57815-91ED-43cb-92C2-25804820EDAC}">
                        <c15:formulaRef>
                          <c15:sqref>'Automation Engineer Analysis'!#REF!</c15:sqref>
                        </c15:formulaRef>
                      </c:ext>
                    </c:extLst>
                    <c:strCache>
                      <c:ptCount val="1"/>
                      <c:pt idx="0">
                        <c:v>#REF!</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extLst>
                      <c:ext uri="{02D57815-91ED-43cb-92C2-25804820EDAC}">
                        <c15:formulaRef>
                          <c15:sqref>('Automation Engineer Analysis'!$A$22:$A$33,'Automation Engineer Analysis'!$A$35:$A$36)</c15:sqref>
                        </c15:formulaRef>
                      </c:ext>
                    </c:extLst>
                    <c:strCache>
                      <c:ptCount val="14"/>
                      <c:pt idx="0">
                        <c:v>Test Engineer Analysis Summary</c:v>
                      </c:pt>
                      <c:pt idx="1">
                        <c:v>Code Details: % Validated</c:v>
                      </c:pt>
                      <c:pt idx="2">
                        <c:v>Code Details: % Modular</c:v>
                      </c:pt>
                      <c:pt idx="3">
                        <c:v>Code Details: % Scalable</c:v>
                      </c:pt>
                      <c:pt idx="4">
                        <c:v>Code Details: % Repeatable</c:v>
                      </c:pt>
                      <c:pt idx="5">
                        <c:v>Code Details: % Constructs Effective Logs</c:v>
                      </c:pt>
                      <c:pt idx="6">
                        <c:v>Code Details: % Jenkins Setup and Configured</c:v>
                      </c:pt>
                      <c:pt idx="7">
                        <c:v>Code Details: % Strong, Flexible Coding Technique</c:v>
                      </c:pt>
                      <c:pt idx="8">
                        <c:v>Code Details: % Correct and Best Use of Data</c:v>
                      </c:pt>
                      <c:pt idx="9">
                        <c:v>Code Details: Effective Error Handling</c:v>
                      </c:pt>
                      <c:pt idx="10">
                        <c:v>Code Details: Approved Performance (Minimal Delays) </c:v>
                      </c:pt>
                      <c:pt idx="11">
                        <c:v>Code Details: Automation Execution Flow Properly Identified and Mapped</c:v>
                      </c:pt>
                      <c:pt idx="12">
                        <c:v>Code Details: Executed Successfully in Jenkins</c:v>
                      </c:pt>
                      <c:pt idx="13">
                        <c:v>Coding Standards Checklist</c:v>
                      </c:pt>
                    </c:strCache>
                  </c:strRef>
                </c:cat>
                <c:val>
                  <c:numRef>
                    <c:extLst>
                      <c:ext uri="{02D57815-91ED-43cb-92C2-25804820EDAC}">
                        <c15:formulaRef>
                          <c15:sqref>'Automation Engineer Analysis'!#REF!</c15:sqref>
                        </c15:formulaRef>
                      </c:ext>
                    </c:extLst>
                  </c:numRef>
                </c:val>
                <c:extLst>
                  <c:ext xmlns:c16="http://schemas.microsoft.com/office/drawing/2014/chart" uri="{C3380CC4-5D6E-409C-BE32-E72D297353CC}">
                    <c16:uniqueId val="{00000007-60DC-46A9-A50A-E20F0540CD80}"/>
                  </c:ext>
                </c:extLst>
              </c15:ser>
            </c15:filteredBarSeries>
          </c:ext>
        </c:extLst>
      </c:barChart>
      <c:catAx>
        <c:axId val="176392448"/>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Automation Engineer Categories</a:t>
                </a:r>
              </a:p>
            </c:rich>
          </c:tx>
          <c:layout>
            <c:manualLayout>
              <c:xMode val="edge"/>
              <c:yMode val="edge"/>
              <c:x val="2.7940763118122283E-2"/>
              <c:y val="0.2819206484456379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398720"/>
        <c:crosses val="autoZero"/>
        <c:auto val="1"/>
        <c:lblAlgn val="ctr"/>
        <c:lblOffset val="100"/>
        <c:noMultiLvlLbl val="0"/>
      </c:catAx>
      <c:valAx>
        <c:axId val="176398720"/>
        <c:scaling>
          <c:orientation val="minMax"/>
        </c:scaling>
        <c:delete val="0"/>
        <c:axPos val="t"/>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639244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1"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276224</xdr:colOff>
      <xdr:row>1</xdr:row>
      <xdr:rowOff>152399</xdr:rowOff>
    </xdr:from>
    <xdr:to>
      <xdr:col>20</xdr:col>
      <xdr:colOff>85725</xdr:colOff>
      <xdr:row>28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200024</xdr:colOff>
      <xdr:row>2</xdr:row>
      <xdr:rowOff>19050</xdr:rowOff>
    </xdr:from>
    <xdr:to>
      <xdr:col>31</xdr:col>
      <xdr:colOff>428625</xdr:colOff>
      <xdr:row>27</xdr:row>
      <xdr:rowOff>104776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333374</xdr:colOff>
      <xdr:row>2</xdr:row>
      <xdr:rowOff>0</xdr:rowOff>
    </xdr:from>
    <xdr:to>
      <xdr:col>10</xdr:col>
      <xdr:colOff>133350</xdr:colOff>
      <xdr:row>27</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304800</xdr:colOff>
      <xdr:row>31</xdr:row>
      <xdr:rowOff>95250</xdr:rowOff>
    </xdr:from>
    <xdr:to>
      <xdr:col>11</xdr:col>
      <xdr:colOff>219076</xdr:colOff>
      <xdr:row>56</xdr:row>
      <xdr:rowOff>180976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161924</xdr:colOff>
      <xdr:row>61</xdr:row>
      <xdr:rowOff>38101</xdr:rowOff>
    </xdr:from>
    <xdr:to>
      <xdr:col>18</xdr:col>
      <xdr:colOff>238125</xdr:colOff>
      <xdr:row>100</xdr:row>
      <xdr:rowOff>161925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2"/>
  <sheetViews>
    <sheetView zoomScaleNormal="100" workbookViewId="0">
      <selection activeCell="F21" sqref="F21"/>
    </sheetView>
  </sheetViews>
  <sheetFormatPr defaultColWidth="9.140625" defaultRowHeight="15"/>
  <cols>
    <col min="1" max="1" width="31.85546875" style="4" customWidth="1"/>
    <col min="2" max="2" width="20" style="5" customWidth="1"/>
    <col min="3" max="3" width="14.7109375" style="9" customWidth="1"/>
    <col min="4" max="4" width="13.85546875" style="18" customWidth="1"/>
    <col min="5" max="5" width="14.85546875" style="9" customWidth="1"/>
    <col min="6" max="6" width="43.140625" style="4" customWidth="1"/>
    <col min="7" max="7" width="14" style="4" customWidth="1"/>
    <col min="8" max="8" width="23.5703125" style="4" customWidth="1"/>
    <col min="9" max="9" width="17.85546875" style="4" customWidth="1"/>
    <col min="10" max="10" width="13.85546875" style="4" customWidth="1"/>
    <col min="11" max="11" width="15.85546875" style="4" customWidth="1"/>
    <col min="12" max="12" width="34.140625" style="4" customWidth="1"/>
    <col min="13" max="13" width="6.7109375" style="4" customWidth="1"/>
    <col min="14" max="14" width="6.5703125" style="4" customWidth="1"/>
    <col min="15" max="16384" width="9.140625" style="4"/>
  </cols>
  <sheetData>
    <row r="1" spans="1:11">
      <c r="A1" s="241" t="s">
        <v>17</v>
      </c>
      <c r="B1" s="242"/>
      <c r="C1" s="132"/>
      <c r="D1" s="119"/>
      <c r="E1" s="232" t="s">
        <v>420</v>
      </c>
      <c r="F1" s="233"/>
      <c r="G1" s="233"/>
      <c r="H1" s="234"/>
    </row>
    <row r="2" spans="1:11" ht="15.75">
      <c r="A2" s="39" t="s">
        <v>54</v>
      </c>
      <c r="B2" s="39" t="s">
        <v>277</v>
      </c>
      <c r="C2" s="120"/>
      <c r="D2" s="120"/>
      <c r="E2" s="235" t="s">
        <v>221</v>
      </c>
      <c r="F2" s="236"/>
      <c r="G2" s="237"/>
      <c r="H2" s="238"/>
    </row>
    <row r="3" spans="1:11" s="7" customFormat="1">
      <c r="A3" s="39" t="s">
        <v>53</v>
      </c>
      <c r="B3" s="62">
        <v>42881</v>
      </c>
      <c r="C3" s="120"/>
      <c r="D3" s="121"/>
      <c r="E3" s="239" t="s">
        <v>421</v>
      </c>
      <c r="F3" s="240"/>
      <c r="G3" s="237"/>
      <c r="H3" s="238"/>
    </row>
    <row r="4" spans="1:11" ht="15" customHeight="1">
      <c r="A4" s="39" t="s">
        <v>414</v>
      </c>
      <c r="B4" s="39" t="s">
        <v>413</v>
      </c>
      <c r="C4" s="120"/>
      <c r="D4" s="120"/>
      <c r="E4" s="230" t="s">
        <v>223</v>
      </c>
      <c r="F4" s="231"/>
      <c r="G4" s="126" t="s">
        <v>210</v>
      </c>
      <c r="H4" s="126" t="s">
        <v>222</v>
      </c>
    </row>
    <row r="5" spans="1:11" s="7" customFormat="1">
      <c r="A5" s="32"/>
      <c r="B5" s="32"/>
      <c r="C5" s="120"/>
      <c r="D5" s="32"/>
      <c r="E5" s="227" t="s">
        <v>79</v>
      </c>
      <c r="F5" s="228"/>
      <c r="G5" s="228"/>
      <c r="H5" s="229"/>
    </row>
    <row r="6" spans="1:11" s="7" customFormat="1" ht="16.5" customHeight="1">
      <c r="A6" s="243" t="s">
        <v>146</v>
      </c>
      <c r="B6" s="244"/>
      <c r="C6" s="120"/>
      <c r="D6" s="122"/>
      <c r="E6" s="124" t="s">
        <v>79</v>
      </c>
      <c r="F6" s="125" t="s">
        <v>422</v>
      </c>
      <c r="G6" s="125" t="s">
        <v>423</v>
      </c>
      <c r="H6" s="215" t="s">
        <v>317</v>
      </c>
    </row>
    <row r="7" spans="1:11">
      <c r="A7" s="67" t="s">
        <v>145</v>
      </c>
      <c r="B7" s="58">
        <v>15850</v>
      </c>
      <c r="C7" s="120"/>
      <c r="D7" s="123"/>
      <c r="E7" s="227" t="s">
        <v>211</v>
      </c>
      <c r="F7" s="228"/>
      <c r="G7" s="228"/>
      <c r="H7" s="229"/>
    </row>
    <row r="8" spans="1:11" ht="24">
      <c r="A8" s="14"/>
      <c r="B8" s="14"/>
      <c r="C8" s="120"/>
      <c r="D8" s="123"/>
      <c r="E8" s="124" t="s">
        <v>197</v>
      </c>
      <c r="F8" s="125" t="s">
        <v>424</v>
      </c>
      <c r="G8" s="125" t="s">
        <v>423</v>
      </c>
      <c r="H8" s="213">
        <v>42886</v>
      </c>
    </row>
    <row r="9" spans="1:11" s="7" customFormat="1" ht="24">
      <c r="A9" s="33" t="s">
        <v>229</v>
      </c>
      <c r="B9" s="33" t="s">
        <v>226</v>
      </c>
      <c r="C9" s="131" t="s">
        <v>227</v>
      </c>
      <c r="D9" s="123"/>
      <c r="E9" s="124" t="s">
        <v>3</v>
      </c>
      <c r="F9" s="125" t="s">
        <v>425</v>
      </c>
      <c r="G9" s="125" t="s">
        <v>423</v>
      </c>
      <c r="H9" s="214" t="s">
        <v>317</v>
      </c>
    </row>
    <row r="10" spans="1:11" ht="24">
      <c r="A10" s="245" t="s">
        <v>224</v>
      </c>
      <c r="B10" s="246"/>
      <c r="C10" s="247"/>
      <c r="D10" s="123"/>
      <c r="E10" s="124" t="s">
        <v>4</v>
      </c>
      <c r="F10" s="125" t="s">
        <v>426</v>
      </c>
      <c r="G10" s="125" t="s">
        <v>423</v>
      </c>
      <c r="H10" s="214" t="s">
        <v>317</v>
      </c>
    </row>
    <row r="11" spans="1:11" ht="24">
      <c r="A11" s="68" t="s">
        <v>79</v>
      </c>
      <c r="B11" s="116">
        <v>0.91250000000000009</v>
      </c>
      <c r="C11" s="134">
        <v>9.1250000000000012E-2</v>
      </c>
      <c r="D11" s="123"/>
      <c r="E11" s="124" t="s">
        <v>5</v>
      </c>
      <c r="F11" s="125" t="s">
        <v>427</v>
      </c>
      <c r="G11" s="125" t="s">
        <v>423</v>
      </c>
      <c r="H11" s="214" t="s">
        <v>317</v>
      </c>
      <c r="I11" s="7"/>
      <c r="J11" s="7"/>
      <c r="K11" s="7"/>
    </row>
    <row r="12" spans="1:11" ht="24">
      <c r="A12" s="245" t="s">
        <v>225</v>
      </c>
      <c r="B12" s="246"/>
      <c r="C12" s="247"/>
      <c r="D12" s="123"/>
      <c r="E12" s="124" t="s">
        <v>19</v>
      </c>
      <c r="F12" s="125" t="s">
        <v>428</v>
      </c>
      <c r="G12" s="125" t="s">
        <v>429</v>
      </c>
      <c r="H12" s="214" t="s">
        <v>405</v>
      </c>
      <c r="I12" s="7"/>
      <c r="J12" s="7"/>
      <c r="K12" s="7"/>
    </row>
    <row r="13" spans="1:11" ht="24.75">
      <c r="A13" s="68" t="s">
        <v>1</v>
      </c>
      <c r="B13" s="38">
        <v>27</v>
      </c>
      <c r="C13" s="133" t="s">
        <v>150</v>
      </c>
      <c r="D13" s="123"/>
      <c r="E13" s="124" t="s">
        <v>170</v>
      </c>
      <c r="F13" s="125" t="s">
        <v>430</v>
      </c>
      <c r="G13" s="125" t="s">
        <v>431</v>
      </c>
      <c r="H13" s="214" t="s">
        <v>409</v>
      </c>
    </row>
    <row r="14" spans="1:11" s="7" customFormat="1" ht="24.75">
      <c r="A14" s="68" t="s">
        <v>206</v>
      </c>
      <c r="B14" s="38">
        <v>229</v>
      </c>
      <c r="C14" s="133" t="s">
        <v>150</v>
      </c>
      <c r="D14" s="123"/>
      <c r="E14" s="124" t="s">
        <v>85</v>
      </c>
      <c r="F14" s="125" t="s">
        <v>432</v>
      </c>
      <c r="G14" s="125" t="s">
        <v>433</v>
      </c>
      <c r="H14" s="214" t="s">
        <v>406</v>
      </c>
    </row>
    <row r="15" spans="1:11" s="7" customFormat="1" ht="36">
      <c r="A15" s="68" t="s">
        <v>207</v>
      </c>
      <c r="B15" s="38">
        <v>208</v>
      </c>
      <c r="C15" s="133" t="s">
        <v>150</v>
      </c>
      <c r="D15" s="123"/>
      <c r="E15" s="124" t="s">
        <v>208</v>
      </c>
      <c r="F15" s="125" t="s">
        <v>434</v>
      </c>
      <c r="G15" s="125" t="s">
        <v>433</v>
      </c>
      <c r="H15" s="214" t="s">
        <v>407</v>
      </c>
    </row>
    <row r="16" spans="1:11" s="7" customFormat="1" ht="36">
      <c r="A16" s="68" t="s">
        <v>205</v>
      </c>
      <c r="B16" s="116">
        <v>0.90829694323144106</v>
      </c>
      <c r="C16" s="134">
        <v>0.54497816593886461</v>
      </c>
      <c r="D16" s="123"/>
      <c r="E16" s="124" t="s">
        <v>209</v>
      </c>
      <c r="F16" s="125" t="s">
        <v>435</v>
      </c>
      <c r="G16" s="125" t="s">
        <v>433</v>
      </c>
      <c r="H16" s="214" t="s">
        <v>318</v>
      </c>
    </row>
    <row r="17" spans="1:8" s="7" customFormat="1">
      <c r="A17" s="68" t="s">
        <v>3</v>
      </c>
      <c r="B17" s="116">
        <v>0.99047619047619051</v>
      </c>
      <c r="C17" s="135">
        <v>4.9523809523809529E-3</v>
      </c>
      <c r="D17" s="123"/>
      <c r="E17" s="227" t="s">
        <v>212</v>
      </c>
      <c r="F17" s="228"/>
      <c r="G17" s="228"/>
      <c r="H17" s="229"/>
    </row>
    <row r="18" spans="1:8" s="7" customFormat="1" ht="24.75">
      <c r="A18" s="68" t="s">
        <v>4</v>
      </c>
      <c r="B18" s="116">
        <v>0.955952380952381</v>
      </c>
      <c r="C18" s="135">
        <v>4.7797619047619047E-3</v>
      </c>
      <c r="D18" s="123"/>
      <c r="E18" s="124" t="s">
        <v>212</v>
      </c>
      <c r="F18" s="125" t="s">
        <v>436</v>
      </c>
      <c r="G18" s="125" t="s">
        <v>423</v>
      </c>
      <c r="H18" s="214" t="s">
        <v>408</v>
      </c>
    </row>
    <row r="19" spans="1:8" s="7" customFormat="1">
      <c r="A19" s="68" t="s">
        <v>5</v>
      </c>
      <c r="B19" s="116">
        <v>0.93809523809523798</v>
      </c>
      <c r="C19" s="135">
        <v>4.6904761904761902E-3</v>
      </c>
      <c r="D19" s="123"/>
      <c r="E19" s="32"/>
      <c r="F19" s="32"/>
      <c r="G19" s="32"/>
    </row>
    <row r="20" spans="1:8" s="7" customFormat="1">
      <c r="A20" s="68" t="s">
        <v>19</v>
      </c>
      <c r="B20" s="116">
        <v>0.89642857142857135</v>
      </c>
      <c r="C20" s="135">
        <v>4.4821428571428573E-3</v>
      </c>
      <c r="D20" s="123"/>
      <c r="E20" s="32"/>
      <c r="F20" s="32"/>
      <c r="G20" s="32"/>
    </row>
    <row r="21" spans="1:8" s="7" customFormat="1">
      <c r="A21" s="68" t="s">
        <v>170</v>
      </c>
      <c r="B21" s="116">
        <v>0.98333333333333339</v>
      </c>
      <c r="C21" s="135">
        <v>4.9166666666666673E-3</v>
      </c>
      <c r="D21" s="123"/>
      <c r="E21" s="32"/>
      <c r="F21" s="32"/>
      <c r="G21" s="32"/>
    </row>
    <row r="22" spans="1:8">
      <c r="A22" s="68" t="s">
        <v>23</v>
      </c>
      <c r="B22" s="116">
        <v>0.94642857142857151</v>
      </c>
      <c r="C22" s="135">
        <v>4.7321428571428584E-3</v>
      </c>
      <c r="D22" s="123"/>
      <c r="E22" s="32"/>
      <c r="F22" s="32"/>
      <c r="G22" s="32"/>
    </row>
    <row r="23" spans="1:8" s="7" customFormat="1">
      <c r="A23" s="68" t="s">
        <v>85</v>
      </c>
      <c r="B23" s="116">
        <v>0.85357142857142865</v>
      </c>
      <c r="C23" s="135">
        <v>4.2678571428571436E-3</v>
      </c>
      <c r="D23" s="123"/>
      <c r="E23" s="32"/>
      <c r="F23" s="32"/>
      <c r="G23" s="32"/>
    </row>
    <row r="24" spans="1:8">
      <c r="A24" s="69" t="s">
        <v>86</v>
      </c>
      <c r="B24" s="116">
        <v>0.88690476190476186</v>
      </c>
      <c r="C24" s="135">
        <v>4.4345238095238092E-3</v>
      </c>
      <c r="D24" s="123"/>
      <c r="E24" s="32"/>
      <c r="F24" s="32"/>
      <c r="G24" s="32"/>
    </row>
    <row r="25" spans="1:8" s="7" customFormat="1">
      <c r="A25" s="69" t="s">
        <v>56</v>
      </c>
      <c r="B25" s="116">
        <v>0.98333333333333339</v>
      </c>
      <c r="C25" s="135">
        <v>4.9166666666666673E-3</v>
      </c>
      <c r="D25" s="123"/>
      <c r="E25" s="32"/>
      <c r="F25" s="32"/>
      <c r="G25" s="32"/>
    </row>
    <row r="26" spans="1:8" s="7" customFormat="1" ht="25.5">
      <c r="A26" s="70" t="s">
        <v>88</v>
      </c>
      <c r="B26" s="116">
        <v>0.98214285714285721</v>
      </c>
      <c r="C26" s="135">
        <v>4.9107142857142865E-3</v>
      </c>
      <c r="D26" s="123"/>
      <c r="E26" s="32"/>
      <c r="F26" s="32"/>
      <c r="G26" s="32"/>
    </row>
    <row r="27" spans="1:8" s="7" customFormat="1">
      <c r="A27" s="70" t="s">
        <v>149</v>
      </c>
      <c r="B27" s="116">
        <v>0.875</v>
      </c>
      <c r="C27" s="134">
        <v>0.17500000000000002</v>
      </c>
      <c r="D27" s="123"/>
      <c r="E27" s="32"/>
      <c r="F27" s="32"/>
      <c r="G27" s="32"/>
    </row>
    <row r="28" spans="1:8" s="7" customFormat="1">
      <c r="A28" s="245" t="s">
        <v>183</v>
      </c>
      <c r="B28" s="246"/>
      <c r="C28" s="247"/>
      <c r="D28" s="123"/>
      <c r="E28" s="32"/>
      <c r="F28" s="32"/>
      <c r="G28" s="32"/>
    </row>
    <row r="29" spans="1:8" s="17" customFormat="1">
      <c r="A29" s="117" t="s">
        <v>15</v>
      </c>
      <c r="B29" s="116">
        <v>0.99507692307692308</v>
      </c>
      <c r="C29" s="134">
        <v>4.9753846153846155E-2</v>
      </c>
      <c r="D29" s="123"/>
      <c r="E29" s="32"/>
      <c r="F29" s="32"/>
      <c r="G29" s="32"/>
    </row>
    <row r="30" spans="1:8" s="17" customFormat="1">
      <c r="A30" s="14"/>
      <c r="B30" s="32"/>
      <c r="C30" s="15"/>
      <c r="D30" s="123"/>
      <c r="E30" s="32"/>
      <c r="F30" s="32"/>
      <c r="G30" s="32"/>
    </row>
    <row r="31" spans="1:8">
      <c r="A31" s="35" t="s">
        <v>16</v>
      </c>
      <c r="B31" s="36">
        <v>0.90806534542604422</v>
      </c>
      <c r="C31" s="136">
        <v>0.90806534542604433</v>
      </c>
      <c r="D31" s="123"/>
      <c r="E31" s="32"/>
      <c r="F31" s="32"/>
      <c r="G31" s="32"/>
    </row>
    <row r="32" spans="1:8">
      <c r="A32" s="16"/>
      <c r="B32" s="15"/>
      <c r="C32" s="15"/>
      <c r="D32" s="123"/>
      <c r="E32" s="32"/>
      <c r="F32" s="32"/>
      <c r="G32" s="32"/>
    </row>
    <row r="33" spans="1:16">
      <c r="A33" s="15"/>
      <c r="B33" s="15"/>
      <c r="C33" s="15"/>
      <c r="D33" s="123"/>
      <c r="E33" s="15"/>
      <c r="F33" s="32"/>
      <c r="G33" s="32"/>
    </row>
    <row r="34" spans="1:16">
      <c r="A34" s="217" t="s">
        <v>321</v>
      </c>
      <c r="B34" s="217" t="s">
        <v>376</v>
      </c>
      <c r="C34" s="217" t="s">
        <v>377</v>
      </c>
      <c r="D34" s="217" t="s">
        <v>410</v>
      </c>
      <c r="E34" s="15"/>
      <c r="F34" s="32"/>
      <c r="G34" s="32"/>
    </row>
    <row r="35" spans="1:16" ht="36">
      <c r="A35" s="202" t="s">
        <v>322</v>
      </c>
      <c r="B35" s="202" t="s">
        <v>378</v>
      </c>
      <c r="C35" s="202" t="s">
        <v>385</v>
      </c>
      <c r="D35" s="226" t="s">
        <v>411</v>
      </c>
      <c r="E35" s="15"/>
      <c r="F35" s="32"/>
      <c r="G35" s="32"/>
    </row>
    <row r="36" spans="1:16" ht="54.75" customHeight="1">
      <c r="A36" s="202" t="s">
        <v>387</v>
      </c>
      <c r="B36" s="202" t="s">
        <v>388</v>
      </c>
      <c r="C36" s="202" t="s">
        <v>385</v>
      </c>
      <c r="D36" s="226" t="s">
        <v>411</v>
      </c>
      <c r="E36" s="15"/>
      <c r="F36" s="32"/>
      <c r="G36" s="32"/>
      <c r="N36" s="7"/>
      <c r="O36" s="7"/>
      <c r="P36" s="7"/>
    </row>
    <row r="37" spans="1:16" s="203" customFormat="1" ht="36">
      <c r="A37" s="202" t="s">
        <v>391</v>
      </c>
      <c r="B37" s="202" t="s">
        <v>392</v>
      </c>
      <c r="C37" s="202" t="s">
        <v>385</v>
      </c>
      <c r="D37" s="226" t="s">
        <v>412</v>
      </c>
      <c r="E37" s="15"/>
      <c r="F37" s="32"/>
      <c r="G37" s="32"/>
    </row>
    <row r="38" spans="1:16" ht="51.75" customHeight="1">
      <c r="A38" s="202" t="s">
        <v>389</v>
      </c>
      <c r="B38" s="202" t="s">
        <v>382</v>
      </c>
      <c r="C38" s="202" t="s">
        <v>379</v>
      </c>
      <c r="D38" s="226" t="s">
        <v>411</v>
      </c>
      <c r="E38" s="15"/>
      <c r="F38" s="32"/>
      <c r="G38" s="32"/>
      <c r="M38" s="9"/>
      <c r="N38" s="9"/>
      <c r="O38" s="9"/>
      <c r="P38" s="9"/>
    </row>
    <row r="39" spans="1:16" ht="48">
      <c r="A39" s="202" t="s">
        <v>337</v>
      </c>
      <c r="B39" s="202" t="s">
        <v>383</v>
      </c>
      <c r="C39" s="202" t="s">
        <v>384</v>
      </c>
      <c r="D39" s="226" t="s">
        <v>411</v>
      </c>
      <c r="E39" s="15"/>
      <c r="F39" s="32"/>
      <c r="G39" s="32"/>
      <c r="M39" s="9"/>
      <c r="N39" s="9"/>
      <c r="O39" s="9"/>
      <c r="P39" s="9"/>
    </row>
    <row r="40" spans="1:16" ht="60">
      <c r="A40" s="202" t="s">
        <v>390</v>
      </c>
      <c r="B40" s="202" t="s">
        <v>386</v>
      </c>
      <c r="C40" s="202" t="s">
        <v>384</v>
      </c>
      <c r="D40" s="226" t="s">
        <v>411</v>
      </c>
      <c r="E40" s="15"/>
      <c r="F40" s="32"/>
      <c r="G40" s="32"/>
      <c r="M40" s="9"/>
      <c r="N40" s="9"/>
      <c r="O40" s="9"/>
      <c r="P40" s="9"/>
    </row>
    <row r="41" spans="1:16" ht="60">
      <c r="A41" s="202" t="s">
        <v>380</v>
      </c>
      <c r="B41" s="202" t="s">
        <v>381</v>
      </c>
      <c r="C41" s="202" t="s">
        <v>384</v>
      </c>
      <c r="D41" s="226" t="s">
        <v>411</v>
      </c>
      <c r="E41" s="15"/>
      <c r="F41" s="12"/>
      <c r="G41" s="17"/>
      <c r="M41" s="8"/>
      <c r="N41" s="8"/>
      <c r="O41" s="8"/>
      <c r="P41" s="8"/>
    </row>
    <row r="42" spans="1:16">
      <c r="A42" s="15"/>
      <c r="B42" s="15"/>
      <c r="C42" s="15"/>
      <c r="D42" s="15"/>
      <c r="E42" s="15"/>
      <c r="F42" s="12"/>
      <c r="G42" s="17"/>
    </row>
    <row r="43" spans="1:16">
      <c r="A43" s="15"/>
      <c r="B43" s="15"/>
      <c r="C43" s="15"/>
      <c r="D43" s="15"/>
      <c r="E43" s="15"/>
      <c r="F43" s="12"/>
      <c r="G43" s="17"/>
    </row>
    <row r="44" spans="1:16">
      <c r="A44" s="15"/>
      <c r="B44" s="15"/>
      <c r="C44" s="15"/>
      <c r="D44" s="15"/>
      <c r="E44" s="15"/>
      <c r="F44" s="12"/>
      <c r="G44" s="17"/>
    </row>
    <row r="45" spans="1:16">
      <c r="A45" s="15"/>
      <c r="B45" s="15"/>
      <c r="C45" s="15"/>
      <c r="D45" s="15"/>
      <c r="E45" s="15"/>
      <c r="F45" s="17"/>
      <c r="G45" s="17"/>
    </row>
    <row r="46" spans="1:16">
      <c r="A46" s="15"/>
      <c r="B46" s="15"/>
      <c r="C46" s="15"/>
      <c r="D46" s="15"/>
      <c r="E46" s="15"/>
      <c r="F46" s="17"/>
      <c r="G46" s="17"/>
    </row>
    <row r="47" spans="1:16">
      <c r="A47" s="118"/>
      <c r="B47" s="15"/>
      <c r="C47" s="15"/>
      <c r="D47" s="15"/>
      <c r="E47" s="15"/>
      <c r="F47" s="17"/>
      <c r="G47" s="17"/>
    </row>
    <row r="48" spans="1:16">
      <c r="A48" s="118"/>
      <c r="B48" s="15"/>
      <c r="C48" s="15"/>
      <c r="D48" s="15"/>
      <c r="E48" s="15"/>
      <c r="F48" s="17"/>
      <c r="G48" s="17"/>
    </row>
    <row r="49" spans="1:12">
      <c r="A49" s="118"/>
      <c r="B49" s="15"/>
      <c r="C49" s="15"/>
      <c r="D49" s="15"/>
      <c r="E49" s="15"/>
      <c r="F49" s="17"/>
      <c r="G49" s="17"/>
    </row>
    <row r="50" spans="1:12">
      <c r="A50" s="15"/>
      <c r="B50" s="15"/>
      <c r="C50" s="15"/>
      <c r="D50" s="15"/>
      <c r="E50" s="15"/>
      <c r="F50" s="17"/>
      <c r="G50" s="17"/>
    </row>
    <row r="51" spans="1:12">
      <c r="A51" s="12"/>
      <c r="B51" s="15"/>
      <c r="C51" s="15"/>
      <c r="D51" s="15"/>
      <c r="E51" s="15"/>
      <c r="F51" s="17"/>
      <c r="G51" s="17"/>
      <c r="H51" s="9"/>
      <c r="I51" s="9"/>
      <c r="J51" s="9"/>
      <c r="K51" s="9"/>
      <c r="L51" s="9"/>
    </row>
    <row r="52" spans="1:12">
      <c r="A52" s="12"/>
      <c r="B52" s="15"/>
      <c r="C52" s="15"/>
      <c r="D52" s="15"/>
      <c r="E52" s="15"/>
      <c r="F52" s="17"/>
      <c r="G52" s="17"/>
      <c r="H52" s="2"/>
      <c r="I52" s="2"/>
      <c r="J52" s="2"/>
      <c r="K52" s="9"/>
      <c r="L52" s="9"/>
    </row>
    <row r="53" spans="1:12" s="2" customFormat="1">
      <c r="A53" s="17"/>
      <c r="B53" s="18"/>
      <c r="C53" s="18"/>
      <c r="D53" s="18"/>
      <c r="E53" s="15"/>
      <c r="F53" s="17"/>
      <c r="G53" s="17"/>
      <c r="K53" s="8"/>
    </row>
    <row r="54" spans="1:12" s="2" customFormat="1">
      <c r="A54" s="17"/>
      <c r="B54" s="18"/>
      <c r="C54" s="18"/>
      <c r="D54" s="18"/>
      <c r="E54" s="15"/>
      <c r="F54" s="17"/>
      <c r="G54" s="17"/>
      <c r="K54" s="4"/>
    </row>
    <row r="55" spans="1:12" s="2" customFormat="1">
      <c r="A55" s="17"/>
      <c r="B55" s="18"/>
      <c r="C55" s="18"/>
      <c r="D55" s="18"/>
      <c r="E55" s="18"/>
      <c r="F55" s="17"/>
      <c r="G55" s="17"/>
      <c r="K55" s="4"/>
    </row>
    <row r="56" spans="1:12" s="2" customFormat="1">
      <c r="A56" s="17"/>
      <c r="B56" s="18"/>
      <c r="C56" s="18"/>
      <c r="D56" s="18"/>
      <c r="E56" s="18"/>
      <c r="F56" s="17"/>
      <c r="G56" s="17"/>
      <c r="K56" s="4"/>
    </row>
    <row r="57" spans="1:12" s="2" customFormat="1">
      <c r="A57" s="17"/>
      <c r="B57" s="18"/>
      <c r="C57" s="18"/>
      <c r="D57" s="18"/>
      <c r="E57" s="18"/>
      <c r="F57" s="17"/>
      <c r="G57" s="17"/>
      <c r="K57" s="4"/>
    </row>
    <row r="58" spans="1:12" s="2" customFormat="1">
      <c r="A58" s="17"/>
      <c r="B58" s="18"/>
      <c r="C58" s="18"/>
      <c r="D58" s="18"/>
      <c r="E58" s="18"/>
      <c r="F58" s="17"/>
      <c r="G58" s="17"/>
      <c r="K58" s="4"/>
    </row>
    <row r="59" spans="1:12" s="2" customFormat="1">
      <c r="A59" s="17"/>
      <c r="B59" s="18"/>
      <c r="C59" s="18"/>
      <c r="D59" s="18"/>
      <c r="E59" s="18"/>
      <c r="F59" s="17"/>
      <c r="G59" s="17"/>
      <c r="H59" s="4"/>
      <c r="I59" s="4"/>
      <c r="J59" s="4"/>
      <c r="K59" s="4"/>
      <c r="L59" s="4"/>
    </row>
    <row r="60" spans="1:12">
      <c r="A60" s="17"/>
      <c r="B60" s="18"/>
      <c r="C60" s="18"/>
      <c r="E60" s="18"/>
      <c r="F60" s="17"/>
      <c r="G60" s="17"/>
    </row>
    <row r="61" spans="1:12">
      <c r="A61" s="17"/>
      <c r="B61" s="18"/>
      <c r="C61" s="18"/>
      <c r="E61" s="18"/>
      <c r="F61" s="17"/>
      <c r="G61" s="17"/>
    </row>
    <row r="62" spans="1:12">
      <c r="A62" s="17"/>
      <c r="B62" s="18"/>
      <c r="C62" s="18"/>
      <c r="E62" s="18"/>
      <c r="F62" s="17"/>
      <c r="G62" s="17"/>
      <c r="H62" s="3"/>
    </row>
    <row r="63" spans="1:12">
      <c r="A63" s="17"/>
      <c r="B63" s="18"/>
      <c r="C63" s="18"/>
      <c r="E63" s="18"/>
      <c r="F63" s="17"/>
      <c r="G63" s="17"/>
    </row>
    <row r="64" spans="1:12">
      <c r="A64" s="17"/>
      <c r="B64" s="18"/>
      <c r="C64" s="18"/>
      <c r="E64" s="18"/>
      <c r="F64" s="17"/>
      <c r="G64" s="17"/>
      <c r="H64" s="7"/>
      <c r="I64" s="4" t="s">
        <v>0</v>
      </c>
    </row>
    <row r="65" spans="1:12">
      <c r="A65" s="17"/>
      <c r="B65" s="18"/>
      <c r="C65" s="18"/>
      <c r="E65" s="18"/>
      <c r="F65" s="17"/>
      <c r="G65" s="17"/>
      <c r="H65" s="7"/>
      <c r="L65" s="2"/>
    </row>
    <row r="66" spans="1:12">
      <c r="A66" s="17"/>
      <c r="B66" s="18"/>
      <c r="C66" s="18"/>
      <c r="E66" s="18"/>
      <c r="F66" s="17"/>
      <c r="G66" s="17"/>
      <c r="H66" s="8"/>
      <c r="I66" s="2"/>
      <c r="J66" s="2"/>
      <c r="K66" s="2"/>
      <c r="L66" s="2"/>
    </row>
    <row r="67" spans="1:12">
      <c r="E67" s="18"/>
      <c r="F67" s="17"/>
      <c r="G67" s="17"/>
      <c r="H67" s="8"/>
      <c r="I67" s="2"/>
      <c r="J67" s="2"/>
      <c r="K67" s="2"/>
      <c r="L67" s="2"/>
    </row>
    <row r="68" spans="1:12">
      <c r="E68" s="18"/>
      <c r="F68" s="17"/>
      <c r="G68" s="17"/>
      <c r="H68" s="8"/>
      <c r="I68" s="2"/>
      <c r="J68" s="2"/>
      <c r="K68" s="2"/>
      <c r="L68" s="2"/>
    </row>
    <row r="69" spans="1:12">
      <c r="H69" s="8"/>
      <c r="I69" s="2"/>
      <c r="J69" s="2"/>
      <c r="K69" s="2"/>
      <c r="L69" s="2"/>
    </row>
    <row r="70" spans="1:12">
      <c r="H70" s="8"/>
      <c r="I70" s="2"/>
      <c r="J70" s="2"/>
      <c r="K70" s="2"/>
      <c r="L70" s="2"/>
    </row>
    <row r="71" spans="1:12">
      <c r="H71" s="8"/>
      <c r="I71" s="2"/>
      <c r="J71" s="2"/>
      <c r="K71" s="2"/>
      <c r="L71" s="2"/>
    </row>
    <row r="72" spans="1:12">
      <c r="H72" s="8"/>
      <c r="I72" s="2"/>
      <c r="J72" s="2"/>
      <c r="K72" s="2"/>
    </row>
  </sheetData>
  <mergeCells count="12">
    <mergeCell ref="A1:B1"/>
    <mergeCell ref="A6:B6"/>
    <mergeCell ref="A10:C10"/>
    <mergeCell ref="A12:C12"/>
    <mergeCell ref="A28:C28"/>
    <mergeCell ref="E7:H7"/>
    <mergeCell ref="E17:H17"/>
    <mergeCell ref="E4:F4"/>
    <mergeCell ref="E1:H1"/>
    <mergeCell ref="E2:H2"/>
    <mergeCell ref="E3:H3"/>
    <mergeCell ref="E5:H5"/>
  </mergeCells>
  <conditionalFormatting sqref="B31">
    <cfRule type="cellIs" dxfId="94" priority="12" operator="between">
      <formula>80%</formula>
      <formula>90%</formula>
    </cfRule>
    <cfRule type="cellIs" dxfId="93" priority="13" operator="lessThan">
      <formula>80%</formula>
    </cfRule>
    <cfRule type="cellIs" dxfId="92" priority="14" operator="greaterThan">
      <formula>0.89</formula>
    </cfRule>
  </conditionalFormatting>
  <conditionalFormatting sqref="B11">
    <cfRule type="cellIs" dxfId="91" priority="9" operator="lessThan">
      <formula>0.8</formula>
    </cfRule>
    <cfRule type="cellIs" dxfId="90" priority="10" operator="between">
      <formula>0.79</formula>
      <formula>0.899</formula>
    </cfRule>
    <cfRule type="cellIs" dxfId="89" priority="11" operator="greaterThanOrEqual">
      <formula>0.9</formula>
    </cfRule>
  </conditionalFormatting>
  <conditionalFormatting sqref="B16:B27">
    <cfRule type="cellIs" dxfId="88" priority="6" operator="lessThan">
      <formula>0.8</formula>
    </cfRule>
    <cfRule type="cellIs" dxfId="87" priority="7" operator="between">
      <formula>0.79</formula>
      <formula>0.899</formula>
    </cfRule>
    <cfRule type="cellIs" dxfId="86" priority="8" operator="greaterThanOrEqual">
      <formula>0.9</formula>
    </cfRule>
  </conditionalFormatting>
  <conditionalFormatting sqref="B29">
    <cfRule type="cellIs" dxfId="85" priority="3" operator="lessThan">
      <formula>0.8</formula>
    </cfRule>
    <cfRule type="cellIs" dxfId="84" priority="4" operator="between">
      <formula>0.79</formula>
      <formula>0.899</formula>
    </cfRule>
    <cfRule type="cellIs" dxfId="83" priority="5" operator="greaterThanOrEqual">
      <formula>0.9</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Datasheet!$A$17:$A$23</xm:f>
          </x14:formula1>
          <xm:sqref>B4</xm:sqref>
        </x14:dataValidation>
        <x14:dataValidation type="list" allowBlank="1" showInputMessage="1" showErrorMessage="1">
          <x14:formula1>
            <xm:f>Datasheet!$A$17:$A$23</xm:f>
          </x14:formula1>
          <xm:sqref>D4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3"/>
  <sheetViews>
    <sheetView workbookViewId="0">
      <selection sqref="A1:XFD1048576"/>
    </sheetView>
  </sheetViews>
  <sheetFormatPr defaultRowHeight="15"/>
  <cols>
    <col min="3" max="3" width="13.85546875" customWidth="1"/>
  </cols>
  <sheetData>
    <row r="1" spans="1:33" ht="15.75">
      <c r="A1" s="248" t="s">
        <v>187</v>
      </c>
      <c r="B1" s="248"/>
      <c r="C1" s="248"/>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row>
    <row r="2" spans="1:33">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row>
    <row r="3" spans="1:33">
      <c r="A3" s="115"/>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row>
    <row r="4" spans="1:33">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row>
    <row r="5" spans="1:33">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row>
    <row r="6" spans="1:33">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row>
    <row r="7" spans="1:33">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row>
    <row r="8" spans="1:33">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row>
    <row r="9" spans="1:33">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row>
    <row r="10" spans="1:33">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row>
    <row r="11" spans="1:33">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row>
    <row r="12" spans="1:33">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row>
    <row r="13" spans="1:33">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row>
    <row r="14" spans="1:33">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row>
    <row r="15" spans="1:33">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row>
    <row r="16" spans="1:33">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row>
    <row r="17" spans="1:33">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row>
    <row r="18" spans="1:33">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row>
    <row r="19" spans="1:33">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row>
    <row r="20" spans="1:33">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row>
    <row r="21" spans="1:33">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row>
    <row r="22" spans="1:33">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row>
    <row r="23" spans="1:33">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row>
    <row r="24" spans="1:33">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row>
    <row r="25" spans="1:33">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row>
    <row r="26" spans="1:33">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row>
    <row r="27" spans="1:33">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row>
    <row r="28" spans="1:33">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row>
    <row r="29" spans="1:33">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row>
    <row r="30" spans="1:33" s="1" customForma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row>
    <row r="31" spans="1:33" ht="15.75">
      <c r="A31" s="248" t="s">
        <v>195</v>
      </c>
      <c r="B31" s="248"/>
      <c r="C31" s="248"/>
      <c r="D31" s="109"/>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row>
    <row r="32" spans="1:33">
      <c r="A32" s="54"/>
      <c r="B32" s="54"/>
      <c r="C32" s="54"/>
      <c r="D32" s="54"/>
      <c r="E32" s="54"/>
      <c r="F32" s="54"/>
      <c r="G32" s="54"/>
      <c r="H32" s="54"/>
      <c r="I32" s="54"/>
      <c r="J32" s="54"/>
      <c r="K32" s="54"/>
      <c r="L32" s="54"/>
    </row>
    <row r="33" spans="1:12">
      <c r="A33" s="54"/>
      <c r="B33" s="54"/>
      <c r="C33" s="54"/>
      <c r="D33" s="54"/>
      <c r="E33" s="54"/>
      <c r="F33" s="54"/>
      <c r="G33" s="54"/>
      <c r="H33" s="54"/>
      <c r="I33" s="54"/>
      <c r="J33" s="54"/>
      <c r="K33" s="54"/>
      <c r="L33" s="54"/>
    </row>
    <row r="34" spans="1:12">
      <c r="A34" s="54"/>
      <c r="B34" s="54"/>
      <c r="C34" s="54"/>
      <c r="D34" s="54"/>
      <c r="E34" s="54"/>
      <c r="F34" s="54"/>
      <c r="G34" s="54"/>
      <c r="H34" s="54"/>
      <c r="I34" s="54"/>
      <c r="J34" s="54"/>
      <c r="K34" s="54"/>
      <c r="L34" s="54"/>
    </row>
    <row r="35" spans="1:12">
      <c r="A35" s="54"/>
      <c r="B35" s="54"/>
      <c r="C35" s="54"/>
      <c r="D35" s="54"/>
      <c r="E35" s="54"/>
      <c r="F35" s="54"/>
      <c r="G35" s="54"/>
      <c r="H35" s="54"/>
      <c r="I35" s="54"/>
      <c r="J35" s="54"/>
      <c r="K35" s="54"/>
      <c r="L35" s="54"/>
    </row>
    <row r="36" spans="1:12">
      <c r="A36" s="54"/>
      <c r="B36" s="54"/>
      <c r="C36" s="54"/>
      <c r="D36" s="54"/>
      <c r="E36" s="54"/>
      <c r="F36" s="54"/>
      <c r="G36" s="54"/>
      <c r="H36" s="54"/>
      <c r="I36" s="54"/>
      <c r="J36" s="54"/>
      <c r="K36" s="54"/>
      <c r="L36" s="54"/>
    </row>
    <row r="37" spans="1:12">
      <c r="A37" s="54"/>
      <c r="B37" s="54"/>
      <c r="C37" s="54"/>
      <c r="D37" s="54"/>
      <c r="E37" s="54"/>
      <c r="F37" s="54"/>
      <c r="G37" s="54"/>
      <c r="H37" s="54"/>
      <c r="I37" s="54"/>
      <c r="J37" s="54"/>
      <c r="K37" s="54"/>
      <c r="L37" s="54"/>
    </row>
    <row r="38" spans="1:12">
      <c r="A38" s="54"/>
      <c r="B38" s="54"/>
      <c r="C38" s="54"/>
      <c r="D38" s="54"/>
      <c r="E38" s="54"/>
      <c r="F38" s="54"/>
      <c r="G38" s="54"/>
      <c r="H38" s="54"/>
      <c r="I38" s="54"/>
      <c r="J38" s="54"/>
      <c r="K38" s="54"/>
      <c r="L38" s="54"/>
    </row>
    <row r="39" spans="1:12">
      <c r="A39" s="54"/>
      <c r="B39" s="54"/>
      <c r="C39" s="54"/>
      <c r="D39" s="54"/>
      <c r="E39" s="54"/>
      <c r="F39" s="54"/>
      <c r="G39" s="54"/>
      <c r="H39" s="54"/>
      <c r="I39" s="54"/>
      <c r="J39" s="54"/>
      <c r="K39" s="54"/>
      <c r="L39" s="54"/>
    </row>
    <row r="40" spans="1:12">
      <c r="A40" s="54"/>
      <c r="B40" s="54"/>
      <c r="C40" s="54"/>
      <c r="D40" s="54"/>
      <c r="E40" s="54"/>
      <c r="F40" s="54"/>
      <c r="G40" s="54"/>
      <c r="H40" s="54"/>
      <c r="I40" s="54"/>
      <c r="J40" s="54"/>
      <c r="K40" s="54"/>
      <c r="L40" s="54"/>
    </row>
    <row r="41" spans="1:12">
      <c r="A41" s="54"/>
      <c r="B41" s="54"/>
      <c r="C41" s="54"/>
      <c r="D41" s="54"/>
      <c r="E41" s="54"/>
      <c r="F41" s="54"/>
      <c r="G41" s="54"/>
      <c r="H41" s="54"/>
      <c r="I41" s="54"/>
      <c r="J41" s="54"/>
      <c r="K41" s="54"/>
      <c r="L41" s="54"/>
    </row>
    <row r="42" spans="1:12">
      <c r="A42" s="54"/>
      <c r="B42" s="54"/>
      <c r="C42" s="54"/>
      <c r="D42" s="54"/>
      <c r="E42" s="54"/>
      <c r="F42" s="54"/>
      <c r="G42" s="54"/>
      <c r="H42" s="54"/>
      <c r="I42" s="54"/>
      <c r="J42" s="54"/>
      <c r="K42" s="54"/>
      <c r="L42" s="54"/>
    </row>
    <row r="43" spans="1:12">
      <c r="A43" s="54"/>
      <c r="B43" s="54"/>
      <c r="C43" s="54"/>
      <c r="D43" s="54"/>
      <c r="E43" s="54"/>
      <c r="F43" s="54"/>
      <c r="G43" s="54"/>
      <c r="H43" s="54"/>
      <c r="I43" s="54"/>
      <c r="J43" s="54"/>
      <c r="K43" s="54"/>
      <c r="L43" s="54"/>
    </row>
    <row r="44" spans="1:12">
      <c r="A44" s="54"/>
      <c r="B44" s="54"/>
      <c r="C44" s="54"/>
      <c r="D44" s="54"/>
      <c r="E44" s="54"/>
      <c r="F44" s="54"/>
      <c r="G44" s="54"/>
      <c r="H44" s="54"/>
      <c r="I44" s="54"/>
      <c r="J44" s="54"/>
      <c r="K44" s="54"/>
      <c r="L44" s="54"/>
    </row>
    <row r="45" spans="1:12">
      <c r="A45" s="54"/>
      <c r="B45" s="54"/>
      <c r="C45" s="54"/>
      <c r="D45" s="54"/>
      <c r="E45" s="54"/>
      <c r="F45" s="54"/>
      <c r="G45" s="54"/>
      <c r="H45" s="54"/>
      <c r="I45" s="54"/>
      <c r="J45" s="54"/>
      <c r="K45" s="54"/>
      <c r="L45" s="54"/>
    </row>
    <row r="46" spans="1:12">
      <c r="A46" s="54"/>
      <c r="B46" s="54"/>
      <c r="C46" s="54"/>
      <c r="D46" s="54"/>
      <c r="E46" s="54"/>
      <c r="F46" s="54"/>
      <c r="G46" s="54"/>
      <c r="H46" s="54"/>
      <c r="I46" s="54"/>
      <c r="J46" s="54"/>
      <c r="K46" s="54"/>
      <c r="L46" s="54"/>
    </row>
    <row r="47" spans="1:12">
      <c r="A47" s="54"/>
      <c r="B47" s="54"/>
      <c r="C47" s="54"/>
      <c r="D47" s="54"/>
      <c r="E47" s="54"/>
      <c r="F47" s="54"/>
      <c r="G47" s="54"/>
      <c r="H47" s="54"/>
      <c r="I47" s="54"/>
      <c r="J47" s="54"/>
      <c r="K47" s="54"/>
      <c r="L47" s="54"/>
    </row>
    <row r="48" spans="1:12">
      <c r="A48" s="54"/>
      <c r="B48" s="54"/>
      <c r="C48" s="54"/>
      <c r="D48" s="54"/>
      <c r="E48" s="54"/>
      <c r="F48" s="54"/>
      <c r="G48" s="54"/>
      <c r="H48" s="54"/>
      <c r="I48" s="54"/>
      <c r="J48" s="54"/>
      <c r="K48" s="54"/>
      <c r="L48" s="54"/>
    </row>
    <row r="49" spans="1:20">
      <c r="A49" s="54"/>
      <c r="B49" s="54"/>
      <c r="C49" s="54"/>
      <c r="D49" s="54"/>
      <c r="E49" s="54"/>
      <c r="F49" s="54"/>
      <c r="G49" s="54"/>
      <c r="H49" s="54"/>
      <c r="I49" s="54"/>
      <c r="J49" s="54"/>
      <c r="K49" s="54"/>
      <c r="L49" s="54"/>
    </row>
    <row r="50" spans="1:20">
      <c r="A50" s="54"/>
      <c r="B50" s="54"/>
      <c r="C50" s="54"/>
      <c r="D50" s="54"/>
      <c r="E50" s="54"/>
      <c r="F50" s="54"/>
      <c r="G50" s="54"/>
      <c r="H50" s="54"/>
      <c r="I50" s="54"/>
      <c r="J50" s="54"/>
      <c r="K50" s="54"/>
      <c r="L50" s="54"/>
    </row>
    <row r="51" spans="1:20">
      <c r="A51" s="54"/>
      <c r="B51" s="54"/>
      <c r="C51" s="54"/>
      <c r="D51" s="54"/>
      <c r="E51" s="54"/>
      <c r="F51" s="54"/>
      <c r="G51" s="54"/>
      <c r="H51" s="54"/>
      <c r="I51" s="54"/>
      <c r="J51" s="54"/>
      <c r="K51" s="54"/>
      <c r="L51" s="54"/>
    </row>
    <row r="52" spans="1:20">
      <c r="A52" s="54"/>
      <c r="B52" s="54"/>
      <c r="C52" s="54"/>
      <c r="D52" s="54"/>
      <c r="E52" s="54"/>
      <c r="F52" s="54"/>
      <c r="G52" s="54"/>
      <c r="H52" s="54"/>
      <c r="I52" s="54"/>
      <c r="J52" s="54"/>
      <c r="K52" s="54"/>
      <c r="L52" s="54"/>
    </row>
    <row r="53" spans="1:20">
      <c r="A53" s="54"/>
      <c r="B53" s="54"/>
      <c r="C53" s="54"/>
      <c r="D53" s="54"/>
      <c r="E53" s="54"/>
      <c r="F53" s="54"/>
      <c r="G53" s="54"/>
      <c r="H53" s="54"/>
      <c r="I53" s="54"/>
      <c r="J53" s="54"/>
      <c r="K53" s="54"/>
      <c r="L53" s="54"/>
    </row>
    <row r="54" spans="1:20">
      <c r="A54" s="54"/>
      <c r="B54" s="54"/>
      <c r="C54" s="54"/>
      <c r="D54" s="54"/>
      <c r="E54" s="54"/>
      <c r="F54" s="54"/>
      <c r="G54" s="54"/>
      <c r="H54" s="54"/>
      <c r="I54" s="54"/>
      <c r="J54" s="54"/>
      <c r="K54" s="54"/>
      <c r="L54" s="54"/>
    </row>
    <row r="55" spans="1:20">
      <c r="A55" s="54"/>
      <c r="B55" s="54"/>
      <c r="C55" s="54"/>
      <c r="D55" s="54"/>
      <c r="E55" s="54"/>
      <c r="F55" s="54"/>
      <c r="G55" s="54"/>
      <c r="H55" s="54"/>
      <c r="I55" s="54"/>
      <c r="J55" s="54"/>
      <c r="K55" s="54"/>
      <c r="L55" s="54"/>
    </row>
    <row r="56" spans="1:20">
      <c r="A56" s="54"/>
      <c r="B56" s="54"/>
      <c r="C56" s="54"/>
      <c r="D56" s="54"/>
      <c r="E56" s="54"/>
      <c r="F56" s="54"/>
      <c r="G56" s="54"/>
      <c r="H56" s="54"/>
      <c r="I56" s="54"/>
      <c r="J56" s="54"/>
      <c r="K56" s="54"/>
      <c r="L56" s="54"/>
    </row>
    <row r="57" spans="1:20">
      <c r="A57" s="54"/>
      <c r="B57" s="54"/>
      <c r="C57" s="54"/>
      <c r="D57" s="54"/>
      <c r="E57" s="54"/>
      <c r="F57" s="54"/>
      <c r="G57" s="54"/>
      <c r="H57" s="54"/>
      <c r="I57" s="54"/>
      <c r="J57" s="54"/>
      <c r="K57" s="54"/>
      <c r="L57" s="54"/>
    </row>
    <row r="58" spans="1:20" s="1" customFormat="1">
      <c r="A58" s="54"/>
      <c r="B58" s="54"/>
      <c r="C58" s="54"/>
      <c r="D58" s="54"/>
      <c r="E58" s="54"/>
      <c r="F58" s="54"/>
      <c r="G58" s="54"/>
      <c r="H58" s="54"/>
      <c r="I58" s="54"/>
      <c r="J58" s="54"/>
      <c r="K58" s="54"/>
      <c r="L58" s="54"/>
    </row>
    <row r="59" spans="1:20">
      <c r="A59" s="54"/>
      <c r="B59" s="54"/>
      <c r="C59" s="54"/>
      <c r="D59" s="54"/>
      <c r="E59" s="54"/>
      <c r="F59" s="54"/>
      <c r="G59" s="54"/>
      <c r="H59" s="54"/>
      <c r="I59" s="54"/>
      <c r="J59" s="54"/>
      <c r="K59" s="54"/>
      <c r="L59" s="54"/>
    </row>
    <row r="60" spans="1:20" ht="15.75">
      <c r="A60" s="248" t="s">
        <v>196</v>
      </c>
      <c r="B60" s="248"/>
      <c r="C60" s="248"/>
      <c r="D60" s="249"/>
      <c r="E60" s="249"/>
      <c r="F60" s="54"/>
      <c r="G60" s="54"/>
      <c r="H60" s="54"/>
      <c r="I60" s="54"/>
      <c r="J60" s="54"/>
      <c r="K60" s="54"/>
      <c r="L60" s="54"/>
    </row>
    <row r="61" spans="1:20">
      <c r="A61" s="54"/>
      <c r="B61" s="54"/>
      <c r="C61" s="54"/>
      <c r="D61" s="54"/>
      <c r="E61" s="54"/>
      <c r="F61" s="54"/>
      <c r="G61" s="54"/>
      <c r="H61" s="54"/>
      <c r="I61" s="54"/>
      <c r="J61" s="54"/>
      <c r="K61" s="54"/>
      <c r="L61" s="54"/>
      <c r="M61" s="54"/>
      <c r="N61" s="54"/>
      <c r="O61" s="54"/>
      <c r="P61" s="54"/>
      <c r="Q61" s="54"/>
      <c r="R61" s="54"/>
      <c r="S61" s="54"/>
      <c r="T61" s="54"/>
    </row>
    <row r="62" spans="1:20">
      <c r="A62" s="54"/>
      <c r="B62" s="54"/>
      <c r="C62" s="54"/>
      <c r="D62" s="54"/>
      <c r="E62" s="54"/>
      <c r="F62" s="54"/>
      <c r="G62" s="54"/>
      <c r="H62" s="54"/>
      <c r="I62" s="54"/>
      <c r="J62" s="54"/>
      <c r="K62" s="54"/>
      <c r="L62" s="54"/>
      <c r="M62" s="54"/>
      <c r="N62" s="54"/>
      <c r="O62" s="54"/>
      <c r="P62" s="54"/>
      <c r="Q62" s="54"/>
      <c r="R62" s="54"/>
      <c r="S62" s="54"/>
      <c r="T62" s="54"/>
    </row>
    <row r="63" spans="1:20">
      <c r="A63" s="54"/>
      <c r="B63" s="54"/>
      <c r="C63" s="54"/>
      <c r="D63" s="54"/>
      <c r="E63" s="54"/>
      <c r="F63" s="54"/>
      <c r="G63" s="54"/>
      <c r="H63" s="54"/>
      <c r="I63" s="54"/>
      <c r="J63" s="54"/>
      <c r="K63" s="54"/>
      <c r="L63" s="54"/>
      <c r="M63" s="54"/>
      <c r="N63" s="54"/>
      <c r="O63" s="54"/>
      <c r="P63" s="54"/>
      <c r="Q63" s="54"/>
      <c r="R63" s="54"/>
      <c r="S63" s="54"/>
      <c r="T63" s="54"/>
    </row>
    <row r="64" spans="1:20">
      <c r="A64" s="54"/>
      <c r="B64" s="54"/>
      <c r="C64" s="54"/>
      <c r="D64" s="54"/>
      <c r="E64" s="54"/>
      <c r="F64" s="54"/>
      <c r="G64" s="54"/>
      <c r="H64" s="54"/>
      <c r="I64" s="54"/>
      <c r="J64" s="54"/>
      <c r="K64" s="54"/>
      <c r="L64" s="54"/>
      <c r="M64" s="54"/>
      <c r="N64" s="54"/>
      <c r="O64" s="54"/>
      <c r="P64" s="54"/>
      <c r="Q64" s="54"/>
      <c r="R64" s="54"/>
      <c r="S64" s="54"/>
      <c r="T64" s="54"/>
    </row>
    <row r="65" spans="1:20">
      <c r="A65" s="54"/>
      <c r="B65" s="54"/>
      <c r="C65" s="54"/>
      <c r="D65" s="54"/>
      <c r="E65" s="54"/>
      <c r="F65" s="54"/>
      <c r="G65" s="54"/>
      <c r="H65" s="54"/>
      <c r="I65" s="54"/>
      <c r="J65" s="54"/>
      <c r="K65" s="54"/>
      <c r="L65" s="54"/>
      <c r="M65" s="54"/>
      <c r="N65" s="54"/>
      <c r="O65" s="54"/>
      <c r="P65" s="54"/>
      <c r="Q65" s="54"/>
      <c r="R65" s="54"/>
      <c r="S65" s="54"/>
      <c r="T65" s="54"/>
    </row>
    <row r="66" spans="1:20">
      <c r="A66" s="54"/>
      <c r="B66" s="54"/>
      <c r="C66" s="54"/>
      <c r="D66" s="54"/>
      <c r="E66" s="54"/>
      <c r="F66" s="54"/>
      <c r="G66" s="54"/>
      <c r="H66" s="54"/>
      <c r="I66" s="54"/>
      <c r="J66" s="54"/>
      <c r="K66" s="54"/>
      <c r="L66" s="54"/>
      <c r="M66" s="54"/>
      <c r="N66" s="54"/>
      <c r="O66" s="54"/>
      <c r="P66" s="54"/>
      <c r="Q66" s="54"/>
      <c r="R66" s="54"/>
      <c r="S66" s="54"/>
      <c r="T66" s="54"/>
    </row>
    <row r="67" spans="1:20">
      <c r="A67" s="54"/>
      <c r="B67" s="54"/>
      <c r="C67" s="54"/>
      <c r="D67" s="54"/>
      <c r="E67" s="54"/>
      <c r="F67" s="54"/>
      <c r="G67" s="54"/>
      <c r="H67" s="54"/>
      <c r="I67" s="54"/>
      <c r="J67" s="54"/>
      <c r="K67" s="54"/>
      <c r="L67" s="54"/>
      <c r="M67" s="54"/>
      <c r="N67" s="54"/>
      <c r="O67" s="54"/>
      <c r="P67" s="54"/>
      <c r="Q67" s="54"/>
      <c r="R67" s="54"/>
      <c r="S67" s="54"/>
      <c r="T67" s="54"/>
    </row>
    <row r="68" spans="1:20">
      <c r="A68" s="54"/>
      <c r="B68" s="54"/>
      <c r="C68" s="54"/>
      <c r="D68" s="54"/>
      <c r="E68" s="54"/>
      <c r="F68" s="54"/>
      <c r="G68" s="54"/>
      <c r="H68" s="54"/>
      <c r="I68" s="54"/>
      <c r="J68" s="54"/>
      <c r="K68" s="54"/>
      <c r="L68" s="54"/>
      <c r="M68" s="54"/>
      <c r="N68" s="54"/>
      <c r="O68" s="54"/>
      <c r="P68" s="54"/>
      <c r="Q68" s="54"/>
      <c r="R68" s="54"/>
      <c r="S68" s="54"/>
      <c r="T68" s="54"/>
    </row>
    <row r="69" spans="1:20">
      <c r="A69" s="54"/>
      <c r="B69" s="54"/>
      <c r="C69" s="54"/>
      <c r="D69" s="54"/>
      <c r="E69" s="54"/>
      <c r="F69" s="54"/>
      <c r="G69" s="54"/>
      <c r="H69" s="54"/>
      <c r="I69" s="54"/>
      <c r="J69" s="54"/>
      <c r="K69" s="54"/>
      <c r="L69" s="54"/>
      <c r="M69" s="54"/>
      <c r="N69" s="54"/>
      <c r="O69" s="54"/>
      <c r="P69" s="54"/>
      <c r="Q69" s="54"/>
      <c r="R69" s="54"/>
      <c r="S69" s="54"/>
      <c r="T69" s="54"/>
    </row>
    <row r="70" spans="1:20">
      <c r="A70" s="54"/>
      <c r="B70" s="54"/>
      <c r="C70" s="54"/>
      <c r="D70" s="54"/>
      <c r="E70" s="54"/>
      <c r="F70" s="54"/>
      <c r="G70" s="54"/>
      <c r="H70" s="54"/>
      <c r="I70" s="54"/>
      <c r="J70" s="54"/>
      <c r="K70" s="54"/>
      <c r="L70" s="54"/>
      <c r="M70" s="54"/>
      <c r="N70" s="54"/>
      <c r="O70" s="54"/>
      <c r="P70" s="54"/>
      <c r="Q70" s="54"/>
      <c r="R70" s="54"/>
      <c r="S70" s="54"/>
      <c r="T70" s="54"/>
    </row>
    <row r="71" spans="1:20">
      <c r="A71" s="54"/>
      <c r="B71" s="54"/>
      <c r="C71" s="54"/>
      <c r="D71" s="54"/>
      <c r="E71" s="54"/>
      <c r="F71" s="54"/>
      <c r="G71" s="54"/>
      <c r="H71" s="54"/>
      <c r="I71" s="54"/>
      <c r="J71" s="54"/>
      <c r="K71" s="54"/>
      <c r="L71" s="54"/>
      <c r="M71" s="54"/>
      <c r="N71" s="54"/>
      <c r="O71" s="54"/>
      <c r="P71" s="54"/>
      <c r="Q71" s="54"/>
      <c r="R71" s="54"/>
      <c r="S71" s="54"/>
      <c r="T71" s="54"/>
    </row>
    <row r="72" spans="1:20">
      <c r="A72" s="54"/>
      <c r="B72" s="54"/>
      <c r="C72" s="54"/>
      <c r="D72" s="54"/>
      <c r="E72" s="54"/>
      <c r="F72" s="54"/>
      <c r="G72" s="54"/>
      <c r="H72" s="54"/>
      <c r="I72" s="54"/>
      <c r="J72" s="54"/>
      <c r="K72" s="54"/>
      <c r="L72" s="54"/>
      <c r="M72" s="54"/>
      <c r="N72" s="54"/>
      <c r="O72" s="54"/>
      <c r="P72" s="54"/>
      <c r="Q72" s="54"/>
      <c r="R72" s="54"/>
      <c r="S72" s="54"/>
      <c r="T72" s="54"/>
    </row>
    <row r="73" spans="1:20">
      <c r="A73" s="54"/>
      <c r="B73" s="54"/>
      <c r="C73" s="54"/>
      <c r="D73" s="54"/>
      <c r="E73" s="54"/>
      <c r="F73" s="54"/>
      <c r="G73" s="54"/>
      <c r="H73" s="54"/>
      <c r="I73" s="54"/>
      <c r="J73" s="54"/>
      <c r="K73" s="54"/>
      <c r="L73" s="54"/>
      <c r="M73" s="54"/>
      <c r="N73" s="54"/>
      <c r="O73" s="54"/>
      <c r="P73" s="54"/>
      <c r="Q73" s="54"/>
      <c r="R73" s="54"/>
      <c r="S73" s="54"/>
      <c r="T73" s="54"/>
    </row>
    <row r="74" spans="1:20">
      <c r="A74" s="54"/>
      <c r="B74" s="54"/>
      <c r="C74" s="54"/>
      <c r="D74" s="54"/>
      <c r="E74" s="54"/>
      <c r="F74" s="54"/>
      <c r="G74" s="54"/>
      <c r="H74" s="54"/>
      <c r="I74" s="54"/>
      <c r="J74" s="54"/>
      <c r="K74" s="54"/>
      <c r="L74" s="54"/>
      <c r="M74" s="54"/>
      <c r="N74" s="54"/>
      <c r="O74" s="54"/>
      <c r="P74" s="54"/>
      <c r="Q74" s="54"/>
      <c r="R74" s="54"/>
      <c r="S74" s="54"/>
      <c r="T74" s="54"/>
    </row>
    <row r="75" spans="1:20">
      <c r="A75" s="54"/>
      <c r="B75" s="54"/>
      <c r="C75" s="54"/>
      <c r="D75" s="54"/>
      <c r="E75" s="54"/>
      <c r="F75" s="54"/>
      <c r="G75" s="54"/>
      <c r="H75" s="54"/>
      <c r="I75" s="54"/>
      <c r="J75" s="54"/>
      <c r="K75" s="54"/>
      <c r="L75" s="54"/>
      <c r="M75" s="54"/>
      <c r="N75" s="54"/>
      <c r="O75" s="54"/>
      <c r="P75" s="54"/>
      <c r="Q75" s="54"/>
      <c r="R75" s="54"/>
      <c r="S75" s="54"/>
      <c r="T75" s="54"/>
    </row>
    <row r="76" spans="1:20">
      <c r="A76" s="54"/>
      <c r="B76" s="54"/>
      <c r="C76" s="54"/>
      <c r="D76" s="54"/>
      <c r="E76" s="54"/>
      <c r="F76" s="54"/>
      <c r="G76" s="54"/>
      <c r="H76" s="54"/>
      <c r="I76" s="54"/>
      <c r="J76" s="54"/>
      <c r="K76" s="54"/>
      <c r="L76" s="54"/>
      <c r="M76" s="54"/>
      <c r="N76" s="54"/>
      <c r="O76" s="54"/>
      <c r="P76" s="54"/>
      <c r="Q76" s="54"/>
      <c r="R76" s="54"/>
      <c r="S76" s="54"/>
      <c r="T76" s="54"/>
    </row>
    <row r="77" spans="1:20">
      <c r="A77" s="54"/>
      <c r="B77" s="54"/>
      <c r="C77" s="54"/>
      <c r="D77" s="54"/>
      <c r="E77" s="54"/>
      <c r="F77" s="54"/>
      <c r="G77" s="54"/>
      <c r="H77" s="54"/>
      <c r="I77" s="54"/>
      <c r="J77" s="54"/>
      <c r="K77" s="54"/>
      <c r="L77" s="54"/>
      <c r="M77" s="54"/>
      <c r="N77" s="54"/>
      <c r="O77" s="54"/>
      <c r="P77" s="54"/>
      <c r="Q77" s="54"/>
      <c r="R77" s="54"/>
      <c r="S77" s="54"/>
      <c r="T77" s="54"/>
    </row>
    <row r="78" spans="1:20">
      <c r="A78" s="54"/>
      <c r="B78" s="54"/>
      <c r="C78" s="54"/>
      <c r="D78" s="54"/>
      <c r="E78" s="54"/>
      <c r="F78" s="54"/>
      <c r="G78" s="54"/>
      <c r="H78" s="54"/>
      <c r="I78" s="54"/>
      <c r="J78" s="54"/>
      <c r="K78" s="54"/>
      <c r="L78" s="54"/>
      <c r="M78" s="54"/>
      <c r="N78" s="54"/>
      <c r="O78" s="54"/>
      <c r="P78" s="54"/>
      <c r="Q78" s="54"/>
      <c r="R78" s="54"/>
      <c r="S78" s="54"/>
      <c r="T78" s="54"/>
    </row>
    <row r="79" spans="1:20">
      <c r="A79" s="54"/>
      <c r="B79" s="54"/>
      <c r="C79" s="54"/>
      <c r="D79" s="54"/>
      <c r="E79" s="54"/>
      <c r="F79" s="54"/>
      <c r="G79" s="54"/>
      <c r="H79" s="54"/>
      <c r="I79" s="54"/>
      <c r="J79" s="54"/>
      <c r="K79" s="54"/>
      <c r="L79" s="54"/>
      <c r="M79" s="54"/>
      <c r="N79" s="54"/>
      <c r="O79" s="54"/>
      <c r="P79" s="54"/>
      <c r="Q79" s="54"/>
      <c r="R79" s="54"/>
      <c r="S79" s="54"/>
      <c r="T79" s="54"/>
    </row>
    <row r="80" spans="1:20">
      <c r="A80" s="54"/>
      <c r="B80" s="54"/>
      <c r="C80" s="54"/>
      <c r="D80" s="54"/>
      <c r="E80" s="54"/>
      <c r="F80" s="54"/>
      <c r="G80" s="54"/>
      <c r="H80" s="54"/>
      <c r="I80" s="54"/>
      <c r="J80" s="54"/>
      <c r="K80" s="54"/>
      <c r="L80" s="54"/>
      <c r="M80" s="54"/>
      <c r="N80" s="54"/>
      <c r="O80" s="54"/>
      <c r="P80" s="54"/>
      <c r="Q80" s="54"/>
      <c r="R80" s="54"/>
      <c r="S80" s="54"/>
      <c r="T80" s="54"/>
    </row>
    <row r="81" spans="1:20">
      <c r="A81" s="54"/>
      <c r="B81" s="54"/>
      <c r="C81" s="54"/>
      <c r="D81" s="54"/>
      <c r="E81" s="54"/>
      <c r="F81" s="54"/>
      <c r="G81" s="54"/>
      <c r="H81" s="54"/>
      <c r="I81" s="54"/>
      <c r="J81" s="54"/>
      <c r="K81" s="54"/>
      <c r="L81" s="54"/>
      <c r="M81" s="54"/>
      <c r="N81" s="54"/>
      <c r="O81" s="54"/>
      <c r="P81" s="54"/>
      <c r="Q81" s="54"/>
      <c r="R81" s="54"/>
      <c r="S81" s="54"/>
      <c r="T81" s="54"/>
    </row>
    <row r="82" spans="1:20">
      <c r="A82" s="54"/>
      <c r="B82" s="54"/>
      <c r="C82" s="54"/>
      <c r="D82" s="54"/>
      <c r="E82" s="54"/>
      <c r="F82" s="54"/>
      <c r="G82" s="54"/>
      <c r="H82" s="54"/>
      <c r="I82" s="54"/>
      <c r="J82" s="54"/>
      <c r="K82" s="54"/>
      <c r="L82" s="54"/>
      <c r="M82" s="54"/>
      <c r="N82" s="54"/>
      <c r="O82" s="54"/>
      <c r="P82" s="54"/>
      <c r="Q82" s="54"/>
      <c r="R82" s="54"/>
      <c r="S82" s="54"/>
      <c r="T82" s="54"/>
    </row>
    <row r="83" spans="1:20">
      <c r="A83" s="54"/>
      <c r="B83" s="54"/>
      <c r="C83" s="54"/>
      <c r="D83" s="54"/>
      <c r="E83" s="54"/>
      <c r="F83" s="54"/>
      <c r="G83" s="54"/>
      <c r="H83" s="54"/>
      <c r="I83" s="54"/>
      <c r="J83" s="54"/>
      <c r="K83" s="54"/>
      <c r="L83" s="54"/>
      <c r="M83" s="54"/>
      <c r="N83" s="54"/>
      <c r="O83" s="54"/>
      <c r="P83" s="54"/>
      <c r="Q83" s="54"/>
      <c r="R83" s="54"/>
      <c r="S83" s="54"/>
      <c r="T83" s="54"/>
    </row>
    <row r="84" spans="1:20">
      <c r="A84" s="54"/>
      <c r="B84" s="54"/>
      <c r="C84" s="54"/>
      <c r="D84" s="54"/>
      <c r="E84" s="54"/>
      <c r="F84" s="54"/>
      <c r="G84" s="54"/>
      <c r="H84" s="54"/>
      <c r="I84" s="54"/>
      <c r="J84" s="54"/>
      <c r="K84" s="54"/>
      <c r="L84" s="54"/>
      <c r="M84" s="54"/>
      <c r="N84" s="54"/>
      <c r="O84" s="54"/>
      <c r="P84" s="54"/>
      <c r="Q84" s="54"/>
      <c r="R84" s="54"/>
      <c r="S84" s="54"/>
      <c r="T84" s="54"/>
    </row>
    <row r="85" spans="1:20">
      <c r="A85" s="54"/>
      <c r="B85" s="54"/>
      <c r="C85" s="54"/>
      <c r="D85" s="54"/>
      <c r="E85" s="54"/>
      <c r="F85" s="54"/>
      <c r="G85" s="54"/>
      <c r="H85" s="54"/>
      <c r="I85" s="54"/>
      <c r="J85" s="54"/>
      <c r="K85" s="54"/>
      <c r="L85" s="54"/>
      <c r="M85" s="54"/>
      <c r="N85" s="54"/>
      <c r="O85" s="54"/>
      <c r="P85" s="54"/>
      <c r="Q85" s="54"/>
      <c r="R85" s="54"/>
      <c r="S85" s="54"/>
      <c r="T85" s="54"/>
    </row>
    <row r="86" spans="1:20">
      <c r="A86" s="54"/>
      <c r="B86" s="54"/>
      <c r="C86" s="54"/>
      <c r="D86" s="54"/>
      <c r="E86" s="54"/>
      <c r="F86" s="54"/>
      <c r="G86" s="54"/>
      <c r="H86" s="54"/>
      <c r="I86" s="54"/>
      <c r="J86" s="54"/>
      <c r="K86" s="54"/>
      <c r="L86" s="54"/>
      <c r="M86" s="54"/>
      <c r="N86" s="54"/>
      <c r="O86" s="54"/>
      <c r="P86" s="54"/>
      <c r="Q86" s="54"/>
      <c r="R86" s="54"/>
      <c r="S86" s="54"/>
      <c r="T86" s="54"/>
    </row>
    <row r="87" spans="1:20">
      <c r="A87" s="54"/>
      <c r="B87" s="54"/>
      <c r="C87" s="54"/>
      <c r="D87" s="54"/>
      <c r="E87" s="54"/>
      <c r="F87" s="54"/>
      <c r="G87" s="54"/>
      <c r="H87" s="54"/>
      <c r="I87" s="54"/>
      <c r="J87" s="54"/>
      <c r="K87" s="54"/>
      <c r="L87" s="54"/>
      <c r="M87" s="54"/>
      <c r="N87" s="54"/>
      <c r="O87" s="54"/>
      <c r="P87" s="54"/>
      <c r="Q87" s="54"/>
      <c r="R87" s="54"/>
      <c r="S87" s="54"/>
      <c r="T87" s="54"/>
    </row>
    <row r="88" spans="1:20">
      <c r="A88" s="54"/>
      <c r="B88" s="54"/>
      <c r="C88" s="54"/>
      <c r="D88" s="54"/>
      <c r="E88" s="54"/>
      <c r="F88" s="54"/>
      <c r="G88" s="54"/>
      <c r="H88" s="54"/>
      <c r="I88" s="54"/>
      <c r="J88" s="54"/>
      <c r="K88" s="54"/>
      <c r="L88" s="54"/>
      <c r="M88" s="54"/>
      <c r="N88" s="54"/>
      <c r="O88" s="54"/>
      <c r="P88" s="54"/>
      <c r="Q88" s="54"/>
      <c r="R88" s="54"/>
      <c r="S88" s="54"/>
      <c r="T88" s="54"/>
    </row>
    <row r="89" spans="1:20">
      <c r="A89" s="54"/>
      <c r="B89" s="54"/>
      <c r="C89" s="54"/>
      <c r="D89" s="54"/>
      <c r="E89" s="54"/>
      <c r="F89" s="54"/>
      <c r="G89" s="54"/>
      <c r="H89" s="54"/>
      <c r="I89" s="54"/>
      <c r="J89" s="54"/>
      <c r="K89" s="54"/>
      <c r="L89" s="54"/>
      <c r="M89" s="54"/>
      <c r="N89" s="54"/>
      <c r="O89" s="54"/>
      <c r="P89" s="54"/>
      <c r="Q89" s="54"/>
      <c r="R89" s="54"/>
      <c r="S89" s="54"/>
      <c r="T89" s="54"/>
    </row>
    <row r="90" spans="1:20">
      <c r="A90" s="54"/>
      <c r="B90" s="54"/>
      <c r="C90" s="54"/>
      <c r="D90" s="54"/>
      <c r="E90" s="54"/>
      <c r="F90" s="54"/>
      <c r="G90" s="54"/>
      <c r="H90" s="54"/>
      <c r="I90" s="54"/>
      <c r="J90" s="54"/>
      <c r="K90" s="54"/>
      <c r="L90" s="54"/>
      <c r="M90" s="54"/>
      <c r="N90" s="54"/>
      <c r="O90" s="54"/>
      <c r="P90" s="54"/>
      <c r="Q90" s="54"/>
      <c r="R90" s="54"/>
      <c r="S90" s="54"/>
      <c r="T90" s="54"/>
    </row>
    <row r="91" spans="1:20">
      <c r="A91" s="54"/>
      <c r="B91" s="54"/>
      <c r="C91" s="54"/>
      <c r="D91" s="54"/>
      <c r="E91" s="54"/>
      <c r="F91" s="54"/>
      <c r="G91" s="54"/>
      <c r="H91" s="54"/>
      <c r="I91" s="54"/>
      <c r="J91" s="54"/>
      <c r="K91" s="54"/>
      <c r="L91" s="54"/>
      <c r="M91" s="54"/>
      <c r="N91" s="54"/>
      <c r="O91" s="54"/>
      <c r="P91" s="54"/>
      <c r="Q91" s="54"/>
      <c r="R91" s="54"/>
      <c r="S91" s="54"/>
      <c r="T91" s="54"/>
    </row>
    <row r="92" spans="1:20">
      <c r="A92" s="54"/>
      <c r="B92" s="54"/>
      <c r="C92" s="54"/>
      <c r="D92" s="54"/>
      <c r="E92" s="54"/>
      <c r="F92" s="54"/>
      <c r="G92" s="54"/>
      <c r="H92" s="54"/>
      <c r="I92" s="54"/>
      <c r="J92" s="54"/>
      <c r="K92" s="54"/>
      <c r="L92" s="54"/>
      <c r="M92" s="54"/>
      <c r="N92" s="54"/>
      <c r="O92" s="54"/>
      <c r="P92" s="54"/>
      <c r="Q92" s="54"/>
      <c r="R92" s="54"/>
      <c r="S92" s="54"/>
      <c r="T92" s="54"/>
    </row>
    <row r="93" spans="1:20">
      <c r="A93" s="54"/>
      <c r="B93" s="54"/>
      <c r="C93" s="54"/>
      <c r="D93" s="54"/>
      <c r="E93" s="54"/>
      <c r="F93" s="54"/>
      <c r="G93" s="54"/>
      <c r="H93" s="54"/>
      <c r="I93" s="54"/>
      <c r="J93" s="54"/>
      <c r="K93" s="54"/>
      <c r="L93" s="54"/>
      <c r="M93" s="54"/>
      <c r="N93" s="54"/>
      <c r="O93" s="54"/>
      <c r="P93" s="54"/>
      <c r="Q93" s="54"/>
      <c r="R93" s="54"/>
      <c r="S93" s="54"/>
      <c r="T93" s="54"/>
    </row>
    <row r="94" spans="1:20">
      <c r="A94" s="54"/>
      <c r="B94" s="54"/>
      <c r="C94" s="54"/>
      <c r="D94" s="54"/>
      <c r="E94" s="54"/>
      <c r="F94" s="54"/>
      <c r="G94" s="54"/>
      <c r="H94" s="54"/>
      <c r="I94" s="54"/>
      <c r="J94" s="54"/>
      <c r="K94" s="54"/>
      <c r="L94" s="54"/>
      <c r="M94" s="54"/>
      <c r="N94" s="54"/>
      <c r="O94" s="54"/>
      <c r="P94" s="54"/>
      <c r="Q94" s="54"/>
      <c r="R94" s="54"/>
      <c r="S94" s="54"/>
      <c r="T94" s="54"/>
    </row>
    <row r="95" spans="1:20">
      <c r="A95" s="54"/>
      <c r="B95" s="54"/>
      <c r="C95" s="54"/>
      <c r="D95" s="54"/>
      <c r="E95" s="54"/>
      <c r="F95" s="54"/>
      <c r="G95" s="54"/>
      <c r="H95" s="54"/>
      <c r="I95" s="54"/>
      <c r="J95" s="54"/>
      <c r="K95" s="54"/>
      <c r="L95" s="54"/>
      <c r="M95" s="54"/>
      <c r="N95" s="54"/>
      <c r="O95" s="54"/>
      <c r="P95" s="54"/>
      <c r="Q95" s="54"/>
      <c r="R95" s="54"/>
      <c r="S95" s="54"/>
      <c r="T95" s="54"/>
    </row>
    <row r="96" spans="1:20">
      <c r="A96" s="54"/>
      <c r="B96" s="54"/>
      <c r="C96" s="54"/>
      <c r="D96" s="54"/>
      <c r="E96" s="54"/>
      <c r="F96" s="54"/>
      <c r="G96" s="54"/>
      <c r="H96" s="54"/>
      <c r="I96" s="54"/>
      <c r="J96" s="54"/>
      <c r="K96" s="54"/>
      <c r="L96" s="54"/>
      <c r="M96" s="54"/>
      <c r="N96" s="54"/>
      <c r="O96" s="54"/>
      <c r="P96" s="54"/>
      <c r="Q96" s="54"/>
      <c r="R96" s="54"/>
      <c r="S96" s="54"/>
      <c r="T96" s="54"/>
    </row>
    <row r="97" spans="1:20">
      <c r="A97" s="54"/>
      <c r="B97" s="54"/>
      <c r="C97" s="54"/>
      <c r="D97" s="54"/>
      <c r="E97" s="54"/>
      <c r="F97" s="54"/>
      <c r="G97" s="54"/>
      <c r="H97" s="54"/>
      <c r="I97" s="54"/>
      <c r="J97" s="54"/>
      <c r="K97" s="54"/>
      <c r="L97" s="54"/>
      <c r="M97" s="54"/>
      <c r="N97" s="54"/>
      <c r="O97" s="54"/>
      <c r="P97" s="54"/>
      <c r="Q97" s="54"/>
      <c r="R97" s="54"/>
      <c r="S97" s="54"/>
      <c r="T97" s="54"/>
    </row>
    <row r="98" spans="1:20">
      <c r="A98" s="54"/>
      <c r="B98" s="54"/>
      <c r="C98" s="54"/>
      <c r="D98" s="54"/>
      <c r="E98" s="54"/>
      <c r="F98" s="54"/>
      <c r="G98" s="54"/>
      <c r="H98" s="54"/>
      <c r="I98" s="54"/>
      <c r="J98" s="54"/>
      <c r="K98" s="54"/>
      <c r="L98" s="54"/>
      <c r="M98" s="54"/>
      <c r="N98" s="54"/>
      <c r="O98" s="54"/>
      <c r="P98" s="54"/>
      <c r="Q98" s="54"/>
      <c r="R98" s="54"/>
      <c r="S98" s="54"/>
      <c r="T98" s="54"/>
    </row>
    <row r="99" spans="1:20">
      <c r="A99" s="54"/>
      <c r="B99" s="54"/>
      <c r="C99" s="54"/>
      <c r="D99" s="54"/>
      <c r="E99" s="54"/>
      <c r="F99" s="54"/>
      <c r="G99" s="54"/>
      <c r="H99" s="54"/>
      <c r="I99" s="54"/>
      <c r="J99" s="54"/>
      <c r="K99" s="54"/>
      <c r="L99" s="54"/>
      <c r="M99" s="54"/>
      <c r="N99" s="54"/>
      <c r="O99" s="54"/>
      <c r="P99" s="54"/>
      <c r="Q99" s="54"/>
      <c r="R99" s="54"/>
      <c r="S99" s="54"/>
      <c r="T99" s="54"/>
    </row>
    <row r="100" spans="1:20">
      <c r="A100" s="54"/>
      <c r="B100" s="54"/>
      <c r="C100" s="54"/>
      <c r="D100" s="54"/>
      <c r="E100" s="54"/>
      <c r="F100" s="54"/>
      <c r="G100" s="54"/>
      <c r="H100" s="54"/>
      <c r="I100" s="54"/>
      <c r="J100" s="54"/>
      <c r="K100" s="54"/>
      <c r="L100" s="54"/>
      <c r="M100" s="54"/>
      <c r="N100" s="54"/>
      <c r="O100" s="54"/>
      <c r="P100" s="54"/>
      <c r="Q100" s="54"/>
      <c r="R100" s="54"/>
      <c r="S100" s="54"/>
      <c r="T100" s="54"/>
    </row>
    <row r="101" spans="1:20">
      <c r="A101" s="54"/>
      <c r="B101" s="54"/>
      <c r="C101" s="54"/>
      <c r="D101" s="54"/>
      <c r="E101" s="54"/>
      <c r="F101" s="54"/>
      <c r="G101" s="54"/>
      <c r="H101" s="54"/>
      <c r="I101" s="54"/>
      <c r="J101" s="54"/>
      <c r="K101" s="54"/>
      <c r="L101" s="54"/>
      <c r="M101" s="54"/>
      <c r="N101" s="54"/>
      <c r="O101" s="54"/>
      <c r="P101" s="54"/>
      <c r="Q101" s="54"/>
      <c r="R101" s="54"/>
      <c r="S101" s="54"/>
      <c r="T101" s="54"/>
    </row>
    <row r="102" spans="1:20">
      <c r="A102" s="54"/>
      <c r="B102" s="54"/>
      <c r="C102" s="54"/>
      <c r="D102" s="54"/>
      <c r="E102" s="54"/>
      <c r="F102" s="54"/>
      <c r="G102" s="54"/>
      <c r="H102" s="54"/>
      <c r="I102" s="54"/>
      <c r="J102" s="54"/>
      <c r="K102" s="54"/>
      <c r="L102" s="54"/>
      <c r="M102" s="54"/>
      <c r="N102" s="54"/>
      <c r="O102" s="54"/>
      <c r="P102" s="54"/>
      <c r="Q102" s="54"/>
      <c r="R102" s="54"/>
      <c r="S102" s="54"/>
      <c r="T102" s="54"/>
    </row>
    <row r="103" spans="1:20">
      <c r="A103" s="54"/>
      <c r="B103" s="54"/>
      <c r="C103" s="54"/>
      <c r="D103" s="54"/>
      <c r="E103" s="54"/>
      <c r="F103" s="54"/>
      <c r="G103" s="54"/>
      <c r="H103" s="54"/>
      <c r="I103" s="54"/>
      <c r="J103" s="54"/>
      <c r="K103" s="54"/>
      <c r="L103" s="54"/>
      <c r="M103" s="54"/>
      <c r="N103" s="54"/>
      <c r="O103" s="54"/>
      <c r="P103" s="54"/>
      <c r="Q103" s="54"/>
      <c r="R103" s="54"/>
      <c r="S103" s="54"/>
      <c r="T103" s="54"/>
    </row>
  </sheetData>
  <mergeCells count="3">
    <mergeCell ref="A1:C1"/>
    <mergeCell ref="A60:E60"/>
    <mergeCell ref="A31:C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Normal="100" workbookViewId="0">
      <selection activeCell="D8" sqref="D8"/>
    </sheetView>
  </sheetViews>
  <sheetFormatPr defaultColWidth="9.140625" defaultRowHeight="15"/>
  <cols>
    <col min="1" max="1" width="48.5703125" style="8" customWidth="1"/>
    <col min="2" max="2" width="16.42578125" style="9" customWidth="1"/>
    <col min="3" max="3" width="21.7109375" style="9" customWidth="1"/>
    <col min="4" max="5" width="11.28515625" style="8" customWidth="1"/>
    <col min="6" max="6" width="11.5703125" style="8" customWidth="1"/>
    <col min="7" max="7" width="13.85546875" style="8" customWidth="1"/>
    <col min="8" max="8" width="22.140625" style="8" customWidth="1"/>
    <col min="9" max="9" width="8.7109375" style="8" customWidth="1"/>
    <col min="10" max="10" width="11.85546875" style="8" customWidth="1"/>
    <col min="11" max="11" width="10.42578125" style="8" customWidth="1"/>
    <col min="12" max="12" width="9.42578125" style="8" customWidth="1"/>
    <col min="13" max="13" width="9.5703125" style="8" customWidth="1"/>
    <col min="14" max="14" width="10.85546875" style="8" customWidth="1"/>
    <col min="15" max="16384" width="9.140625" style="8"/>
  </cols>
  <sheetData>
    <row r="1" spans="1:14" ht="48" customHeight="1">
      <c r="A1" s="56" t="s">
        <v>66</v>
      </c>
      <c r="B1" s="57" t="s">
        <v>108</v>
      </c>
      <c r="C1" s="57" t="s">
        <v>27</v>
      </c>
      <c r="D1" s="57" t="s">
        <v>2</v>
      </c>
      <c r="E1" s="57" t="s">
        <v>8</v>
      </c>
      <c r="F1" s="57" t="s">
        <v>182</v>
      </c>
      <c r="G1" s="18"/>
      <c r="H1" s="76" t="s">
        <v>178</v>
      </c>
      <c r="I1" s="77" t="s">
        <v>173</v>
      </c>
      <c r="J1" s="77" t="s">
        <v>174</v>
      </c>
      <c r="K1" s="76" t="s">
        <v>175</v>
      </c>
      <c r="L1" s="76" t="s">
        <v>176</v>
      </c>
      <c r="M1" s="76" t="s">
        <v>177</v>
      </c>
      <c r="N1" s="76" t="s">
        <v>180</v>
      </c>
    </row>
    <row r="2" spans="1:14" ht="24">
      <c r="A2" s="245" t="s">
        <v>72</v>
      </c>
      <c r="B2" s="246"/>
      <c r="C2" s="246"/>
      <c r="D2" s="250"/>
      <c r="E2" s="250"/>
      <c r="F2" s="247"/>
      <c r="G2" s="18"/>
      <c r="H2" s="78" t="s">
        <v>179</v>
      </c>
      <c r="I2" s="79">
        <v>0.2</v>
      </c>
      <c r="J2" s="79">
        <v>0.1875</v>
      </c>
      <c r="K2" s="79">
        <v>0.35</v>
      </c>
      <c r="L2" s="79">
        <v>0.1125</v>
      </c>
      <c r="M2" s="79">
        <v>6.25E-2</v>
      </c>
      <c r="N2" s="80">
        <v>0.91250000000000009</v>
      </c>
    </row>
    <row r="3" spans="1:14" ht="18.75" customHeight="1">
      <c r="A3" s="64" t="s">
        <v>71</v>
      </c>
      <c r="B3" s="60">
        <v>4</v>
      </c>
      <c r="C3" s="85"/>
      <c r="D3" s="55">
        <v>2.5000000000000001E-2</v>
      </c>
      <c r="E3" s="83">
        <v>0.02</v>
      </c>
      <c r="F3" s="84">
        <v>0.02</v>
      </c>
      <c r="G3" s="18"/>
      <c r="H3" s="81" t="s">
        <v>181</v>
      </c>
      <c r="I3" s="82">
        <v>0.8</v>
      </c>
      <c r="J3" s="82">
        <v>1</v>
      </c>
      <c r="K3" s="82">
        <v>0.93333333333333335</v>
      </c>
      <c r="L3" s="82">
        <v>0.9</v>
      </c>
      <c r="M3" s="82">
        <v>1</v>
      </c>
      <c r="N3" s="80">
        <v>0.92666666666666653</v>
      </c>
    </row>
    <row r="4" spans="1:14" ht="25.5">
      <c r="A4" s="64" t="s">
        <v>74</v>
      </c>
      <c r="B4" s="60">
        <v>4</v>
      </c>
      <c r="C4" s="85"/>
      <c r="D4" s="55">
        <v>7.4999999999999997E-2</v>
      </c>
      <c r="E4" s="83">
        <v>6.5000000000000002E-2</v>
      </c>
      <c r="F4" s="84">
        <v>6.5000000000000002E-2</v>
      </c>
      <c r="G4" s="18"/>
    </row>
    <row r="5" spans="1:14">
      <c r="A5" s="65" t="s">
        <v>67</v>
      </c>
      <c r="B5" s="60">
        <v>4</v>
      </c>
      <c r="C5" s="85"/>
      <c r="D5" s="55">
        <v>0.05</v>
      </c>
      <c r="E5" s="83">
        <v>4.4999999999999998E-2</v>
      </c>
      <c r="F5" s="84">
        <v>4.4999999999999998E-2</v>
      </c>
      <c r="G5" s="18"/>
    </row>
    <row r="6" spans="1:14" ht="25.5">
      <c r="A6" s="66" t="s">
        <v>82</v>
      </c>
      <c r="B6" s="60">
        <v>4</v>
      </c>
      <c r="C6" s="85"/>
      <c r="D6" s="55">
        <v>0.05</v>
      </c>
      <c r="E6" s="83">
        <v>4.4999999999999998E-2</v>
      </c>
      <c r="F6" s="84">
        <v>4.4999999999999998E-2</v>
      </c>
      <c r="G6" s="18"/>
    </row>
    <row r="7" spans="1:14" ht="15" customHeight="1">
      <c r="A7" s="245" t="s">
        <v>124</v>
      </c>
      <c r="B7" s="246"/>
      <c r="C7" s="246"/>
      <c r="D7" s="250"/>
      <c r="E7" s="250"/>
      <c r="F7" s="247"/>
      <c r="G7" s="18"/>
    </row>
    <row r="8" spans="1:14">
      <c r="A8" s="65" t="s">
        <v>68</v>
      </c>
      <c r="B8" s="60">
        <v>5</v>
      </c>
      <c r="C8" s="85"/>
      <c r="D8" s="55">
        <v>0.04</v>
      </c>
      <c r="E8" s="83">
        <v>0.04</v>
      </c>
      <c r="F8" s="84">
        <v>0.04</v>
      </c>
      <c r="G8" s="18"/>
    </row>
    <row r="9" spans="1:14">
      <c r="A9" s="65" t="s">
        <v>172</v>
      </c>
      <c r="B9" s="60">
        <v>5</v>
      </c>
      <c r="C9" s="85"/>
      <c r="D9" s="55">
        <v>0.02</v>
      </c>
      <c r="E9" s="83">
        <v>0.02</v>
      </c>
      <c r="F9" s="84">
        <v>0.02</v>
      </c>
      <c r="G9" s="18"/>
    </row>
    <row r="10" spans="1:14">
      <c r="A10" s="65" t="s">
        <v>69</v>
      </c>
      <c r="B10" s="60">
        <v>5</v>
      </c>
      <c r="C10" s="85"/>
      <c r="D10" s="55">
        <v>0.04</v>
      </c>
      <c r="E10" s="83">
        <v>0.04</v>
      </c>
      <c r="F10" s="84">
        <v>0.04</v>
      </c>
      <c r="G10" s="18"/>
    </row>
    <row r="11" spans="1:14">
      <c r="A11" s="245" t="s">
        <v>80</v>
      </c>
      <c r="B11" s="246"/>
      <c r="C11" s="246"/>
      <c r="D11" s="250"/>
      <c r="E11" s="250"/>
      <c r="F11" s="247"/>
      <c r="G11" s="18"/>
    </row>
    <row r="12" spans="1:14">
      <c r="A12" s="65" t="s">
        <v>62</v>
      </c>
      <c r="B12" s="60">
        <v>4</v>
      </c>
      <c r="C12" s="85"/>
      <c r="D12" s="55">
        <v>0.15</v>
      </c>
      <c r="E12" s="83">
        <v>0.13</v>
      </c>
      <c r="F12" s="84">
        <v>0.13</v>
      </c>
      <c r="G12" s="18"/>
    </row>
    <row r="13" spans="1:14" ht="25.5">
      <c r="A13" s="65" t="s">
        <v>112</v>
      </c>
      <c r="B13" s="60">
        <v>5</v>
      </c>
      <c r="C13" s="85"/>
      <c r="D13" s="55">
        <v>0.03</v>
      </c>
      <c r="E13" s="83">
        <v>0.03</v>
      </c>
      <c r="F13" s="84">
        <v>0.03</v>
      </c>
      <c r="G13" s="18"/>
    </row>
    <row r="14" spans="1:14">
      <c r="A14" s="65" t="s">
        <v>111</v>
      </c>
      <c r="B14" s="60">
        <v>5</v>
      </c>
      <c r="C14" s="85"/>
      <c r="D14" s="55">
        <v>0.02</v>
      </c>
      <c r="E14" s="83">
        <v>0.02</v>
      </c>
      <c r="F14" s="84">
        <v>0.02</v>
      </c>
      <c r="G14" s="18"/>
    </row>
    <row r="15" spans="1:14">
      <c r="A15" s="65" t="s">
        <v>63</v>
      </c>
      <c r="B15" s="60">
        <v>5</v>
      </c>
      <c r="C15" s="85"/>
      <c r="D15" s="55">
        <v>0.08</v>
      </c>
      <c r="E15" s="83">
        <v>0.08</v>
      </c>
      <c r="F15" s="84">
        <v>0.08</v>
      </c>
      <c r="G15" s="18"/>
    </row>
    <row r="16" spans="1:14">
      <c r="A16" s="65" t="s">
        <v>109</v>
      </c>
      <c r="B16" s="60">
        <v>4</v>
      </c>
      <c r="C16" s="85"/>
      <c r="D16" s="55">
        <v>0.01</v>
      </c>
      <c r="E16" s="83">
        <v>7.4999999999999997E-3</v>
      </c>
      <c r="F16" s="84">
        <v>7.4999999999999997E-3</v>
      </c>
      <c r="G16" s="18"/>
    </row>
    <row r="17" spans="1:7">
      <c r="A17" s="65" t="s">
        <v>110</v>
      </c>
      <c r="B17" s="60">
        <v>5</v>
      </c>
      <c r="C17" s="85"/>
      <c r="D17" s="55">
        <v>0.01</v>
      </c>
      <c r="E17" s="83">
        <v>0.01</v>
      </c>
      <c r="F17" s="84">
        <v>0.01</v>
      </c>
      <c r="G17" s="18"/>
    </row>
    <row r="18" spans="1:7">
      <c r="A18" s="245" t="s">
        <v>123</v>
      </c>
      <c r="B18" s="246"/>
      <c r="C18" s="246"/>
      <c r="D18" s="250"/>
      <c r="E18" s="250"/>
      <c r="F18" s="247"/>
      <c r="G18" s="18"/>
    </row>
    <row r="19" spans="1:7">
      <c r="A19" s="65" t="s">
        <v>64</v>
      </c>
      <c r="B19" s="60">
        <v>5</v>
      </c>
      <c r="C19" s="85"/>
      <c r="D19" s="55">
        <v>0.15</v>
      </c>
      <c r="E19" s="83">
        <v>0.15</v>
      </c>
      <c r="F19" s="84">
        <v>0.15</v>
      </c>
      <c r="G19" s="18"/>
    </row>
    <row r="20" spans="1:7">
      <c r="A20" s="65" t="s">
        <v>65</v>
      </c>
      <c r="B20" s="60">
        <v>4</v>
      </c>
      <c r="C20" s="85"/>
      <c r="D20" s="55">
        <v>0.15</v>
      </c>
      <c r="E20" s="83">
        <v>0.14000000000000001</v>
      </c>
      <c r="F20" s="84">
        <v>0.14000000000000001</v>
      </c>
      <c r="G20" s="18"/>
    </row>
    <row r="21" spans="1:7">
      <c r="A21" s="245" t="s">
        <v>125</v>
      </c>
      <c r="B21" s="246"/>
      <c r="C21" s="246"/>
      <c r="D21" s="250"/>
      <c r="E21" s="250"/>
      <c r="F21" s="247"/>
      <c r="G21" s="18"/>
    </row>
    <row r="22" spans="1:7">
      <c r="A22" s="65" t="s">
        <v>143</v>
      </c>
      <c r="B22" s="60">
        <v>5</v>
      </c>
      <c r="C22" s="85"/>
      <c r="D22" s="37">
        <v>0.1</v>
      </c>
      <c r="E22" s="83">
        <v>0.1</v>
      </c>
      <c r="F22" s="84">
        <v>0.1</v>
      </c>
      <c r="G22" s="18"/>
    </row>
    <row r="23" spans="1:7" ht="19.5" customHeight="1" thickBot="1">
      <c r="A23" s="19"/>
      <c r="B23" s="34">
        <v>0.91250000000000009</v>
      </c>
      <c r="C23" s="19"/>
      <c r="D23" s="19"/>
      <c r="E23" s="19"/>
      <c r="F23" s="19"/>
      <c r="G23" s="18"/>
    </row>
    <row r="24" spans="1:7">
      <c r="A24" s="19"/>
      <c r="B24" s="19"/>
      <c r="C24" s="19"/>
      <c r="D24" s="19"/>
      <c r="E24" s="19"/>
      <c r="F24" s="19"/>
      <c r="G24" s="18"/>
    </row>
    <row r="25" spans="1:7">
      <c r="A25" s="18"/>
      <c r="B25" s="18"/>
      <c r="C25" s="18"/>
      <c r="D25" s="18"/>
      <c r="E25" s="18"/>
      <c r="F25" s="18"/>
      <c r="G25" s="18"/>
    </row>
  </sheetData>
  <mergeCells count="5">
    <mergeCell ref="A2:F2"/>
    <mergeCell ref="A7:F7"/>
    <mergeCell ref="A11:F11"/>
    <mergeCell ref="A18:F18"/>
    <mergeCell ref="A21:F21"/>
  </mergeCells>
  <conditionalFormatting sqref="B23">
    <cfRule type="cellIs" dxfId="82" priority="42" operator="lessThan">
      <formula>0.8</formula>
    </cfRule>
    <cfRule type="cellIs" dxfId="81" priority="43" operator="between">
      <formula>0.79</formula>
      <formula>0.899</formula>
    </cfRule>
    <cfRule type="cellIs" dxfId="80" priority="44" operator="greaterThanOrEqual">
      <formula>0.9</formula>
    </cfRule>
  </conditionalFormatting>
  <conditionalFormatting sqref="B3:B6">
    <cfRule type="colorScale" priority="14">
      <colorScale>
        <cfvo type="num" val="0"/>
        <cfvo type="num" val="3"/>
        <cfvo type="num" val="5"/>
        <color rgb="FFFF5050"/>
        <color rgb="FFFFEB84"/>
        <color rgb="FF92D050"/>
      </colorScale>
    </cfRule>
  </conditionalFormatting>
  <conditionalFormatting sqref="B8:B10">
    <cfRule type="colorScale" priority="8">
      <colorScale>
        <cfvo type="num" val="0"/>
        <cfvo type="num" val="3"/>
        <cfvo type="num" val="5"/>
        <color rgb="FFFF5050"/>
        <color rgb="FFFFEB84"/>
        <color rgb="FF92D050"/>
      </colorScale>
    </cfRule>
  </conditionalFormatting>
  <conditionalFormatting sqref="B3:B6">
    <cfRule type="cellIs" dxfId="79" priority="13" operator="equal">
      <formula>""</formula>
    </cfRule>
  </conditionalFormatting>
  <conditionalFormatting sqref="B8:B10">
    <cfRule type="cellIs" dxfId="78" priority="7" operator="equal">
      <formula>""</formula>
    </cfRule>
  </conditionalFormatting>
  <conditionalFormatting sqref="B12:B17">
    <cfRule type="colorScale" priority="6">
      <colorScale>
        <cfvo type="num" val="0"/>
        <cfvo type="num" val="3"/>
        <cfvo type="num" val="5"/>
        <color rgb="FFFF5050"/>
        <color rgb="FFFFEB84"/>
        <color rgb="FF92D050"/>
      </colorScale>
    </cfRule>
  </conditionalFormatting>
  <conditionalFormatting sqref="B12:B17">
    <cfRule type="cellIs" dxfId="77" priority="5" operator="equal">
      <formula>""</formula>
    </cfRule>
  </conditionalFormatting>
  <conditionalFormatting sqref="B19:B20">
    <cfRule type="colorScale" priority="4">
      <colorScale>
        <cfvo type="num" val="0"/>
        <cfvo type="num" val="3"/>
        <cfvo type="num" val="5"/>
        <color rgb="FFFF5050"/>
        <color rgb="FFFFEB84"/>
        <color rgb="FF92D050"/>
      </colorScale>
    </cfRule>
  </conditionalFormatting>
  <conditionalFormatting sqref="B19:B20">
    <cfRule type="cellIs" dxfId="76" priority="3" operator="equal">
      <formula>""</formula>
    </cfRule>
  </conditionalFormatting>
  <conditionalFormatting sqref="B22">
    <cfRule type="cellIs" dxfId="75" priority="1" operator="equal">
      <formula>""</formula>
    </cfRule>
  </conditionalFormatting>
  <conditionalFormatting sqref="B22">
    <cfRule type="colorScale" priority="2">
      <colorScale>
        <cfvo type="num" val="0"/>
        <cfvo type="num" val="3"/>
        <cfvo type="num" val="5"/>
        <color rgb="FFFF5050"/>
        <color rgb="FFFFEB84"/>
        <color rgb="FF92D050"/>
      </colorScale>
    </cfRule>
  </conditionalFormatting>
  <dataValidations count="4">
    <dataValidation type="list" allowBlank="1" showInputMessage="1" showErrorMessage="1" sqref="B8:B10">
      <formula1>$A$25:$A$31</formula1>
    </dataValidation>
    <dataValidation type="list" allowBlank="1" showInputMessage="1" showErrorMessage="1" sqref="B12:B17">
      <formula1>$A$25:$A$31</formula1>
    </dataValidation>
    <dataValidation type="list" allowBlank="1" showInputMessage="1" showErrorMessage="1" sqref="B19:B20">
      <formula1>$A$25:$A$31</formula1>
    </dataValidation>
    <dataValidation type="list" allowBlank="1" showInputMessage="1" showErrorMessage="1" sqref="B3:B6">
      <formula1>$A$25:$A$31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Datasheet!$A$25:$A$31</xm:f>
          </x14:formula1>
          <xm:sqref>B22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8"/>
  <sheetViews>
    <sheetView zoomScaleNormal="100" workbookViewId="0">
      <selection sqref="A1:A2"/>
    </sheetView>
  </sheetViews>
  <sheetFormatPr defaultColWidth="9.140625" defaultRowHeight="15"/>
  <cols>
    <col min="1" max="1" width="20.7109375" style="72" customWidth="1"/>
    <col min="2" max="2" width="29.28515625" style="72" customWidth="1"/>
    <col min="3" max="3" width="15.140625" style="72" customWidth="1"/>
    <col min="4" max="4" width="13.42578125" style="9" customWidth="1"/>
    <col min="5" max="5" width="12.28515625" style="72" customWidth="1"/>
    <col min="6" max="6" width="14.28515625" style="72" customWidth="1"/>
    <col min="7" max="7" width="21.42578125" style="72" customWidth="1"/>
    <col min="8" max="8" width="23.28515625" style="72" customWidth="1"/>
    <col min="9" max="9" width="15.28515625" style="72" customWidth="1"/>
    <col min="10" max="10" width="13.85546875" style="72" customWidth="1"/>
    <col min="11" max="11" width="12.7109375" style="72" customWidth="1"/>
    <col min="12" max="12" width="16.140625" style="72" customWidth="1"/>
    <col min="13" max="13" width="18.5703125" style="72" customWidth="1"/>
    <col min="14" max="14" width="20.7109375" style="72" customWidth="1"/>
    <col min="15" max="15" width="16.7109375" style="72" customWidth="1"/>
    <col min="16" max="16" width="19.5703125" style="72" customWidth="1"/>
    <col min="17" max="17" width="10" style="72" customWidth="1"/>
    <col min="18" max="18" width="11" style="72" customWidth="1"/>
    <col min="19" max="19" width="14.7109375" style="72" customWidth="1"/>
    <col min="20" max="20" width="10.42578125" style="72" customWidth="1"/>
    <col min="21" max="21" width="12.85546875" style="72" customWidth="1"/>
    <col min="22" max="22" width="8.7109375" style="72" customWidth="1"/>
    <col min="23" max="23" width="7.7109375" style="72" customWidth="1"/>
    <col min="24" max="24" width="9.85546875" style="72" customWidth="1"/>
    <col min="25" max="25" width="12.28515625" style="72" customWidth="1"/>
    <col min="26" max="26" width="35.42578125" style="72" customWidth="1"/>
    <col min="27" max="27" width="8.28515625" style="72" customWidth="1"/>
    <col min="28" max="28" width="17" style="72" customWidth="1"/>
    <col min="29" max="31" width="6.42578125" style="72" customWidth="1"/>
    <col min="32" max="32" width="6.28515625" style="72" customWidth="1"/>
    <col min="33" max="33" width="6.5703125" style="72" customWidth="1"/>
    <col min="34" max="34" width="7.5703125" style="72" customWidth="1"/>
    <col min="35" max="16384" width="9.140625" style="72"/>
  </cols>
  <sheetData>
    <row r="1" spans="1:35" ht="22.9" customHeight="1">
      <c r="A1" s="263" t="s">
        <v>135</v>
      </c>
      <c r="B1" s="255" t="s">
        <v>417</v>
      </c>
      <c r="C1" s="137"/>
      <c r="D1" s="256" t="s">
        <v>418</v>
      </c>
      <c r="E1" s="258" t="s">
        <v>198</v>
      </c>
      <c r="F1" s="258" t="s">
        <v>197</v>
      </c>
      <c r="G1" s="258" t="s">
        <v>199</v>
      </c>
      <c r="H1" s="258" t="s">
        <v>416</v>
      </c>
      <c r="I1" s="258" t="s">
        <v>3</v>
      </c>
      <c r="J1" s="258" t="s">
        <v>4</v>
      </c>
      <c r="K1" s="258" t="s">
        <v>5</v>
      </c>
      <c r="L1" s="258" t="s">
        <v>18</v>
      </c>
      <c r="M1" s="258" t="s">
        <v>83</v>
      </c>
      <c r="N1" s="258" t="s">
        <v>84</v>
      </c>
      <c r="O1" s="258" t="s">
        <v>85</v>
      </c>
      <c r="P1" s="258" t="s">
        <v>86</v>
      </c>
      <c r="Q1" s="258" t="s">
        <v>57</v>
      </c>
      <c r="R1" s="258" t="s">
        <v>87</v>
      </c>
      <c r="S1" s="258" t="s">
        <v>235</v>
      </c>
      <c r="T1" s="258" t="s">
        <v>151</v>
      </c>
      <c r="U1" s="255" t="s">
        <v>238</v>
      </c>
      <c r="V1" s="262"/>
      <c r="W1" s="259" t="s">
        <v>241</v>
      </c>
      <c r="X1" s="260"/>
      <c r="Y1" s="261"/>
      <c r="Z1" s="252" t="s">
        <v>9</v>
      </c>
      <c r="AA1" s="122"/>
    </row>
    <row r="2" spans="1:35" ht="33.6" customHeight="1">
      <c r="A2" s="264"/>
      <c r="B2" s="265"/>
      <c r="C2" s="138" t="s">
        <v>140</v>
      </c>
      <c r="D2" s="247"/>
      <c r="E2" s="244"/>
      <c r="F2" s="244"/>
      <c r="G2" s="244"/>
      <c r="H2" s="244"/>
      <c r="I2" s="244"/>
      <c r="J2" s="244"/>
      <c r="K2" s="244"/>
      <c r="L2" s="244"/>
      <c r="M2" s="244"/>
      <c r="N2" s="244"/>
      <c r="O2" s="244"/>
      <c r="P2" s="244"/>
      <c r="Q2" s="244"/>
      <c r="R2" s="244"/>
      <c r="S2" s="244"/>
      <c r="T2" s="244"/>
      <c r="U2" s="137" t="s">
        <v>234</v>
      </c>
      <c r="V2" s="137" t="s">
        <v>209</v>
      </c>
      <c r="W2" s="161" t="s">
        <v>165</v>
      </c>
      <c r="X2" s="161" t="s">
        <v>164</v>
      </c>
      <c r="Y2" s="143" t="s">
        <v>166</v>
      </c>
      <c r="Z2" s="257"/>
      <c r="AA2" s="122"/>
      <c r="AB2" s="112"/>
      <c r="AC2" s="112" t="s">
        <v>188</v>
      </c>
      <c r="AD2" s="112" t="s">
        <v>189</v>
      </c>
      <c r="AE2" s="112" t="s">
        <v>190</v>
      </c>
      <c r="AF2" s="112" t="s">
        <v>191</v>
      </c>
      <c r="AG2" s="112" t="s">
        <v>192</v>
      </c>
      <c r="AH2" s="112" t="s">
        <v>193</v>
      </c>
      <c r="AI2" s="112" t="s">
        <v>194</v>
      </c>
    </row>
    <row r="3" spans="1:35" ht="33.75" customHeight="1">
      <c r="A3" s="19"/>
      <c r="B3" s="148" t="s">
        <v>271</v>
      </c>
      <c r="C3" s="146" t="s">
        <v>250</v>
      </c>
      <c r="D3" s="156">
        <v>6</v>
      </c>
      <c r="E3" s="157">
        <v>6</v>
      </c>
      <c r="F3" s="158">
        <v>1</v>
      </c>
      <c r="G3" s="147" t="s">
        <v>295</v>
      </c>
      <c r="H3" s="145" t="s">
        <v>20</v>
      </c>
      <c r="I3" s="151">
        <v>5</v>
      </c>
      <c r="J3" s="151">
        <v>5</v>
      </c>
      <c r="K3" s="151">
        <v>5</v>
      </c>
      <c r="L3" s="151">
        <v>5</v>
      </c>
      <c r="M3" s="151">
        <v>5</v>
      </c>
      <c r="N3" s="151">
        <v>4</v>
      </c>
      <c r="O3" s="151">
        <v>5</v>
      </c>
      <c r="P3" s="151">
        <v>5</v>
      </c>
      <c r="Q3" s="151">
        <v>5</v>
      </c>
      <c r="R3" s="151">
        <v>5</v>
      </c>
      <c r="S3" s="151">
        <v>5</v>
      </c>
      <c r="T3" s="162">
        <v>139</v>
      </c>
      <c r="U3" s="163" t="s">
        <v>232</v>
      </c>
      <c r="V3" s="164" t="s">
        <v>171</v>
      </c>
      <c r="W3" s="164"/>
      <c r="X3" s="164" t="s">
        <v>171</v>
      </c>
      <c r="Y3" s="164" t="s">
        <v>171</v>
      </c>
      <c r="Z3" s="160" t="s">
        <v>296</v>
      </c>
      <c r="AA3" s="122"/>
      <c r="AB3" s="165" t="s">
        <v>250</v>
      </c>
      <c r="AC3" s="166">
        <v>49</v>
      </c>
      <c r="AD3" s="166">
        <v>18</v>
      </c>
      <c r="AE3" s="166">
        <v>4</v>
      </c>
      <c r="AF3" s="166">
        <v>0</v>
      </c>
      <c r="AG3" s="166">
        <v>0</v>
      </c>
      <c r="AH3" s="166">
        <v>6</v>
      </c>
      <c r="AI3" s="166">
        <v>6</v>
      </c>
    </row>
    <row r="4" spans="1:35" ht="33.75">
      <c r="A4" s="19"/>
      <c r="B4" s="148" t="s">
        <v>272</v>
      </c>
      <c r="C4" s="146" t="s">
        <v>250</v>
      </c>
      <c r="D4" s="156">
        <v>14</v>
      </c>
      <c r="E4" s="157">
        <v>14</v>
      </c>
      <c r="F4" s="158">
        <v>1</v>
      </c>
      <c r="G4" s="145" t="s">
        <v>297</v>
      </c>
      <c r="H4" s="145" t="s">
        <v>20</v>
      </c>
      <c r="I4" s="151">
        <v>5</v>
      </c>
      <c r="J4" s="151">
        <v>5</v>
      </c>
      <c r="K4" s="151">
        <v>5</v>
      </c>
      <c r="L4" s="151">
        <v>5</v>
      </c>
      <c r="M4" s="151"/>
      <c r="N4" s="151">
        <v>5</v>
      </c>
      <c r="O4" s="151">
        <v>5</v>
      </c>
      <c r="P4" s="151">
        <v>4</v>
      </c>
      <c r="Q4" s="151">
        <v>5</v>
      </c>
      <c r="R4" s="151">
        <v>5</v>
      </c>
      <c r="S4" s="151"/>
      <c r="T4" s="162">
        <v>145</v>
      </c>
      <c r="U4" s="163"/>
      <c r="V4" s="164"/>
      <c r="W4" s="164"/>
      <c r="X4" s="164" t="s">
        <v>171</v>
      </c>
      <c r="Y4" s="164" t="s">
        <v>171</v>
      </c>
      <c r="Z4" s="160" t="s">
        <v>331</v>
      </c>
      <c r="AA4" s="122"/>
      <c r="AB4" s="165" t="s">
        <v>251</v>
      </c>
      <c r="AC4" s="166">
        <v>65</v>
      </c>
      <c r="AD4" s="166">
        <v>19</v>
      </c>
      <c r="AE4" s="166">
        <v>0</v>
      </c>
      <c r="AF4" s="166">
        <v>0</v>
      </c>
      <c r="AG4" s="166">
        <v>0</v>
      </c>
      <c r="AH4" s="166">
        <v>4</v>
      </c>
      <c r="AI4" s="166">
        <v>4</v>
      </c>
    </row>
    <row r="5" spans="1:35" ht="45">
      <c r="A5" s="19"/>
      <c r="B5" s="149" t="s">
        <v>273</v>
      </c>
      <c r="C5" s="146" t="s">
        <v>250</v>
      </c>
      <c r="D5" s="156">
        <v>2</v>
      </c>
      <c r="E5" s="159">
        <v>2</v>
      </c>
      <c r="F5" s="158">
        <v>1</v>
      </c>
      <c r="G5" s="145" t="s">
        <v>278</v>
      </c>
      <c r="H5" s="145" t="s">
        <v>20</v>
      </c>
      <c r="I5" s="151">
        <v>4</v>
      </c>
      <c r="J5" s="151">
        <v>3</v>
      </c>
      <c r="K5" s="151">
        <v>5</v>
      </c>
      <c r="L5" s="151">
        <v>5</v>
      </c>
      <c r="M5" s="151"/>
      <c r="N5" s="151">
        <v>3</v>
      </c>
      <c r="O5" s="151">
        <v>4</v>
      </c>
      <c r="P5" s="151">
        <v>4</v>
      </c>
      <c r="Q5" s="151">
        <v>5</v>
      </c>
      <c r="R5" s="151">
        <v>5</v>
      </c>
      <c r="S5" s="151"/>
      <c r="T5" s="162">
        <v>877</v>
      </c>
      <c r="U5" s="163"/>
      <c r="V5" s="164"/>
      <c r="W5" s="164"/>
      <c r="X5" s="164" t="s">
        <v>171</v>
      </c>
      <c r="Y5" s="164" t="s">
        <v>171</v>
      </c>
      <c r="Z5" s="160" t="s">
        <v>302</v>
      </c>
      <c r="AA5" s="122"/>
      <c r="AB5" s="165" t="s">
        <v>261</v>
      </c>
      <c r="AC5" s="166">
        <v>59</v>
      </c>
      <c r="AD5" s="166">
        <v>27</v>
      </c>
      <c r="AE5" s="166">
        <v>2</v>
      </c>
      <c r="AF5" s="166">
        <v>0</v>
      </c>
      <c r="AG5" s="166">
        <v>0</v>
      </c>
      <c r="AH5" s="166">
        <v>0</v>
      </c>
      <c r="AI5" s="166">
        <v>0</v>
      </c>
    </row>
    <row r="6" spans="1:35" ht="101.25">
      <c r="A6" s="19"/>
      <c r="B6" s="149" t="s">
        <v>263</v>
      </c>
      <c r="C6" s="206" t="s">
        <v>250</v>
      </c>
      <c r="D6" s="207">
        <v>16</v>
      </c>
      <c r="E6" s="208">
        <v>12</v>
      </c>
      <c r="F6" s="209">
        <v>0.75</v>
      </c>
      <c r="G6" s="145" t="s">
        <v>279</v>
      </c>
      <c r="H6" s="184" t="s">
        <v>20</v>
      </c>
      <c r="I6" s="151">
        <v>5</v>
      </c>
      <c r="J6" s="151">
        <v>5</v>
      </c>
      <c r="K6" s="151">
        <v>5</v>
      </c>
      <c r="L6" s="151">
        <v>4</v>
      </c>
      <c r="M6" s="151"/>
      <c r="N6" s="151">
        <v>5</v>
      </c>
      <c r="O6" s="151">
        <v>4</v>
      </c>
      <c r="P6" s="151">
        <v>4</v>
      </c>
      <c r="Q6" s="151">
        <v>5</v>
      </c>
      <c r="R6" s="151">
        <v>4</v>
      </c>
      <c r="S6" s="151"/>
      <c r="T6" s="162">
        <v>1020</v>
      </c>
      <c r="U6" s="163"/>
      <c r="V6" s="164"/>
      <c r="W6" s="164"/>
      <c r="X6" s="164" t="s">
        <v>171</v>
      </c>
      <c r="Y6" s="164" t="s">
        <v>171</v>
      </c>
      <c r="Z6" s="160" t="s">
        <v>332</v>
      </c>
      <c r="AA6" s="122"/>
      <c r="AB6" s="167" t="s">
        <v>184</v>
      </c>
      <c r="AC6" s="168">
        <v>173</v>
      </c>
      <c r="AD6" s="168">
        <v>64</v>
      </c>
      <c r="AE6" s="168">
        <v>6</v>
      </c>
      <c r="AF6" s="168">
        <v>0</v>
      </c>
      <c r="AG6" s="168">
        <v>0</v>
      </c>
      <c r="AH6" s="168">
        <v>10</v>
      </c>
      <c r="AI6" s="168">
        <v>10</v>
      </c>
    </row>
    <row r="7" spans="1:35" ht="90">
      <c r="A7" s="19"/>
      <c r="B7" s="149" t="s">
        <v>264</v>
      </c>
      <c r="C7" s="146" t="s">
        <v>250</v>
      </c>
      <c r="D7" s="156">
        <v>6</v>
      </c>
      <c r="E7" s="157">
        <v>5</v>
      </c>
      <c r="F7" s="158">
        <v>0.83333333333333337</v>
      </c>
      <c r="G7" s="184" t="s">
        <v>298</v>
      </c>
      <c r="H7" s="145" t="s">
        <v>20</v>
      </c>
      <c r="I7" s="151">
        <v>5</v>
      </c>
      <c r="J7" s="151">
        <v>5</v>
      </c>
      <c r="K7" s="151">
        <v>4</v>
      </c>
      <c r="L7" s="151">
        <v>5</v>
      </c>
      <c r="M7" s="151">
        <v>4</v>
      </c>
      <c r="N7" s="151">
        <v>5</v>
      </c>
      <c r="O7" s="151">
        <v>4</v>
      </c>
      <c r="P7" s="151">
        <v>5</v>
      </c>
      <c r="Q7" s="151">
        <v>5</v>
      </c>
      <c r="R7" s="151">
        <v>5</v>
      </c>
      <c r="S7" s="151">
        <v>3</v>
      </c>
      <c r="T7" s="162">
        <v>367</v>
      </c>
      <c r="U7" s="163" t="s">
        <v>232</v>
      </c>
      <c r="V7" s="164" t="s">
        <v>167</v>
      </c>
      <c r="W7" s="164"/>
      <c r="X7" s="164" t="s">
        <v>171</v>
      </c>
      <c r="Y7" s="164" t="s">
        <v>171</v>
      </c>
      <c r="Z7" s="160" t="s">
        <v>333</v>
      </c>
      <c r="AA7" s="122"/>
    </row>
    <row r="8" spans="1:35" ht="123.75">
      <c r="A8" s="19"/>
      <c r="B8" s="148" t="s">
        <v>255</v>
      </c>
      <c r="C8" s="146" t="s">
        <v>251</v>
      </c>
      <c r="D8" s="156">
        <v>17</v>
      </c>
      <c r="E8" s="157">
        <v>17</v>
      </c>
      <c r="F8" s="158">
        <v>1</v>
      </c>
      <c r="G8" s="145" t="s">
        <v>280</v>
      </c>
      <c r="H8" s="145" t="s">
        <v>20</v>
      </c>
      <c r="I8" s="151">
        <v>5</v>
      </c>
      <c r="J8" s="151">
        <v>5</v>
      </c>
      <c r="K8" s="151">
        <v>5</v>
      </c>
      <c r="L8" s="151">
        <v>4</v>
      </c>
      <c r="M8" s="151"/>
      <c r="N8" s="151">
        <v>4</v>
      </c>
      <c r="O8" s="151">
        <v>4</v>
      </c>
      <c r="P8" s="151">
        <v>4</v>
      </c>
      <c r="Q8" s="151">
        <v>4</v>
      </c>
      <c r="R8" s="151">
        <v>5</v>
      </c>
      <c r="S8" s="151"/>
      <c r="T8" s="162">
        <v>852</v>
      </c>
      <c r="U8" s="163"/>
      <c r="V8" s="164"/>
      <c r="W8" s="164"/>
      <c r="X8" s="164" t="s">
        <v>171</v>
      </c>
      <c r="Y8" s="164" t="s">
        <v>171</v>
      </c>
      <c r="Z8" s="160" t="s">
        <v>303</v>
      </c>
      <c r="AA8" s="122"/>
    </row>
    <row r="9" spans="1:35" ht="22.5">
      <c r="A9" s="19"/>
      <c r="B9" s="148" t="s">
        <v>266</v>
      </c>
      <c r="C9" s="146" t="s">
        <v>251</v>
      </c>
      <c r="D9" s="156">
        <v>1</v>
      </c>
      <c r="E9" s="157">
        <v>1</v>
      </c>
      <c r="F9" s="158">
        <v>1</v>
      </c>
      <c r="G9" s="145" t="s">
        <v>299</v>
      </c>
      <c r="H9" s="145" t="s">
        <v>20</v>
      </c>
      <c r="I9" s="151">
        <v>5</v>
      </c>
      <c r="J9" s="151">
        <v>5</v>
      </c>
      <c r="K9" s="151">
        <v>5</v>
      </c>
      <c r="L9" s="151">
        <v>4</v>
      </c>
      <c r="M9" s="151">
        <v>5</v>
      </c>
      <c r="N9" s="151">
        <v>4</v>
      </c>
      <c r="O9" s="151">
        <v>4</v>
      </c>
      <c r="P9" s="151">
        <v>5</v>
      </c>
      <c r="Q9" s="151">
        <v>4</v>
      </c>
      <c r="R9" s="151">
        <v>5</v>
      </c>
      <c r="S9" s="151">
        <v>5</v>
      </c>
      <c r="T9" s="162">
        <v>2168</v>
      </c>
      <c r="U9" s="163" t="s">
        <v>232</v>
      </c>
      <c r="V9" s="164" t="s">
        <v>171</v>
      </c>
      <c r="W9" s="164"/>
      <c r="X9" s="164" t="s">
        <v>171</v>
      </c>
      <c r="Y9" s="164" t="s">
        <v>171</v>
      </c>
      <c r="Z9" s="160" t="s">
        <v>304</v>
      </c>
      <c r="AA9" s="122"/>
    </row>
    <row r="10" spans="1:35" ht="69.75" customHeight="1">
      <c r="A10" s="19"/>
      <c r="B10" s="149" t="s">
        <v>257</v>
      </c>
      <c r="C10" s="146" t="s">
        <v>261</v>
      </c>
      <c r="D10" s="156">
        <v>8</v>
      </c>
      <c r="E10" s="157">
        <v>8</v>
      </c>
      <c r="F10" s="158">
        <v>1</v>
      </c>
      <c r="G10" s="147" t="s">
        <v>281</v>
      </c>
      <c r="H10" s="145" t="s">
        <v>20</v>
      </c>
      <c r="I10" s="151">
        <v>5</v>
      </c>
      <c r="J10" s="151">
        <v>5</v>
      </c>
      <c r="K10" s="151">
        <v>5</v>
      </c>
      <c r="L10" s="151">
        <v>4</v>
      </c>
      <c r="M10" s="151">
        <v>5</v>
      </c>
      <c r="N10" s="151">
        <v>5</v>
      </c>
      <c r="O10" s="151">
        <v>4</v>
      </c>
      <c r="P10" s="151">
        <v>4</v>
      </c>
      <c r="Q10" s="151">
        <v>5</v>
      </c>
      <c r="R10" s="151">
        <v>5</v>
      </c>
      <c r="S10" s="151">
        <v>5</v>
      </c>
      <c r="T10" s="162">
        <v>233</v>
      </c>
      <c r="U10" s="163" t="s">
        <v>232</v>
      </c>
      <c r="V10" s="164" t="s">
        <v>171</v>
      </c>
      <c r="W10" s="164"/>
      <c r="X10" s="164" t="s">
        <v>171</v>
      </c>
      <c r="Y10" s="164" t="s">
        <v>171</v>
      </c>
      <c r="Z10" s="160" t="s">
        <v>305</v>
      </c>
      <c r="AA10" s="122"/>
    </row>
    <row r="11" spans="1:35" ht="34.5" customHeight="1">
      <c r="A11" s="19"/>
      <c r="B11" s="149" t="s">
        <v>269</v>
      </c>
      <c r="C11" s="146" t="s">
        <v>261</v>
      </c>
      <c r="D11" s="156">
        <v>17</v>
      </c>
      <c r="E11" s="157">
        <v>13</v>
      </c>
      <c r="F11" s="158">
        <v>0.76470588235294112</v>
      </c>
      <c r="G11" s="147" t="s">
        <v>282</v>
      </c>
      <c r="H11" s="145" t="s">
        <v>20</v>
      </c>
      <c r="I11" s="151">
        <v>5</v>
      </c>
      <c r="J11" s="151">
        <v>5</v>
      </c>
      <c r="K11" s="151">
        <v>4</v>
      </c>
      <c r="L11" s="151">
        <v>5</v>
      </c>
      <c r="M11" s="151">
        <v>5</v>
      </c>
      <c r="N11" s="151">
        <v>5</v>
      </c>
      <c r="O11" s="151">
        <v>4</v>
      </c>
      <c r="P11" s="151">
        <v>4</v>
      </c>
      <c r="Q11" s="151">
        <v>5</v>
      </c>
      <c r="R11" s="151">
        <v>5</v>
      </c>
      <c r="S11" s="151">
        <v>3</v>
      </c>
      <c r="T11" s="162">
        <v>178</v>
      </c>
      <c r="U11" s="163" t="s">
        <v>232</v>
      </c>
      <c r="V11" s="164" t="s">
        <v>167</v>
      </c>
      <c r="W11" s="164"/>
      <c r="X11" s="164" t="s">
        <v>171</v>
      </c>
      <c r="Y11" s="164" t="s">
        <v>171</v>
      </c>
      <c r="Z11" s="160" t="s">
        <v>334</v>
      </c>
      <c r="AA11" s="122"/>
    </row>
    <row r="12" spans="1:35" ht="112.5">
      <c r="A12" s="19"/>
      <c r="B12" s="148" t="s">
        <v>270</v>
      </c>
      <c r="C12" s="146" t="s">
        <v>261</v>
      </c>
      <c r="D12" s="156">
        <v>7</v>
      </c>
      <c r="E12" s="157">
        <v>5</v>
      </c>
      <c r="F12" s="158">
        <v>0.7142857142857143</v>
      </c>
      <c r="G12" s="145" t="s">
        <v>283</v>
      </c>
      <c r="H12" s="145" t="s">
        <v>20</v>
      </c>
      <c r="I12" s="151">
        <v>5</v>
      </c>
      <c r="J12" s="151">
        <v>4</v>
      </c>
      <c r="K12" s="151">
        <v>5</v>
      </c>
      <c r="L12" s="151">
        <v>3</v>
      </c>
      <c r="M12" s="151">
        <v>5</v>
      </c>
      <c r="N12" s="151">
        <v>4</v>
      </c>
      <c r="O12" s="151">
        <v>4</v>
      </c>
      <c r="P12" s="151">
        <v>4</v>
      </c>
      <c r="Q12" s="151">
        <v>5</v>
      </c>
      <c r="R12" s="151">
        <v>5</v>
      </c>
      <c r="S12" s="151">
        <v>5</v>
      </c>
      <c r="T12" s="162">
        <v>553</v>
      </c>
      <c r="U12" s="163" t="s">
        <v>232</v>
      </c>
      <c r="V12" s="164" t="s">
        <v>171</v>
      </c>
      <c r="W12" s="164"/>
      <c r="X12" s="164" t="s">
        <v>171</v>
      </c>
      <c r="Y12" s="164" t="s">
        <v>171</v>
      </c>
      <c r="Z12" s="160" t="s">
        <v>306</v>
      </c>
      <c r="AA12" s="122"/>
    </row>
    <row r="13" spans="1:35" ht="33.75">
      <c r="A13" s="19"/>
      <c r="B13" s="148" t="s">
        <v>256</v>
      </c>
      <c r="C13" s="146" t="s">
        <v>251</v>
      </c>
      <c r="D13" s="156">
        <v>5</v>
      </c>
      <c r="E13" s="157">
        <v>5</v>
      </c>
      <c r="F13" s="158">
        <v>1</v>
      </c>
      <c r="G13" s="145" t="s">
        <v>284</v>
      </c>
      <c r="H13" s="145" t="s">
        <v>20</v>
      </c>
      <c r="I13" s="151">
        <v>5</v>
      </c>
      <c r="J13" s="151">
        <v>5</v>
      </c>
      <c r="K13" s="151">
        <v>5</v>
      </c>
      <c r="L13" s="151">
        <v>4</v>
      </c>
      <c r="M13" s="151">
        <v>5</v>
      </c>
      <c r="N13" s="151">
        <v>5</v>
      </c>
      <c r="O13" s="151">
        <v>4</v>
      </c>
      <c r="P13" s="151">
        <v>5</v>
      </c>
      <c r="Q13" s="151">
        <v>5</v>
      </c>
      <c r="R13" s="151">
        <v>5</v>
      </c>
      <c r="S13" s="151">
        <v>4</v>
      </c>
      <c r="T13" s="162">
        <v>473</v>
      </c>
      <c r="U13" s="163" t="s">
        <v>232</v>
      </c>
      <c r="V13" s="164" t="s">
        <v>167</v>
      </c>
      <c r="W13" s="164"/>
      <c r="X13" s="164" t="s">
        <v>171</v>
      </c>
      <c r="Y13" s="164" t="s">
        <v>171</v>
      </c>
      <c r="Z13" s="160" t="s">
        <v>335</v>
      </c>
      <c r="AA13" s="122"/>
    </row>
    <row r="14" spans="1:35" ht="24">
      <c r="A14" s="19"/>
      <c r="B14" s="149" t="s">
        <v>274</v>
      </c>
      <c r="C14" s="146" t="s">
        <v>251</v>
      </c>
      <c r="D14" s="156">
        <v>8</v>
      </c>
      <c r="E14" s="157">
        <v>8</v>
      </c>
      <c r="F14" s="158">
        <v>1</v>
      </c>
      <c r="G14" s="145" t="s">
        <v>285</v>
      </c>
      <c r="H14" s="145" t="s">
        <v>20</v>
      </c>
      <c r="I14" s="151">
        <v>5</v>
      </c>
      <c r="J14" s="151">
        <v>5</v>
      </c>
      <c r="K14" s="151">
        <v>5</v>
      </c>
      <c r="L14" s="151">
        <v>4</v>
      </c>
      <c r="M14" s="151">
        <v>5</v>
      </c>
      <c r="N14" s="151">
        <v>5</v>
      </c>
      <c r="O14" s="151">
        <v>5</v>
      </c>
      <c r="P14" s="151">
        <v>5</v>
      </c>
      <c r="Q14" s="151">
        <v>5</v>
      </c>
      <c r="R14" s="151">
        <v>5</v>
      </c>
      <c r="S14" s="151">
        <v>5</v>
      </c>
      <c r="T14" s="162">
        <v>650</v>
      </c>
      <c r="U14" s="163" t="s">
        <v>232</v>
      </c>
      <c r="V14" s="164" t="s">
        <v>171</v>
      </c>
      <c r="W14" s="164"/>
      <c r="X14" s="164" t="s">
        <v>171</v>
      </c>
      <c r="Y14" s="164" t="s">
        <v>171</v>
      </c>
      <c r="Z14" s="160"/>
      <c r="AA14" s="122"/>
    </row>
    <row r="15" spans="1:35" ht="45">
      <c r="A15" s="19"/>
      <c r="B15" s="149" t="s">
        <v>262</v>
      </c>
      <c r="C15" s="146" t="s">
        <v>250</v>
      </c>
      <c r="D15" s="156">
        <v>12</v>
      </c>
      <c r="E15" s="157">
        <v>12</v>
      </c>
      <c r="F15" s="158">
        <v>1</v>
      </c>
      <c r="G15" s="145" t="s">
        <v>286</v>
      </c>
      <c r="H15" s="145" t="s">
        <v>20</v>
      </c>
      <c r="I15" s="151">
        <v>5</v>
      </c>
      <c r="J15" s="151">
        <v>5</v>
      </c>
      <c r="K15" s="151">
        <v>4</v>
      </c>
      <c r="L15" s="151">
        <v>4</v>
      </c>
      <c r="M15" s="151">
        <v>5</v>
      </c>
      <c r="N15" s="151">
        <v>5</v>
      </c>
      <c r="O15" s="151">
        <v>5</v>
      </c>
      <c r="P15" s="151">
        <v>5</v>
      </c>
      <c r="Q15" s="151">
        <v>5</v>
      </c>
      <c r="R15" s="151">
        <v>5</v>
      </c>
      <c r="S15" s="151">
        <v>5</v>
      </c>
      <c r="T15" s="162">
        <v>350</v>
      </c>
      <c r="U15" s="163" t="s">
        <v>232</v>
      </c>
      <c r="V15" s="164" t="s">
        <v>171</v>
      </c>
      <c r="W15" s="164"/>
      <c r="X15" s="164" t="s">
        <v>171</v>
      </c>
      <c r="Y15" s="164" t="s">
        <v>171</v>
      </c>
      <c r="Z15" s="160" t="s">
        <v>336</v>
      </c>
      <c r="AA15" s="122"/>
    </row>
    <row r="16" spans="1:35" ht="45">
      <c r="A16" s="19"/>
      <c r="B16" s="149" t="s">
        <v>254</v>
      </c>
      <c r="C16" s="146" t="s">
        <v>251</v>
      </c>
      <c r="D16" s="156">
        <v>2</v>
      </c>
      <c r="E16" s="157">
        <v>2</v>
      </c>
      <c r="F16" s="158">
        <v>1</v>
      </c>
      <c r="G16" s="145" t="s">
        <v>287</v>
      </c>
      <c r="H16" s="145" t="s">
        <v>20</v>
      </c>
      <c r="I16" s="151">
        <v>5</v>
      </c>
      <c r="J16" s="151">
        <v>5</v>
      </c>
      <c r="K16" s="151">
        <v>5</v>
      </c>
      <c r="L16" s="151">
        <v>5</v>
      </c>
      <c r="M16" s="151">
        <v>5</v>
      </c>
      <c r="N16" s="151">
        <v>5</v>
      </c>
      <c r="O16" s="151">
        <v>5</v>
      </c>
      <c r="P16" s="151">
        <v>5</v>
      </c>
      <c r="Q16" s="151">
        <v>5</v>
      </c>
      <c r="R16" s="151">
        <v>5</v>
      </c>
      <c r="S16" s="151">
        <v>4</v>
      </c>
      <c r="T16" s="162">
        <v>222</v>
      </c>
      <c r="U16" s="163" t="s">
        <v>232</v>
      </c>
      <c r="V16" s="164" t="s">
        <v>167</v>
      </c>
      <c r="W16" s="164"/>
      <c r="X16" s="164" t="s">
        <v>171</v>
      </c>
      <c r="Y16" s="164" t="s">
        <v>167</v>
      </c>
      <c r="Z16" s="160" t="s">
        <v>307</v>
      </c>
      <c r="AA16" s="122"/>
    </row>
    <row r="17" spans="1:27" ht="24" customHeight="1">
      <c r="A17" s="19"/>
      <c r="B17" s="149" t="s">
        <v>252</v>
      </c>
      <c r="C17" s="146" t="s">
        <v>251</v>
      </c>
      <c r="D17" s="156">
        <v>10</v>
      </c>
      <c r="E17" s="157">
        <v>10</v>
      </c>
      <c r="F17" s="158">
        <v>1</v>
      </c>
      <c r="G17" s="147" t="s">
        <v>288</v>
      </c>
      <c r="H17" s="145" t="s">
        <v>20</v>
      </c>
      <c r="I17" s="151">
        <v>5</v>
      </c>
      <c r="J17" s="151">
        <v>5</v>
      </c>
      <c r="K17" s="151">
        <v>5</v>
      </c>
      <c r="L17" s="151">
        <v>5</v>
      </c>
      <c r="M17" s="151">
        <v>5</v>
      </c>
      <c r="N17" s="151">
        <v>5</v>
      </c>
      <c r="O17" s="151">
        <v>4</v>
      </c>
      <c r="P17" s="151">
        <v>5</v>
      </c>
      <c r="Q17" s="151">
        <v>5</v>
      </c>
      <c r="R17" s="151">
        <v>5</v>
      </c>
      <c r="S17" s="151">
        <v>5</v>
      </c>
      <c r="T17" s="162">
        <v>774</v>
      </c>
      <c r="U17" s="163" t="s">
        <v>232</v>
      </c>
      <c r="V17" s="164" t="s">
        <v>171</v>
      </c>
      <c r="W17" s="164"/>
      <c r="X17" s="164" t="s">
        <v>171</v>
      </c>
      <c r="Y17" s="164" t="s">
        <v>171</v>
      </c>
      <c r="Z17" s="160" t="s">
        <v>338</v>
      </c>
      <c r="AA17" s="122"/>
    </row>
    <row r="18" spans="1:27" ht="45">
      <c r="A18" s="19"/>
      <c r="B18" s="148" t="s">
        <v>265</v>
      </c>
      <c r="C18" s="146" t="s">
        <v>261</v>
      </c>
      <c r="D18" s="156">
        <v>11</v>
      </c>
      <c r="E18" s="157">
        <v>10</v>
      </c>
      <c r="F18" s="158">
        <v>0.90909090909090906</v>
      </c>
      <c r="G18" s="145" t="s">
        <v>289</v>
      </c>
      <c r="H18" s="145" t="s">
        <v>20</v>
      </c>
      <c r="I18" s="151">
        <v>5</v>
      </c>
      <c r="J18" s="151">
        <v>5</v>
      </c>
      <c r="K18" s="151">
        <v>4</v>
      </c>
      <c r="L18" s="151">
        <v>5</v>
      </c>
      <c r="M18" s="151">
        <v>5</v>
      </c>
      <c r="N18" s="151">
        <v>5</v>
      </c>
      <c r="O18" s="151">
        <v>4</v>
      </c>
      <c r="P18" s="151">
        <v>5</v>
      </c>
      <c r="Q18" s="151">
        <v>5</v>
      </c>
      <c r="R18" s="151">
        <v>5</v>
      </c>
      <c r="S18" s="151">
        <v>4</v>
      </c>
      <c r="T18" s="162">
        <v>1053</v>
      </c>
      <c r="U18" s="163" t="s">
        <v>232</v>
      </c>
      <c r="V18" s="164" t="s">
        <v>167</v>
      </c>
      <c r="W18" s="164"/>
      <c r="X18" s="164" t="s">
        <v>167</v>
      </c>
      <c r="Y18" s="164" t="s">
        <v>167</v>
      </c>
      <c r="Z18" s="160" t="s">
        <v>339</v>
      </c>
      <c r="AA18" s="122"/>
    </row>
    <row r="19" spans="1:27" ht="56.25">
      <c r="A19" s="19"/>
      <c r="B19" s="148" t="s">
        <v>258</v>
      </c>
      <c r="C19" s="146" t="s">
        <v>261</v>
      </c>
      <c r="D19" s="156">
        <v>14</v>
      </c>
      <c r="E19" s="157">
        <v>14</v>
      </c>
      <c r="F19" s="158">
        <v>1</v>
      </c>
      <c r="G19" s="145" t="s">
        <v>290</v>
      </c>
      <c r="H19" s="145" t="s">
        <v>20</v>
      </c>
      <c r="I19" s="151">
        <v>5</v>
      </c>
      <c r="J19" s="151">
        <v>5</v>
      </c>
      <c r="K19" s="151">
        <v>4</v>
      </c>
      <c r="L19" s="151">
        <v>4</v>
      </c>
      <c r="M19" s="151">
        <v>5</v>
      </c>
      <c r="N19" s="151">
        <v>5</v>
      </c>
      <c r="O19" s="151">
        <v>4</v>
      </c>
      <c r="P19" s="151">
        <v>4</v>
      </c>
      <c r="Q19" s="151">
        <v>5</v>
      </c>
      <c r="R19" s="151">
        <v>5</v>
      </c>
      <c r="S19" s="151">
        <v>5</v>
      </c>
      <c r="T19" s="162">
        <v>448</v>
      </c>
      <c r="U19" s="163" t="s">
        <v>232</v>
      </c>
      <c r="V19" s="164" t="s">
        <v>171</v>
      </c>
      <c r="W19" s="164"/>
      <c r="X19" s="164" t="s">
        <v>171</v>
      </c>
      <c r="Y19" s="164" t="s">
        <v>167</v>
      </c>
      <c r="Z19" s="160" t="s">
        <v>301</v>
      </c>
      <c r="AA19" s="122"/>
    </row>
    <row r="20" spans="1:27" ht="50.25" customHeight="1">
      <c r="A20" s="19"/>
      <c r="B20" s="148" t="s">
        <v>259</v>
      </c>
      <c r="C20" s="146" t="s">
        <v>261</v>
      </c>
      <c r="D20" s="199"/>
      <c r="E20" s="200"/>
      <c r="F20" s="201" t="s">
        <v>437</v>
      </c>
      <c r="G20" s="145" t="s">
        <v>276</v>
      </c>
      <c r="H20" s="145" t="s">
        <v>20</v>
      </c>
      <c r="I20" s="151">
        <v>5</v>
      </c>
      <c r="J20" s="151">
        <v>4</v>
      </c>
      <c r="K20" s="151">
        <v>4</v>
      </c>
      <c r="L20" s="151">
        <v>5</v>
      </c>
      <c r="M20" s="151">
        <v>5</v>
      </c>
      <c r="N20" s="151">
        <v>5</v>
      </c>
      <c r="O20" s="151">
        <v>4</v>
      </c>
      <c r="P20" s="151">
        <v>4</v>
      </c>
      <c r="Q20" s="151">
        <v>5</v>
      </c>
      <c r="R20" s="151">
        <v>5</v>
      </c>
      <c r="S20" s="151">
        <v>5</v>
      </c>
      <c r="T20" s="162">
        <v>932</v>
      </c>
      <c r="U20" s="163" t="s">
        <v>232</v>
      </c>
      <c r="V20" s="164" t="s">
        <v>171</v>
      </c>
      <c r="W20" s="164"/>
      <c r="X20" s="164" t="s">
        <v>167</v>
      </c>
      <c r="Y20" s="164" t="s">
        <v>171</v>
      </c>
      <c r="Z20" s="160" t="s">
        <v>340</v>
      </c>
      <c r="AA20" s="122"/>
    </row>
    <row r="21" spans="1:27" ht="18.75">
      <c r="A21" s="19"/>
      <c r="B21" s="149" t="s">
        <v>260</v>
      </c>
      <c r="C21" s="146" t="s">
        <v>261</v>
      </c>
      <c r="D21" s="199"/>
      <c r="E21" s="200"/>
      <c r="F21" s="201" t="s">
        <v>437</v>
      </c>
      <c r="G21" s="145" t="s">
        <v>276</v>
      </c>
      <c r="H21" s="145" t="s">
        <v>20</v>
      </c>
      <c r="I21" s="151">
        <v>5</v>
      </c>
      <c r="J21" s="151">
        <v>4</v>
      </c>
      <c r="K21" s="151">
        <v>5</v>
      </c>
      <c r="L21" s="151">
        <v>5</v>
      </c>
      <c r="M21" s="151">
        <v>5</v>
      </c>
      <c r="N21" s="151">
        <v>5</v>
      </c>
      <c r="O21" s="151">
        <v>4</v>
      </c>
      <c r="P21" s="151">
        <v>4</v>
      </c>
      <c r="Q21" s="151">
        <v>5</v>
      </c>
      <c r="R21" s="151">
        <v>5</v>
      </c>
      <c r="S21" s="151">
        <v>5</v>
      </c>
      <c r="T21" s="162">
        <v>644</v>
      </c>
      <c r="U21" s="163" t="s">
        <v>232</v>
      </c>
      <c r="V21" s="164" t="s">
        <v>171</v>
      </c>
      <c r="W21" s="164"/>
      <c r="X21" s="164" t="s">
        <v>171</v>
      </c>
      <c r="Y21" s="164" t="s">
        <v>171</v>
      </c>
      <c r="Z21" s="160"/>
      <c r="AA21" s="122"/>
    </row>
    <row r="22" spans="1:27" ht="18.75">
      <c r="A22" s="19"/>
      <c r="B22" s="149" t="s">
        <v>267</v>
      </c>
      <c r="C22" s="146" t="s">
        <v>261</v>
      </c>
      <c r="D22" s="156">
        <v>9</v>
      </c>
      <c r="E22" s="157">
        <v>9</v>
      </c>
      <c r="F22" s="158">
        <v>1</v>
      </c>
      <c r="G22" s="145" t="s">
        <v>291</v>
      </c>
      <c r="H22" s="145" t="s">
        <v>20</v>
      </c>
      <c r="I22" s="151">
        <v>5</v>
      </c>
      <c r="J22" s="151">
        <v>5</v>
      </c>
      <c r="K22" s="151">
        <v>5</v>
      </c>
      <c r="L22" s="151">
        <v>5</v>
      </c>
      <c r="M22" s="151">
        <v>5</v>
      </c>
      <c r="N22" s="151">
        <v>5</v>
      </c>
      <c r="O22" s="151">
        <v>4</v>
      </c>
      <c r="P22" s="151">
        <v>4</v>
      </c>
      <c r="Q22" s="151">
        <v>5</v>
      </c>
      <c r="R22" s="151">
        <v>4</v>
      </c>
      <c r="S22" s="151">
        <v>5</v>
      </c>
      <c r="T22" s="162">
        <v>1379</v>
      </c>
      <c r="U22" s="163" t="s">
        <v>232</v>
      </c>
      <c r="V22" s="164" t="s">
        <v>171</v>
      </c>
      <c r="W22" s="164"/>
      <c r="X22" s="164" t="s">
        <v>171</v>
      </c>
      <c r="Y22" s="164" t="s">
        <v>171</v>
      </c>
      <c r="Z22" s="160"/>
      <c r="AA22" s="122"/>
    </row>
    <row r="23" spans="1:27" ht="54" customHeight="1">
      <c r="A23" s="19"/>
      <c r="B23" s="148" t="s">
        <v>253</v>
      </c>
      <c r="C23" s="146" t="s">
        <v>251</v>
      </c>
      <c r="D23" s="156">
        <v>5</v>
      </c>
      <c r="E23" s="157">
        <v>5</v>
      </c>
      <c r="F23" s="158">
        <v>1</v>
      </c>
      <c r="G23" s="145" t="s">
        <v>292</v>
      </c>
      <c r="H23" s="145" t="s">
        <v>20</v>
      </c>
      <c r="I23" s="151">
        <v>5</v>
      </c>
      <c r="J23" s="151">
        <v>5</v>
      </c>
      <c r="K23" s="151">
        <v>5</v>
      </c>
      <c r="L23" s="151">
        <v>4</v>
      </c>
      <c r="M23" s="151">
        <v>5</v>
      </c>
      <c r="N23" s="151">
        <v>5</v>
      </c>
      <c r="O23" s="151">
        <v>5</v>
      </c>
      <c r="P23" s="151">
        <v>4</v>
      </c>
      <c r="Q23" s="151">
        <v>5</v>
      </c>
      <c r="R23" s="151">
        <v>5</v>
      </c>
      <c r="S23" s="151">
        <v>4</v>
      </c>
      <c r="T23" s="162">
        <v>1522</v>
      </c>
      <c r="U23" s="163" t="s">
        <v>232</v>
      </c>
      <c r="V23" s="164" t="s">
        <v>167</v>
      </c>
      <c r="W23" s="164"/>
      <c r="X23" s="164" t="s">
        <v>171</v>
      </c>
      <c r="Y23" s="164" t="s">
        <v>167</v>
      </c>
      <c r="Z23" s="160" t="s">
        <v>344</v>
      </c>
      <c r="AA23" s="122"/>
    </row>
    <row r="24" spans="1:27" ht="101.25">
      <c r="A24" s="19"/>
      <c r="B24" s="149" t="s">
        <v>268</v>
      </c>
      <c r="C24" s="206" t="s">
        <v>250</v>
      </c>
      <c r="D24" s="207">
        <v>36</v>
      </c>
      <c r="E24" s="208">
        <v>30</v>
      </c>
      <c r="F24" s="209">
        <v>0.83333333333333337</v>
      </c>
      <c r="G24" s="184" t="s">
        <v>293</v>
      </c>
      <c r="H24" s="184" t="s">
        <v>20</v>
      </c>
      <c r="I24" s="151">
        <v>5</v>
      </c>
      <c r="J24" s="151">
        <v>5</v>
      </c>
      <c r="K24" s="151">
        <v>4</v>
      </c>
      <c r="L24" s="151">
        <v>4</v>
      </c>
      <c r="M24" s="151">
        <v>5</v>
      </c>
      <c r="N24" s="151">
        <v>5</v>
      </c>
      <c r="O24" s="151">
        <v>4</v>
      </c>
      <c r="P24" s="151">
        <v>4</v>
      </c>
      <c r="Q24" s="151">
        <v>5</v>
      </c>
      <c r="R24" s="151">
        <v>5</v>
      </c>
      <c r="S24" s="151">
        <v>3</v>
      </c>
      <c r="T24" s="162">
        <v>736</v>
      </c>
      <c r="U24" s="163" t="s">
        <v>232</v>
      </c>
      <c r="V24" s="164" t="s">
        <v>167</v>
      </c>
      <c r="W24" s="164"/>
      <c r="X24" s="164" t="s">
        <v>171</v>
      </c>
      <c r="Y24" s="164" t="s">
        <v>167</v>
      </c>
      <c r="Z24" s="160" t="s">
        <v>341</v>
      </c>
      <c r="AA24" s="122"/>
    </row>
    <row r="25" spans="1:27" ht="22.5">
      <c r="A25" s="19"/>
      <c r="B25" s="149" t="s">
        <v>275</v>
      </c>
      <c r="C25" s="206" t="s">
        <v>251</v>
      </c>
      <c r="D25" s="207">
        <v>6</v>
      </c>
      <c r="E25" s="208">
        <v>5</v>
      </c>
      <c r="F25" s="209">
        <v>0.83333333333333337</v>
      </c>
      <c r="G25" s="184" t="s">
        <v>294</v>
      </c>
      <c r="H25" s="184" t="s">
        <v>20</v>
      </c>
      <c r="I25" s="151">
        <v>5</v>
      </c>
      <c r="J25" s="151">
        <v>5</v>
      </c>
      <c r="K25" s="151">
        <v>5</v>
      </c>
      <c r="L25" s="151">
        <v>5</v>
      </c>
      <c r="M25" s="151"/>
      <c r="N25" s="151">
        <v>5</v>
      </c>
      <c r="O25" s="151">
        <v>4</v>
      </c>
      <c r="P25" s="151">
        <v>5</v>
      </c>
      <c r="Q25" s="151">
        <v>5</v>
      </c>
      <c r="R25" s="151">
        <v>5</v>
      </c>
      <c r="S25" s="151"/>
      <c r="T25" s="162">
        <v>135</v>
      </c>
      <c r="U25" s="163"/>
      <c r="V25" s="164"/>
      <c r="W25" s="164"/>
      <c r="X25" s="164" t="s">
        <v>167</v>
      </c>
      <c r="Y25" s="164" t="s">
        <v>171</v>
      </c>
      <c r="Z25" s="160" t="s">
        <v>300</v>
      </c>
      <c r="AA25" s="122"/>
    </row>
    <row r="26" spans="1:27" ht="18.75">
      <c r="A26" s="19"/>
      <c r="B26" s="149" t="s">
        <v>325</v>
      </c>
      <c r="C26" s="146" t="s">
        <v>251</v>
      </c>
      <c r="D26" s="218">
        <v>2</v>
      </c>
      <c r="E26" s="219">
        <v>0</v>
      </c>
      <c r="F26" s="158">
        <v>0</v>
      </c>
      <c r="G26" s="145" t="s">
        <v>328</v>
      </c>
      <c r="H26" s="145" t="s">
        <v>20</v>
      </c>
      <c r="I26" s="151">
        <v>5</v>
      </c>
      <c r="J26" s="151">
        <v>5</v>
      </c>
      <c r="K26" s="151">
        <v>5</v>
      </c>
      <c r="L26" s="151">
        <v>3</v>
      </c>
      <c r="M26" s="151"/>
      <c r="N26" s="151">
        <v>4</v>
      </c>
      <c r="O26" s="151">
        <v>4</v>
      </c>
      <c r="P26" s="151">
        <v>4</v>
      </c>
      <c r="Q26" s="151">
        <v>5</v>
      </c>
      <c r="R26" s="151">
        <v>5</v>
      </c>
      <c r="S26" s="151"/>
      <c r="T26" s="162">
        <v>431</v>
      </c>
      <c r="U26" s="163"/>
      <c r="V26" s="164"/>
      <c r="W26" s="164"/>
      <c r="X26" s="164" t="s">
        <v>171</v>
      </c>
      <c r="Y26" s="164"/>
      <c r="Z26" s="160"/>
      <c r="AA26" s="122"/>
    </row>
    <row r="27" spans="1:27" ht="18.75">
      <c r="A27" s="19"/>
      <c r="B27" s="149" t="s">
        <v>326</v>
      </c>
      <c r="C27" s="146" t="s">
        <v>251</v>
      </c>
      <c r="D27" s="156">
        <v>3</v>
      </c>
      <c r="E27" s="157">
        <v>3</v>
      </c>
      <c r="F27" s="158">
        <v>1</v>
      </c>
      <c r="G27" s="145" t="s">
        <v>329</v>
      </c>
      <c r="H27" s="145" t="s">
        <v>105</v>
      </c>
      <c r="I27" s="151">
        <v>5</v>
      </c>
      <c r="J27" s="151">
        <v>5</v>
      </c>
      <c r="K27" s="151">
        <v>5</v>
      </c>
      <c r="L27" s="151">
        <v>5</v>
      </c>
      <c r="M27" s="151"/>
      <c r="N27" s="151">
        <v>5</v>
      </c>
      <c r="O27" s="151">
        <v>5</v>
      </c>
      <c r="P27" s="151">
        <v>5</v>
      </c>
      <c r="Q27" s="151">
        <v>5</v>
      </c>
      <c r="R27" s="151">
        <v>5</v>
      </c>
      <c r="S27" s="151"/>
      <c r="T27" s="162">
        <v>886</v>
      </c>
      <c r="U27" s="163"/>
      <c r="V27" s="164"/>
      <c r="W27" s="164"/>
      <c r="X27" s="164" t="s">
        <v>171</v>
      </c>
      <c r="Y27" s="164"/>
      <c r="Z27" s="160"/>
      <c r="AA27" s="122"/>
    </row>
    <row r="28" spans="1:27" ht="45">
      <c r="A28" s="19"/>
      <c r="B28" s="149" t="s">
        <v>327</v>
      </c>
      <c r="C28" s="146" t="s">
        <v>251</v>
      </c>
      <c r="D28" s="156">
        <v>3</v>
      </c>
      <c r="E28" s="157">
        <v>3</v>
      </c>
      <c r="F28" s="158">
        <v>1</v>
      </c>
      <c r="G28" s="145" t="s">
        <v>330</v>
      </c>
      <c r="H28" s="145" t="s">
        <v>105</v>
      </c>
      <c r="I28" s="151">
        <v>5</v>
      </c>
      <c r="J28" s="151">
        <v>5</v>
      </c>
      <c r="K28" s="151">
        <v>5</v>
      </c>
      <c r="L28" s="151">
        <v>4</v>
      </c>
      <c r="M28" s="151"/>
      <c r="N28" s="151">
        <v>5</v>
      </c>
      <c r="O28" s="151">
        <v>5</v>
      </c>
      <c r="P28" s="151">
        <v>5</v>
      </c>
      <c r="Q28" s="151">
        <v>5</v>
      </c>
      <c r="R28" s="151">
        <v>5</v>
      </c>
      <c r="S28" s="151"/>
      <c r="T28" s="162">
        <v>639</v>
      </c>
      <c r="U28" s="163"/>
      <c r="V28" s="164"/>
      <c r="W28" s="164"/>
      <c r="X28" s="164" t="s">
        <v>171</v>
      </c>
      <c r="Y28" s="164"/>
      <c r="Z28" s="160" t="s">
        <v>342</v>
      </c>
      <c r="AA28" s="122"/>
    </row>
    <row r="29" spans="1:27" ht="18.75">
      <c r="A29" s="19"/>
      <c r="B29" s="149" t="s">
        <v>323</v>
      </c>
      <c r="C29" s="146" t="s">
        <v>251</v>
      </c>
      <c r="D29" s="156">
        <v>9</v>
      </c>
      <c r="E29" s="157">
        <v>9</v>
      </c>
      <c r="F29" s="158">
        <v>1</v>
      </c>
      <c r="G29" s="145" t="s">
        <v>324</v>
      </c>
      <c r="H29" s="145" t="s">
        <v>20</v>
      </c>
      <c r="I29" s="151">
        <v>5</v>
      </c>
      <c r="J29" s="151">
        <v>5</v>
      </c>
      <c r="K29" s="151">
        <v>5</v>
      </c>
      <c r="L29" s="151">
        <v>5</v>
      </c>
      <c r="M29" s="151"/>
      <c r="N29" s="151">
        <v>5</v>
      </c>
      <c r="O29" s="151">
        <v>4</v>
      </c>
      <c r="P29" s="151">
        <v>5</v>
      </c>
      <c r="Q29" s="151">
        <v>5</v>
      </c>
      <c r="R29" s="151">
        <v>5</v>
      </c>
      <c r="S29" s="151"/>
      <c r="T29" s="162">
        <v>1189</v>
      </c>
      <c r="U29" s="163"/>
      <c r="V29" s="164"/>
      <c r="W29" s="164"/>
      <c r="X29" s="164" t="s">
        <v>171</v>
      </c>
      <c r="Y29" s="164"/>
      <c r="Z29" s="160"/>
      <c r="AA29" s="122"/>
    </row>
    <row r="30" spans="1:27" ht="24.75" customHeight="1" thickBot="1">
      <c r="A30" s="19"/>
      <c r="B30" s="150"/>
      <c r="C30" s="150"/>
      <c r="D30" s="169"/>
      <c r="E30" s="169"/>
      <c r="F30" s="170"/>
      <c r="G30" s="150"/>
      <c r="H30" s="150"/>
      <c r="I30" s="152"/>
      <c r="J30" s="152"/>
      <c r="K30" s="152"/>
      <c r="L30" s="152"/>
      <c r="M30" s="152"/>
      <c r="N30" s="152"/>
      <c r="O30" s="152"/>
      <c r="P30" s="152"/>
      <c r="Q30" s="152"/>
      <c r="R30" s="152"/>
      <c r="S30" s="122"/>
      <c r="T30" s="19"/>
      <c r="U30" s="19"/>
      <c r="V30" s="19"/>
      <c r="X30" s="122"/>
      <c r="Y30" s="122"/>
      <c r="AA30" s="197"/>
    </row>
    <row r="31" spans="1:27">
      <c r="A31" s="270" t="s">
        <v>136</v>
      </c>
      <c r="B31" s="171"/>
      <c r="C31" s="269" t="s">
        <v>133</v>
      </c>
      <c r="D31" s="260"/>
      <c r="E31" s="260"/>
      <c r="F31" s="260"/>
      <c r="G31" s="260"/>
      <c r="H31" s="260"/>
      <c r="I31" s="260"/>
      <c r="J31" s="260"/>
      <c r="K31" s="260"/>
      <c r="L31" s="260"/>
      <c r="M31" s="260"/>
      <c r="N31" s="260"/>
      <c r="O31" s="260"/>
      <c r="P31" s="260"/>
      <c r="Q31" s="261"/>
      <c r="R31" s="266" t="s">
        <v>146</v>
      </c>
      <c r="S31" s="267"/>
      <c r="T31" s="267"/>
      <c r="U31" s="267"/>
      <c r="V31" s="267"/>
      <c r="W31" s="268"/>
      <c r="X31" s="122"/>
      <c r="Y31" s="122"/>
    </row>
    <row r="32" spans="1:27" ht="48">
      <c r="A32" s="271"/>
      <c r="B32" s="172" t="s">
        <v>140</v>
      </c>
      <c r="C32" s="87" t="s">
        <v>419</v>
      </c>
      <c r="D32" s="87" t="s">
        <v>200</v>
      </c>
      <c r="E32" s="86" t="s">
        <v>201</v>
      </c>
      <c r="F32" s="86" t="s">
        <v>202</v>
      </c>
      <c r="G32" s="86" t="s">
        <v>3</v>
      </c>
      <c r="H32" s="86" t="s">
        <v>4</v>
      </c>
      <c r="I32" s="86" t="s">
        <v>5</v>
      </c>
      <c r="J32" s="86" t="s">
        <v>18</v>
      </c>
      <c r="K32" s="86" t="s">
        <v>22</v>
      </c>
      <c r="L32" s="86" t="s">
        <v>24</v>
      </c>
      <c r="M32" s="86" t="s">
        <v>70</v>
      </c>
      <c r="N32" s="86" t="s">
        <v>55</v>
      </c>
      <c r="O32" s="86" t="s">
        <v>57</v>
      </c>
      <c r="P32" s="88" t="s">
        <v>88</v>
      </c>
      <c r="Q32" s="86" t="s">
        <v>149</v>
      </c>
      <c r="R32" s="89" t="s">
        <v>102</v>
      </c>
      <c r="S32" s="144" t="s">
        <v>103</v>
      </c>
      <c r="T32" s="144" t="s">
        <v>104</v>
      </c>
      <c r="U32" s="90" t="s">
        <v>106</v>
      </c>
      <c r="V32" s="90" t="s">
        <v>145</v>
      </c>
      <c r="W32" s="90" t="s">
        <v>144</v>
      </c>
      <c r="X32" s="122"/>
      <c r="Y32" s="122"/>
    </row>
    <row r="33" spans="1:33">
      <c r="A33" s="19"/>
      <c r="B33" s="173" t="s">
        <v>250</v>
      </c>
      <c r="C33" s="13">
        <v>7</v>
      </c>
      <c r="D33" s="174">
        <v>92</v>
      </c>
      <c r="E33" s="13">
        <v>81</v>
      </c>
      <c r="F33" s="97">
        <v>0.88043478260869568</v>
      </c>
      <c r="G33" s="97">
        <v>0.97142857142857142</v>
      </c>
      <c r="H33" s="97">
        <v>0.94285714285714284</v>
      </c>
      <c r="I33" s="97">
        <v>0.91428571428571426</v>
      </c>
      <c r="J33" s="97">
        <v>0.91428571428571426</v>
      </c>
      <c r="K33" s="97">
        <v>0.95</v>
      </c>
      <c r="L33" s="97">
        <v>0.91428571428571426</v>
      </c>
      <c r="M33" s="97">
        <v>0.88571428571428568</v>
      </c>
      <c r="N33" s="97">
        <v>0.88571428571428568</v>
      </c>
      <c r="O33" s="97">
        <v>1</v>
      </c>
      <c r="P33" s="97">
        <v>0.97142857142857142</v>
      </c>
      <c r="Q33" s="97">
        <v>0.8</v>
      </c>
      <c r="R33" s="30">
        <v>1</v>
      </c>
      <c r="S33" s="30">
        <v>0</v>
      </c>
      <c r="T33" s="30">
        <v>0</v>
      </c>
      <c r="U33" s="175">
        <v>0</v>
      </c>
      <c r="V33" s="176">
        <v>3634</v>
      </c>
      <c r="W33" s="175">
        <v>0.22927444794952681</v>
      </c>
      <c r="X33" s="122"/>
      <c r="Y33" s="122"/>
    </row>
    <row r="34" spans="1:33">
      <c r="A34" s="19"/>
      <c r="B34" s="173" t="s">
        <v>251</v>
      </c>
      <c r="C34" s="13">
        <v>8</v>
      </c>
      <c r="D34" s="174">
        <v>54</v>
      </c>
      <c r="E34" s="13">
        <v>53</v>
      </c>
      <c r="F34" s="97">
        <v>0.98148148148148151</v>
      </c>
      <c r="G34" s="97">
        <v>1</v>
      </c>
      <c r="H34" s="97">
        <v>1</v>
      </c>
      <c r="I34" s="97">
        <v>1</v>
      </c>
      <c r="J34" s="97">
        <v>0.875</v>
      </c>
      <c r="K34" s="97">
        <v>1</v>
      </c>
      <c r="L34" s="97">
        <v>0.95</v>
      </c>
      <c r="M34" s="97">
        <v>0.875</v>
      </c>
      <c r="N34" s="97">
        <v>0.95</v>
      </c>
      <c r="O34" s="97">
        <v>0.95</v>
      </c>
      <c r="P34" s="97">
        <v>1</v>
      </c>
      <c r="Q34" s="97">
        <v>0.9</v>
      </c>
      <c r="R34" s="30">
        <v>1</v>
      </c>
      <c r="S34" s="30">
        <v>0</v>
      </c>
      <c r="T34" s="30">
        <v>0</v>
      </c>
      <c r="U34" s="175">
        <v>0</v>
      </c>
      <c r="V34" s="176">
        <v>6796</v>
      </c>
      <c r="W34" s="175">
        <v>0.42876971608832809</v>
      </c>
      <c r="X34" s="122"/>
      <c r="Y34" s="122"/>
    </row>
    <row r="35" spans="1:33">
      <c r="A35" s="19"/>
      <c r="B35" s="173" t="s">
        <v>261</v>
      </c>
      <c r="C35" s="13">
        <v>8</v>
      </c>
      <c r="D35" s="174">
        <v>66</v>
      </c>
      <c r="E35" s="13">
        <v>59</v>
      </c>
      <c r="F35" s="97">
        <v>0.89393939393939392</v>
      </c>
      <c r="G35" s="97">
        <v>1</v>
      </c>
      <c r="H35" s="97">
        <v>0.92500000000000004</v>
      </c>
      <c r="I35" s="97">
        <v>0.9</v>
      </c>
      <c r="J35" s="97">
        <v>0.9</v>
      </c>
      <c r="K35" s="97">
        <v>1</v>
      </c>
      <c r="L35" s="97">
        <v>0.97499999999999998</v>
      </c>
      <c r="M35" s="97">
        <v>0.8</v>
      </c>
      <c r="N35" s="97">
        <v>0.82499999999999996</v>
      </c>
      <c r="O35" s="97">
        <v>1</v>
      </c>
      <c r="P35" s="97">
        <v>0.97499999999999998</v>
      </c>
      <c r="Q35" s="97">
        <v>0.92500000000000004</v>
      </c>
      <c r="R35" s="30">
        <v>1</v>
      </c>
      <c r="S35" s="30">
        <v>0</v>
      </c>
      <c r="T35" s="30">
        <v>0</v>
      </c>
      <c r="U35" s="175">
        <v>0</v>
      </c>
      <c r="V35" s="176">
        <v>5420</v>
      </c>
      <c r="W35" s="175">
        <v>0.34195583596214513</v>
      </c>
      <c r="X35" s="122"/>
      <c r="Y35" s="122"/>
    </row>
    <row r="36" spans="1:33" hidden="1">
      <c r="A36" s="19"/>
      <c r="B36" s="173" t="s">
        <v>437</v>
      </c>
      <c r="C36" s="13" t="s">
        <v>437</v>
      </c>
      <c r="D36" s="174" t="s">
        <v>437</v>
      </c>
      <c r="E36" s="13" t="s">
        <v>437</v>
      </c>
      <c r="F36" s="97" t="s">
        <v>437</v>
      </c>
      <c r="G36" s="97" t="s">
        <v>437</v>
      </c>
      <c r="H36" s="97" t="s">
        <v>437</v>
      </c>
      <c r="I36" s="97" t="s">
        <v>437</v>
      </c>
      <c r="J36" s="97" t="s">
        <v>437</v>
      </c>
      <c r="K36" s="97" t="s">
        <v>437</v>
      </c>
      <c r="L36" s="97" t="s">
        <v>437</v>
      </c>
      <c r="M36" s="97" t="s">
        <v>437</v>
      </c>
      <c r="N36" s="97" t="s">
        <v>437</v>
      </c>
      <c r="O36" s="97" t="s">
        <v>437</v>
      </c>
      <c r="P36" s="97" t="s">
        <v>437</v>
      </c>
      <c r="Q36" s="97" t="s">
        <v>437</v>
      </c>
      <c r="R36" s="30" t="s">
        <v>437</v>
      </c>
      <c r="S36" s="30" t="s">
        <v>437</v>
      </c>
      <c r="T36" s="30" t="s">
        <v>437</v>
      </c>
      <c r="U36" s="175" t="s">
        <v>437</v>
      </c>
      <c r="V36" s="176" t="s">
        <v>437</v>
      </c>
      <c r="W36" s="175" t="s">
        <v>437</v>
      </c>
      <c r="X36" s="122"/>
      <c r="Y36" s="122"/>
    </row>
    <row r="37" spans="1:33" hidden="1">
      <c r="A37" s="19"/>
      <c r="B37" s="173" t="s">
        <v>437</v>
      </c>
      <c r="C37" s="13" t="s">
        <v>437</v>
      </c>
      <c r="D37" s="174" t="s">
        <v>437</v>
      </c>
      <c r="E37" s="13" t="s">
        <v>437</v>
      </c>
      <c r="F37" s="97" t="s">
        <v>437</v>
      </c>
      <c r="G37" s="97" t="s">
        <v>437</v>
      </c>
      <c r="H37" s="97" t="s">
        <v>437</v>
      </c>
      <c r="I37" s="97" t="s">
        <v>437</v>
      </c>
      <c r="J37" s="97" t="s">
        <v>437</v>
      </c>
      <c r="K37" s="97" t="s">
        <v>437</v>
      </c>
      <c r="L37" s="97" t="s">
        <v>437</v>
      </c>
      <c r="M37" s="97" t="s">
        <v>437</v>
      </c>
      <c r="N37" s="97" t="s">
        <v>437</v>
      </c>
      <c r="O37" s="97" t="s">
        <v>437</v>
      </c>
      <c r="P37" s="97" t="s">
        <v>437</v>
      </c>
      <c r="Q37" s="97" t="s">
        <v>437</v>
      </c>
      <c r="R37" s="30" t="s">
        <v>437</v>
      </c>
      <c r="S37" s="30" t="s">
        <v>437</v>
      </c>
      <c r="T37" s="30" t="s">
        <v>437</v>
      </c>
      <c r="U37" s="175" t="s">
        <v>437</v>
      </c>
      <c r="V37" s="176" t="s">
        <v>437</v>
      </c>
      <c r="W37" s="175" t="s">
        <v>437</v>
      </c>
      <c r="X37" s="122"/>
      <c r="Y37" s="122"/>
    </row>
    <row r="38" spans="1:33" hidden="1">
      <c r="A38" s="19"/>
      <c r="B38" s="173" t="s">
        <v>437</v>
      </c>
      <c r="C38" s="13" t="s">
        <v>437</v>
      </c>
      <c r="D38" s="174" t="s">
        <v>437</v>
      </c>
      <c r="E38" s="13" t="s">
        <v>437</v>
      </c>
      <c r="F38" s="97" t="s">
        <v>437</v>
      </c>
      <c r="G38" s="97" t="s">
        <v>437</v>
      </c>
      <c r="H38" s="97" t="s">
        <v>437</v>
      </c>
      <c r="I38" s="97" t="s">
        <v>437</v>
      </c>
      <c r="J38" s="97" t="s">
        <v>437</v>
      </c>
      <c r="K38" s="97" t="s">
        <v>437</v>
      </c>
      <c r="L38" s="97" t="s">
        <v>437</v>
      </c>
      <c r="M38" s="97" t="s">
        <v>437</v>
      </c>
      <c r="N38" s="97" t="s">
        <v>437</v>
      </c>
      <c r="O38" s="97" t="s">
        <v>437</v>
      </c>
      <c r="P38" s="97" t="s">
        <v>437</v>
      </c>
      <c r="Q38" s="97" t="s">
        <v>437</v>
      </c>
      <c r="R38" s="30" t="s">
        <v>437</v>
      </c>
      <c r="S38" s="30" t="s">
        <v>437</v>
      </c>
      <c r="T38" s="30" t="s">
        <v>437</v>
      </c>
      <c r="U38" s="175" t="s">
        <v>437</v>
      </c>
      <c r="V38" s="176" t="s">
        <v>437</v>
      </c>
      <c r="W38" s="175" t="s">
        <v>437</v>
      </c>
      <c r="X38" s="122"/>
      <c r="Y38" s="122"/>
    </row>
    <row r="39" spans="1:33" hidden="1">
      <c r="A39" s="19"/>
      <c r="B39" s="173" t="s">
        <v>437</v>
      </c>
      <c r="C39" s="13" t="s">
        <v>437</v>
      </c>
      <c r="D39" s="174" t="s">
        <v>437</v>
      </c>
      <c r="E39" s="13" t="s">
        <v>437</v>
      </c>
      <c r="F39" s="97" t="s">
        <v>437</v>
      </c>
      <c r="G39" s="97" t="s">
        <v>437</v>
      </c>
      <c r="H39" s="97" t="s">
        <v>437</v>
      </c>
      <c r="I39" s="97" t="s">
        <v>437</v>
      </c>
      <c r="J39" s="97" t="s">
        <v>437</v>
      </c>
      <c r="K39" s="97" t="s">
        <v>437</v>
      </c>
      <c r="L39" s="97" t="s">
        <v>437</v>
      </c>
      <c r="M39" s="97" t="s">
        <v>437</v>
      </c>
      <c r="N39" s="97" t="s">
        <v>437</v>
      </c>
      <c r="O39" s="97" t="s">
        <v>437</v>
      </c>
      <c r="P39" s="97" t="s">
        <v>437</v>
      </c>
      <c r="Q39" s="97" t="s">
        <v>437</v>
      </c>
      <c r="R39" s="30" t="s">
        <v>437</v>
      </c>
      <c r="S39" s="30" t="s">
        <v>437</v>
      </c>
      <c r="T39" s="30" t="s">
        <v>437</v>
      </c>
      <c r="U39" s="175" t="s">
        <v>437</v>
      </c>
      <c r="V39" s="176" t="s">
        <v>437</v>
      </c>
      <c r="W39" s="175" t="s">
        <v>437</v>
      </c>
      <c r="X39" s="122"/>
      <c r="Y39" s="122"/>
    </row>
    <row r="40" spans="1:33" ht="15.75" hidden="1" thickBot="1">
      <c r="A40" s="19"/>
      <c r="B40" s="150"/>
      <c r="C40" s="150"/>
      <c r="D40" s="169"/>
      <c r="E40" s="169"/>
      <c r="F40" s="170"/>
      <c r="G40" s="150"/>
      <c r="H40" s="150"/>
      <c r="I40" s="177"/>
      <c r="J40" s="152"/>
      <c r="K40" s="152"/>
      <c r="L40" s="152"/>
      <c r="M40" s="152"/>
      <c r="N40" s="152"/>
      <c r="O40" s="152"/>
      <c r="P40" s="152"/>
      <c r="Q40" s="150"/>
      <c r="R40" s="150"/>
      <c r="S40" s="169"/>
      <c r="T40" s="169"/>
      <c r="U40" s="178" t="s">
        <v>147</v>
      </c>
      <c r="V40" s="179">
        <v>15850</v>
      </c>
      <c r="W40" s="180">
        <v>1</v>
      </c>
      <c r="X40" s="122"/>
      <c r="Y40" s="122"/>
      <c r="Z40" s="181"/>
      <c r="AB40" s="181"/>
      <c r="AC40" s="181"/>
      <c r="AD40" s="181"/>
      <c r="AE40" s="181"/>
      <c r="AG40" s="181"/>
    </row>
    <row r="41" spans="1:33">
      <c r="B41" s="150"/>
      <c r="C41" s="150"/>
      <c r="D41" s="169"/>
      <c r="E41" s="169"/>
      <c r="F41" s="170"/>
      <c r="G41" s="150"/>
      <c r="H41" s="150"/>
      <c r="I41" s="177"/>
      <c r="J41" s="152"/>
      <c r="K41" s="152"/>
      <c r="L41" s="152"/>
      <c r="M41" s="152"/>
      <c r="N41" s="152"/>
      <c r="O41" s="152"/>
      <c r="P41" s="150"/>
      <c r="Q41" s="150"/>
      <c r="R41" s="169"/>
      <c r="S41" s="169"/>
      <c r="T41" s="19"/>
      <c r="U41" s="181"/>
      <c r="V41" s="181"/>
      <c r="AA41" s="181"/>
      <c r="AF41" s="181"/>
    </row>
    <row r="42" spans="1:33" ht="39.75" hidden="1">
      <c r="A42" s="144" t="s">
        <v>137</v>
      </c>
      <c r="B42" s="258" t="s">
        <v>117</v>
      </c>
      <c r="C42" s="258" t="s">
        <v>118</v>
      </c>
      <c r="D42" s="255" t="s">
        <v>119</v>
      </c>
      <c r="E42" s="273" t="s">
        <v>134</v>
      </c>
      <c r="F42" s="274"/>
      <c r="G42" s="274"/>
      <c r="H42" s="274"/>
      <c r="I42" s="274"/>
      <c r="J42" s="274"/>
      <c r="K42" s="274"/>
      <c r="L42" s="275"/>
      <c r="M42" s="273" t="s">
        <v>75</v>
      </c>
      <c r="N42" s="279"/>
      <c r="O42" s="280"/>
      <c r="P42" s="182"/>
      <c r="Q42" s="177"/>
      <c r="R42" s="183"/>
      <c r="S42" s="122"/>
      <c r="T42" s="19"/>
      <c r="AF42" s="181"/>
    </row>
    <row r="43" spans="1:33" ht="72" hidden="1">
      <c r="A43" s="19"/>
      <c r="B43" s="244"/>
      <c r="C43" s="244"/>
      <c r="D43" s="278"/>
      <c r="E43" s="91" t="s">
        <v>113</v>
      </c>
      <c r="F43" s="86" t="s">
        <v>126</v>
      </c>
      <c r="G43" s="86" t="s">
        <v>115</v>
      </c>
      <c r="H43" s="86" t="s">
        <v>168</v>
      </c>
      <c r="I43" s="86" t="s">
        <v>169</v>
      </c>
      <c r="J43" s="86" t="s">
        <v>114</v>
      </c>
      <c r="K43" s="86" t="s">
        <v>120</v>
      </c>
      <c r="L43" s="92" t="s">
        <v>116</v>
      </c>
      <c r="M43" s="93" t="s">
        <v>127</v>
      </c>
      <c r="N43" s="94" t="s">
        <v>128</v>
      </c>
      <c r="O43" s="95" t="s">
        <v>121</v>
      </c>
      <c r="P43" s="152"/>
      <c r="Q43" s="152"/>
      <c r="R43" s="152"/>
      <c r="S43" s="122"/>
      <c r="T43" s="19"/>
      <c r="AD43" s="72" t="s">
        <v>0</v>
      </c>
      <c r="AF43" s="181"/>
    </row>
    <row r="44" spans="1:33" hidden="1">
      <c r="A44" s="19"/>
      <c r="B44" s="184"/>
      <c r="C44" s="145"/>
      <c r="D44" s="185"/>
      <c r="E44" s="151"/>
      <c r="F44" s="151"/>
      <c r="G44" s="151"/>
      <c r="H44" s="151"/>
      <c r="I44" s="151"/>
      <c r="J44" s="151"/>
      <c r="K44" s="151"/>
      <c r="L44" s="151"/>
      <c r="M44" s="186">
        <v>0</v>
      </c>
      <c r="N44" s="13">
        <v>0</v>
      </c>
      <c r="O44" s="97" t="s">
        <v>437</v>
      </c>
      <c r="P44" s="19"/>
      <c r="Q44" s="177"/>
      <c r="R44" s="152"/>
      <c r="S44" s="122"/>
      <c r="T44" s="19"/>
      <c r="AF44" s="181"/>
    </row>
    <row r="45" spans="1:33" hidden="1">
      <c r="A45" s="19"/>
      <c r="B45" s="184"/>
      <c r="C45" s="145"/>
      <c r="D45" s="185"/>
      <c r="E45" s="151"/>
      <c r="F45" s="151"/>
      <c r="G45" s="151"/>
      <c r="H45" s="151"/>
      <c r="I45" s="151"/>
      <c r="J45" s="151"/>
      <c r="K45" s="151"/>
      <c r="L45" s="151"/>
      <c r="M45" s="186">
        <v>0</v>
      </c>
      <c r="N45" s="13">
        <v>0</v>
      </c>
      <c r="O45" s="97" t="s">
        <v>437</v>
      </c>
      <c r="P45" s="19"/>
      <c r="Q45" s="177"/>
      <c r="R45" s="152"/>
      <c r="S45" s="122"/>
      <c r="T45" s="19"/>
    </row>
    <row r="46" spans="1:33" hidden="1">
      <c r="A46" s="19"/>
      <c r="B46" s="184"/>
      <c r="C46" s="145"/>
      <c r="D46" s="185"/>
      <c r="E46" s="151"/>
      <c r="F46" s="151"/>
      <c r="G46" s="151"/>
      <c r="H46" s="151"/>
      <c r="I46" s="151"/>
      <c r="J46" s="151"/>
      <c r="K46" s="151"/>
      <c r="L46" s="151"/>
      <c r="M46" s="186">
        <v>0</v>
      </c>
      <c r="N46" s="13">
        <v>0</v>
      </c>
      <c r="O46" s="97" t="s">
        <v>437</v>
      </c>
      <c r="P46" s="19"/>
      <c r="Q46" s="177"/>
      <c r="R46" s="152"/>
      <c r="S46" s="122"/>
      <c r="T46" s="19"/>
    </row>
    <row r="47" spans="1:33" hidden="1">
      <c r="A47" s="19"/>
      <c r="B47" s="184"/>
      <c r="C47" s="145"/>
      <c r="D47" s="185"/>
      <c r="E47" s="151"/>
      <c r="F47" s="151"/>
      <c r="G47" s="151"/>
      <c r="H47" s="151"/>
      <c r="I47" s="151"/>
      <c r="J47" s="151"/>
      <c r="K47" s="151"/>
      <c r="L47" s="151"/>
      <c r="M47" s="186">
        <v>0</v>
      </c>
      <c r="N47" s="13">
        <v>0</v>
      </c>
      <c r="O47" s="97" t="s">
        <v>437</v>
      </c>
      <c r="P47" s="19"/>
      <c r="Q47" s="152"/>
      <c r="R47" s="152"/>
      <c r="S47" s="122"/>
      <c r="T47" s="19"/>
    </row>
    <row r="48" spans="1:33" hidden="1">
      <c r="A48" s="19"/>
      <c r="B48" s="184"/>
      <c r="C48" s="145"/>
      <c r="D48" s="185"/>
      <c r="E48" s="151"/>
      <c r="F48" s="151"/>
      <c r="G48" s="151"/>
      <c r="H48" s="151"/>
      <c r="I48" s="151"/>
      <c r="J48" s="151"/>
      <c r="K48" s="151"/>
      <c r="L48" s="151"/>
      <c r="M48" s="186">
        <v>0</v>
      </c>
      <c r="N48" s="13">
        <v>0</v>
      </c>
      <c r="O48" s="97" t="s">
        <v>437</v>
      </c>
      <c r="P48" s="19"/>
      <c r="Q48" s="152"/>
      <c r="R48" s="152"/>
      <c r="S48" s="122"/>
      <c r="T48" s="19"/>
      <c r="AD48" s="72" t="s">
        <v>161</v>
      </c>
    </row>
    <row r="49" spans="1:30" hidden="1">
      <c r="A49" s="19"/>
      <c r="B49" s="184"/>
      <c r="C49" s="145"/>
      <c r="D49" s="185"/>
      <c r="E49" s="151"/>
      <c r="F49" s="151"/>
      <c r="G49" s="151"/>
      <c r="H49" s="151"/>
      <c r="I49" s="151"/>
      <c r="J49" s="151"/>
      <c r="K49" s="151"/>
      <c r="L49" s="151"/>
      <c r="M49" s="186">
        <v>0</v>
      </c>
      <c r="N49" s="13">
        <v>0</v>
      </c>
      <c r="O49" s="97" t="s">
        <v>437</v>
      </c>
      <c r="P49" s="19"/>
      <c r="Q49" s="152"/>
      <c r="R49" s="152"/>
      <c r="S49" s="122"/>
      <c r="T49" s="19"/>
    </row>
    <row r="50" spans="1:30" hidden="1">
      <c r="A50" s="19"/>
      <c r="B50" s="184"/>
      <c r="C50" s="145"/>
      <c r="D50" s="185"/>
      <c r="E50" s="151"/>
      <c r="F50" s="151"/>
      <c r="G50" s="151"/>
      <c r="H50" s="151"/>
      <c r="I50" s="151"/>
      <c r="J50" s="151"/>
      <c r="K50" s="151"/>
      <c r="L50" s="151"/>
      <c r="M50" s="186">
        <v>0</v>
      </c>
      <c r="N50" s="13">
        <v>0</v>
      </c>
      <c r="O50" s="97" t="s">
        <v>437</v>
      </c>
      <c r="P50" s="19"/>
      <c r="Q50" s="152"/>
      <c r="R50" s="152"/>
      <c r="S50" s="122"/>
      <c r="T50" s="19"/>
      <c r="AD50" s="72" t="s">
        <v>0</v>
      </c>
    </row>
    <row r="51" spans="1:30" hidden="1">
      <c r="A51" s="19"/>
      <c r="B51" s="184"/>
      <c r="C51" s="145"/>
      <c r="D51" s="185"/>
      <c r="E51" s="151"/>
      <c r="F51" s="151"/>
      <c r="G51" s="151"/>
      <c r="H51" s="151"/>
      <c r="I51" s="151"/>
      <c r="J51" s="151"/>
      <c r="K51" s="151"/>
      <c r="L51" s="151"/>
      <c r="M51" s="186">
        <v>0</v>
      </c>
      <c r="N51" s="13">
        <v>0</v>
      </c>
      <c r="O51" s="97" t="s">
        <v>437</v>
      </c>
      <c r="P51" s="19"/>
      <c r="Q51" s="152"/>
      <c r="R51" s="152"/>
      <c r="S51" s="122"/>
      <c r="T51" s="19"/>
      <c r="AD51" s="72" t="s">
        <v>0</v>
      </c>
    </row>
    <row r="52" spans="1:30" hidden="1">
      <c r="A52" s="19"/>
      <c r="B52" s="150"/>
      <c r="C52" s="150"/>
      <c r="D52" s="169"/>
      <c r="E52" s="169"/>
      <c r="F52" s="170"/>
      <c r="G52" s="150"/>
      <c r="H52" s="150"/>
      <c r="I52" s="152"/>
      <c r="J52" s="152"/>
      <c r="K52" s="152"/>
      <c r="L52" s="152"/>
      <c r="M52" s="152"/>
      <c r="N52" s="152"/>
      <c r="O52" s="152"/>
      <c r="P52" s="152"/>
      <c r="Q52" s="152"/>
      <c r="R52" s="152"/>
      <c r="S52" s="122"/>
      <c r="AD52" s="72" t="s">
        <v>0</v>
      </c>
    </row>
    <row r="53" spans="1:30" hidden="1">
      <c r="B53" s="150"/>
      <c r="C53" s="150"/>
      <c r="D53" s="169"/>
      <c r="E53" s="169"/>
      <c r="F53" s="170"/>
      <c r="G53" s="150"/>
      <c r="H53" s="150"/>
      <c r="I53" s="152"/>
      <c r="J53" s="152"/>
      <c r="K53" s="152"/>
      <c r="L53" s="152"/>
      <c r="M53" s="152"/>
      <c r="N53" s="152"/>
      <c r="O53" s="152"/>
      <c r="P53" s="152"/>
      <c r="Q53" s="152"/>
      <c r="R53" s="152"/>
      <c r="S53" s="122"/>
      <c r="T53" s="19"/>
      <c r="AD53" s="72" t="s">
        <v>0</v>
      </c>
    </row>
    <row r="54" spans="1:30" ht="39.75" hidden="1">
      <c r="A54" s="144" t="s">
        <v>138</v>
      </c>
      <c r="B54" s="143" t="s">
        <v>213</v>
      </c>
      <c r="C54" s="143" t="s">
        <v>153</v>
      </c>
      <c r="D54" s="143" t="s">
        <v>152</v>
      </c>
      <c r="E54" s="143" t="s">
        <v>202</v>
      </c>
      <c r="F54" s="170"/>
      <c r="G54" s="150"/>
      <c r="H54" s="150"/>
      <c r="I54" s="152"/>
      <c r="J54" s="152"/>
      <c r="K54" s="152"/>
      <c r="L54" s="152"/>
      <c r="M54" s="152"/>
      <c r="N54" s="152"/>
      <c r="O54" s="152"/>
      <c r="P54" s="152"/>
      <c r="Q54" s="152"/>
      <c r="R54" s="152"/>
      <c r="S54" s="122"/>
      <c r="T54" s="19"/>
      <c r="AD54" s="72" t="s">
        <v>0</v>
      </c>
    </row>
    <row r="55" spans="1:30" hidden="1">
      <c r="A55" s="19"/>
      <c r="B55" s="13" t="s">
        <v>250</v>
      </c>
      <c r="C55" s="13">
        <v>0</v>
      </c>
      <c r="D55" s="13">
        <v>0</v>
      </c>
      <c r="E55" s="187">
        <v>0</v>
      </c>
      <c r="F55" s="170"/>
      <c r="G55" s="150"/>
      <c r="H55" s="150"/>
      <c r="I55" s="152"/>
      <c r="J55" s="152"/>
      <c r="K55" s="152"/>
      <c r="L55" s="152"/>
      <c r="M55" s="152"/>
      <c r="N55" s="152"/>
      <c r="O55" s="152"/>
      <c r="P55" s="152"/>
      <c r="Q55" s="152"/>
      <c r="R55" s="152"/>
      <c r="S55" s="153"/>
      <c r="AD55" s="72" t="s">
        <v>160</v>
      </c>
    </row>
    <row r="56" spans="1:30" hidden="1">
      <c r="A56" s="19"/>
      <c r="B56" s="13" t="s">
        <v>251</v>
      </c>
      <c r="C56" s="13">
        <v>0</v>
      </c>
      <c r="D56" s="13">
        <v>0</v>
      </c>
      <c r="E56" s="187">
        <v>0</v>
      </c>
      <c r="F56" s="170"/>
      <c r="G56" s="150"/>
      <c r="H56" s="150"/>
      <c r="I56" s="152"/>
      <c r="J56" s="152"/>
      <c r="K56" s="152"/>
      <c r="L56" s="152"/>
      <c r="M56" s="152"/>
      <c r="N56" s="152"/>
      <c r="O56" s="152"/>
      <c r="P56" s="152"/>
      <c r="Q56" s="152"/>
      <c r="R56" s="152"/>
      <c r="S56" s="153"/>
    </row>
    <row r="57" spans="1:30" hidden="1">
      <c r="A57" s="19"/>
      <c r="B57" s="13" t="s">
        <v>261</v>
      </c>
      <c r="C57" s="13">
        <v>0</v>
      </c>
      <c r="D57" s="13">
        <v>0</v>
      </c>
      <c r="E57" s="187">
        <v>0</v>
      </c>
      <c r="F57" s="170"/>
      <c r="G57" s="150"/>
      <c r="H57" s="150"/>
      <c r="I57" s="152"/>
      <c r="J57" s="152"/>
      <c r="K57" s="152"/>
      <c r="L57" s="152"/>
      <c r="M57" s="152"/>
      <c r="N57" s="152"/>
      <c r="O57" s="152"/>
      <c r="P57" s="152"/>
      <c r="Q57" s="152"/>
      <c r="R57" s="152"/>
      <c r="S57" s="153"/>
    </row>
    <row r="58" spans="1:30" hidden="1">
      <c r="A58" s="19"/>
      <c r="B58" s="13" t="s">
        <v>437</v>
      </c>
      <c r="C58" s="13">
        <v>0</v>
      </c>
      <c r="D58" s="13">
        <v>0</v>
      </c>
      <c r="E58" s="187" t="s">
        <v>437</v>
      </c>
      <c r="F58" s="170"/>
      <c r="G58" s="150"/>
      <c r="H58" s="150"/>
      <c r="I58" s="152"/>
      <c r="J58" s="152"/>
      <c r="K58" s="152"/>
      <c r="L58" s="152"/>
      <c r="M58" s="152"/>
      <c r="N58" s="152"/>
      <c r="O58" s="152"/>
      <c r="P58" s="152"/>
      <c r="Q58" s="152"/>
      <c r="R58" s="152"/>
      <c r="S58" s="153"/>
      <c r="W58" s="181"/>
      <c r="X58" s="181"/>
      <c r="Y58" s="181"/>
      <c r="Z58" s="181"/>
      <c r="AB58" s="181"/>
      <c r="AC58" s="181"/>
    </row>
    <row r="59" spans="1:30" hidden="1">
      <c r="A59" s="19"/>
      <c r="B59" s="13" t="s">
        <v>437</v>
      </c>
      <c r="C59" s="13">
        <v>0</v>
      </c>
      <c r="D59" s="13">
        <v>0</v>
      </c>
      <c r="E59" s="187" t="s">
        <v>437</v>
      </c>
      <c r="F59" s="152"/>
      <c r="G59" s="152"/>
      <c r="H59" s="152"/>
      <c r="I59" s="152"/>
      <c r="J59" s="152"/>
      <c r="K59" s="152"/>
      <c r="L59" s="152"/>
      <c r="M59" s="152"/>
      <c r="N59" s="152"/>
      <c r="O59" s="152"/>
      <c r="P59" s="152"/>
      <c r="Q59" s="152"/>
      <c r="R59" s="152"/>
      <c r="S59" s="188"/>
      <c r="U59" s="181"/>
      <c r="V59" s="181"/>
      <c r="W59" s="181"/>
      <c r="X59" s="181"/>
      <c r="Y59" s="181"/>
      <c r="Z59" s="181"/>
      <c r="AA59" s="181"/>
      <c r="AB59" s="181"/>
      <c r="AC59" s="181"/>
    </row>
    <row r="60" spans="1:30" hidden="1">
      <c r="A60" s="19"/>
      <c r="B60" s="13" t="s">
        <v>437</v>
      </c>
      <c r="C60" s="13">
        <v>0</v>
      </c>
      <c r="D60" s="13">
        <v>0</v>
      </c>
      <c r="E60" s="187" t="s">
        <v>437</v>
      </c>
      <c r="F60" s="152"/>
      <c r="G60" s="152"/>
      <c r="H60" s="152"/>
      <c r="I60" s="152"/>
      <c r="J60" s="152"/>
      <c r="K60" s="152"/>
      <c r="L60" s="152"/>
      <c r="M60" s="152"/>
      <c r="N60" s="152"/>
      <c r="O60" s="152"/>
      <c r="P60" s="152"/>
      <c r="Q60" s="152"/>
      <c r="R60" s="152"/>
      <c r="S60" s="188"/>
      <c r="U60" s="181"/>
      <c r="V60" s="181"/>
      <c r="W60" s="181"/>
      <c r="X60" s="181"/>
      <c r="Y60" s="181"/>
      <c r="Z60" s="181"/>
      <c r="AA60" s="181"/>
      <c r="AB60" s="181"/>
      <c r="AC60" s="181"/>
      <c r="AD60" s="72" t="s">
        <v>160</v>
      </c>
    </row>
    <row r="61" spans="1:30" hidden="1">
      <c r="A61" s="19"/>
      <c r="B61" s="13" t="s">
        <v>437</v>
      </c>
      <c r="C61" s="13">
        <v>0</v>
      </c>
      <c r="D61" s="13">
        <v>0</v>
      </c>
      <c r="E61" s="187" t="s">
        <v>437</v>
      </c>
      <c r="F61" s="152"/>
      <c r="G61" s="152"/>
      <c r="H61" s="152"/>
      <c r="I61" s="152"/>
      <c r="J61" s="152"/>
      <c r="K61" s="152"/>
      <c r="L61" s="152"/>
      <c r="M61" s="152"/>
      <c r="N61" s="152"/>
      <c r="O61" s="152"/>
      <c r="P61" s="152"/>
      <c r="Q61" s="152"/>
      <c r="R61" s="152"/>
      <c r="S61" s="188"/>
      <c r="U61" s="181"/>
      <c r="V61" s="181"/>
      <c r="W61" s="181"/>
      <c r="X61" s="181"/>
      <c r="Y61" s="181"/>
      <c r="Z61" s="181"/>
      <c r="AA61" s="181"/>
      <c r="AB61" s="181"/>
      <c r="AC61" s="181"/>
      <c r="AD61" s="72" t="s">
        <v>160</v>
      </c>
    </row>
    <row r="62" spans="1:30" hidden="1">
      <c r="A62" s="19"/>
      <c r="B62" s="178"/>
      <c r="C62" s="178"/>
      <c r="D62" s="178"/>
      <c r="E62" s="178"/>
      <c r="F62" s="152"/>
      <c r="G62" s="152"/>
      <c r="H62" s="152"/>
      <c r="I62" s="152"/>
      <c r="J62" s="152"/>
      <c r="K62" s="152"/>
      <c r="L62" s="152"/>
      <c r="M62" s="152"/>
      <c r="N62" s="152"/>
      <c r="O62" s="152"/>
      <c r="P62" s="152"/>
      <c r="Q62" s="152"/>
      <c r="R62" s="152"/>
      <c r="S62" s="188"/>
      <c r="U62" s="181"/>
      <c r="V62" s="181"/>
      <c r="W62" s="181"/>
      <c r="X62" s="181"/>
      <c r="Y62" s="181"/>
      <c r="Z62" s="181"/>
      <c r="AA62" s="181"/>
      <c r="AB62" s="181"/>
      <c r="AC62" s="181"/>
      <c r="AD62" s="72" t="s">
        <v>0</v>
      </c>
    </row>
    <row r="63" spans="1:30" hidden="1">
      <c r="A63" s="19"/>
      <c r="B63" s="178"/>
      <c r="C63" s="178"/>
      <c r="D63" s="178"/>
      <c r="E63" s="178"/>
      <c r="F63" s="152"/>
      <c r="G63" s="152"/>
      <c r="H63" s="152"/>
      <c r="I63" s="152"/>
      <c r="J63" s="152"/>
      <c r="K63" s="152"/>
      <c r="L63" s="152"/>
      <c r="M63" s="152"/>
      <c r="N63" s="152"/>
      <c r="O63" s="152"/>
      <c r="P63" s="152"/>
      <c r="Q63" s="152"/>
      <c r="R63" s="152"/>
      <c r="S63" s="188"/>
      <c r="U63" s="181"/>
      <c r="V63" s="181"/>
      <c r="W63" s="181"/>
      <c r="X63" s="181"/>
      <c r="Y63" s="181"/>
      <c r="Z63" s="181"/>
      <c r="AA63" s="181"/>
      <c r="AB63" s="181"/>
      <c r="AC63" s="181"/>
    </row>
    <row r="64" spans="1:30">
      <c r="A64" s="251" t="s">
        <v>139</v>
      </c>
      <c r="B64" s="276" t="s">
        <v>122</v>
      </c>
      <c r="C64" s="277"/>
      <c r="D64" s="277"/>
      <c r="E64" s="277"/>
      <c r="F64" s="277"/>
      <c r="G64" s="277"/>
      <c r="H64" s="277"/>
      <c r="I64" s="277"/>
      <c r="J64" s="277"/>
      <c r="K64" s="277"/>
      <c r="L64" s="277"/>
      <c r="M64" s="277"/>
      <c r="N64" s="277"/>
      <c r="O64" s="261"/>
      <c r="P64" s="152"/>
      <c r="Q64" s="152"/>
      <c r="R64" s="152"/>
      <c r="U64" s="181"/>
      <c r="V64" s="181"/>
      <c r="W64" s="181"/>
      <c r="X64" s="181"/>
      <c r="Y64" s="181"/>
      <c r="Z64" s="181"/>
      <c r="AA64" s="181"/>
      <c r="AB64" s="181"/>
      <c r="AC64" s="181"/>
      <c r="AD64" s="72" t="s">
        <v>160</v>
      </c>
    </row>
    <row r="65" spans="1:30" ht="36">
      <c r="A65" s="242"/>
      <c r="B65" s="86" t="s">
        <v>200</v>
      </c>
      <c r="C65" s="86" t="s">
        <v>201</v>
      </c>
      <c r="D65" s="86" t="s">
        <v>202</v>
      </c>
      <c r="E65" s="86" t="s">
        <v>3</v>
      </c>
      <c r="F65" s="86" t="s">
        <v>4</v>
      </c>
      <c r="G65" s="86" t="s">
        <v>5</v>
      </c>
      <c r="H65" s="86" t="s">
        <v>18</v>
      </c>
      <c r="I65" s="86" t="s">
        <v>22</v>
      </c>
      <c r="J65" s="86" t="s">
        <v>24</v>
      </c>
      <c r="K65" s="86" t="s">
        <v>70</v>
      </c>
      <c r="L65" s="86" t="s">
        <v>55</v>
      </c>
      <c r="M65" s="86" t="s">
        <v>57</v>
      </c>
      <c r="N65" s="86" t="s">
        <v>88</v>
      </c>
      <c r="O65" s="86" t="s">
        <v>235</v>
      </c>
      <c r="P65" s="152"/>
      <c r="Q65" s="152"/>
      <c r="R65" s="152"/>
      <c r="U65" s="181"/>
      <c r="V65" s="181"/>
      <c r="AA65" s="181"/>
      <c r="AD65" s="72" t="s">
        <v>160</v>
      </c>
    </row>
    <row r="66" spans="1:30" ht="49.5" customHeight="1">
      <c r="A66" s="244"/>
      <c r="B66" s="13">
        <v>229</v>
      </c>
      <c r="C66" s="13">
        <v>208</v>
      </c>
      <c r="D66" s="97">
        <v>0.90829694323144106</v>
      </c>
      <c r="E66" s="97">
        <v>0.99047619047619051</v>
      </c>
      <c r="F66" s="97">
        <v>0.955952380952381</v>
      </c>
      <c r="G66" s="97">
        <v>0.93809523809523798</v>
      </c>
      <c r="H66" s="97">
        <v>0.89642857142857135</v>
      </c>
      <c r="I66" s="97">
        <v>0.98333333333333339</v>
      </c>
      <c r="J66" s="97">
        <v>0.94642857142857151</v>
      </c>
      <c r="K66" s="97">
        <v>0.85357142857142865</v>
      </c>
      <c r="L66" s="97">
        <v>0.88690476190476186</v>
      </c>
      <c r="M66" s="97">
        <v>0.98333333333333339</v>
      </c>
      <c r="N66" s="97">
        <v>0.98214285714285721</v>
      </c>
      <c r="O66" s="97">
        <v>0.875</v>
      </c>
      <c r="P66" s="152"/>
      <c r="Q66" s="152"/>
      <c r="R66" s="152"/>
      <c r="AD66" s="72" t="s">
        <v>0</v>
      </c>
    </row>
    <row r="67" spans="1:30">
      <c r="A67" s="153"/>
      <c r="B67" s="153"/>
      <c r="C67" s="153"/>
      <c r="D67" s="153"/>
      <c r="E67" s="153"/>
      <c r="F67" s="153"/>
      <c r="G67" s="153"/>
      <c r="H67" s="153"/>
      <c r="I67" s="153"/>
      <c r="J67" s="153"/>
      <c r="K67" s="153"/>
      <c r="L67" s="153"/>
      <c r="M67" s="153"/>
      <c r="N67" s="153"/>
      <c r="O67" s="153"/>
      <c r="P67" s="152"/>
      <c r="Q67" s="152"/>
      <c r="R67" s="152"/>
    </row>
    <row r="68" spans="1:30">
      <c r="A68" s="19"/>
      <c r="B68" s="276" t="s">
        <v>131</v>
      </c>
      <c r="C68" s="260"/>
      <c r="D68" s="260"/>
      <c r="E68" s="260"/>
      <c r="F68" s="261"/>
      <c r="G68" s="18"/>
      <c r="H68" s="154"/>
      <c r="I68" s="154"/>
      <c r="J68" s="154"/>
      <c r="K68" s="154"/>
      <c r="L68" s="154"/>
      <c r="M68" s="152"/>
      <c r="N68" s="152"/>
      <c r="O68" s="152"/>
      <c r="P68" s="152"/>
      <c r="Q68" s="152"/>
      <c r="R68" s="152"/>
      <c r="S68" s="188"/>
      <c r="AD68" s="72" t="s">
        <v>160</v>
      </c>
    </row>
    <row r="69" spans="1:30" ht="24">
      <c r="A69" s="19"/>
      <c r="B69" s="94" t="s">
        <v>102</v>
      </c>
      <c r="C69" s="94" t="s">
        <v>103</v>
      </c>
      <c r="D69" s="94" t="s">
        <v>104</v>
      </c>
      <c r="E69" s="94" t="s">
        <v>106</v>
      </c>
      <c r="F69" s="94" t="s">
        <v>148</v>
      </c>
      <c r="G69" s="19"/>
      <c r="H69" s="19"/>
      <c r="I69" s="19"/>
      <c r="J69" s="19"/>
      <c r="K69" s="19"/>
      <c r="L69" s="19"/>
      <c r="M69" s="19"/>
      <c r="N69" s="19"/>
      <c r="O69" s="19"/>
      <c r="P69" s="152"/>
      <c r="Q69" s="152"/>
      <c r="R69" s="152"/>
      <c r="AD69" s="72" t="s">
        <v>160</v>
      </c>
    </row>
    <row r="70" spans="1:30">
      <c r="A70" s="19"/>
      <c r="B70" s="30">
        <v>0.92592592592592593</v>
      </c>
      <c r="C70" s="30">
        <v>0</v>
      </c>
      <c r="D70" s="30">
        <v>0</v>
      </c>
      <c r="E70" s="30">
        <v>7.407407407407407E-2</v>
      </c>
      <c r="F70" s="189">
        <v>15850</v>
      </c>
      <c r="G70" s="19"/>
      <c r="H70" s="19"/>
      <c r="I70" s="19"/>
      <c r="J70" s="19"/>
      <c r="K70" s="19"/>
      <c r="L70" s="19"/>
      <c r="M70" s="19"/>
      <c r="N70" s="19"/>
      <c r="O70" s="19"/>
      <c r="P70" s="19"/>
      <c r="Q70" s="19"/>
      <c r="R70" s="19"/>
      <c r="AD70" s="72" t="s">
        <v>0</v>
      </c>
    </row>
    <row r="71" spans="1:30">
      <c r="A71" s="19"/>
      <c r="B71" s="18"/>
      <c r="C71" s="18"/>
      <c r="D71" s="18"/>
      <c r="E71" s="18"/>
      <c r="F71" s="18"/>
      <c r="G71" s="19"/>
      <c r="H71" s="19"/>
      <c r="I71" s="19"/>
      <c r="J71" s="19"/>
      <c r="K71" s="19"/>
      <c r="L71" s="19"/>
      <c r="M71" s="19"/>
      <c r="N71" s="19"/>
      <c r="O71" s="19"/>
      <c r="P71" s="19"/>
      <c r="Q71" s="19"/>
      <c r="R71" s="19"/>
    </row>
    <row r="72" spans="1:30">
      <c r="A72" s="19"/>
      <c r="B72" s="19"/>
      <c r="C72" s="19"/>
      <c r="D72" s="19"/>
      <c r="E72" s="19"/>
      <c r="F72" s="19"/>
      <c r="G72" s="19"/>
      <c r="H72" s="19"/>
      <c r="I72" s="19"/>
      <c r="J72" s="19"/>
      <c r="K72" s="19"/>
      <c r="L72" s="19"/>
      <c r="M72" s="19"/>
      <c r="N72" s="19"/>
      <c r="O72" s="19"/>
      <c r="P72" s="19"/>
      <c r="Q72" s="19"/>
      <c r="R72" s="19"/>
      <c r="AD72" s="72" t="s">
        <v>160</v>
      </c>
    </row>
    <row r="73" spans="1:30">
      <c r="A73" s="251" t="s">
        <v>248</v>
      </c>
      <c r="B73" s="272" t="s">
        <v>249</v>
      </c>
      <c r="C73" s="272"/>
      <c r="D73" s="272"/>
      <c r="E73" s="272"/>
      <c r="F73" s="244"/>
      <c r="G73" s="244"/>
      <c r="H73" s="155"/>
      <c r="I73" s="19"/>
      <c r="J73" s="19"/>
      <c r="K73" s="19"/>
      <c r="L73" s="19"/>
      <c r="M73" s="19"/>
      <c r="N73" s="19"/>
      <c r="O73" s="19"/>
      <c r="P73" s="19"/>
      <c r="Q73" s="19"/>
      <c r="R73" s="19"/>
      <c r="AD73" s="72" t="s">
        <v>160</v>
      </c>
    </row>
    <row r="74" spans="1:30">
      <c r="A74" s="242"/>
      <c r="B74" s="141" t="s">
        <v>230</v>
      </c>
      <c r="C74" s="141" t="s">
        <v>231</v>
      </c>
      <c r="D74" s="141" t="s">
        <v>232</v>
      </c>
      <c r="E74" s="141" t="s">
        <v>233</v>
      </c>
      <c r="F74" s="141" t="s">
        <v>239</v>
      </c>
      <c r="G74" s="141" t="s">
        <v>184</v>
      </c>
      <c r="H74" s="19"/>
      <c r="I74" s="19"/>
      <c r="J74" s="19"/>
      <c r="K74" s="19"/>
      <c r="L74" s="19"/>
      <c r="M74" s="19"/>
      <c r="N74" s="19"/>
      <c r="O74" s="19"/>
      <c r="P74" s="19"/>
      <c r="Q74" s="19"/>
      <c r="R74" s="19"/>
      <c r="AD74" s="72" t="s">
        <v>0</v>
      </c>
    </row>
    <row r="75" spans="1:30" ht="25.9" customHeight="1">
      <c r="A75" s="281" t="s">
        <v>245</v>
      </c>
      <c r="B75" s="282"/>
      <c r="C75" s="282"/>
      <c r="D75" s="282"/>
      <c r="E75" s="282"/>
      <c r="F75" s="282"/>
      <c r="G75" s="283"/>
      <c r="H75" s="19"/>
      <c r="I75" s="19"/>
      <c r="J75" s="19"/>
      <c r="K75" s="18"/>
      <c r="L75" s="18"/>
      <c r="M75" s="18"/>
      <c r="N75" s="18"/>
      <c r="O75" s="18"/>
      <c r="P75" s="18"/>
      <c r="Q75" s="18"/>
      <c r="R75" s="18"/>
    </row>
    <row r="76" spans="1:30">
      <c r="A76" s="139" t="s">
        <v>240</v>
      </c>
      <c r="B76" s="190">
        <v>0</v>
      </c>
      <c r="C76" s="190">
        <v>0</v>
      </c>
      <c r="D76" s="190">
        <v>18</v>
      </c>
      <c r="E76" s="190">
        <v>0</v>
      </c>
      <c r="F76" s="190">
        <v>9</v>
      </c>
      <c r="G76" s="190">
        <v>27</v>
      </c>
      <c r="H76" s="19"/>
      <c r="I76" s="19"/>
      <c r="J76" s="19"/>
      <c r="K76" s="18"/>
      <c r="L76" s="18"/>
      <c r="M76" s="18"/>
      <c r="N76" s="18"/>
      <c r="O76" s="18"/>
      <c r="P76" s="18"/>
      <c r="Q76" s="18"/>
      <c r="R76" s="18"/>
      <c r="AD76" s="72" t="s">
        <v>160</v>
      </c>
    </row>
    <row r="77" spans="1:30">
      <c r="A77" s="139" t="s">
        <v>242</v>
      </c>
      <c r="B77" s="191">
        <v>0</v>
      </c>
      <c r="C77" s="191">
        <v>0</v>
      </c>
      <c r="D77" s="191">
        <v>0.66666666666666663</v>
      </c>
      <c r="E77" s="191">
        <v>0</v>
      </c>
      <c r="F77" s="191">
        <v>0.33333333333333331</v>
      </c>
      <c r="G77" s="191">
        <v>1</v>
      </c>
      <c r="H77" s="19"/>
      <c r="I77" s="19"/>
      <c r="J77" s="19"/>
      <c r="K77" s="18"/>
      <c r="L77" s="18"/>
      <c r="M77" s="18"/>
      <c r="N77" s="18"/>
      <c r="O77" s="18"/>
      <c r="P77" s="18"/>
      <c r="Q77" s="18"/>
      <c r="R77" s="18"/>
      <c r="AD77" s="72" t="s">
        <v>160</v>
      </c>
    </row>
    <row r="78" spans="1:30">
      <c r="A78" s="281" t="s">
        <v>246</v>
      </c>
      <c r="B78" s="282"/>
      <c r="C78" s="282"/>
      <c r="D78" s="282"/>
      <c r="E78" s="282"/>
      <c r="F78" s="282"/>
      <c r="G78" s="283"/>
      <c r="H78" s="19"/>
      <c r="I78" s="19"/>
      <c r="J78" s="19"/>
      <c r="K78" s="18"/>
      <c r="L78" s="18"/>
      <c r="M78" s="18"/>
      <c r="N78" s="18"/>
      <c r="O78" s="18"/>
      <c r="P78" s="18"/>
      <c r="Q78" s="18"/>
      <c r="R78" s="18"/>
    </row>
    <row r="79" spans="1:30">
      <c r="A79" s="139" t="s">
        <v>236</v>
      </c>
      <c r="B79" s="22">
        <v>0</v>
      </c>
      <c r="C79" s="22">
        <v>0</v>
      </c>
      <c r="D79" s="22">
        <v>11</v>
      </c>
      <c r="E79" s="22">
        <v>0</v>
      </c>
      <c r="F79" s="22">
        <v>0</v>
      </c>
      <c r="G79" s="192">
        <v>11</v>
      </c>
      <c r="AD79" s="72" t="s">
        <v>0</v>
      </c>
    </row>
    <row r="80" spans="1:30">
      <c r="A80" s="139" t="s">
        <v>243</v>
      </c>
      <c r="B80" s="193">
        <v>0</v>
      </c>
      <c r="C80" s="193">
        <v>0</v>
      </c>
      <c r="D80" s="193">
        <v>1</v>
      </c>
      <c r="E80" s="193">
        <v>0</v>
      </c>
      <c r="F80" s="193">
        <v>0</v>
      </c>
      <c r="G80" s="193">
        <v>1</v>
      </c>
    </row>
    <row r="81" spans="1:30">
      <c r="A81" s="281" t="s">
        <v>247</v>
      </c>
      <c r="B81" s="282"/>
      <c r="C81" s="282"/>
      <c r="D81" s="282"/>
      <c r="E81" s="282"/>
      <c r="F81" s="282"/>
      <c r="G81" s="283"/>
    </row>
    <row r="82" spans="1:30">
      <c r="A82" s="140" t="s">
        <v>237</v>
      </c>
      <c r="B82" s="22">
        <v>0</v>
      </c>
      <c r="C82" s="22">
        <v>0</v>
      </c>
      <c r="D82" s="22">
        <v>7</v>
      </c>
      <c r="E82" s="22">
        <v>0</v>
      </c>
      <c r="F82" s="22">
        <v>0</v>
      </c>
      <c r="G82" s="192">
        <v>7</v>
      </c>
      <c r="AD82" s="72" t="s">
        <v>160</v>
      </c>
    </row>
    <row r="83" spans="1:30">
      <c r="A83" s="140" t="s">
        <v>244</v>
      </c>
      <c r="B83" s="193">
        <v>0</v>
      </c>
      <c r="C83" s="193">
        <v>0</v>
      </c>
      <c r="D83" s="193">
        <v>1</v>
      </c>
      <c r="E83" s="194">
        <v>0</v>
      </c>
      <c r="F83" s="194">
        <v>0</v>
      </c>
      <c r="G83" s="193">
        <v>1</v>
      </c>
      <c r="AD83" s="72" t="s">
        <v>0</v>
      </c>
    </row>
    <row r="85" spans="1:30">
      <c r="I85" s="205"/>
      <c r="J85" s="205"/>
      <c r="K85" s="205"/>
      <c r="L85" s="205"/>
      <c r="M85" s="205"/>
    </row>
    <row r="86" spans="1:30" ht="24">
      <c r="A86" s="251" t="s">
        <v>373</v>
      </c>
      <c r="B86" s="254" t="s">
        <v>308</v>
      </c>
      <c r="C86" s="255" t="s">
        <v>311</v>
      </c>
      <c r="D86" s="256"/>
      <c r="E86" s="204" t="s">
        <v>314</v>
      </c>
      <c r="F86" s="204" t="s">
        <v>313</v>
      </c>
      <c r="G86" s="204" t="s">
        <v>319</v>
      </c>
      <c r="H86" s="252" t="s">
        <v>315</v>
      </c>
      <c r="J86" s="272" t="s">
        <v>367</v>
      </c>
      <c r="K86" s="272"/>
      <c r="L86" s="272"/>
      <c r="M86" s="272"/>
      <c r="N86" s="205"/>
      <c r="O86" s="205"/>
    </row>
    <row r="87" spans="1:30" ht="28.5" customHeight="1">
      <c r="A87" s="242"/>
      <c r="B87" s="254"/>
      <c r="C87" s="210" t="s">
        <v>309</v>
      </c>
      <c r="D87" s="210" t="s">
        <v>310</v>
      </c>
      <c r="E87" s="210" t="s">
        <v>312</v>
      </c>
      <c r="F87" s="210" t="s">
        <v>316</v>
      </c>
      <c r="G87" s="210" t="s">
        <v>320</v>
      </c>
      <c r="H87" s="253"/>
      <c r="J87" s="223" t="s">
        <v>348</v>
      </c>
      <c r="K87" s="223" t="s">
        <v>349</v>
      </c>
      <c r="L87" s="223" t="s">
        <v>357</v>
      </c>
      <c r="M87" s="223" t="s">
        <v>347</v>
      </c>
      <c r="N87" s="225">
        <v>42894</v>
      </c>
      <c r="O87" s="205"/>
      <c r="P87" s="205"/>
    </row>
    <row r="88" spans="1:30" ht="90">
      <c r="A88" s="19"/>
      <c r="B88" s="198" t="s">
        <v>271</v>
      </c>
      <c r="C88" s="211"/>
      <c r="D88" s="211"/>
      <c r="E88" s="211"/>
      <c r="F88" s="211"/>
      <c r="G88" s="212"/>
      <c r="H88" s="212"/>
      <c r="J88" s="222" t="s">
        <v>346</v>
      </c>
      <c r="K88" s="222" t="s">
        <v>350</v>
      </c>
      <c r="L88" s="222" t="s">
        <v>345</v>
      </c>
      <c r="M88" s="222" t="s">
        <v>351</v>
      </c>
      <c r="N88" s="224" t="s">
        <v>402</v>
      </c>
      <c r="O88" s="205"/>
      <c r="P88" s="205"/>
      <c r="AC88" s="72" t="s">
        <v>0</v>
      </c>
    </row>
    <row r="89" spans="1:30" ht="22.5">
      <c r="A89" s="19"/>
      <c r="B89" s="198" t="s">
        <v>272</v>
      </c>
      <c r="C89" s="211"/>
      <c r="D89" s="211"/>
      <c r="E89" s="211"/>
      <c r="F89" s="211"/>
      <c r="G89" s="212"/>
      <c r="H89" s="212"/>
      <c r="J89" s="222" t="s">
        <v>352</v>
      </c>
      <c r="K89" s="222" t="s">
        <v>353</v>
      </c>
      <c r="L89" s="222" t="s">
        <v>89</v>
      </c>
      <c r="M89" s="222" t="s">
        <v>354</v>
      </c>
      <c r="N89" s="166" t="s">
        <v>401</v>
      </c>
      <c r="O89" s="205"/>
      <c r="P89" s="205"/>
      <c r="AC89" s="72" t="s">
        <v>0</v>
      </c>
    </row>
    <row r="90" spans="1:30" ht="52.5" customHeight="1">
      <c r="A90" s="19"/>
      <c r="B90" s="198" t="s">
        <v>273</v>
      </c>
      <c r="C90" s="211" t="s">
        <v>171</v>
      </c>
      <c r="D90" s="211"/>
      <c r="E90" s="211"/>
      <c r="F90" s="211"/>
      <c r="G90" s="212"/>
      <c r="H90" s="212"/>
      <c r="J90" s="222" t="s">
        <v>355</v>
      </c>
      <c r="K90" s="222" t="s">
        <v>356</v>
      </c>
      <c r="L90" s="222" t="s">
        <v>368</v>
      </c>
      <c r="M90" s="222" t="s">
        <v>358</v>
      </c>
      <c r="N90" s="224" t="s">
        <v>403</v>
      </c>
      <c r="O90" s="216"/>
      <c r="P90" s="216"/>
      <c r="Q90" s="195"/>
    </row>
    <row r="91" spans="1:30" ht="36.75" customHeight="1">
      <c r="A91" s="19"/>
      <c r="B91" s="198" t="s">
        <v>263</v>
      </c>
      <c r="C91" s="211"/>
      <c r="D91" s="211" t="s">
        <v>171</v>
      </c>
      <c r="E91" s="211" t="s">
        <v>171</v>
      </c>
      <c r="F91" s="211"/>
      <c r="G91" s="149" t="s">
        <v>343</v>
      </c>
      <c r="H91" s="212"/>
      <c r="J91" s="222" t="s">
        <v>359</v>
      </c>
      <c r="K91" s="222" t="s">
        <v>360</v>
      </c>
      <c r="L91" s="222" t="s">
        <v>361</v>
      </c>
      <c r="M91" s="222" t="s">
        <v>362</v>
      </c>
      <c r="N91" s="224" t="s">
        <v>404</v>
      </c>
    </row>
    <row r="92" spans="1:30" ht="123.75">
      <c r="A92" s="19"/>
      <c r="B92" s="198" t="s">
        <v>264</v>
      </c>
      <c r="C92" s="211"/>
      <c r="D92" s="211" t="s">
        <v>171</v>
      </c>
      <c r="E92" s="211"/>
      <c r="F92" s="211"/>
      <c r="G92" s="212"/>
      <c r="H92" s="149" t="s">
        <v>394</v>
      </c>
      <c r="J92" s="222" t="s">
        <v>363</v>
      </c>
      <c r="K92" s="222" t="s">
        <v>364</v>
      </c>
      <c r="L92" s="222" t="s">
        <v>365</v>
      </c>
      <c r="M92" s="222" t="s">
        <v>366</v>
      </c>
      <c r="N92" s="166" t="s">
        <v>401</v>
      </c>
    </row>
    <row r="93" spans="1:30" ht="45">
      <c r="A93" s="19"/>
      <c r="B93" s="198" t="s">
        <v>255</v>
      </c>
      <c r="C93" s="211"/>
      <c r="D93" s="211" t="s">
        <v>171</v>
      </c>
      <c r="E93" s="211"/>
      <c r="F93" s="211"/>
      <c r="G93" s="212"/>
      <c r="H93" s="212"/>
      <c r="J93" s="222" t="s">
        <v>369</v>
      </c>
      <c r="K93" s="222" t="s">
        <v>370</v>
      </c>
      <c r="L93" s="222" t="s">
        <v>371</v>
      </c>
      <c r="M93" s="222" t="s">
        <v>372</v>
      </c>
      <c r="N93" s="166" t="s">
        <v>401</v>
      </c>
    </row>
    <row r="94" spans="1:30">
      <c r="A94" s="19"/>
      <c r="B94" s="198" t="s">
        <v>266</v>
      </c>
      <c r="C94" s="211"/>
      <c r="D94" s="211" t="s">
        <v>171</v>
      </c>
      <c r="E94" s="211"/>
      <c r="F94" s="211"/>
      <c r="G94" s="212"/>
      <c r="H94" s="212"/>
      <c r="I94" s="221"/>
      <c r="J94" s="221"/>
      <c r="K94" s="221"/>
      <c r="L94" s="221"/>
      <c r="M94" s="196" t="s">
        <v>0</v>
      </c>
    </row>
    <row r="95" spans="1:30">
      <c r="A95" s="19"/>
      <c r="B95" s="198" t="s">
        <v>257</v>
      </c>
      <c r="C95" s="211" t="s">
        <v>171</v>
      </c>
      <c r="D95" s="211"/>
      <c r="E95" s="211"/>
      <c r="F95" s="211"/>
      <c r="G95" s="212"/>
      <c r="H95" s="212"/>
      <c r="I95" s="221"/>
      <c r="J95" s="221"/>
    </row>
    <row r="96" spans="1:30">
      <c r="A96" s="19"/>
      <c r="B96" s="198" t="s">
        <v>269</v>
      </c>
      <c r="C96" s="211" t="s">
        <v>171</v>
      </c>
      <c r="D96" s="211"/>
      <c r="E96" s="211" t="s">
        <v>171</v>
      </c>
      <c r="F96" s="211"/>
      <c r="G96" s="212"/>
      <c r="H96" s="212"/>
      <c r="I96" s="221"/>
      <c r="J96" s="221"/>
      <c r="V96" s="72" t="s">
        <v>157</v>
      </c>
    </row>
    <row r="97" spans="1:30">
      <c r="A97" s="19"/>
      <c r="B97" s="198" t="s">
        <v>270</v>
      </c>
      <c r="C97" s="211"/>
      <c r="D97" s="211" t="s">
        <v>171</v>
      </c>
      <c r="E97" s="211" t="s">
        <v>171</v>
      </c>
      <c r="F97" s="211"/>
      <c r="G97" s="212"/>
      <c r="H97" s="212"/>
      <c r="I97" s="221"/>
      <c r="J97" s="221"/>
    </row>
    <row r="98" spans="1:30">
      <c r="A98" s="19"/>
      <c r="B98" s="198" t="s">
        <v>256</v>
      </c>
      <c r="C98" s="211"/>
      <c r="D98" s="211" t="s">
        <v>171</v>
      </c>
      <c r="E98" s="211"/>
      <c r="F98" s="211"/>
      <c r="G98" s="212"/>
      <c r="H98" s="212"/>
      <c r="I98" s="221"/>
      <c r="J98" s="221"/>
      <c r="L98" s="196"/>
      <c r="M98" s="196"/>
      <c r="N98" s="196"/>
    </row>
    <row r="99" spans="1:30" ht="24">
      <c r="A99" s="19"/>
      <c r="B99" s="198" t="s">
        <v>274</v>
      </c>
      <c r="C99" s="211"/>
      <c r="D99" s="211" t="s">
        <v>171</v>
      </c>
      <c r="E99" s="211"/>
      <c r="F99" s="211"/>
      <c r="G99" s="149" t="s">
        <v>374</v>
      </c>
      <c r="H99" s="212"/>
      <c r="I99" s="221"/>
      <c r="J99" s="221"/>
      <c r="L99" s="196"/>
      <c r="M99" s="196"/>
      <c r="N99" s="196"/>
    </row>
    <row r="100" spans="1:30">
      <c r="A100" s="19"/>
      <c r="B100" s="198" t="s">
        <v>262</v>
      </c>
      <c r="C100" s="211"/>
      <c r="D100" s="211" t="s">
        <v>171</v>
      </c>
      <c r="E100" s="211"/>
      <c r="F100" s="211" t="s">
        <v>171</v>
      </c>
      <c r="G100" s="212"/>
      <c r="H100" s="212"/>
      <c r="I100" s="221"/>
      <c r="J100" s="221"/>
    </row>
    <row r="101" spans="1:30" ht="24">
      <c r="A101" s="19"/>
      <c r="B101" s="198" t="s">
        <v>254</v>
      </c>
      <c r="C101" s="211" t="s">
        <v>171</v>
      </c>
      <c r="D101" s="211"/>
      <c r="E101" s="211"/>
      <c r="F101" s="211"/>
      <c r="G101" s="202" t="s">
        <v>375</v>
      </c>
      <c r="H101" s="212"/>
      <c r="I101" s="221"/>
      <c r="J101" s="221"/>
    </row>
    <row r="102" spans="1:30" ht="60">
      <c r="A102" s="19"/>
      <c r="B102" s="198" t="s">
        <v>252</v>
      </c>
      <c r="C102" s="211" t="s">
        <v>171</v>
      </c>
      <c r="D102" s="211"/>
      <c r="E102" s="211" t="s">
        <v>171</v>
      </c>
      <c r="F102" s="211" t="s">
        <v>171</v>
      </c>
      <c r="G102" s="212"/>
      <c r="H102" s="149" t="s">
        <v>395</v>
      </c>
      <c r="I102" s="221"/>
      <c r="J102" s="221"/>
      <c r="AD102" s="72" t="s">
        <v>160</v>
      </c>
    </row>
    <row r="103" spans="1:30" ht="84">
      <c r="A103" s="19"/>
      <c r="B103" s="198" t="s">
        <v>265</v>
      </c>
      <c r="C103" s="211"/>
      <c r="D103" s="211" t="s">
        <v>171</v>
      </c>
      <c r="E103" s="211"/>
      <c r="F103" s="211" t="s">
        <v>171</v>
      </c>
      <c r="G103" s="212"/>
      <c r="H103" s="149" t="s">
        <v>396</v>
      </c>
      <c r="I103" s="221"/>
      <c r="J103" s="221"/>
      <c r="AD103" s="72" t="s">
        <v>160</v>
      </c>
    </row>
    <row r="104" spans="1:30" ht="72">
      <c r="A104" s="19"/>
      <c r="B104" s="198" t="s">
        <v>258</v>
      </c>
      <c r="C104" s="211" t="s">
        <v>171</v>
      </c>
      <c r="D104" s="211"/>
      <c r="E104" s="211"/>
      <c r="F104" s="211" t="s">
        <v>171</v>
      </c>
      <c r="G104" s="212"/>
      <c r="H104" s="149" t="s">
        <v>397</v>
      </c>
      <c r="I104" s="205"/>
      <c r="J104" s="205"/>
      <c r="AD104" s="72" t="s">
        <v>0</v>
      </c>
    </row>
    <row r="105" spans="1:30" ht="49.5" customHeight="1">
      <c r="A105" s="19"/>
      <c r="B105" s="198" t="s">
        <v>259</v>
      </c>
      <c r="C105" s="211"/>
      <c r="D105" s="211" t="s">
        <v>171</v>
      </c>
      <c r="E105" s="211"/>
      <c r="F105" s="211"/>
      <c r="G105" s="212"/>
      <c r="H105" s="149" t="s">
        <v>398</v>
      </c>
    </row>
    <row r="106" spans="1:30" ht="96">
      <c r="A106" s="19"/>
      <c r="B106" s="198" t="s">
        <v>260</v>
      </c>
      <c r="C106" s="211"/>
      <c r="D106" s="211" t="s">
        <v>171</v>
      </c>
      <c r="E106" s="211"/>
      <c r="F106" s="211"/>
      <c r="G106" s="212"/>
      <c r="H106" s="149" t="s">
        <v>399</v>
      </c>
      <c r="Y106" s="72" t="s">
        <v>160</v>
      </c>
    </row>
    <row r="107" spans="1:30">
      <c r="A107" s="19"/>
      <c r="B107" s="198" t="s">
        <v>267</v>
      </c>
      <c r="C107" s="211" t="s">
        <v>171</v>
      </c>
      <c r="D107" s="211"/>
      <c r="E107" s="211"/>
      <c r="F107" s="211"/>
      <c r="G107" s="212"/>
      <c r="H107" s="212"/>
      <c r="AC107" s="72" t="s">
        <v>160</v>
      </c>
    </row>
    <row r="108" spans="1:30" ht="120">
      <c r="A108" s="19"/>
      <c r="B108" s="198" t="s">
        <v>253</v>
      </c>
      <c r="C108" s="211" t="s">
        <v>171</v>
      </c>
      <c r="D108" s="211"/>
      <c r="E108" s="211"/>
      <c r="F108" s="211"/>
      <c r="G108" s="212"/>
      <c r="H108" s="149" t="s">
        <v>400</v>
      </c>
      <c r="AC108" s="72" t="s">
        <v>0</v>
      </c>
    </row>
    <row r="109" spans="1:30" ht="93" customHeight="1">
      <c r="A109" s="19"/>
      <c r="B109" s="198" t="s">
        <v>268</v>
      </c>
      <c r="C109" s="211"/>
      <c r="D109" s="211" t="s">
        <v>171</v>
      </c>
      <c r="E109" s="211"/>
      <c r="F109" s="211"/>
      <c r="G109" s="149" t="s">
        <v>393</v>
      </c>
      <c r="H109" s="212"/>
    </row>
    <row r="110" spans="1:30" ht="24">
      <c r="A110" s="19"/>
      <c r="B110" s="198" t="s">
        <v>275</v>
      </c>
      <c r="C110" s="211"/>
      <c r="D110" s="211"/>
      <c r="E110" s="211"/>
      <c r="F110" s="211"/>
      <c r="G110" s="149" t="s">
        <v>374</v>
      </c>
      <c r="H110" s="212"/>
      <c r="Z110" s="72" t="s">
        <v>160</v>
      </c>
    </row>
    <row r="111" spans="1:30">
      <c r="A111" s="19"/>
      <c r="B111" s="149" t="s">
        <v>325</v>
      </c>
      <c r="C111" s="211" t="s">
        <v>171</v>
      </c>
      <c r="D111" s="211"/>
      <c r="E111" s="211"/>
      <c r="F111" s="211"/>
      <c r="G111" s="212"/>
      <c r="H111" s="212"/>
      <c r="Z111" s="72" t="s">
        <v>160</v>
      </c>
    </row>
    <row r="112" spans="1:30">
      <c r="A112" s="19"/>
      <c r="B112" s="149" t="s">
        <v>326</v>
      </c>
      <c r="C112" s="211" t="s">
        <v>171</v>
      </c>
      <c r="D112" s="211"/>
      <c r="E112" s="211"/>
      <c r="F112" s="211"/>
      <c r="G112" s="212"/>
      <c r="H112" s="212"/>
      <c r="Z112" s="72" t="s">
        <v>0</v>
      </c>
    </row>
    <row r="113" spans="1:30">
      <c r="A113" s="19"/>
      <c r="B113" s="149" t="s">
        <v>327</v>
      </c>
      <c r="C113" s="211" t="s">
        <v>171</v>
      </c>
      <c r="D113" s="211"/>
      <c r="E113" s="211"/>
      <c r="F113" s="211"/>
      <c r="G113" s="212"/>
      <c r="H113" s="212"/>
    </row>
    <row r="114" spans="1:30">
      <c r="A114" s="19"/>
      <c r="B114" s="149" t="s">
        <v>323</v>
      </c>
      <c r="C114" s="211"/>
      <c r="D114" s="211" t="s">
        <v>171</v>
      </c>
      <c r="E114" s="211"/>
      <c r="F114" s="211" t="s">
        <v>171</v>
      </c>
      <c r="G114" s="212"/>
      <c r="H114" s="212"/>
      <c r="Z114" s="72" t="s">
        <v>160</v>
      </c>
    </row>
    <row r="115" spans="1:30">
      <c r="AA115" s="72" t="s">
        <v>160</v>
      </c>
    </row>
    <row r="116" spans="1:30">
      <c r="AD116" s="72" t="s">
        <v>160</v>
      </c>
    </row>
    <row r="117" spans="1:30">
      <c r="AD117" s="72" t="s">
        <v>0</v>
      </c>
    </row>
    <row r="118" spans="1:30">
      <c r="AD118" s="72" t="s">
        <v>157</v>
      </c>
    </row>
    <row r="119" spans="1:30">
      <c r="AD119" s="72" t="s">
        <v>0</v>
      </c>
    </row>
    <row r="123" spans="1:30">
      <c r="AD123" s="72" t="s">
        <v>158</v>
      </c>
    </row>
    <row r="124" spans="1:30">
      <c r="AD124" s="72" t="s">
        <v>159</v>
      </c>
    </row>
    <row r="127" spans="1:30">
      <c r="AD127" s="72" t="s">
        <v>0</v>
      </c>
    </row>
    <row r="128" spans="1:30">
      <c r="AD128" s="72" t="s">
        <v>0</v>
      </c>
    </row>
    <row r="132" spans="30:30">
      <c r="AD132" s="72" t="s">
        <v>0</v>
      </c>
    </row>
    <row r="133" spans="30:30">
      <c r="AD133" s="72" t="s">
        <v>162</v>
      </c>
    </row>
    <row r="134" spans="30:30">
      <c r="AD134" s="72" t="s">
        <v>0</v>
      </c>
    </row>
    <row r="135" spans="30:30">
      <c r="AD135" s="72" t="s">
        <v>163</v>
      </c>
    </row>
    <row r="136" spans="30:30">
      <c r="AD136" s="72" t="s">
        <v>0</v>
      </c>
    </row>
    <row r="137" spans="30:30">
      <c r="AD137" s="72" t="s">
        <v>0</v>
      </c>
    </row>
    <row r="138" spans="30:30">
      <c r="AD138" s="72" t="s">
        <v>0</v>
      </c>
    </row>
  </sheetData>
  <dataConsolidate/>
  <mergeCells count="43">
    <mergeCell ref="R31:W31"/>
    <mergeCell ref="C31:Q31"/>
    <mergeCell ref="A31:A32"/>
    <mergeCell ref="J86:M86"/>
    <mergeCell ref="A64:A66"/>
    <mergeCell ref="E42:L42"/>
    <mergeCell ref="B68:F68"/>
    <mergeCell ref="B64:O64"/>
    <mergeCell ref="B42:B43"/>
    <mergeCell ref="C42:C43"/>
    <mergeCell ref="D42:D43"/>
    <mergeCell ref="M42:O42"/>
    <mergeCell ref="A75:G75"/>
    <mergeCell ref="A78:G78"/>
    <mergeCell ref="A81:G81"/>
    <mergeCell ref="B73:G73"/>
    <mergeCell ref="I1:I2"/>
    <mergeCell ref="J1:J2"/>
    <mergeCell ref="K1:K2"/>
    <mergeCell ref="L1:L2"/>
    <mergeCell ref="M1:M2"/>
    <mergeCell ref="E1:E2"/>
    <mergeCell ref="F1:F2"/>
    <mergeCell ref="G1:G2"/>
    <mergeCell ref="H1:H2"/>
    <mergeCell ref="A1:A2"/>
    <mergeCell ref="B1:B2"/>
    <mergeCell ref="D1:D2"/>
    <mergeCell ref="Z1:Z2"/>
    <mergeCell ref="N1:N2"/>
    <mergeCell ref="O1:O2"/>
    <mergeCell ref="P1:P2"/>
    <mergeCell ref="Q1:Q2"/>
    <mergeCell ref="R1:R2"/>
    <mergeCell ref="W1:Y1"/>
    <mergeCell ref="U1:V1"/>
    <mergeCell ref="S1:S2"/>
    <mergeCell ref="T1:T2"/>
    <mergeCell ref="A73:A74"/>
    <mergeCell ref="H86:H87"/>
    <mergeCell ref="B86:B87"/>
    <mergeCell ref="C86:D86"/>
    <mergeCell ref="A86:A87"/>
  </mergeCells>
  <conditionalFormatting sqref="T3:U29">
    <cfRule type="cellIs" dxfId="74" priority="60" operator="equal">
      <formula>"Yes/with Errors"</formula>
    </cfRule>
    <cfRule type="cellIs" dxfId="73" priority="61" operator="equal">
      <formula>"Yes/with Warning"</formula>
    </cfRule>
    <cfRule type="cellIs" dxfId="72" priority="62" operator="equal">
      <formula>"No"</formula>
    </cfRule>
    <cfRule type="cellIs" dxfId="71" priority="63" operator="equal">
      <formula>"N/A"</formula>
    </cfRule>
    <cfRule type="containsText" dxfId="70" priority="95" operator="containsText" text="Yes">
      <formula>NOT(ISERROR(SEARCH("Yes",T3)))</formula>
    </cfRule>
  </conditionalFormatting>
  <conditionalFormatting sqref="E44:L51 I7:I24 J3:S25 J29:S29 S26:S28">
    <cfRule type="colorScale" priority="87">
      <colorScale>
        <cfvo type="num" val="0"/>
        <cfvo type="num" val="3"/>
        <cfvo type="num" val="5"/>
        <color rgb="FFFF5050"/>
        <color rgb="FFFFEB84"/>
        <color rgb="FF92D050"/>
      </colorScale>
    </cfRule>
  </conditionalFormatting>
  <conditionalFormatting sqref="E44:L51 I7:I24 F88:F110 J3:S25 V3:Y29 J29:S29 S26:S28">
    <cfRule type="cellIs" dxfId="69" priority="79" operator="equal">
      <formula>""</formula>
    </cfRule>
  </conditionalFormatting>
  <conditionalFormatting sqref="E55:E61">
    <cfRule type="cellIs" dxfId="68" priority="76" operator="between">
      <formula>0.8</formula>
      <formula>0.9</formula>
    </cfRule>
    <cfRule type="cellIs" dxfId="67" priority="77" operator="lessThan">
      <formula>0.8</formula>
    </cfRule>
    <cfRule type="cellIs" dxfId="66" priority="78" operator="greaterThan">
      <formula>0.9</formula>
    </cfRule>
  </conditionalFormatting>
  <conditionalFormatting sqref="E55:E61">
    <cfRule type="cellIs" dxfId="65" priority="75" operator="equal">
      <formula>""</formula>
    </cfRule>
  </conditionalFormatting>
  <conditionalFormatting sqref="F88:F110 V3:Y29">
    <cfRule type="cellIs" dxfId="64" priority="59" operator="equal">
      <formula>"X"</formula>
    </cfRule>
  </conditionalFormatting>
  <conditionalFormatting sqref="I3:I6">
    <cfRule type="colorScale" priority="54">
      <colorScale>
        <cfvo type="num" val="0"/>
        <cfvo type="num" val="3"/>
        <cfvo type="num" val="5"/>
        <color rgb="FFFF5050"/>
        <color rgb="FFFFEB84"/>
        <color rgb="FF92D050"/>
      </colorScale>
    </cfRule>
  </conditionalFormatting>
  <conditionalFormatting sqref="I3:I6">
    <cfRule type="cellIs" dxfId="63" priority="53" operator="equal">
      <formula>""</formula>
    </cfRule>
  </conditionalFormatting>
  <conditionalFormatting sqref="F33:Q39">
    <cfRule type="cellIs" dxfId="62" priority="44" operator="between">
      <formula>0.799</formula>
      <formula>0.899</formula>
    </cfRule>
    <cfRule type="cellIs" dxfId="61" priority="45" operator="lessThan">
      <formula>0.8</formula>
    </cfRule>
    <cfRule type="cellIs" dxfId="60" priority="46" operator="greaterThan">
      <formula>0.899</formula>
    </cfRule>
  </conditionalFormatting>
  <conditionalFormatting sqref="O44:O51">
    <cfRule type="cellIs" dxfId="59" priority="41" operator="between">
      <formula>0.799</formula>
      <formula>0.899</formula>
    </cfRule>
    <cfRule type="cellIs" dxfId="58" priority="42" operator="lessThan">
      <formula>0.8</formula>
    </cfRule>
    <cfRule type="cellIs" dxfId="57" priority="43" operator="greaterThan">
      <formula>0.899</formula>
    </cfRule>
  </conditionalFormatting>
  <conditionalFormatting sqref="D66:O66">
    <cfRule type="cellIs" dxfId="56" priority="38" operator="between">
      <formula>0.799</formula>
      <formula>0.899</formula>
    </cfRule>
    <cfRule type="cellIs" dxfId="55" priority="39" operator="lessThan">
      <formula>0.8</formula>
    </cfRule>
    <cfRule type="cellIs" dxfId="54" priority="40" operator="greaterThan">
      <formula>0.899</formula>
    </cfRule>
  </conditionalFormatting>
  <conditionalFormatting sqref="F37:Q39">
    <cfRule type="cellIs" dxfId="53" priority="35" operator="equal">
      <formula>""</formula>
    </cfRule>
  </conditionalFormatting>
  <conditionalFormatting sqref="Q33:Q39 P34:P39 I34:I39 F33:Q36">
    <cfRule type="cellIs" dxfId="52" priority="33" operator="equal">
      <formula>""</formula>
    </cfRule>
  </conditionalFormatting>
  <conditionalFormatting sqref="I25:I29 J26:R28">
    <cfRule type="colorScale" priority="30">
      <colorScale>
        <cfvo type="num" val="0"/>
        <cfvo type="num" val="3"/>
        <cfvo type="num" val="5"/>
        <color rgb="FFFF5050"/>
        <color rgb="FFFFEB84"/>
        <color rgb="FF92D050"/>
      </colorScale>
    </cfRule>
  </conditionalFormatting>
  <conditionalFormatting sqref="I25:I29 J26:R28">
    <cfRule type="cellIs" dxfId="51" priority="29" operator="equal">
      <formula>""</formula>
    </cfRule>
  </conditionalFormatting>
  <conditionalFormatting sqref="D66">
    <cfRule type="cellIs" dxfId="50" priority="28" operator="equal">
      <formula>""</formula>
    </cfRule>
  </conditionalFormatting>
  <conditionalFormatting sqref="E66:O66">
    <cfRule type="cellIs" dxfId="49" priority="27" operator="equal">
      <formula>""</formula>
    </cfRule>
  </conditionalFormatting>
  <conditionalFormatting sqref="C88:D110">
    <cfRule type="cellIs" dxfId="48" priority="26" operator="equal">
      <formula>""</formula>
    </cfRule>
  </conditionalFormatting>
  <conditionalFormatting sqref="C88:D110">
    <cfRule type="cellIs" dxfId="47" priority="25" operator="equal">
      <formula>"X"</formula>
    </cfRule>
  </conditionalFormatting>
  <conditionalFormatting sqref="E88:E110">
    <cfRule type="cellIs" dxfId="46" priority="24" operator="equal">
      <formula>""</formula>
    </cfRule>
  </conditionalFormatting>
  <conditionalFormatting sqref="E88:E110">
    <cfRule type="cellIs" dxfId="45" priority="23" operator="equal">
      <formula>"X"</formula>
    </cfRule>
  </conditionalFormatting>
  <conditionalFormatting sqref="C111:E114">
    <cfRule type="cellIs" dxfId="44" priority="16" operator="equal">
      <formula>""</formula>
    </cfRule>
  </conditionalFormatting>
  <conditionalFormatting sqref="C111:E114">
    <cfRule type="cellIs" dxfId="43" priority="15" operator="equal">
      <formula>"X"</formula>
    </cfRule>
  </conditionalFormatting>
  <conditionalFormatting sqref="F111:F114">
    <cfRule type="cellIs" dxfId="42" priority="14" operator="equal">
      <formula>""</formula>
    </cfRule>
  </conditionalFormatting>
  <conditionalFormatting sqref="F111:F114">
    <cfRule type="cellIs" dxfId="41" priority="13" operator="equal">
      <formula>"X"</formula>
    </cfRule>
  </conditionalFormatting>
  <dataValidations count="2">
    <dataValidation type="list" allowBlank="1" showInputMessage="1" showErrorMessage="1" sqref="I3:S29">
      <formula1>$A$25:$A$31</formula1>
    </dataValidation>
    <dataValidation type="list" allowBlank="1" showInputMessage="1" showErrorMessage="1" sqref="C88:F114">
      <formula1>$A$44:$A$46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Datasheet!$A$25:$A$31</xm:f>
          </x14:formula1>
          <xm:sqref>E44:L51</xm:sqref>
        </x14:dataValidation>
        <x14:dataValidation type="list" allowBlank="1" showInputMessage="1" showErrorMessage="1">
          <x14:formula1>
            <xm:f>Datasheet!$A$11:$A$15</xm:f>
          </x14:formula1>
          <xm:sqref>H3:H29</xm:sqref>
        </x14:dataValidation>
        <x14:dataValidation type="list" allowBlank="1" showInputMessage="1" showErrorMessage="1">
          <x14:formula1>
            <xm:f>Datasheet!$A$44:$A$46</xm:f>
          </x14:formula1>
          <xm:sqref>V3:Y29</xm:sqref>
        </x14:dataValidation>
        <x14:dataValidation type="list" allowBlank="1" showInputMessage="1" showErrorMessage="1">
          <x14:formula1>
            <xm:f>Datasheet!$A$48:$A$52</xm:f>
          </x14:formula1>
          <xm:sqref>U3:U29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tabSelected="1" zoomScaleNormal="100" workbookViewId="0">
      <selection activeCell="D8" sqref="D8"/>
    </sheetView>
  </sheetViews>
  <sheetFormatPr defaultColWidth="9.140625" defaultRowHeight="15"/>
  <cols>
    <col min="1" max="1" width="15.42578125" style="8" customWidth="1"/>
    <col min="2" max="2" width="26.140625" style="8" customWidth="1"/>
    <col min="3" max="3" width="17.140625" style="8" customWidth="1"/>
    <col min="4" max="4" width="11.28515625" style="9" customWidth="1"/>
    <col min="5" max="5" width="12.5703125" style="8" customWidth="1"/>
    <col min="6" max="6" width="11.85546875" style="8" customWidth="1"/>
    <col min="7" max="7" width="10.28515625" style="8" customWidth="1"/>
    <col min="8" max="8" width="11.140625" style="8" customWidth="1"/>
    <col min="9" max="9" width="17.85546875" style="8" customWidth="1"/>
    <col min="10" max="10" width="15.42578125" style="8" customWidth="1"/>
    <col min="11" max="11" width="14.28515625" style="8" customWidth="1"/>
    <col min="12" max="12" width="11.5703125" style="8" customWidth="1"/>
    <col min="13" max="13" width="13.28515625" style="8" customWidth="1"/>
    <col min="14" max="14" width="12.28515625" style="8" customWidth="1"/>
    <col min="15" max="15" width="10.28515625" style="8" customWidth="1"/>
    <col min="16" max="16" width="11" style="8" customWidth="1"/>
    <col min="17" max="17" width="11" style="72" customWidth="1"/>
    <col min="18" max="18" width="10.5703125" style="8" customWidth="1"/>
    <col min="19" max="19" width="11.5703125" style="8" customWidth="1"/>
    <col min="20" max="20" width="16.28515625" style="8" customWidth="1"/>
    <col min="21" max="21" width="9.140625" style="8"/>
    <col min="22" max="22" width="12.85546875" style="8" bestFit="1" customWidth="1"/>
    <col min="23" max="23" width="6.28515625" style="8" customWidth="1"/>
    <col min="24" max="24" width="7.28515625" style="8" customWidth="1"/>
    <col min="25" max="25" width="7" style="8" customWidth="1"/>
    <col min="26" max="26" width="7.28515625" style="8" customWidth="1"/>
    <col min="27" max="27" width="8" style="8" customWidth="1"/>
    <col min="28" max="28" width="7.42578125" style="8" customWidth="1"/>
    <col min="29" max="29" width="9.42578125" style="8" customWidth="1"/>
    <col min="30" max="30" width="20.5703125" style="8" customWidth="1"/>
    <col min="31" max="31" width="7.85546875" style="8" customWidth="1"/>
    <col min="32" max="32" width="20.5703125" style="8" customWidth="1"/>
    <col min="33" max="33" width="9" style="8" customWidth="1"/>
    <col min="34" max="34" width="20.5703125" style="8" customWidth="1"/>
    <col min="35" max="35" width="9.140625" style="8" customWidth="1"/>
    <col min="36" max="36" width="20.5703125" style="8" customWidth="1"/>
    <col min="37" max="37" width="8.28515625" style="8" customWidth="1"/>
    <col min="38" max="38" width="20.5703125" style="8" customWidth="1"/>
    <col min="39" max="39" width="9.140625" style="8" customWidth="1"/>
    <col min="40" max="40" width="20" style="8" customWidth="1"/>
    <col min="41" max="42" width="9.140625" style="8" customWidth="1"/>
    <col min="43" max="43" width="9.140625" style="8"/>
    <col min="44" max="44" width="9.140625" style="8" customWidth="1"/>
    <col min="45" max="45" width="9.140625" style="8"/>
    <col min="46" max="46" width="9.140625" style="8" customWidth="1"/>
    <col min="47" max="47" width="9.140625" style="8"/>
    <col min="48" max="48" width="9.140625" style="8" customWidth="1"/>
    <col min="49" max="49" width="9.140625" style="8"/>
    <col min="50" max="50" width="9.140625" style="8" customWidth="1"/>
    <col min="51" max="51" width="9.140625" style="8"/>
    <col min="52" max="52" width="9.140625" style="8" customWidth="1"/>
    <col min="53" max="16384" width="9.140625" style="8"/>
  </cols>
  <sheetData>
    <row r="1" spans="1:29" ht="29.25" customHeight="1">
      <c r="A1" s="42" t="s">
        <v>141</v>
      </c>
      <c r="B1" s="290" t="s">
        <v>415</v>
      </c>
      <c r="C1" s="292" t="s">
        <v>140</v>
      </c>
      <c r="D1" s="273" t="s">
        <v>129</v>
      </c>
      <c r="E1" s="286"/>
      <c r="F1" s="287"/>
      <c r="G1" s="266" t="s">
        <v>130</v>
      </c>
      <c r="H1" s="288"/>
      <c r="I1" s="288"/>
      <c r="J1" s="289"/>
      <c r="K1" s="289"/>
      <c r="L1" s="289"/>
      <c r="M1" s="289"/>
      <c r="N1" s="289"/>
      <c r="O1" s="289"/>
      <c r="P1" s="289"/>
      <c r="Q1" s="294" t="s">
        <v>184</v>
      </c>
      <c r="R1" s="288"/>
      <c r="S1" s="295"/>
      <c r="T1" s="284" t="s">
        <v>27</v>
      </c>
    </row>
    <row r="2" spans="1:29" ht="24">
      <c r="A2" s="19"/>
      <c r="B2" s="291"/>
      <c r="C2" s="293"/>
      <c r="D2" s="47" t="s">
        <v>90</v>
      </c>
      <c r="E2" s="45" t="s">
        <v>91</v>
      </c>
      <c r="F2" s="46" t="s">
        <v>92</v>
      </c>
      <c r="G2" s="100" t="s">
        <v>93</v>
      </c>
      <c r="H2" s="45" t="s">
        <v>94</v>
      </c>
      <c r="I2" s="45" t="s">
        <v>89</v>
      </c>
      <c r="J2" s="45" t="s">
        <v>95</v>
      </c>
      <c r="K2" s="45" t="s">
        <v>96</v>
      </c>
      <c r="L2" s="45" t="s">
        <v>97</v>
      </c>
      <c r="M2" s="45" t="s">
        <v>98</v>
      </c>
      <c r="N2" s="45" t="s">
        <v>99</v>
      </c>
      <c r="O2" s="45" t="s">
        <v>100</v>
      </c>
      <c r="P2" s="99" t="s">
        <v>101</v>
      </c>
      <c r="Q2" s="93" t="s">
        <v>127</v>
      </c>
      <c r="R2" s="94" t="s">
        <v>128</v>
      </c>
      <c r="S2" s="102" t="s">
        <v>185</v>
      </c>
      <c r="T2" s="285"/>
      <c r="V2" s="112"/>
      <c r="W2" s="112" t="s">
        <v>188</v>
      </c>
      <c r="X2" s="112" t="s">
        <v>189</v>
      </c>
      <c r="Y2" s="112" t="s">
        <v>190</v>
      </c>
      <c r="Z2" s="112" t="s">
        <v>191</v>
      </c>
      <c r="AA2" s="112" t="s">
        <v>192</v>
      </c>
      <c r="AB2" s="112" t="s">
        <v>193</v>
      </c>
      <c r="AC2" s="112" t="s">
        <v>194</v>
      </c>
    </row>
    <row r="3" spans="1:29" ht="25.5">
      <c r="A3" s="19"/>
      <c r="B3" s="48" t="s">
        <v>271</v>
      </c>
      <c r="C3" s="49" t="s">
        <v>250</v>
      </c>
      <c r="D3" s="60">
        <v>5</v>
      </c>
      <c r="E3" s="98">
        <v>5</v>
      </c>
      <c r="F3" s="101">
        <v>5</v>
      </c>
      <c r="G3" s="96">
        <v>5</v>
      </c>
      <c r="H3" s="96">
        <v>5</v>
      </c>
      <c r="I3" s="96">
        <v>5</v>
      </c>
      <c r="J3" s="96">
        <v>5</v>
      </c>
      <c r="K3" s="96">
        <v>5</v>
      </c>
      <c r="L3" s="98">
        <v>5</v>
      </c>
      <c r="M3" s="98">
        <v>5</v>
      </c>
      <c r="N3" s="98">
        <v>5</v>
      </c>
      <c r="O3" s="98">
        <v>5</v>
      </c>
      <c r="P3" s="98">
        <v>5</v>
      </c>
      <c r="Q3" s="61">
        <v>65</v>
      </c>
      <c r="R3" s="59">
        <v>65</v>
      </c>
      <c r="S3" s="97">
        <v>1</v>
      </c>
      <c r="T3" s="71"/>
      <c r="V3" s="110" t="s">
        <v>250</v>
      </c>
      <c r="W3" s="111">
        <v>103</v>
      </c>
      <c r="X3" s="111">
        <v>1</v>
      </c>
      <c r="Y3" s="111">
        <v>0</v>
      </c>
      <c r="Z3" s="111">
        <v>0</v>
      </c>
      <c r="AA3" s="111">
        <v>0</v>
      </c>
      <c r="AB3" s="111">
        <v>0</v>
      </c>
      <c r="AC3" s="111">
        <v>0</v>
      </c>
    </row>
    <row r="4" spans="1:29">
      <c r="A4" s="19"/>
      <c r="B4" s="48" t="s">
        <v>272</v>
      </c>
      <c r="C4" s="49" t="s">
        <v>250</v>
      </c>
      <c r="D4" s="60">
        <v>5</v>
      </c>
      <c r="E4" s="98">
        <v>5</v>
      </c>
      <c r="F4" s="101">
        <v>5</v>
      </c>
      <c r="G4" s="96">
        <v>5</v>
      </c>
      <c r="H4" s="96">
        <v>5</v>
      </c>
      <c r="I4" s="96">
        <v>5</v>
      </c>
      <c r="J4" s="96">
        <v>5</v>
      </c>
      <c r="K4" s="96">
        <v>5</v>
      </c>
      <c r="L4" s="98">
        <v>5</v>
      </c>
      <c r="M4" s="98">
        <v>5</v>
      </c>
      <c r="N4" s="98">
        <v>5</v>
      </c>
      <c r="O4" s="98">
        <v>5</v>
      </c>
      <c r="P4" s="98">
        <v>5</v>
      </c>
      <c r="Q4" s="61">
        <v>65</v>
      </c>
      <c r="R4" s="59">
        <v>65</v>
      </c>
      <c r="S4" s="97">
        <v>1</v>
      </c>
      <c r="T4" s="71"/>
      <c r="V4" s="110" t="s">
        <v>251</v>
      </c>
      <c r="W4" s="111">
        <v>113</v>
      </c>
      <c r="X4" s="111">
        <v>4</v>
      </c>
      <c r="Y4" s="111">
        <v>0</v>
      </c>
      <c r="Z4" s="111">
        <v>0</v>
      </c>
      <c r="AA4" s="111">
        <v>0</v>
      </c>
      <c r="AB4" s="111">
        <v>0</v>
      </c>
      <c r="AC4" s="111">
        <v>0</v>
      </c>
    </row>
    <row r="5" spans="1:29">
      <c r="A5" s="19"/>
      <c r="B5" s="48" t="s">
        <v>273</v>
      </c>
      <c r="C5" s="49" t="s">
        <v>250</v>
      </c>
      <c r="D5" s="60">
        <v>5</v>
      </c>
      <c r="E5" s="98">
        <v>5</v>
      </c>
      <c r="F5" s="101">
        <v>5</v>
      </c>
      <c r="G5" s="96">
        <v>5</v>
      </c>
      <c r="H5" s="96">
        <v>5</v>
      </c>
      <c r="I5" s="96">
        <v>5</v>
      </c>
      <c r="J5" s="96">
        <v>5</v>
      </c>
      <c r="K5" s="96">
        <v>5</v>
      </c>
      <c r="L5" s="98">
        <v>5</v>
      </c>
      <c r="M5" s="98">
        <v>5</v>
      </c>
      <c r="N5" s="98">
        <v>5</v>
      </c>
      <c r="O5" s="98">
        <v>5</v>
      </c>
      <c r="P5" s="98">
        <v>5</v>
      </c>
      <c r="Q5" s="61">
        <v>65</v>
      </c>
      <c r="R5" s="59">
        <v>65</v>
      </c>
      <c r="S5" s="97">
        <v>1</v>
      </c>
      <c r="T5" s="71"/>
      <c r="V5" s="110" t="s">
        <v>261</v>
      </c>
      <c r="W5" s="111">
        <v>101</v>
      </c>
      <c r="X5" s="111">
        <v>3</v>
      </c>
      <c r="Y5" s="111">
        <v>0</v>
      </c>
      <c r="Z5" s="111">
        <v>0</v>
      </c>
      <c r="AA5" s="111">
        <v>0</v>
      </c>
      <c r="AB5" s="111">
        <v>0</v>
      </c>
      <c r="AC5" s="111">
        <v>0</v>
      </c>
    </row>
    <row r="6" spans="1:29">
      <c r="A6" s="19"/>
      <c r="B6" s="48" t="s">
        <v>263</v>
      </c>
      <c r="C6" s="49" t="s">
        <v>250</v>
      </c>
      <c r="D6" s="60">
        <v>5</v>
      </c>
      <c r="E6" s="98">
        <v>5</v>
      </c>
      <c r="F6" s="101">
        <v>5</v>
      </c>
      <c r="G6" s="96">
        <v>5</v>
      </c>
      <c r="H6" s="96">
        <v>5</v>
      </c>
      <c r="I6" s="96">
        <v>5</v>
      </c>
      <c r="J6" s="96">
        <v>5</v>
      </c>
      <c r="K6" s="96">
        <v>5</v>
      </c>
      <c r="L6" s="98">
        <v>5</v>
      </c>
      <c r="M6" s="98">
        <v>5</v>
      </c>
      <c r="N6" s="98">
        <v>5</v>
      </c>
      <c r="O6" s="98">
        <v>5</v>
      </c>
      <c r="P6" s="98">
        <v>5</v>
      </c>
      <c r="Q6" s="61">
        <v>65</v>
      </c>
      <c r="R6" s="59">
        <v>65</v>
      </c>
      <c r="S6" s="97">
        <v>1</v>
      </c>
      <c r="T6" s="71"/>
      <c r="V6" s="113" t="s">
        <v>184</v>
      </c>
      <c r="W6" s="114">
        <v>317</v>
      </c>
      <c r="X6" s="114">
        <v>8</v>
      </c>
      <c r="Y6" s="114">
        <v>0</v>
      </c>
      <c r="Z6" s="114">
        <v>0</v>
      </c>
      <c r="AA6" s="114">
        <v>0</v>
      </c>
      <c r="AB6" s="114">
        <v>0</v>
      </c>
      <c r="AC6" s="114">
        <v>0</v>
      </c>
    </row>
    <row r="7" spans="1:29" ht="25.5">
      <c r="A7" s="19"/>
      <c r="B7" s="48" t="s">
        <v>264</v>
      </c>
      <c r="C7" s="49" t="s">
        <v>250</v>
      </c>
      <c r="D7" s="60">
        <v>5</v>
      </c>
      <c r="E7" s="98">
        <v>5</v>
      </c>
      <c r="F7" s="101">
        <v>5</v>
      </c>
      <c r="G7" s="96">
        <v>5</v>
      </c>
      <c r="H7" s="96">
        <v>5</v>
      </c>
      <c r="I7" s="96">
        <v>5</v>
      </c>
      <c r="J7" s="96">
        <v>5</v>
      </c>
      <c r="K7" s="96">
        <v>5</v>
      </c>
      <c r="L7" s="98">
        <v>5</v>
      </c>
      <c r="M7" s="98">
        <v>5</v>
      </c>
      <c r="N7" s="98">
        <v>5</v>
      </c>
      <c r="O7" s="98">
        <v>5</v>
      </c>
      <c r="P7" s="98">
        <v>5</v>
      </c>
      <c r="Q7" s="61">
        <v>65</v>
      </c>
      <c r="R7" s="59">
        <v>65</v>
      </c>
      <c r="S7" s="97">
        <v>1</v>
      </c>
      <c r="T7" s="71"/>
    </row>
    <row r="8" spans="1:29" ht="25.5">
      <c r="A8" s="19"/>
      <c r="B8" s="48" t="s">
        <v>264</v>
      </c>
      <c r="C8" s="49" t="s">
        <v>250</v>
      </c>
      <c r="D8" s="60">
        <v>5</v>
      </c>
      <c r="E8" s="98">
        <v>5</v>
      </c>
      <c r="F8" s="101">
        <v>5</v>
      </c>
      <c r="G8" s="96">
        <v>5</v>
      </c>
      <c r="H8" s="96">
        <v>5</v>
      </c>
      <c r="I8" s="96">
        <v>5</v>
      </c>
      <c r="J8" s="96">
        <v>5</v>
      </c>
      <c r="K8" s="96">
        <v>5</v>
      </c>
      <c r="L8" s="98">
        <v>5</v>
      </c>
      <c r="M8" s="98">
        <v>5</v>
      </c>
      <c r="N8" s="98">
        <v>5</v>
      </c>
      <c r="O8" s="98">
        <v>5</v>
      </c>
      <c r="P8" s="98">
        <v>5</v>
      </c>
      <c r="Q8" s="61">
        <v>65</v>
      </c>
      <c r="R8" s="59">
        <v>65</v>
      </c>
      <c r="S8" s="97">
        <v>1</v>
      </c>
      <c r="T8" s="71"/>
    </row>
    <row r="9" spans="1:29">
      <c r="A9" s="19"/>
      <c r="B9" s="48" t="s">
        <v>255</v>
      </c>
      <c r="C9" s="49" t="s">
        <v>251</v>
      </c>
      <c r="D9" s="60">
        <v>5</v>
      </c>
      <c r="E9" s="98">
        <v>5</v>
      </c>
      <c r="F9" s="101">
        <v>5</v>
      </c>
      <c r="G9" s="96">
        <v>5</v>
      </c>
      <c r="H9" s="96">
        <v>5</v>
      </c>
      <c r="I9" s="96">
        <v>5</v>
      </c>
      <c r="J9" s="96">
        <v>5</v>
      </c>
      <c r="K9" s="96">
        <v>5</v>
      </c>
      <c r="L9" s="98">
        <v>5</v>
      </c>
      <c r="M9" s="98">
        <v>5</v>
      </c>
      <c r="N9" s="98">
        <v>5</v>
      </c>
      <c r="O9" s="98">
        <v>5</v>
      </c>
      <c r="P9" s="98">
        <v>5</v>
      </c>
      <c r="Q9" s="61">
        <v>65</v>
      </c>
      <c r="R9" s="59">
        <v>65</v>
      </c>
      <c r="S9" s="97">
        <v>1</v>
      </c>
      <c r="T9" s="71"/>
    </row>
    <row r="10" spans="1:29">
      <c r="A10" s="19"/>
      <c r="B10" s="48" t="s">
        <v>255</v>
      </c>
      <c r="C10" s="49" t="s">
        <v>251</v>
      </c>
      <c r="D10" s="60">
        <v>5</v>
      </c>
      <c r="E10" s="98">
        <v>5</v>
      </c>
      <c r="F10" s="101">
        <v>5</v>
      </c>
      <c r="G10" s="96">
        <v>5</v>
      </c>
      <c r="H10" s="96">
        <v>5</v>
      </c>
      <c r="I10" s="96">
        <v>5</v>
      </c>
      <c r="J10" s="96">
        <v>5</v>
      </c>
      <c r="K10" s="96">
        <v>5</v>
      </c>
      <c r="L10" s="98">
        <v>5</v>
      </c>
      <c r="M10" s="98">
        <v>5</v>
      </c>
      <c r="N10" s="98">
        <v>5</v>
      </c>
      <c r="O10" s="98">
        <v>5</v>
      </c>
      <c r="P10" s="98">
        <v>5</v>
      </c>
      <c r="Q10" s="61">
        <v>65</v>
      </c>
      <c r="R10" s="59">
        <v>65</v>
      </c>
      <c r="S10" s="97">
        <v>1</v>
      </c>
      <c r="T10" s="71"/>
    </row>
    <row r="11" spans="1:29">
      <c r="A11" s="19"/>
      <c r="B11" s="48" t="s">
        <v>266</v>
      </c>
      <c r="C11" s="49" t="s">
        <v>251</v>
      </c>
      <c r="D11" s="60">
        <v>5</v>
      </c>
      <c r="E11" s="98">
        <v>5</v>
      </c>
      <c r="F11" s="101">
        <v>5</v>
      </c>
      <c r="G11" s="96">
        <v>5</v>
      </c>
      <c r="H11" s="96">
        <v>5</v>
      </c>
      <c r="I11" s="96">
        <v>5</v>
      </c>
      <c r="J11" s="96">
        <v>5</v>
      </c>
      <c r="K11" s="96">
        <v>5</v>
      </c>
      <c r="L11" s="98">
        <v>5</v>
      </c>
      <c r="M11" s="98">
        <v>5</v>
      </c>
      <c r="N11" s="98">
        <v>5</v>
      </c>
      <c r="O11" s="98">
        <v>5</v>
      </c>
      <c r="P11" s="98">
        <v>5</v>
      </c>
      <c r="Q11" s="61">
        <v>65</v>
      </c>
      <c r="R11" s="59">
        <v>65</v>
      </c>
      <c r="S11" s="97">
        <v>1</v>
      </c>
      <c r="T11" s="71"/>
    </row>
    <row r="12" spans="1:29">
      <c r="A12" s="19"/>
      <c r="B12" s="48" t="s">
        <v>257</v>
      </c>
      <c r="C12" s="49" t="s">
        <v>261</v>
      </c>
      <c r="D12" s="60">
        <v>5</v>
      </c>
      <c r="E12" s="98">
        <v>5</v>
      </c>
      <c r="F12" s="101">
        <v>5</v>
      </c>
      <c r="G12" s="96">
        <v>5</v>
      </c>
      <c r="H12" s="96">
        <v>5</v>
      </c>
      <c r="I12" s="96">
        <v>5</v>
      </c>
      <c r="J12" s="96">
        <v>5</v>
      </c>
      <c r="K12" s="96">
        <v>5</v>
      </c>
      <c r="L12" s="98">
        <v>5</v>
      </c>
      <c r="M12" s="98">
        <v>5</v>
      </c>
      <c r="N12" s="98">
        <v>5</v>
      </c>
      <c r="O12" s="98">
        <v>5</v>
      </c>
      <c r="P12" s="98">
        <v>5</v>
      </c>
      <c r="Q12" s="61">
        <v>65</v>
      </c>
      <c r="R12" s="59">
        <v>65</v>
      </c>
      <c r="S12" s="97">
        <v>1</v>
      </c>
      <c r="T12" s="71"/>
    </row>
    <row r="13" spans="1:29">
      <c r="A13" s="19"/>
      <c r="B13" s="48" t="s">
        <v>269</v>
      </c>
      <c r="C13" s="49" t="s">
        <v>261</v>
      </c>
      <c r="D13" s="60">
        <v>5</v>
      </c>
      <c r="E13" s="98">
        <v>5</v>
      </c>
      <c r="F13" s="101">
        <v>5</v>
      </c>
      <c r="G13" s="96">
        <v>5</v>
      </c>
      <c r="H13" s="96">
        <v>5</v>
      </c>
      <c r="I13" s="96">
        <v>5</v>
      </c>
      <c r="J13" s="96">
        <v>5</v>
      </c>
      <c r="K13" s="96">
        <v>5</v>
      </c>
      <c r="L13" s="98">
        <v>5</v>
      </c>
      <c r="M13" s="98">
        <v>5</v>
      </c>
      <c r="N13" s="98">
        <v>5</v>
      </c>
      <c r="O13" s="98">
        <v>5</v>
      </c>
      <c r="P13" s="98">
        <v>5</v>
      </c>
      <c r="Q13" s="61">
        <v>65</v>
      </c>
      <c r="R13" s="59">
        <v>65</v>
      </c>
      <c r="S13" s="97">
        <v>1</v>
      </c>
      <c r="T13" s="71"/>
    </row>
    <row r="14" spans="1:29">
      <c r="A14" s="19"/>
      <c r="B14" s="48" t="s">
        <v>270</v>
      </c>
      <c r="C14" s="49" t="s">
        <v>261</v>
      </c>
      <c r="D14" s="60">
        <v>5</v>
      </c>
      <c r="E14" s="98">
        <v>5</v>
      </c>
      <c r="F14" s="101">
        <v>5</v>
      </c>
      <c r="G14" s="96">
        <v>5</v>
      </c>
      <c r="H14" s="96">
        <v>5</v>
      </c>
      <c r="I14" s="96">
        <v>5</v>
      </c>
      <c r="J14" s="96">
        <v>5</v>
      </c>
      <c r="K14" s="96">
        <v>5</v>
      </c>
      <c r="L14" s="98">
        <v>5</v>
      </c>
      <c r="M14" s="98">
        <v>5</v>
      </c>
      <c r="N14" s="98">
        <v>5</v>
      </c>
      <c r="O14" s="98">
        <v>5</v>
      </c>
      <c r="P14" s="98">
        <v>5</v>
      </c>
      <c r="Q14" s="61">
        <v>65</v>
      </c>
      <c r="R14" s="59">
        <v>65</v>
      </c>
      <c r="S14" s="97">
        <v>1</v>
      </c>
      <c r="T14" s="71"/>
    </row>
    <row r="15" spans="1:29">
      <c r="A15" s="19"/>
      <c r="B15" s="48" t="s">
        <v>256</v>
      </c>
      <c r="C15" s="49" t="s">
        <v>251</v>
      </c>
      <c r="D15" s="60">
        <v>5</v>
      </c>
      <c r="E15" s="98">
        <v>5</v>
      </c>
      <c r="F15" s="101">
        <v>5</v>
      </c>
      <c r="G15" s="96">
        <v>5</v>
      </c>
      <c r="H15" s="96">
        <v>4</v>
      </c>
      <c r="I15" s="96">
        <v>5</v>
      </c>
      <c r="J15" s="96">
        <v>5</v>
      </c>
      <c r="K15" s="96">
        <v>5</v>
      </c>
      <c r="L15" s="98">
        <v>5</v>
      </c>
      <c r="M15" s="98">
        <v>5</v>
      </c>
      <c r="N15" s="98">
        <v>5</v>
      </c>
      <c r="O15" s="98">
        <v>5</v>
      </c>
      <c r="P15" s="98">
        <v>4</v>
      </c>
      <c r="Q15" s="61">
        <v>65</v>
      </c>
      <c r="R15" s="59">
        <v>63</v>
      </c>
      <c r="S15" s="97">
        <v>0.96923076923076923</v>
      </c>
      <c r="T15" s="71"/>
    </row>
    <row r="16" spans="1:29" ht="25.5">
      <c r="A16" s="19"/>
      <c r="B16" s="48" t="s">
        <v>274</v>
      </c>
      <c r="C16" s="49" t="s">
        <v>251</v>
      </c>
      <c r="D16" s="60">
        <v>5</v>
      </c>
      <c r="E16" s="98">
        <v>5</v>
      </c>
      <c r="F16" s="101">
        <v>5</v>
      </c>
      <c r="G16" s="96">
        <v>5</v>
      </c>
      <c r="H16" s="96">
        <v>4</v>
      </c>
      <c r="I16" s="96">
        <v>5</v>
      </c>
      <c r="J16" s="96">
        <v>5</v>
      </c>
      <c r="K16" s="96">
        <v>5</v>
      </c>
      <c r="L16" s="98">
        <v>5</v>
      </c>
      <c r="M16" s="98">
        <v>5</v>
      </c>
      <c r="N16" s="98">
        <v>5</v>
      </c>
      <c r="O16" s="98">
        <v>5</v>
      </c>
      <c r="P16" s="98">
        <v>5</v>
      </c>
      <c r="Q16" s="61">
        <v>65</v>
      </c>
      <c r="R16" s="59">
        <v>64</v>
      </c>
      <c r="S16" s="97">
        <v>0.98461538461538467</v>
      </c>
      <c r="T16" s="71"/>
    </row>
    <row r="17" spans="1:29">
      <c r="A17" s="19"/>
      <c r="B17" s="48" t="s">
        <v>262</v>
      </c>
      <c r="C17" s="49" t="s">
        <v>250</v>
      </c>
      <c r="D17" s="60">
        <v>5</v>
      </c>
      <c r="E17" s="98">
        <v>5</v>
      </c>
      <c r="F17" s="101">
        <v>5</v>
      </c>
      <c r="G17" s="96">
        <v>5</v>
      </c>
      <c r="H17" s="96">
        <v>5</v>
      </c>
      <c r="I17" s="96">
        <v>5</v>
      </c>
      <c r="J17" s="96">
        <v>5</v>
      </c>
      <c r="K17" s="96">
        <v>5</v>
      </c>
      <c r="L17" s="98">
        <v>5</v>
      </c>
      <c r="M17" s="98">
        <v>5</v>
      </c>
      <c r="N17" s="98">
        <v>5</v>
      </c>
      <c r="O17" s="98">
        <v>5</v>
      </c>
      <c r="P17" s="98">
        <v>5</v>
      </c>
      <c r="Q17" s="61">
        <v>65</v>
      </c>
      <c r="R17" s="59">
        <v>65</v>
      </c>
      <c r="S17" s="97">
        <v>1</v>
      </c>
      <c r="T17" s="71"/>
    </row>
    <row r="18" spans="1:29">
      <c r="A18" s="19"/>
      <c r="B18" s="48" t="s">
        <v>254</v>
      </c>
      <c r="C18" s="49" t="s">
        <v>251</v>
      </c>
      <c r="D18" s="60">
        <v>5</v>
      </c>
      <c r="E18" s="98">
        <v>5</v>
      </c>
      <c r="F18" s="101">
        <v>5</v>
      </c>
      <c r="G18" s="96">
        <v>5</v>
      </c>
      <c r="H18" s="96">
        <v>4</v>
      </c>
      <c r="I18" s="96">
        <v>5</v>
      </c>
      <c r="J18" s="96">
        <v>5</v>
      </c>
      <c r="K18" s="96">
        <v>5</v>
      </c>
      <c r="L18" s="98">
        <v>5</v>
      </c>
      <c r="M18" s="98">
        <v>5</v>
      </c>
      <c r="N18" s="98">
        <v>5</v>
      </c>
      <c r="O18" s="98">
        <v>5</v>
      </c>
      <c r="P18" s="98">
        <v>5</v>
      </c>
      <c r="Q18" s="61">
        <v>65</v>
      </c>
      <c r="R18" s="59">
        <v>64</v>
      </c>
      <c r="S18" s="97">
        <v>0.98461538461538467</v>
      </c>
      <c r="T18" s="71"/>
      <c r="V18" s="72"/>
      <c r="W18" s="72"/>
      <c r="X18" s="72"/>
      <c r="Y18" s="72"/>
      <c r="Z18" s="72"/>
      <c r="AA18" s="72"/>
      <c r="AB18" s="72"/>
      <c r="AC18" s="72"/>
    </row>
    <row r="19" spans="1:29">
      <c r="A19" s="19"/>
      <c r="B19" s="48" t="s">
        <v>252</v>
      </c>
      <c r="C19" s="49" t="s">
        <v>251</v>
      </c>
      <c r="D19" s="60">
        <v>5</v>
      </c>
      <c r="E19" s="98">
        <v>5</v>
      </c>
      <c r="F19" s="101">
        <v>5</v>
      </c>
      <c r="G19" s="96">
        <v>5</v>
      </c>
      <c r="H19" s="96">
        <v>5</v>
      </c>
      <c r="I19" s="96">
        <v>5</v>
      </c>
      <c r="J19" s="96">
        <v>5</v>
      </c>
      <c r="K19" s="96">
        <v>5</v>
      </c>
      <c r="L19" s="98">
        <v>5</v>
      </c>
      <c r="M19" s="98">
        <v>5</v>
      </c>
      <c r="N19" s="98">
        <v>5</v>
      </c>
      <c r="O19" s="98">
        <v>5</v>
      </c>
      <c r="P19" s="98">
        <v>5</v>
      </c>
      <c r="Q19" s="61">
        <v>65</v>
      </c>
      <c r="R19" s="59">
        <v>65</v>
      </c>
      <c r="S19" s="97">
        <v>1</v>
      </c>
      <c r="T19" s="71"/>
      <c r="V19" s="72"/>
      <c r="W19" s="72"/>
      <c r="X19" s="72"/>
      <c r="Y19" s="72"/>
      <c r="Z19" s="72"/>
      <c r="AA19" s="72"/>
      <c r="AB19" s="72"/>
      <c r="AC19" s="72"/>
    </row>
    <row r="20" spans="1:29">
      <c r="A20" s="19"/>
      <c r="B20" s="48" t="s">
        <v>265</v>
      </c>
      <c r="C20" s="49" t="s">
        <v>261</v>
      </c>
      <c r="D20" s="60">
        <v>5</v>
      </c>
      <c r="E20" s="98">
        <v>5</v>
      </c>
      <c r="F20" s="101">
        <v>5</v>
      </c>
      <c r="G20" s="96">
        <v>5</v>
      </c>
      <c r="H20" s="96">
        <v>5</v>
      </c>
      <c r="I20" s="96">
        <v>5</v>
      </c>
      <c r="J20" s="96">
        <v>5</v>
      </c>
      <c r="K20" s="96">
        <v>5</v>
      </c>
      <c r="L20" s="98">
        <v>5</v>
      </c>
      <c r="M20" s="98">
        <v>5</v>
      </c>
      <c r="N20" s="98">
        <v>5</v>
      </c>
      <c r="O20" s="98">
        <v>5</v>
      </c>
      <c r="P20" s="98">
        <v>5</v>
      </c>
      <c r="Q20" s="61">
        <v>65</v>
      </c>
      <c r="R20" s="59">
        <v>65</v>
      </c>
      <c r="S20" s="97">
        <v>1</v>
      </c>
      <c r="T20" s="71"/>
      <c r="V20" s="72"/>
      <c r="W20" s="72"/>
      <c r="X20" s="72"/>
      <c r="Y20" s="72"/>
      <c r="Z20" s="72"/>
      <c r="AA20" s="72"/>
      <c r="AB20" s="72"/>
      <c r="AC20" s="72"/>
    </row>
    <row r="21" spans="1:29" s="72" customFormat="1">
      <c r="A21" s="19"/>
      <c r="B21" s="48" t="s">
        <v>258</v>
      </c>
      <c r="C21" s="49" t="s">
        <v>261</v>
      </c>
      <c r="D21" s="60">
        <v>5</v>
      </c>
      <c r="E21" s="98">
        <v>5</v>
      </c>
      <c r="F21" s="101">
        <v>5</v>
      </c>
      <c r="G21" s="96">
        <v>5</v>
      </c>
      <c r="H21" s="96">
        <v>5</v>
      </c>
      <c r="I21" s="96">
        <v>5</v>
      </c>
      <c r="J21" s="96">
        <v>5</v>
      </c>
      <c r="K21" s="96">
        <v>5</v>
      </c>
      <c r="L21" s="98">
        <v>5</v>
      </c>
      <c r="M21" s="98">
        <v>5</v>
      </c>
      <c r="N21" s="98">
        <v>5</v>
      </c>
      <c r="O21" s="98">
        <v>5</v>
      </c>
      <c r="P21" s="98">
        <v>5</v>
      </c>
      <c r="Q21" s="61">
        <v>65</v>
      </c>
      <c r="R21" s="59">
        <v>65</v>
      </c>
      <c r="S21" s="97">
        <v>1</v>
      </c>
      <c r="T21" s="142"/>
    </row>
    <row r="22" spans="1:29" s="72" customFormat="1">
      <c r="A22" s="19"/>
      <c r="B22" s="48" t="s">
        <v>259</v>
      </c>
      <c r="C22" s="49" t="s">
        <v>261</v>
      </c>
      <c r="D22" s="60">
        <v>5</v>
      </c>
      <c r="E22" s="98">
        <v>5</v>
      </c>
      <c r="F22" s="101">
        <v>5</v>
      </c>
      <c r="G22" s="96">
        <v>5</v>
      </c>
      <c r="H22" s="96">
        <v>4</v>
      </c>
      <c r="I22" s="96">
        <v>5</v>
      </c>
      <c r="J22" s="96">
        <v>5</v>
      </c>
      <c r="K22" s="96">
        <v>5</v>
      </c>
      <c r="L22" s="98">
        <v>5</v>
      </c>
      <c r="M22" s="98">
        <v>5</v>
      </c>
      <c r="N22" s="98">
        <v>5</v>
      </c>
      <c r="O22" s="98">
        <v>5</v>
      </c>
      <c r="P22" s="98">
        <v>4</v>
      </c>
      <c r="Q22" s="61">
        <v>65</v>
      </c>
      <c r="R22" s="59">
        <v>63</v>
      </c>
      <c r="S22" s="97">
        <v>0.96923076923076923</v>
      </c>
      <c r="T22" s="142"/>
    </row>
    <row r="23" spans="1:29" s="72" customFormat="1">
      <c r="A23" s="19"/>
      <c r="B23" s="48" t="s">
        <v>260</v>
      </c>
      <c r="C23" s="49" t="s">
        <v>261</v>
      </c>
      <c r="D23" s="60">
        <v>5</v>
      </c>
      <c r="E23" s="98">
        <v>5</v>
      </c>
      <c r="F23" s="101">
        <v>5</v>
      </c>
      <c r="G23" s="96">
        <v>5</v>
      </c>
      <c r="H23" s="96">
        <v>5</v>
      </c>
      <c r="I23" s="96">
        <v>5</v>
      </c>
      <c r="J23" s="96">
        <v>5</v>
      </c>
      <c r="K23" s="96">
        <v>5</v>
      </c>
      <c r="L23" s="98">
        <v>5</v>
      </c>
      <c r="M23" s="98">
        <v>5</v>
      </c>
      <c r="N23" s="98">
        <v>5</v>
      </c>
      <c r="O23" s="98">
        <v>5</v>
      </c>
      <c r="P23" s="98">
        <v>4</v>
      </c>
      <c r="Q23" s="61">
        <v>65</v>
      </c>
      <c r="R23" s="59">
        <v>64</v>
      </c>
      <c r="S23" s="97">
        <v>0.98461538461538467</v>
      </c>
      <c r="T23" s="142"/>
    </row>
    <row r="24" spans="1:29" s="72" customFormat="1">
      <c r="A24" s="19"/>
      <c r="B24" s="48" t="s">
        <v>267</v>
      </c>
      <c r="C24" s="49" t="s">
        <v>261</v>
      </c>
      <c r="D24" s="60">
        <v>5</v>
      </c>
      <c r="E24" s="98">
        <v>5</v>
      </c>
      <c r="F24" s="101">
        <v>5</v>
      </c>
      <c r="G24" s="96">
        <v>5</v>
      </c>
      <c r="H24" s="96">
        <v>5</v>
      </c>
      <c r="I24" s="96">
        <v>5</v>
      </c>
      <c r="J24" s="96">
        <v>5</v>
      </c>
      <c r="K24" s="96">
        <v>5</v>
      </c>
      <c r="L24" s="98">
        <v>5</v>
      </c>
      <c r="M24" s="98">
        <v>5</v>
      </c>
      <c r="N24" s="98">
        <v>5</v>
      </c>
      <c r="O24" s="98">
        <v>5</v>
      </c>
      <c r="P24" s="98">
        <v>5</v>
      </c>
      <c r="Q24" s="61">
        <v>65</v>
      </c>
      <c r="R24" s="59">
        <v>65</v>
      </c>
      <c r="S24" s="97">
        <v>1</v>
      </c>
      <c r="T24" s="142"/>
    </row>
    <row r="25" spans="1:29" s="72" customFormat="1">
      <c r="A25" s="19"/>
      <c r="B25" s="48" t="s">
        <v>253</v>
      </c>
      <c r="C25" s="49" t="s">
        <v>251</v>
      </c>
      <c r="D25" s="60">
        <v>5</v>
      </c>
      <c r="E25" s="98">
        <v>5</v>
      </c>
      <c r="F25" s="101">
        <v>5</v>
      </c>
      <c r="G25" s="96">
        <v>5</v>
      </c>
      <c r="H25" s="96">
        <v>5</v>
      </c>
      <c r="I25" s="96">
        <v>5</v>
      </c>
      <c r="J25" s="96">
        <v>5</v>
      </c>
      <c r="K25" s="96">
        <v>5</v>
      </c>
      <c r="L25" s="98">
        <v>5</v>
      </c>
      <c r="M25" s="98">
        <v>5</v>
      </c>
      <c r="N25" s="98">
        <v>5</v>
      </c>
      <c r="O25" s="98">
        <v>5</v>
      </c>
      <c r="P25" s="98">
        <v>5</v>
      </c>
      <c r="Q25" s="61">
        <v>65</v>
      </c>
      <c r="R25" s="59">
        <v>65</v>
      </c>
      <c r="S25" s="97">
        <v>1</v>
      </c>
      <c r="T25" s="142"/>
      <c r="V25" s="8"/>
      <c r="W25" s="8"/>
      <c r="X25" s="8"/>
      <c r="Y25" s="8"/>
      <c r="Z25" s="8"/>
      <c r="AA25" s="8"/>
      <c r="AB25" s="8"/>
      <c r="AC25" s="8"/>
    </row>
    <row r="26" spans="1:29" s="72" customFormat="1" ht="25.5">
      <c r="A26" s="19"/>
      <c r="B26" s="48" t="s">
        <v>268</v>
      </c>
      <c r="C26" s="49" t="s">
        <v>250</v>
      </c>
      <c r="D26" s="60">
        <v>5</v>
      </c>
      <c r="E26" s="98">
        <v>5</v>
      </c>
      <c r="F26" s="101">
        <v>5</v>
      </c>
      <c r="G26" s="96">
        <v>5</v>
      </c>
      <c r="H26" s="96">
        <v>4</v>
      </c>
      <c r="I26" s="96">
        <v>5</v>
      </c>
      <c r="J26" s="96">
        <v>5</v>
      </c>
      <c r="K26" s="96">
        <v>5</v>
      </c>
      <c r="L26" s="98">
        <v>5</v>
      </c>
      <c r="M26" s="98">
        <v>5</v>
      </c>
      <c r="N26" s="98">
        <v>5</v>
      </c>
      <c r="O26" s="98">
        <v>5</v>
      </c>
      <c r="P26" s="98">
        <v>5</v>
      </c>
      <c r="Q26" s="61">
        <v>65</v>
      </c>
      <c r="R26" s="59">
        <v>64</v>
      </c>
      <c r="S26" s="97">
        <v>0.98461538461538467</v>
      </c>
      <c r="T26" s="142"/>
      <c r="V26" s="8"/>
      <c r="W26" s="8"/>
      <c r="X26" s="8"/>
      <c r="Y26" s="8"/>
      <c r="Z26" s="8"/>
      <c r="AA26" s="8"/>
      <c r="AB26" s="8"/>
      <c r="AC26" s="8"/>
    </row>
    <row r="27" spans="1:29" s="72" customFormat="1" ht="25.5">
      <c r="A27" s="19"/>
      <c r="B27" s="48" t="s">
        <v>275</v>
      </c>
      <c r="C27" s="49" t="s">
        <v>251</v>
      </c>
      <c r="D27" s="60">
        <v>5</v>
      </c>
      <c r="E27" s="98">
        <v>5</v>
      </c>
      <c r="F27" s="101">
        <v>5</v>
      </c>
      <c r="G27" s="96">
        <v>5</v>
      </c>
      <c r="H27" s="96">
        <v>5</v>
      </c>
      <c r="I27" s="96">
        <v>5</v>
      </c>
      <c r="J27" s="96">
        <v>5</v>
      </c>
      <c r="K27" s="96">
        <v>5</v>
      </c>
      <c r="L27" s="98">
        <v>5</v>
      </c>
      <c r="M27" s="98">
        <v>5</v>
      </c>
      <c r="N27" s="98">
        <v>5</v>
      </c>
      <c r="O27" s="98">
        <v>5</v>
      </c>
      <c r="P27" s="98">
        <v>5</v>
      </c>
      <c r="Q27" s="61">
        <v>65</v>
      </c>
      <c r="R27" s="59">
        <v>65</v>
      </c>
      <c r="S27" s="97">
        <v>1</v>
      </c>
      <c r="T27" s="142"/>
      <c r="V27" s="8"/>
      <c r="W27" s="8"/>
      <c r="X27" s="8"/>
      <c r="Y27" s="8"/>
      <c r="Z27" s="8"/>
      <c r="AA27" s="8"/>
      <c r="AB27" s="8"/>
      <c r="AC27" s="8"/>
    </row>
    <row r="28" spans="1:29">
      <c r="A28" s="19"/>
      <c r="B28" s="19"/>
      <c r="C28" s="19"/>
      <c r="D28" s="18"/>
      <c r="E28" s="19"/>
      <c r="F28" s="19"/>
      <c r="G28" s="19"/>
      <c r="H28" s="19"/>
      <c r="I28" s="19"/>
      <c r="J28" s="19"/>
      <c r="K28" s="19"/>
      <c r="L28" s="19"/>
      <c r="M28" s="19"/>
      <c r="N28" s="19"/>
      <c r="O28" s="19"/>
      <c r="P28" s="19"/>
      <c r="Q28" s="19"/>
      <c r="R28" s="19"/>
      <c r="S28" s="97">
        <v>0.99507692307692308</v>
      </c>
    </row>
    <row r="29" spans="1:29">
      <c r="A29" s="19"/>
      <c r="B29" s="19"/>
      <c r="C29" s="19"/>
      <c r="D29" s="18"/>
      <c r="E29" s="19"/>
      <c r="F29" s="19"/>
      <c r="G29" s="19"/>
      <c r="H29" s="19"/>
      <c r="I29" s="19"/>
      <c r="J29" s="19"/>
      <c r="K29" s="19"/>
      <c r="L29" s="19"/>
      <c r="M29" s="19"/>
      <c r="N29" s="19"/>
      <c r="O29" s="19"/>
      <c r="P29" s="19"/>
      <c r="Q29" s="19"/>
      <c r="S29" s="19"/>
    </row>
    <row r="30" spans="1:29" ht="27.75">
      <c r="A30" s="42" t="s">
        <v>142</v>
      </c>
      <c r="B30" s="10" t="s">
        <v>51</v>
      </c>
      <c r="C30" s="10" t="s">
        <v>25</v>
      </c>
      <c r="D30" s="18"/>
      <c r="E30" s="19"/>
      <c r="F30" s="19"/>
      <c r="G30" s="19"/>
      <c r="H30" s="19"/>
      <c r="I30" s="19"/>
      <c r="J30" s="19"/>
      <c r="K30" s="19"/>
      <c r="L30" s="19"/>
      <c r="M30" s="19"/>
      <c r="N30" s="19"/>
      <c r="O30" s="19"/>
      <c r="P30" s="19"/>
      <c r="Q30" s="19"/>
      <c r="R30" s="19"/>
      <c r="S30" s="19"/>
    </row>
    <row r="31" spans="1:29">
      <c r="A31" s="19"/>
      <c r="B31" s="13" t="s">
        <v>250</v>
      </c>
      <c r="C31" s="30">
        <v>0.99807692307692308</v>
      </c>
      <c r="D31" s="18"/>
    </row>
    <row r="32" spans="1:29">
      <c r="A32" s="19"/>
      <c r="B32" s="13" t="s">
        <v>251</v>
      </c>
      <c r="C32" s="30">
        <v>0.99316239316239319</v>
      </c>
      <c r="D32" s="18"/>
    </row>
    <row r="33" spans="1:4">
      <c r="A33" s="19"/>
      <c r="B33" s="13" t="s">
        <v>261</v>
      </c>
      <c r="C33" s="30">
        <v>0.99423076923076925</v>
      </c>
      <c r="D33" s="18"/>
    </row>
    <row r="34" spans="1:4">
      <c r="A34" s="19"/>
      <c r="B34" s="13" t="s">
        <v>437</v>
      </c>
      <c r="C34" s="30" t="s">
        <v>437</v>
      </c>
      <c r="D34" s="18"/>
    </row>
    <row r="35" spans="1:4" hidden="1">
      <c r="A35" s="19"/>
      <c r="B35" s="13" t="s">
        <v>437</v>
      </c>
      <c r="C35" s="30" t="s">
        <v>437</v>
      </c>
      <c r="D35" s="18"/>
    </row>
    <row r="36" spans="1:4" hidden="1">
      <c r="A36" s="19"/>
      <c r="B36" s="13" t="s">
        <v>437</v>
      </c>
      <c r="C36" s="30" t="s">
        <v>437</v>
      </c>
      <c r="D36" s="18"/>
    </row>
    <row r="37" spans="1:4">
      <c r="A37" s="19"/>
      <c r="B37" s="19"/>
      <c r="C37" s="19"/>
      <c r="D37" s="18"/>
    </row>
    <row r="38" spans="1:4">
      <c r="A38" s="19"/>
      <c r="B38" s="19"/>
      <c r="C38" s="19"/>
      <c r="D38" s="18"/>
    </row>
  </sheetData>
  <mergeCells count="6">
    <mergeCell ref="T1:T2"/>
    <mergeCell ref="D1:F1"/>
    <mergeCell ref="G1:P1"/>
    <mergeCell ref="B1:B2"/>
    <mergeCell ref="C1:C2"/>
    <mergeCell ref="Q1:S1"/>
  </mergeCells>
  <conditionalFormatting sqref="D3:P27">
    <cfRule type="colorScale" priority="39">
      <colorScale>
        <cfvo type="num" val="0"/>
        <cfvo type="num" val="3"/>
        <cfvo type="num" val="5"/>
        <color rgb="FFFF5050"/>
        <color rgb="FFFFEB84"/>
        <color rgb="FF92D050"/>
      </colorScale>
    </cfRule>
  </conditionalFormatting>
  <conditionalFormatting sqref="D3:P27">
    <cfRule type="cellIs" dxfId="40" priority="38" operator="equal">
      <formula>""</formula>
    </cfRule>
  </conditionalFormatting>
  <conditionalFormatting sqref="S3:S28">
    <cfRule type="cellIs" dxfId="39" priority="1" operator="between">
      <formula>0.799</formula>
      <formula>0.899</formula>
    </cfRule>
    <cfRule type="cellIs" dxfId="38" priority="2" operator="lessThan">
      <formula>0.8</formula>
    </cfRule>
    <cfRule type="cellIs" dxfId="37" priority="3" operator="greaterThan">
      <formula>0.899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Datasheet!$A$25:$A$31</xm:f>
          </x14:formula1>
          <xm:sqref>D3:P27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13" workbookViewId="0">
      <selection activeCell="I45" sqref="I45"/>
    </sheetView>
  </sheetViews>
  <sheetFormatPr defaultRowHeight="15"/>
  <cols>
    <col min="1" max="1" width="48.42578125" customWidth="1"/>
    <col min="2" max="2" width="15.7109375" hidden="1" customWidth="1"/>
    <col min="3" max="3" width="17.5703125" customWidth="1"/>
    <col min="4" max="4" width="14.140625" hidden="1" customWidth="1"/>
    <col min="5" max="5" width="17.85546875" customWidth="1"/>
    <col min="6" max="6" width="13.85546875" hidden="1" customWidth="1"/>
    <col min="7" max="7" width="17.42578125" customWidth="1"/>
    <col min="8" max="8" width="11.42578125" style="1" hidden="1" customWidth="1"/>
  </cols>
  <sheetData>
    <row r="1" spans="1:9" ht="30">
      <c r="A1" s="40" t="s">
        <v>26</v>
      </c>
      <c r="B1" s="41" t="s">
        <v>10</v>
      </c>
      <c r="C1" s="41" t="str">
        <f>'Code Details'!B33</f>
        <v>Lowhitha Kalyanam</v>
      </c>
      <c r="D1" s="41"/>
      <c r="E1" s="41" t="str">
        <f>'Code Details'!B34</f>
        <v>Manasa Nayani</v>
      </c>
      <c r="F1" s="41"/>
      <c r="G1" s="41" t="str">
        <f>'Code Details'!B35</f>
        <v>Sahil Qureshi</v>
      </c>
      <c r="H1" s="41"/>
      <c r="I1" s="54"/>
    </row>
    <row r="2" spans="1:9" ht="15.75">
      <c r="A2" s="50" t="s">
        <v>107</v>
      </c>
      <c r="B2" s="51"/>
      <c r="C2" s="51"/>
      <c r="D2" s="51"/>
      <c r="E2" s="51"/>
      <c r="F2" s="51"/>
      <c r="G2" s="51"/>
      <c r="H2" s="51"/>
      <c r="I2" s="54"/>
    </row>
    <row r="3" spans="1:9" ht="27" customHeight="1">
      <c r="A3" s="6" t="s">
        <v>28</v>
      </c>
      <c r="B3" s="20">
        <v>4.4999999999999998E-2</v>
      </c>
      <c r="C3" s="21" t="s">
        <v>13</v>
      </c>
      <c r="D3" s="21">
        <f>IF($C3="All of the time",$B3,(IF($C3="Most of the time",$B3-0.015,(IF($C3="Sometimes",$B3-0.025,(IF($C3="Not at all",$B3-0.045,"")))))))</f>
        <v>4.4999999999999998E-2</v>
      </c>
      <c r="E3" s="21" t="s">
        <v>13</v>
      </c>
      <c r="F3" s="21">
        <f>IF($E3="All of the time",$B3,(IF($E3="Most of the time",$B3-0.015,(IF($E3="Sometimes",$B3-0.025,(IF($E3="Not at all",$B3-0.045,"")))))))</f>
        <v>4.4999999999999998E-2</v>
      </c>
      <c r="G3" s="21" t="s">
        <v>13</v>
      </c>
      <c r="H3" s="21">
        <f>IF($G3="All of the time",$B3,(IF($G3="Most of the time",$B3-0.015,(IF($G3="Sometimes",$B3-0.025,(IF($G3="Not at all",$B3-0.045,"")))))))</f>
        <v>4.4999999999999998E-2</v>
      </c>
      <c r="I3" s="54"/>
    </row>
    <row r="4" spans="1:9" ht="27" customHeight="1">
      <c r="A4" s="6" t="s">
        <v>29</v>
      </c>
      <c r="B4" s="20">
        <v>0.05</v>
      </c>
      <c r="C4" s="21" t="s">
        <v>13</v>
      </c>
      <c r="D4" s="21">
        <f>IF($C4="All of the time",$B4,(IF($C4="Most of the time",$B4-0.015,(IF($C4="Sometimes",$B4-0.025,(IF($C4="Not at all",$B4-0.05,"")))))))</f>
        <v>0.05</v>
      </c>
      <c r="E4" s="21" t="s">
        <v>13</v>
      </c>
      <c r="F4" s="21">
        <f>IF($E4="All of the time",$B4,(IF($E4="Most of the time",$B4-0.015,(IF($E4="Sometimes",$B4-0.025,(IF($E4="Not at all",$B4-0.05,"")))))))</f>
        <v>0.05</v>
      </c>
      <c r="G4" s="21" t="s">
        <v>13</v>
      </c>
      <c r="H4" s="21">
        <f>IF($G4="All of the time",$B4,(IF($G4="Most of the time",$B4-0.015,(IF($G4="Sometimes",$B4-0.025,(IF($G4="Not at all",$B4-0.05,"")))))))</f>
        <v>0.05</v>
      </c>
      <c r="I4" s="54"/>
    </row>
    <row r="5" spans="1:9" ht="26.25" customHeight="1">
      <c r="A5" s="6" t="s">
        <v>30</v>
      </c>
      <c r="B5" s="20">
        <v>4.4999999999999998E-2</v>
      </c>
      <c r="C5" s="21" t="s">
        <v>13</v>
      </c>
      <c r="D5" s="21">
        <f t="shared" ref="D5" si="0">IF($C5="All of the time",$B5,(IF($C5="Most of the time",$B5-0.015,(IF($C5="Sometimes",$B5-0.025,(IF($C5="Not at all",$B5-0.045,"")))))))</f>
        <v>4.4999999999999998E-2</v>
      </c>
      <c r="E5" s="21" t="s">
        <v>13</v>
      </c>
      <c r="F5" s="21">
        <f>IF($E5="All of the time",$B5,(IF($E5="Most of the time",$B5-0.015,(IF($E5="Sometimes",$B5-0.025,(IF($E5="Not at all",$B5-0.045,"")))))))</f>
        <v>4.4999999999999998E-2</v>
      </c>
      <c r="G5" s="21" t="s">
        <v>13</v>
      </c>
      <c r="H5" s="21">
        <f>IF($G5="All of the time",$B5,(IF($G5="Most of the time",$B5-0.015,(IF($G5="Sometimes",$B5-0.025,(IF($G5="Not at all",$B5-0.045,"")))))))</f>
        <v>4.4999999999999998E-2</v>
      </c>
      <c r="I5" s="54"/>
    </row>
    <row r="6" spans="1:9" ht="15.75">
      <c r="A6" s="50" t="s">
        <v>31</v>
      </c>
      <c r="B6" s="51"/>
      <c r="C6" s="51"/>
      <c r="D6" s="51"/>
      <c r="E6" s="51"/>
      <c r="F6" s="51"/>
      <c r="G6" s="51"/>
      <c r="H6" s="51"/>
      <c r="I6" s="54"/>
    </row>
    <row r="7" spans="1:9" ht="27.75" customHeight="1">
      <c r="A7" s="6" t="s">
        <v>32</v>
      </c>
      <c r="B7" s="23">
        <v>7.0000000000000007E-2</v>
      </c>
      <c r="C7" s="21" t="s">
        <v>13</v>
      </c>
      <c r="D7" s="22">
        <f>IF($C7="All of the time",$B7,(IF($C7="Most of the time",$B7-0.025,(IF($C7="Sometimes",$B7-0.035,(IF($C7="Not at all",$B7-0.07,"")))))))</f>
        <v>7.0000000000000007E-2</v>
      </c>
      <c r="E7" s="21" t="s">
        <v>13</v>
      </c>
      <c r="F7" s="22">
        <f>IF($E7="All of the time",$B7,(IF($E7="Most of the time",$B7-0.025,(IF($E7="Sometimes",$B7-0.035,(IF($E7="Not at all",$B7-0.07,"")))))))</f>
        <v>7.0000000000000007E-2</v>
      </c>
      <c r="G7" s="21" t="s">
        <v>13</v>
      </c>
      <c r="H7" s="22">
        <f>IF($G7="All of the time",$B7,(IF($G7="Most of the time",$B7-0.025,(IF($G7="Sometimes",$B7-0.035,(IF($G7="Not at all",$B7-0.07,"")))))))</f>
        <v>7.0000000000000007E-2</v>
      </c>
      <c r="I7" s="54"/>
    </row>
    <row r="8" spans="1:9" ht="27" customHeight="1">
      <c r="A8" s="6" t="s">
        <v>33</v>
      </c>
      <c r="B8" s="23">
        <v>7.0000000000000007E-2</v>
      </c>
      <c r="C8" s="21" t="s">
        <v>13</v>
      </c>
      <c r="D8" s="22">
        <f>IF($C8="All of the time",$B8,(IF($C8="Most of the time",$B8-0.025,(IF($C8="Sometimes",$B8-0.035,(IF($C8="Not at all",$B8-0.07,"")))))))</f>
        <v>7.0000000000000007E-2</v>
      </c>
      <c r="E8" s="21" t="s">
        <v>13</v>
      </c>
      <c r="F8" s="22">
        <f>IF($E8="All of the time",$B8,(IF($E8="Most of the time",$B8-0.025,(IF($E8="Sometimes",$B8-0.035,(IF($E8="Not at all",$B8-0.07,"")))))))</f>
        <v>7.0000000000000007E-2</v>
      </c>
      <c r="G8" s="21" t="s">
        <v>13</v>
      </c>
      <c r="H8" s="22">
        <f>IF($G8="All of the time",$B8,(IF($G8="Most of the time",$B8-0.025,(IF($G8="Sometimes",$B8-0.035,(IF($G8="Not at all",$B8-0.07,"")))))))</f>
        <v>7.0000000000000007E-2</v>
      </c>
      <c r="I8" s="54"/>
    </row>
    <row r="9" spans="1:9" ht="15.75">
      <c r="A9" s="50" t="s">
        <v>34</v>
      </c>
      <c r="B9" s="51"/>
      <c r="C9" s="51"/>
      <c r="D9" s="51"/>
      <c r="E9" s="51"/>
      <c r="F9" s="51"/>
      <c r="G9" s="51"/>
      <c r="H9" s="51"/>
      <c r="I9" s="54"/>
    </row>
    <row r="10" spans="1:9" ht="27" customHeight="1">
      <c r="A10" s="6" t="s">
        <v>35</v>
      </c>
      <c r="B10" s="23">
        <v>0.09</v>
      </c>
      <c r="C10" s="21" t="s">
        <v>11</v>
      </c>
      <c r="D10" s="22">
        <f>IF($C10="All of the time",$B10,(IF($C10="Most of the time",$B10-0.03,(IF($C10="Sometimes",$B10-0.05,(IF($C10="Not at all",$B10-0.09,"")))))))</f>
        <v>0.06</v>
      </c>
      <c r="E10" s="21" t="s">
        <v>11</v>
      </c>
      <c r="F10" s="22">
        <f t="shared" ref="F10:F17" si="1">IF($E10="All of the time",$B10,(IF($E10="Most of the time",$B10-0.03,(IF($E10="Sometimes",$B10-0.05,(IF($E10="Not at all",$B10-0.09,"")))))))</f>
        <v>0.06</v>
      </c>
      <c r="G10" s="21" t="s">
        <v>11</v>
      </c>
      <c r="H10" s="22">
        <f t="shared" ref="H10:H17" si="2">IF($G10="All of the time",$B10,(IF($G10="Most of the time",$B10-0.03,(IF($G10="Sometimes",$B10-0.05,(IF($G10="Not at all",$B10-0.09,"")))))))</f>
        <v>0.06</v>
      </c>
      <c r="I10" s="54"/>
    </row>
    <row r="11" spans="1:9" ht="39.75" customHeight="1">
      <c r="A11" s="6" t="s">
        <v>36</v>
      </c>
      <c r="B11" s="23">
        <v>0.09</v>
      </c>
      <c r="C11" s="21" t="s">
        <v>11</v>
      </c>
      <c r="D11" s="22">
        <f t="shared" ref="D11:D17" si="3">IF($C11="All of the time",$B11,(IF($C11="Most of the time",$B11-0.03,(IF($C11="Sometimes",$B11-0.05,(IF($C11="Not at all",$B11-0.09,"")))))))</f>
        <v>0.06</v>
      </c>
      <c r="E11" s="21" t="s">
        <v>11</v>
      </c>
      <c r="F11" s="22">
        <f t="shared" si="1"/>
        <v>0.06</v>
      </c>
      <c r="G11" s="21" t="s">
        <v>11</v>
      </c>
      <c r="H11" s="22">
        <f t="shared" si="2"/>
        <v>0.06</v>
      </c>
      <c r="I11" s="54"/>
    </row>
    <row r="12" spans="1:9" ht="28.5" customHeight="1">
      <c r="A12" s="6" t="s">
        <v>37</v>
      </c>
      <c r="B12" s="23">
        <v>0.09</v>
      </c>
      <c r="C12" s="21" t="s">
        <v>13</v>
      </c>
      <c r="D12" s="22">
        <f t="shared" si="3"/>
        <v>0.09</v>
      </c>
      <c r="E12" s="21" t="s">
        <v>13</v>
      </c>
      <c r="F12" s="22">
        <f t="shared" si="1"/>
        <v>0.09</v>
      </c>
      <c r="G12" s="21" t="s">
        <v>13</v>
      </c>
      <c r="H12" s="22">
        <f t="shared" si="2"/>
        <v>0.09</v>
      </c>
      <c r="I12" s="54"/>
    </row>
    <row r="13" spans="1:9" ht="27.75" customHeight="1">
      <c r="A13" s="6" t="s">
        <v>38</v>
      </c>
      <c r="B13" s="23">
        <v>0.09</v>
      </c>
      <c r="C13" s="21" t="s">
        <v>13</v>
      </c>
      <c r="D13" s="22">
        <f t="shared" si="3"/>
        <v>0.09</v>
      </c>
      <c r="E13" s="21" t="s">
        <v>13</v>
      </c>
      <c r="F13" s="22">
        <f t="shared" si="1"/>
        <v>0.09</v>
      </c>
      <c r="G13" s="21" t="s">
        <v>13</v>
      </c>
      <c r="H13" s="22">
        <f t="shared" si="2"/>
        <v>0.09</v>
      </c>
      <c r="I13" s="54"/>
    </row>
    <row r="14" spans="1:9" ht="26.25" customHeight="1">
      <c r="A14" s="6" t="s">
        <v>39</v>
      </c>
      <c r="B14" s="23">
        <v>0.09</v>
      </c>
      <c r="C14" s="21" t="s">
        <v>11</v>
      </c>
      <c r="D14" s="22">
        <f t="shared" si="3"/>
        <v>0.06</v>
      </c>
      <c r="E14" s="21" t="s">
        <v>11</v>
      </c>
      <c r="F14" s="22">
        <f t="shared" si="1"/>
        <v>0.06</v>
      </c>
      <c r="G14" s="21" t="s">
        <v>11</v>
      </c>
      <c r="H14" s="22">
        <f t="shared" si="2"/>
        <v>0.06</v>
      </c>
      <c r="I14" s="54"/>
    </row>
    <row r="15" spans="1:9" ht="17.25" customHeight="1">
      <c r="A15" s="6" t="s">
        <v>40</v>
      </c>
      <c r="B15" s="23">
        <v>0.09</v>
      </c>
      <c r="C15" s="21" t="s">
        <v>13</v>
      </c>
      <c r="D15" s="22">
        <f t="shared" si="3"/>
        <v>0.09</v>
      </c>
      <c r="E15" s="21" t="s">
        <v>13</v>
      </c>
      <c r="F15" s="22">
        <f t="shared" si="1"/>
        <v>0.09</v>
      </c>
      <c r="G15" s="21" t="s">
        <v>13</v>
      </c>
      <c r="H15" s="22">
        <f t="shared" si="2"/>
        <v>0.09</v>
      </c>
      <c r="I15" s="54"/>
    </row>
    <row r="16" spans="1:9" ht="27.75" customHeight="1">
      <c r="A16" s="6" t="s">
        <v>41</v>
      </c>
      <c r="B16" s="23">
        <v>0.09</v>
      </c>
      <c r="C16" s="21" t="s">
        <v>13</v>
      </c>
      <c r="D16" s="22">
        <f t="shared" si="3"/>
        <v>0.09</v>
      </c>
      <c r="E16" s="21" t="s">
        <v>13</v>
      </c>
      <c r="F16" s="22">
        <f t="shared" si="1"/>
        <v>0.09</v>
      </c>
      <c r="G16" s="21" t="s">
        <v>13</v>
      </c>
      <c r="H16" s="22">
        <f t="shared" si="2"/>
        <v>0.09</v>
      </c>
      <c r="I16" s="54"/>
    </row>
    <row r="17" spans="1:9" ht="15.75" customHeight="1">
      <c r="A17" s="6" t="s">
        <v>42</v>
      </c>
      <c r="B17" s="11">
        <v>0.09</v>
      </c>
      <c r="C17" s="21" t="s">
        <v>13</v>
      </c>
      <c r="D17" s="22">
        <f t="shared" si="3"/>
        <v>0.09</v>
      </c>
      <c r="E17" s="21" t="s">
        <v>13</v>
      </c>
      <c r="F17" s="22">
        <f t="shared" si="1"/>
        <v>0.09</v>
      </c>
      <c r="G17" s="21" t="s">
        <v>13</v>
      </c>
      <c r="H17" s="22">
        <f t="shared" si="2"/>
        <v>0.09</v>
      </c>
      <c r="I17" s="54"/>
    </row>
    <row r="18" spans="1:9">
      <c r="A18" s="24"/>
      <c r="B18" s="24"/>
      <c r="C18" s="24"/>
      <c r="D18" s="24"/>
      <c r="E18" s="24"/>
      <c r="F18" s="24"/>
      <c r="G18" s="24"/>
      <c r="H18" s="24"/>
      <c r="I18" s="54"/>
    </row>
    <row r="19" spans="1:9">
      <c r="A19" s="24"/>
      <c r="B19" s="24"/>
      <c r="C19" s="24"/>
      <c r="D19" s="24"/>
      <c r="E19" s="24"/>
      <c r="F19" s="24"/>
      <c r="G19" s="24"/>
      <c r="H19" s="24"/>
      <c r="I19" s="54"/>
    </row>
    <row r="20" spans="1:9">
      <c r="A20" s="296" t="s">
        <v>228</v>
      </c>
      <c r="B20" s="43"/>
      <c r="C20" s="272" t="str">
        <f>C1</f>
        <v>Lowhitha Kalyanam</v>
      </c>
      <c r="D20" s="220"/>
      <c r="E20" s="272" t="str">
        <f>E1</f>
        <v>Manasa Nayani</v>
      </c>
      <c r="F20" s="220"/>
      <c r="G20" s="272" t="str">
        <f>G1</f>
        <v>Sahil Qureshi</v>
      </c>
      <c r="H20" s="44"/>
      <c r="I20" s="54"/>
    </row>
    <row r="21" spans="1:9">
      <c r="A21" s="297"/>
      <c r="B21" s="43"/>
      <c r="C21" s="272"/>
      <c r="D21" s="220"/>
      <c r="E21" s="272"/>
      <c r="F21" s="220"/>
      <c r="G21" s="272"/>
      <c r="H21" s="44"/>
      <c r="I21" s="54"/>
    </row>
    <row r="22" spans="1:9" ht="16.5" customHeight="1">
      <c r="A22" s="53" t="s">
        <v>204</v>
      </c>
      <c r="B22" s="53"/>
      <c r="C22" s="106">
        <f>(SUM(D3:D17))*D22</f>
        <v>6.3699999999999993E-2</v>
      </c>
      <c r="D22" s="107">
        <v>7.0000000000000007E-2</v>
      </c>
      <c r="E22" s="106">
        <f>(SUM(F3:F17))*F22</f>
        <v>6.3699999999999993E-2</v>
      </c>
      <c r="F22" s="107">
        <v>7.0000000000000007E-2</v>
      </c>
      <c r="G22" s="106">
        <f>(SUM(H3:H17))*H22</f>
        <v>6.3699999999999993E-2</v>
      </c>
      <c r="H22" s="107">
        <v>7.0000000000000007E-2</v>
      </c>
      <c r="I22" s="54"/>
    </row>
    <row r="23" spans="1:9" ht="16.5" customHeight="1">
      <c r="A23" s="25" t="s">
        <v>203</v>
      </c>
      <c r="B23" s="52"/>
      <c r="C23" s="105">
        <f>('Code Details'!F$33)*D23</f>
        <v>0.26413043478260867</v>
      </c>
      <c r="D23" s="103">
        <v>0.3</v>
      </c>
      <c r="E23" s="105">
        <f>('Code Details'!F$34)*F23</f>
        <v>0.29444444444444445</v>
      </c>
      <c r="F23" s="103">
        <v>0.3</v>
      </c>
      <c r="G23" s="105">
        <f>('Code Details'!F$35)*H23</f>
        <v>0.26818181818181819</v>
      </c>
      <c r="H23" s="103">
        <v>0.3</v>
      </c>
      <c r="I23" s="54"/>
    </row>
    <row r="24" spans="1:9" ht="14.25" customHeight="1">
      <c r="A24" s="25" t="s">
        <v>43</v>
      </c>
      <c r="B24" s="52"/>
      <c r="C24" s="105">
        <f>('Code Details'!G$33)*D24</f>
        <v>2.4285714285714285E-2</v>
      </c>
      <c r="D24" s="103">
        <v>2.5000000000000001E-2</v>
      </c>
      <c r="E24" s="105">
        <f>('Code Details'!G$34)*F24</f>
        <v>2.5000000000000001E-2</v>
      </c>
      <c r="F24" s="103">
        <v>2.5000000000000001E-2</v>
      </c>
      <c r="G24" s="105">
        <f>('Code Details'!G$35)*H24</f>
        <v>2.5000000000000001E-2</v>
      </c>
      <c r="H24" s="103">
        <v>2.5000000000000001E-2</v>
      </c>
      <c r="I24" s="54"/>
    </row>
    <row r="25" spans="1:9" ht="14.25" customHeight="1">
      <c r="A25" s="25" t="s">
        <v>52</v>
      </c>
      <c r="B25" s="52"/>
      <c r="C25" s="105">
        <f>('Code Details'!H$33)*D25</f>
        <v>2.3571428571428573E-2</v>
      </c>
      <c r="D25" s="103">
        <v>2.5000000000000001E-2</v>
      </c>
      <c r="E25" s="105">
        <f>('Code Details'!H$34)*F25</f>
        <v>2.5000000000000001E-2</v>
      </c>
      <c r="F25" s="103">
        <v>2.5000000000000001E-2</v>
      </c>
      <c r="G25" s="105">
        <f>('Code Details'!H$35)*H25</f>
        <v>2.3125000000000003E-2</v>
      </c>
      <c r="H25" s="103">
        <v>2.5000000000000001E-2</v>
      </c>
      <c r="I25" s="54"/>
    </row>
    <row r="26" spans="1:9" ht="15" customHeight="1">
      <c r="A26" s="25" t="s">
        <v>44</v>
      </c>
      <c r="B26" s="52"/>
      <c r="C26" s="105">
        <f>('Code Details'!I$33)*D26</f>
        <v>2.2857142857142857E-2</v>
      </c>
      <c r="D26" s="103">
        <v>2.5000000000000001E-2</v>
      </c>
      <c r="E26" s="105">
        <f>('Code Details'!I$34)*F26</f>
        <v>2.5000000000000001E-2</v>
      </c>
      <c r="F26" s="103">
        <v>2.5000000000000001E-2</v>
      </c>
      <c r="G26" s="105">
        <f>('Code Details'!I$35)*H26</f>
        <v>2.2500000000000003E-2</v>
      </c>
      <c r="H26" s="103">
        <v>2.5000000000000001E-2</v>
      </c>
      <c r="I26" s="54"/>
    </row>
    <row r="27" spans="1:9" ht="15" customHeight="1">
      <c r="A27" s="25" t="s">
        <v>45</v>
      </c>
      <c r="B27" s="52"/>
      <c r="C27" s="105">
        <f>('Code Details'!J$33)*D27</f>
        <v>3.6571428571428574E-2</v>
      </c>
      <c r="D27" s="103">
        <v>0.04</v>
      </c>
      <c r="E27" s="105">
        <f>('Code Details'!J$34)*F27</f>
        <v>3.5000000000000003E-2</v>
      </c>
      <c r="F27" s="103">
        <v>0.04</v>
      </c>
      <c r="G27" s="105">
        <f>('Code Details'!J$35)*H27</f>
        <v>3.6000000000000004E-2</v>
      </c>
      <c r="H27" s="103">
        <v>0.04</v>
      </c>
      <c r="I27" s="54"/>
    </row>
    <row r="28" spans="1:9" ht="16.5" customHeight="1">
      <c r="A28" s="25" t="s">
        <v>46</v>
      </c>
      <c r="B28" s="52"/>
      <c r="C28" s="105">
        <f>('Code Details'!K$33)*D28</f>
        <v>3.7999999999999999E-2</v>
      </c>
      <c r="D28" s="103">
        <v>0.04</v>
      </c>
      <c r="E28" s="105">
        <f>('Code Details'!K$34)*F28</f>
        <v>0.04</v>
      </c>
      <c r="F28" s="103">
        <v>0.04</v>
      </c>
      <c r="G28" s="105">
        <f>('Code Details'!K$35)*H28</f>
        <v>0.04</v>
      </c>
      <c r="H28" s="103">
        <v>0.04</v>
      </c>
      <c r="I28" s="54"/>
    </row>
    <row r="29" spans="1:9" ht="15" customHeight="1">
      <c r="A29" s="25" t="s">
        <v>47</v>
      </c>
      <c r="B29" s="52"/>
      <c r="C29" s="105">
        <f>('Code Details'!L$33)*D29</f>
        <v>3.6571428571428574E-2</v>
      </c>
      <c r="D29" s="103">
        <v>0.04</v>
      </c>
      <c r="E29" s="105">
        <f>('Code Details'!L$34)*F29</f>
        <v>3.7999999999999999E-2</v>
      </c>
      <c r="F29" s="103">
        <v>0.04</v>
      </c>
      <c r="G29" s="105">
        <f>('Code Details'!L$35)*H29</f>
        <v>3.9E-2</v>
      </c>
      <c r="H29" s="103">
        <v>0.04</v>
      </c>
      <c r="I29" s="54"/>
    </row>
    <row r="30" spans="1:9" ht="14.25" customHeight="1">
      <c r="A30" s="25" t="s">
        <v>48</v>
      </c>
      <c r="B30" s="52"/>
      <c r="C30" s="105">
        <f>('Code Details'!M$33)*D30</f>
        <v>4.4285714285714289E-2</v>
      </c>
      <c r="D30" s="103">
        <v>0.05</v>
      </c>
      <c r="E30" s="105">
        <f>('Code Details'!M$34)*F30</f>
        <v>4.3750000000000004E-2</v>
      </c>
      <c r="F30" s="103">
        <v>0.05</v>
      </c>
      <c r="G30" s="105">
        <f>('Code Details'!M$35)*H30</f>
        <v>4.0000000000000008E-2</v>
      </c>
      <c r="H30" s="103">
        <v>0.05</v>
      </c>
      <c r="I30" s="54"/>
    </row>
    <row r="31" spans="1:9" s="1" customFormat="1" ht="14.25" customHeight="1">
      <c r="A31" s="25" t="s">
        <v>76</v>
      </c>
      <c r="B31" s="52"/>
      <c r="C31" s="105">
        <f>('Code Details'!N$33)*D31</f>
        <v>4.4285714285714289E-2</v>
      </c>
      <c r="D31" s="103">
        <v>0.05</v>
      </c>
      <c r="E31" s="105">
        <f>('Code Details'!N$34)*F31</f>
        <v>4.7500000000000001E-2</v>
      </c>
      <c r="F31" s="103">
        <v>0.05</v>
      </c>
      <c r="G31" s="105">
        <f>('Code Details'!N$35)*H31</f>
        <v>4.1250000000000002E-2</v>
      </c>
      <c r="H31" s="103">
        <v>0.05</v>
      </c>
      <c r="I31" s="54"/>
    </row>
    <row r="32" spans="1:9" s="1" customFormat="1" ht="14.25" customHeight="1">
      <c r="A32" s="25" t="s">
        <v>77</v>
      </c>
      <c r="B32" s="52"/>
      <c r="C32" s="105">
        <f>('Code Details'!O$33)*D32</f>
        <v>0.04</v>
      </c>
      <c r="D32" s="103">
        <v>0.04</v>
      </c>
      <c r="E32" s="105">
        <f>('Code Details'!O$34)*F32</f>
        <v>3.7999999999999999E-2</v>
      </c>
      <c r="F32" s="103">
        <v>0.04</v>
      </c>
      <c r="G32" s="105">
        <f>('Code Details'!O$35)*H32</f>
        <v>0.04</v>
      </c>
      <c r="H32" s="103">
        <v>0.04</v>
      </c>
      <c r="I32" s="54"/>
    </row>
    <row r="33" spans="1:9" s="1" customFormat="1" ht="29.25" customHeight="1">
      <c r="A33" s="25" t="s">
        <v>78</v>
      </c>
      <c r="B33" s="52"/>
      <c r="C33" s="105">
        <f>('Code Details'!P$33)*D33</f>
        <v>9.7142857142857152E-3</v>
      </c>
      <c r="D33" s="103">
        <v>0.01</v>
      </c>
      <c r="E33" s="105">
        <f>('Code Details'!P$34)*F33</f>
        <v>0.01</v>
      </c>
      <c r="F33" s="103">
        <v>0.01</v>
      </c>
      <c r="G33" s="105">
        <f>('Code Details'!P$35)*H33</f>
        <v>9.75E-3</v>
      </c>
      <c r="H33" s="103">
        <v>0.01</v>
      </c>
      <c r="I33" s="54"/>
    </row>
    <row r="34" spans="1:9" s="1" customFormat="1" ht="14.25" customHeight="1">
      <c r="A34" s="25" t="s">
        <v>132</v>
      </c>
      <c r="B34" s="52"/>
      <c r="C34" s="105">
        <f>('Code Details'!E$55)*D34</f>
        <v>0</v>
      </c>
      <c r="D34" s="103">
        <v>0.04</v>
      </c>
      <c r="E34" s="105">
        <f>('Code Details'!E$56)*F34</f>
        <v>0</v>
      </c>
      <c r="F34" s="103">
        <v>0.04</v>
      </c>
      <c r="G34" s="105">
        <f>('Code Details'!E$57)*H34</f>
        <v>0</v>
      </c>
      <c r="H34" s="103">
        <v>0.04</v>
      </c>
      <c r="I34" s="54"/>
    </row>
    <row r="35" spans="1:9" s="1" customFormat="1" ht="14.25" customHeight="1">
      <c r="A35" s="25" t="s">
        <v>186</v>
      </c>
      <c r="B35" s="52"/>
      <c r="C35" s="105">
        <f>('Code Details'!Q$33)*D35</f>
        <v>0.16000000000000003</v>
      </c>
      <c r="D35" s="103">
        <v>0.2</v>
      </c>
      <c r="E35" s="105">
        <f>('Code Details'!Q$34)*F35</f>
        <v>0.18000000000000002</v>
      </c>
      <c r="F35" s="103">
        <v>0.2</v>
      </c>
      <c r="G35" s="105">
        <f>('Code Details'!Q$35)*H35</f>
        <v>0.18500000000000003</v>
      </c>
      <c r="H35" s="103">
        <v>0.2</v>
      </c>
      <c r="I35" s="54"/>
    </row>
    <row r="36" spans="1:9" s="1" customFormat="1" ht="12.75" customHeight="1">
      <c r="A36" s="26" t="s">
        <v>49</v>
      </c>
      <c r="B36" s="27"/>
      <c r="C36" s="28">
        <f>('Coding Standards'!C31)*D36</f>
        <v>3.9923076923076922E-2</v>
      </c>
      <c r="D36" s="104">
        <v>0.04</v>
      </c>
      <c r="E36" s="28">
        <f>('Coding Standards'!C32)*F36</f>
        <v>3.9726495726495725E-2</v>
      </c>
      <c r="F36" s="104">
        <v>0.04</v>
      </c>
      <c r="G36" s="28">
        <f>('Coding Standards'!C33)*H36</f>
        <v>3.9769230769230772E-2</v>
      </c>
      <c r="H36" s="104">
        <v>0.04</v>
      </c>
      <c r="I36" s="54"/>
    </row>
    <row r="37" spans="1:9" ht="15" customHeight="1">
      <c r="A37" s="31" t="s">
        <v>50</v>
      </c>
      <c r="B37" s="1"/>
      <c r="C37" s="108">
        <f>SUM(C22:C36)</f>
        <v>0.84789636884854269</v>
      </c>
      <c r="D37" s="54"/>
      <c r="E37" s="108">
        <f>SUM(E22:E36)</f>
        <v>0.90512094017094036</v>
      </c>
      <c r="F37" s="54"/>
      <c r="G37" s="108">
        <f>SUM(G22:G36)</f>
        <v>0.87327604895104916</v>
      </c>
      <c r="H37" s="54"/>
      <c r="I37" s="54"/>
    </row>
    <row r="38" spans="1:9">
      <c r="A38" s="54"/>
      <c r="B38" s="54"/>
      <c r="C38" s="54"/>
      <c r="D38" s="54"/>
      <c r="E38" s="54"/>
      <c r="F38" s="54"/>
      <c r="G38" s="54"/>
      <c r="H38" s="54"/>
      <c r="I38" s="54"/>
    </row>
    <row r="39" spans="1:9">
      <c r="A39" s="54"/>
      <c r="B39" s="54"/>
      <c r="C39" s="54"/>
      <c r="D39" s="54"/>
      <c r="E39" s="54"/>
      <c r="F39" s="54"/>
      <c r="G39" s="54"/>
      <c r="H39" s="54"/>
      <c r="I39" s="54"/>
    </row>
    <row r="40" spans="1:9">
      <c r="A40" s="54"/>
      <c r="B40" s="54"/>
      <c r="C40" s="54"/>
      <c r="D40" s="54"/>
      <c r="E40" s="54"/>
      <c r="F40" s="54"/>
      <c r="G40" s="54"/>
      <c r="H40" s="54"/>
      <c r="I40" s="54"/>
    </row>
  </sheetData>
  <mergeCells count="4">
    <mergeCell ref="A20:A21"/>
    <mergeCell ref="E20:E21"/>
    <mergeCell ref="G20:G21"/>
    <mergeCell ref="C20:C21"/>
  </mergeCells>
  <conditionalFormatting sqref="C3:H5">
    <cfRule type="cellIs" dxfId="36" priority="229" operator="equal">
      <formula>"Not at all"</formula>
    </cfRule>
    <cfRule type="cellIs" dxfId="35" priority="230" operator="equal">
      <formula>"Sometimes"</formula>
    </cfRule>
    <cfRule type="cellIs" dxfId="34" priority="231" operator="equal">
      <formula>"Most of the time"</formula>
    </cfRule>
    <cfRule type="cellIs" dxfId="33" priority="232" operator="equal">
      <formula>"All of the time"</formula>
    </cfRule>
  </conditionalFormatting>
  <conditionalFormatting sqref="C37">
    <cfRule type="cellIs" dxfId="32" priority="84" operator="between">
      <formula>0.799</formula>
      <formula>0.899</formula>
    </cfRule>
    <cfRule type="cellIs" dxfId="31" priority="85" operator="lessThan">
      <formula>0.8</formula>
    </cfRule>
    <cfRule type="cellIs" dxfId="30" priority="86" operator="greaterThan">
      <formula>0.899</formula>
    </cfRule>
  </conditionalFormatting>
  <conditionalFormatting sqref="C7:C8">
    <cfRule type="cellIs" dxfId="29" priority="50" operator="equal">
      <formula>"Not at all"</formula>
    </cfRule>
    <cfRule type="cellIs" dxfId="28" priority="51" operator="equal">
      <formula>"Sometimes"</formula>
    </cfRule>
    <cfRule type="cellIs" dxfId="27" priority="52" operator="equal">
      <formula>"Most of the time"</formula>
    </cfRule>
    <cfRule type="cellIs" dxfId="26" priority="53" operator="equal">
      <formula>"All of the time"</formula>
    </cfRule>
  </conditionalFormatting>
  <conditionalFormatting sqref="E7:E8">
    <cfRule type="cellIs" dxfId="25" priority="46" operator="equal">
      <formula>"Not at all"</formula>
    </cfRule>
    <cfRule type="cellIs" dxfId="24" priority="47" operator="equal">
      <formula>"Sometimes"</formula>
    </cfRule>
    <cfRule type="cellIs" dxfId="23" priority="48" operator="equal">
      <formula>"Most of the time"</formula>
    </cfRule>
    <cfRule type="cellIs" dxfId="22" priority="49" operator="equal">
      <formula>"All of the time"</formula>
    </cfRule>
  </conditionalFormatting>
  <conditionalFormatting sqref="G7:G8">
    <cfRule type="cellIs" dxfId="21" priority="42" operator="equal">
      <formula>"Not at all"</formula>
    </cfRule>
    <cfRule type="cellIs" dxfId="20" priority="43" operator="equal">
      <formula>"Sometimes"</formula>
    </cfRule>
    <cfRule type="cellIs" dxfId="19" priority="44" operator="equal">
      <formula>"Most of the time"</formula>
    </cfRule>
    <cfRule type="cellIs" dxfId="18" priority="45" operator="equal">
      <formula>"All of the time"</formula>
    </cfRule>
  </conditionalFormatting>
  <conditionalFormatting sqref="C10:C17">
    <cfRule type="cellIs" dxfId="17" priority="34" operator="equal">
      <formula>"Not at all"</formula>
    </cfRule>
    <cfRule type="cellIs" dxfId="16" priority="35" operator="equal">
      <formula>"Sometimes"</formula>
    </cfRule>
    <cfRule type="cellIs" dxfId="15" priority="36" operator="equal">
      <formula>"Most of the time"</formula>
    </cfRule>
    <cfRule type="cellIs" dxfId="14" priority="37" operator="equal">
      <formula>"All of the time"</formula>
    </cfRule>
  </conditionalFormatting>
  <conditionalFormatting sqref="E10:E17">
    <cfRule type="cellIs" dxfId="13" priority="30" operator="equal">
      <formula>"Not at all"</formula>
    </cfRule>
    <cfRule type="cellIs" dxfId="12" priority="31" operator="equal">
      <formula>"Sometimes"</formula>
    </cfRule>
    <cfRule type="cellIs" dxfId="11" priority="32" operator="equal">
      <formula>"Most of the time"</formula>
    </cfRule>
    <cfRule type="cellIs" dxfId="10" priority="33" operator="equal">
      <formula>"All of the time"</formula>
    </cfRule>
  </conditionalFormatting>
  <conditionalFormatting sqref="G10:G17">
    <cfRule type="cellIs" dxfId="9" priority="26" operator="equal">
      <formula>"Not at all"</formula>
    </cfRule>
    <cfRule type="cellIs" dxfId="8" priority="27" operator="equal">
      <formula>"Sometimes"</formula>
    </cfRule>
    <cfRule type="cellIs" dxfId="7" priority="28" operator="equal">
      <formula>"Most of the time"</formula>
    </cfRule>
    <cfRule type="cellIs" dxfId="6" priority="29" operator="equal">
      <formula>"All of the time"</formula>
    </cfRule>
  </conditionalFormatting>
  <conditionalFormatting sqref="E37">
    <cfRule type="cellIs" dxfId="5" priority="7" operator="between">
      <formula>0.799</formula>
      <formula>0.899</formula>
    </cfRule>
    <cfRule type="cellIs" dxfId="4" priority="8" operator="lessThan">
      <formula>0.8</formula>
    </cfRule>
    <cfRule type="cellIs" dxfId="3" priority="9" operator="greaterThan">
      <formula>0.899</formula>
    </cfRule>
  </conditionalFormatting>
  <conditionalFormatting sqref="G37">
    <cfRule type="cellIs" dxfId="2" priority="4" operator="between">
      <formula>0.799</formula>
      <formula>0.899</formula>
    </cfRule>
    <cfRule type="cellIs" dxfId="1" priority="5" operator="lessThan">
      <formula>0.8</formula>
    </cfRule>
    <cfRule type="cellIs" dxfId="0" priority="6" operator="greaterThan">
      <formula>0.899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Datasheet!$A$5:$A$9</xm:f>
          </x14:formula1>
          <xm:sqref>C10:C17 E3:E5 E7:E8 G10:G17 G3:G5 G7:G8 E10:E17 C3:C5 C7:C8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F23" sqref="F23"/>
    </sheetView>
  </sheetViews>
  <sheetFormatPr defaultRowHeight="15"/>
  <cols>
    <col min="1" max="1" width="16.85546875" customWidth="1"/>
    <col min="2" max="2" width="16.85546875" style="1" customWidth="1"/>
    <col min="3" max="3" width="19.5703125" customWidth="1"/>
    <col min="4" max="4" width="44.28515625" customWidth="1"/>
    <col min="5" max="5" width="48.5703125" customWidth="1"/>
    <col min="6" max="6" width="38" customWidth="1"/>
  </cols>
  <sheetData>
    <row r="1" spans="1:6">
      <c r="C1" s="127"/>
      <c r="D1" s="63" t="s">
        <v>215</v>
      </c>
      <c r="E1" s="63" t="s">
        <v>216</v>
      </c>
      <c r="F1" s="63" t="s">
        <v>217</v>
      </c>
    </row>
    <row r="2" spans="1:6" ht="192">
      <c r="A2" t="s">
        <v>6</v>
      </c>
      <c r="B2" s="1" t="s">
        <v>214</v>
      </c>
      <c r="C2" s="128" t="s">
        <v>79</v>
      </c>
      <c r="D2" s="129" t="s">
        <v>220</v>
      </c>
      <c r="E2" s="129" t="s">
        <v>218</v>
      </c>
      <c r="F2" s="129" t="s">
        <v>219</v>
      </c>
    </row>
    <row r="3" spans="1:6">
      <c r="A3" t="s">
        <v>7</v>
      </c>
      <c r="C3" s="128"/>
      <c r="D3" s="130"/>
      <c r="E3" s="130"/>
      <c r="F3" s="130"/>
    </row>
    <row r="4" spans="1:6">
      <c r="C4" s="128"/>
      <c r="D4" s="130"/>
      <c r="E4" s="130"/>
      <c r="F4" s="130"/>
    </row>
    <row r="5" spans="1:6">
      <c r="A5" s="1"/>
      <c r="C5" s="128"/>
      <c r="D5" s="130"/>
      <c r="E5" s="130"/>
      <c r="F5" s="130"/>
    </row>
    <row r="6" spans="1:6">
      <c r="A6" t="s">
        <v>13</v>
      </c>
      <c r="C6" s="128"/>
      <c r="D6" s="130"/>
      <c r="E6" s="130"/>
      <c r="F6" s="130"/>
    </row>
    <row r="7" spans="1:6">
      <c r="A7" t="s">
        <v>11</v>
      </c>
      <c r="C7" s="128"/>
      <c r="D7" s="130"/>
      <c r="E7" s="130"/>
      <c r="F7" s="130"/>
    </row>
    <row r="8" spans="1:6">
      <c r="A8" t="s">
        <v>14</v>
      </c>
      <c r="C8" s="128"/>
      <c r="D8" s="130"/>
      <c r="E8" s="130"/>
      <c r="F8" s="130"/>
    </row>
    <row r="9" spans="1:6">
      <c r="A9" t="s">
        <v>12</v>
      </c>
      <c r="C9" s="128"/>
      <c r="D9" s="130"/>
      <c r="E9" s="130"/>
      <c r="F9" s="130"/>
    </row>
    <row r="10" spans="1:6">
      <c r="C10" s="128"/>
      <c r="D10" s="130"/>
      <c r="E10" s="130"/>
      <c r="F10" s="130"/>
    </row>
    <row r="11" spans="1:6">
      <c r="C11" s="128"/>
      <c r="D11" s="130"/>
      <c r="E11" s="130"/>
      <c r="F11" s="130"/>
    </row>
    <row r="12" spans="1:6">
      <c r="A12" t="s">
        <v>20</v>
      </c>
      <c r="C12" s="128"/>
      <c r="D12" s="130"/>
      <c r="E12" s="130"/>
      <c r="F12" s="130"/>
    </row>
    <row r="13" spans="1:6">
      <c r="A13" t="s">
        <v>21</v>
      </c>
    </row>
    <row r="14" spans="1:6" s="1" customFormat="1">
      <c r="A14" s="1" t="s">
        <v>73</v>
      </c>
    </row>
    <row r="15" spans="1:6" s="1" customFormat="1">
      <c r="A15" s="1" t="s">
        <v>105</v>
      </c>
    </row>
    <row r="18" spans="1:2">
      <c r="A18" t="s">
        <v>58</v>
      </c>
    </row>
    <row r="19" spans="1:2">
      <c r="A19" t="s">
        <v>59</v>
      </c>
    </row>
    <row r="20" spans="1:2">
      <c r="A20" t="s">
        <v>60</v>
      </c>
    </row>
    <row r="21" spans="1:2">
      <c r="A21" s="1" t="s">
        <v>413</v>
      </c>
    </row>
    <row r="22" spans="1:2">
      <c r="A22" t="s">
        <v>81</v>
      </c>
    </row>
    <row r="23" spans="1:2">
      <c r="A23" t="s">
        <v>61</v>
      </c>
    </row>
    <row r="24" spans="1:2">
      <c r="B24" s="29"/>
    </row>
    <row r="25" spans="1:2">
      <c r="A25" s="29"/>
      <c r="B25" s="29"/>
    </row>
    <row r="26" spans="1:2">
      <c r="A26" s="29">
        <v>5</v>
      </c>
      <c r="B26" s="29"/>
    </row>
    <row r="27" spans="1:2">
      <c r="A27" s="29">
        <v>4</v>
      </c>
      <c r="B27" s="29"/>
    </row>
    <row r="28" spans="1:2">
      <c r="A28" s="29">
        <v>3</v>
      </c>
      <c r="B28" s="29"/>
    </row>
    <row r="29" spans="1:2">
      <c r="A29" s="29">
        <v>2</v>
      </c>
      <c r="B29" s="29"/>
    </row>
    <row r="30" spans="1:2">
      <c r="A30" s="29">
        <v>1</v>
      </c>
      <c r="B30" s="29"/>
    </row>
    <row r="31" spans="1:2">
      <c r="A31" s="29">
        <v>0</v>
      </c>
    </row>
    <row r="34" spans="1:2">
      <c r="A34" t="s">
        <v>156</v>
      </c>
    </row>
    <row r="35" spans="1:2">
      <c r="A35" t="s">
        <v>154</v>
      </c>
    </row>
    <row r="36" spans="1:2">
      <c r="A36" t="s">
        <v>155</v>
      </c>
    </row>
    <row r="37" spans="1:2">
      <c r="A37" t="s">
        <v>7</v>
      </c>
    </row>
    <row r="38" spans="1:2">
      <c r="A38" t="s">
        <v>150</v>
      </c>
    </row>
    <row r="41" spans="1:2">
      <c r="A41" t="s">
        <v>6</v>
      </c>
    </row>
    <row r="42" spans="1:2">
      <c r="A42" t="s">
        <v>7</v>
      </c>
    </row>
    <row r="44" spans="1:2">
      <c r="B44" s="73"/>
    </row>
    <row r="45" spans="1:2">
      <c r="A45" s="73" t="s">
        <v>167</v>
      </c>
      <c r="B45" s="75">
        <f>COUNTIF(A44:A46, A46)</f>
        <v>1</v>
      </c>
    </row>
    <row r="46" spans="1:2">
      <c r="A46" s="75" t="s">
        <v>171</v>
      </c>
      <c r="B46" s="74"/>
    </row>
    <row r="47" spans="1:2">
      <c r="A47" s="74"/>
    </row>
    <row r="49" spans="1:1">
      <c r="A49" t="s">
        <v>230</v>
      </c>
    </row>
    <row r="50" spans="1:1">
      <c r="A50" t="s">
        <v>231</v>
      </c>
    </row>
    <row r="51" spans="1:1">
      <c r="A51" t="s">
        <v>232</v>
      </c>
    </row>
    <row r="52" spans="1:1">
      <c r="A52"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_x0020_and_x0020_Time xmlns="927A7F53-D7FE-4BB5-9D1F-50576D995ED6">2015-07-14T04:00:00+00:00</Date_x0020_and_x0020_Tim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EEF23524746D48807D9E6AF8371404" ma:contentTypeVersion="8" ma:contentTypeDescription="Create a new document." ma:contentTypeScope="" ma:versionID="1f9722010740849410dda03690c4e5d4">
  <xsd:schema xmlns:xsd="http://www.w3.org/2001/XMLSchema" xmlns:xs="http://www.w3.org/2001/XMLSchema" xmlns:p="http://schemas.microsoft.com/office/2006/metadata/properties" xmlns:ns2="927A7F53-D7FE-4BB5-9D1F-50576D995ED6" xmlns:ns3="25990715-c844-45b8-a75d-0b452f6b3a79" targetNamespace="http://schemas.microsoft.com/office/2006/metadata/properties" ma:root="true" ma:fieldsID="a73e64ce3019f829d94b25c93bf20ac6" ns2:_="" ns3:_="">
    <xsd:import namespace="927A7F53-D7FE-4BB5-9D1F-50576D995ED6"/>
    <xsd:import namespace="25990715-c844-45b8-a75d-0b452f6b3a79"/>
    <xsd:element name="properties">
      <xsd:complexType>
        <xsd:sequence>
          <xsd:element name="documentManagement">
            <xsd:complexType>
              <xsd:all>
                <xsd:element ref="ns2:Date_x0020_and_x0020_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7A7F53-D7FE-4BB5-9D1F-50576D995ED6" elementFormDefault="qualified">
    <xsd:import namespace="http://schemas.microsoft.com/office/2006/documentManagement/types"/>
    <xsd:import namespace="http://schemas.microsoft.com/office/infopath/2007/PartnerControls"/>
    <xsd:element name="Date_x0020_and_x0020_Time" ma:index="2" nillable="true" ma:displayName="Date and Time" ma:format="DateOnly" ma:internalName="Date_x0020_and_x0020_Tim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5990715-c844-45b8-a75d-0b452f6b3a79"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1E2DAE-487F-4A62-9A84-226B1C7143DB}">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25990715-c844-45b8-a75d-0b452f6b3a79"/>
    <ds:schemaRef ds:uri="http://purl.org/dc/terms/"/>
    <ds:schemaRef ds:uri="http://schemas.microsoft.com/office/2006/documentManagement/types"/>
    <ds:schemaRef ds:uri="927A7F53-D7FE-4BB5-9D1F-50576D995ED6"/>
    <ds:schemaRef ds:uri="http://www.w3.org/XML/1998/namespace"/>
    <ds:schemaRef ds:uri="http://purl.org/dc/dcmitype/"/>
  </ds:schemaRefs>
</ds:datastoreItem>
</file>

<file path=customXml/itemProps2.xml><?xml version="1.0" encoding="utf-8"?>
<ds:datastoreItem xmlns:ds="http://schemas.openxmlformats.org/officeDocument/2006/customXml" ds:itemID="{7E6C4C22-E8D3-446D-A03A-DEADB218A5CF}">
  <ds:schemaRefs>
    <ds:schemaRef ds:uri="http://schemas.microsoft.com/sharepoint/v3/contenttype/forms"/>
  </ds:schemaRefs>
</ds:datastoreItem>
</file>

<file path=customXml/itemProps3.xml><?xml version="1.0" encoding="utf-8"?>
<ds:datastoreItem xmlns:ds="http://schemas.openxmlformats.org/officeDocument/2006/customXml" ds:itemID="{ABB4E092-0506-4480-810C-1EB8C1F63C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7A7F53-D7FE-4BB5-9D1F-50576D995ED6"/>
    <ds:schemaRef ds:uri="25990715-c844-45b8-a75d-0b452f6b3a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Code Review Summary</vt:lpstr>
      <vt:lpstr>Metrics Summary View</vt:lpstr>
      <vt:lpstr>Automation Design Criteria</vt:lpstr>
      <vt:lpstr>Code Details</vt:lpstr>
      <vt:lpstr>Coding Standards</vt:lpstr>
      <vt:lpstr>Automation Engineer Analysis</vt:lpstr>
      <vt:lpstr>Datasheet</vt:lpstr>
      <vt:lpstr>'Code Details'!Extract</vt:lpstr>
    </vt:vector>
  </TitlesOfParts>
  <Company>U.S. Patent and Trademark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Private Pair Code Review Document</dc:title>
  <dc:creator>USPTO</dc:creator>
  <cp:lastModifiedBy>USPTO</cp:lastModifiedBy>
  <cp:lastPrinted>2015-04-06T15:00:22Z</cp:lastPrinted>
  <dcterms:created xsi:type="dcterms:W3CDTF">2014-10-07T18:46:10Z</dcterms:created>
  <dcterms:modified xsi:type="dcterms:W3CDTF">2017-11-14T19:48:09Z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0x0101009EEEF23524746D48807D9E6AF8371404</vt:lpwstr>
  </property>
</Properties>
</file>