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4" i="1" l="1"/>
  <c r="K204" i="1"/>
  <c r="J204" i="1"/>
  <c r="I204" i="1"/>
  <c r="H204" i="1"/>
  <c r="G204" i="1"/>
  <c r="F204" i="1"/>
  <c r="K197" i="1"/>
  <c r="I197" i="1"/>
  <c r="G197" i="1"/>
  <c r="L196" i="1"/>
  <c r="J196" i="1"/>
  <c r="H196" i="1"/>
  <c r="F196" i="1"/>
  <c r="L194" i="1"/>
  <c r="L197" i="1" s="1"/>
  <c r="J194" i="1"/>
  <c r="H194" i="1"/>
  <c r="H197" i="1" s="1"/>
  <c r="F194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<sst xmlns="http://schemas.openxmlformats.org/spreadsheetml/2006/main" count="1233" uniqueCount="419">
  <si>
    <t>Рекомендуемая форма по основным показателям, представляемым органами исполнительной власти субъектов Российской Федерации
в Минэкономразвития России для разработки прогноза социально-экономического развития Российской Федерации на среднесрочный период</t>
  </si>
  <si>
    <t>Воронежская область</t>
  </si>
  <si>
    <t>отчет *</t>
  </si>
  <si>
    <t>оценка показателя</t>
  </si>
  <si>
    <t>прогноз</t>
  </si>
  <si>
    <t>Показатели</t>
  </si>
  <si>
    <t>Единица измерения</t>
  </si>
  <si>
    <t>консервативный</t>
  </si>
  <si>
    <t>базовый</t>
  </si>
  <si>
    <t>1 вариант</t>
  </si>
  <si>
    <t>2 вариант</t>
  </si>
  <si>
    <t>Население</t>
  </si>
  <si>
    <t>1.1</t>
  </si>
  <si>
    <t>Численность населения (в среднегодовом исчислении)</t>
  </si>
  <si>
    <t>тыс. чел.</t>
  </si>
  <si>
    <t>1.2</t>
  </si>
  <si>
    <t>Численность населения (на 1 января года)</t>
  </si>
  <si>
    <t>1.3</t>
  </si>
  <si>
    <t>Численность населения трудоспособного возраста
(на 1 января года)</t>
  </si>
  <si>
    <t>1.4</t>
  </si>
  <si>
    <t>Численность населения старше трудоспособного возраста
(на 1 января года)</t>
  </si>
  <si>
    <t>1.5</t>
  </si>
  <si>
    <t>Ожидаемая продолжительность жизни при рождении</t>
  </si>
  <si>
    <t>число лет</t>
  </si>
  <si>
    <t>1.6</t>
  </si>
  <si>
    <t>Общий коэффициент рождаемости</t>
  </si>
  <si>
    <t>число родившихся живыми
на 1000 человек населения</t>
  </si>
  <si>
    <t>1.7</t>
  </si>
  <si>
    <t>Суммарный коэффициент рождаемости</t>
  </si>
  <si>
    <t>число детей на 1 женщину</t>
  </si>
  <si>
    <t>1.8</t>
  </si>
  <si>
    <t>Общий коэффициент смертности</t>
  </si>
  <si>
    <t>число умерших на 1000 человек населения</t>
  </si>
  <si>
    <t>1.9</t>
  </si>
  <si>
    <t>Коэффициент естественного прироста населения</t>
  </si>
  <si>
    <t>на 1000 человек населения</t>
  </si>
  <si>
    <t>1.10</t>
  </si>
  <si>
    <t>Миграционный прирост (убыль)</t>
  </si>
  <si>
    <t>Валовой региональный продукт</t>
  </si>
  <si>
    <t>2.1</t>
  </si>
  <si>
    <t>млн руб.</t>
  </si>
  <si>
    <t>2.2</t>
  </si>
  <si>
    <t>Индекс физического объема валового регионального продукта</t>
  </si>
  <si>
    <t>в % к предыдущему году</t>
  </si>
  <si>
    <t>2.3</t>
  </si>
  <si>
    <t>Индекс-дефлятор объема валового регионального продукта</t>
  </si>
  <si>
    <t>Промышленное производство</t>
  </si>
  <si>
    <t>3.1</t>
  </si>
  <si>
    <t>Объем отгруженных товаров собственного производства, выполненных работ и услуг собственными силами</t>
  </si>
  <si>
    <t>3.2</t>
  </si>
  <si>
    <t>Индекс промышленного производства</t>
  </si>
  <si>
    <t>% к предыдущему году
в сопоставимых ценах</t>
  </si>
  <si>
    <t>Индексы производства по видам экономической деятельности</t>
  </si>
  <si>
    <t>3.3</t>
  </si>
  <si>
    <t>Добыча полезных ископаемых (раздел B)</t>
  </si>
  <si>
    <t>3.4</t>
  </si>
  <si>
    <t>Добыча угля (05)</t>
  </si>
  <si>
    <t>3.5</t>
  </si>
  <si>
    <t>Добыча сырой нефти и природного газа (06)</t>
  </si>
  <si>
    <t>3.6</t>
  </si>
  <si>
    <t>Добыча металлических руд (07)</t>
  </si>
  <si>
    <t>3.7</t>
  </si>
  <si>
    <t>Добыча прочих полезных ископаемых (08)</t>
  </si>
  <si>
    <t>3.8</t>
  </si>
  <si>
    <t>Предоставление услуг в области добычи полезных ископаемых (09)</t>
  </si>
  <si>
    <t>3.9</t>
  </si>
  <si>
    <t>Обрабатывающие производства (раздел C)</t>
  </si>
  <si>
    <t>3.10</t>
  </si>
  <si>
    <t>Производство пищевых продуктов (10)</t>
  </si>
  <si>
    <t>3.11</t>
  </si>
  <si>
    <t>Производство напитков (11)</t>
  </si>
  <si>
    <t>3.12</t>
  </si>
  <si>
    <t>Производство табачных изделий (12)</t>
  </si>
  <si>
    <t>3.13</t>
  </si>
  <si>
    <t>Производство текстильных изделий (13)</t>
  </si>
  <si>
    <t>3.14</t>
  </si>
  <si>
    <t>Производство одежды (14)</t>
  </si>
  <si>
    <t>3.15</t>
  </si>
  <si>
    <t>Производство кожи и изделий из кожи (15)</t>
  </si>
  <si>
    <t>3.16</t>
  </si>
  <si>
    <t>Обработка древесины и производство изделий из дерева и пробки, кроме мебели, производство изделий из соломки и материалов для плетения (16)</t>
  </si>
  <si>
    <t>3.17</t>
  </si>
  <si>
    <t>Производство бумаги и бумажных изделий (17)</t>
  </si>
  <si>
    <t>3.18</t>
  </si>
  <si>
    <t>Деятельность полиграфическая и копирование носителей информации (18)</t>
  </si>
  <si>
    <t>3.19</t>
  </si>
  <si>
    <t>Производство кокса и нефтепродуктов (19)</t>
  </si>
  <si>
    <t>3.20</t>
  </si>
  <si>
    <t>Производство химических веществ и химических продуктов (20)</t>
  </si>
  <si>
    <t>3.21</t>
  </si>
  <si>
    <t>Производство лекарственных средств и материалов, применяемых в медицинских целях (21)</t>
  </si>
  <si>
    <t>3.22</t>
  </si>
  <si>
    <t>Производство резиновых и пластмассовых изделий (22)</t>
  </si>
  <si>
    <t>3.23</t>
  </si>
  <si>
    <t>Производство прочей неметаллической минеральной продукции (23)</t>
  </si>
  <si>
    <t>3.24</t>
  </si>
  <si>
    <t>Производство металлургическое (24)</t>
  </si>
  <si>
    <t>3.25</t>
  </si>
  <si>
    <t>Производство готовых металлических изделий, кроме машин и оборудования (25)</t>
  </si>
  <si>
    <t>3.26</t>
  </si>
  <si>
    <t>Производство компьютеров, электронных и оптических изделий (26)</t>
  </si>
  <si>
    <t>3.27</t>
  </si>
  <si>
    <t>Производство электрического оборудования (27)</t>
  </si>
  <si>
    <t>3.28</t>
  </si>
  <si>
    <t>Производство машин и оборудования, не включенных в другие группировки (28)</t>
  </si>
  <si>
    <t>3.29</t>
  </si>
  <si>
    <t>Производство автотранспортных средств, прицепов и
полуприцепов (29)</t>
  </si>
  <si>
    <t>3.30</t>
  </si>
  <si>
    <t>Производство прочих транспортных средств и оборудования (30)</t>
  </si>
  <si>
    <t>3.31</t>
  </si>
  <si>
    <t>Производство мебели (31)</t>
  </si>
  <si>
    <t>3.32</t>
  </si>
  <si>
    <t>Производство прочих готовых изделий (32)</t>
  </si>
  <si>
    <t>3.33</t>
  </si>
  <si>
    <t>Ремонт и монтаж машин и оборудования (33)</t>
  </si>
  <si>
    <t>3.34</t>
  </si>
  <si>
    <t>Обеспечение электрической энергией, газом и паром;
кондиционирование воздуха (раздел D)</t>
  </si>
  <si>
    <t>3.35</t>
  </si>
  <si>
    <t>Водоснабжение; водоотведение, организация сбора и утилизации отходов, деятельность по ликвидации загрязнений (раздел E)</t>
  </si>
  <si>
    <t>3.36</t>
  </si>
  <si>
    <t>Потребление электроэнергии</t>
  </si>
  <si>
    <t>млн кВт.ч</t>
  </si>
  <si>
    <t>3.37</t>
  </si>
  <si>
    <t>Средние тарифы на электроэнергию, отпущенную различным категориям потребителей</t>
  </si>
  <si>
    <t>руб./тыс.кВт.ч</t>
  </si>
  <si>
    <t>3.38</t>
  </si>
  <si>
    <t>Индекс тарифов на электроэнергию, отпущенную различным категориям потребителей</t>
  </si>
  <si>
    <t>за период с начала года
к соотв. периоду
предыдущего года, %</t>
  </si>
  <si>
    <t>Сельское хозяйство</t>
  </si>
  <si>
    <t>4.1</t>
  </si>
  <si>
    <t>Продукция сельского хозяйства</t>
  </si>
  <si>
    <t>4.2</t>
  </si>
  <si>
    <t>Индекс производства продукции сельского хозяйства</t>
  </si>
  <si>
    <t>4.3</t>
  </si>
  <si>
    <t>Продукция растениеводства</t>
  </si>
  <si>
    <t>4.4</t>
  </si>
  <si>
    <t>Индекс производства продукции растениеводства</t>
  </si>
  <si>
    <t>4.5</t>
  </si>
  <si>
    <t>Продукция животноводства</t>
  </si>
  <si>
    <t>4.6</t>
  </si>
  <si>
    <t>Индекс производства продукции животноводства</t>
  </si>
  <si>
    <t>Строительство</t>
  </si>
  <si>
    <t>5.1</t>
  </si>
  <si>
    <t>Объем работ, выполненных по виду деятельности "Строительство"</t>
  </si>
  <si>
    <t>в ценах соответствующих лет; млн руб.</t>
  </si>
  <si>
    <t>5.2</t>
  </si>
  <si>
    <t>Индекс физического объема работ, выполненных по виду деятельности "Строительство"</t>
  </si>
  <si>
    <t>5.3</t>
  </si>
  <si>
    <t>Индекс-дефлятор по виду деятельности "Строительство"</t>
  </si>
  <si>
    <t>% г/г</t>
  </si>
  <si>
    <t>5.4</t>
  </si>
  <si>
    <t>Ввод в действие жилых домов</t>
  </si>
  <si>
    <t>тыс. кв. м общей площади</t>
  </si>
  <si>
    <t>Торговля и услуги населению</t>
  </si>
  <si>
    <t>6.1</t>
  </si>
  <si>
    <t>Индекс потребительских цен на товары и услуги, на конец года</t>
  </si>
  <si>
    <t>% к декабрю
предыдущего года</t>
  </si>
  <si>
    <t>6.2</t>
  </si>
  <si>
    <t>Индекс потребительских цен на товары и услуги, в среднем за год</t>
  </si>
  <si>
    <t>6.3</t>
  </si>
  <si>
    <t>Оборот розничной торговли</t>
  </si>
  <si>
    <t>млн рублей</t>
  </si>
  <si>
    <t>6.4</t>
  </si>
  <si>
    <t>Индекс физического объема оборота розничной торговли</t>
  </si>
  <si>
    <t>6.5</t>
  </si>
  <si>
    <t>Индекс-дефлятор оборота розничной торговли</t>
  </si>
  <si>
    <t>6.6</t>
  </si>
  <si>
    <t>Объем платных услуг населению</t>
  </si>
  <si>
    <t>6.7</t>
  </si>
  <si>
    <t>Индекс физического объема платных услуг населению</t>
  </si>
  <si>
    <t>6.8</t>
  </si>
  <si>
    <t>Индекс-дефлятор объема платных услуг населению</t>
  </si>
  <si>
    <t>Внешнеэкономическая деятельность</t>
  </si>
  <si>
    <t>7.1</t>
  </si>
  <si>
    <t>Экспорт товаров</t>
  </si>
  <si>
    <t>млн долл. США</t>
  </si>
  <si>
    <t>7.2</t>
  </si>
  <si>
    <t>Импорт товаров</t>
  </si>
  <si>
    <t>Страны дальнего зарубежья</t>
  </si>
  <si>
    <t>7.3</t>
  </si>
  <si>
    <t>Экспорт товаров - всего</t>
  </si>
  <si>
    <t>7.4</t>
  </si>
  <si>
    <t>Экспорт ТЭК</t>
  </si>
  <si>
    <t>7.5</t>
  </si>
  <si>
    <t>Импорт товаров - всего</t>
  </si>
  <si>
    <t>Государства - участники СНГ</t>
  </si>
  <si>
    <t>7.6</t>
  </si>
  <si>
    <t>7.7</t>
  </si>
  <si>
    <t>Малое и среднее предпринимательство, включая микропредприятия</t>
  </si>
  <si>
    <t>8.1</t>
  </si>
  <si>
    <t>Количество малых и средних предприятий, включая микропредприятия (на конец года)</t>
  </si>
  <si>
    <t>единиц</t>
  </si>
  <si>
    <t>8.2</t>
  </si>
  <si>
    <t>Среднесписочная численность работников на предприятиях малого и среднего предпринимательства (включая микропредприятия) (без внешних совместителей)</t>
  </si>
  <si>
    <t>8.3</t>
  </si>
  <si>
    <t>Оборот малых и средних предприятий, включая микропредприятия</t>
  </si>
  <si>
    <t>млрд руб.</t>
  </si>
  <si>
    <t>Инвестиции</t>
  </si>
  <si>
    <t>9.1</t>
  </si>
  <si>
    <t>Инвестиции в основной капитал</t>
  </si>
  <si>
    <t>9.2</t>
  </si>
  <si>
    <t>Индекс физического объема инвестиций в основной капитал</t>
  </si>
  <si>
    <t>9.3</t>
  </si>
  <si>
    <t>Индекс-дефлятор инвестиций в основной капитал</t>
  </si>
  <si>
    <t>9.4</t>
  </si>
  <si>
    <t>Удельный вес инвестиций в основной капитал в валовом региональном продукте</t>
  </si>
  <si>
    <t>%</t>
  </si>
  <si>
    <t>Инвестиции в основной капитал по источникам
финансирования (без субъектов малого и среднего предпринимательства и объема инвестиций, не наблюдаемых прямыми статистическими методами)</t>
  </si>
  <si>
    <t>9.5</t>
  </si>
  <si>
    <t>Собственные средства</t>
  </si>
  <si>
    <t>9.6</t>
  </si>
  <si>
    <t>Привлеченные средства, из них:</t>
  </si>
  <si>
    <t>9.6.1</t>
  </si>
  <si>
    <t>кредиты банков, в том числе:</t>
  </si>
  <si>
    <t>9.6.1.1</t>
  </si>
  <si>
    <t>кредиты иностранных банков</t>
  </si>
  <si>
    <t>9.6.2</t>
  </si>
  <si>
    <t>заемные средства других организаций</t>
  </si>
  <si>
    <t>9.6.3</t>
  </si>
  <si>
    <t>бюджетные средства, в том числе:</t>
  </si>
  <si>
    <t>9.6.3.1</t>
  </si>
  <si>
    <t>федеральный бюджет</t>
  </si>
  <si>
    <t>9.6.3.2</t>
  </si>
  <si>
    <t>бюджеты субъектов Российской Федерации</t>
  </si>
  <si>
    <t>9.6.3.3</t>
  </si>
  <si>
    <t>из местных бюджетов</t>
  </si>
  <si>
    <t>9.6.4</t>
  </si>
  <si>
    <t>прочие</t>
  </si>
  <si>
    <t>Консолидированный бюджет субъекта Российской Федерации</t>
  </si>
  <si>
    <t>10.1</t>
  </si>
  <si>
    <t>Доходы консолидированного бюджета субъекта
Российской Федерации</t>
  </si>
  <si>
    <t>10.2</t>
  </si>
  <si>
    <t>Налоговые и неналоговые доходы, всего</t>
  </si>
  <si>
    <t>10.3</t>
  </si>
  <si>
    <t>Налоговые доходы консолидированного бюджета субъекта Российской Федерации всего, в том числе:</t>
  </si>
  <si>
    <t>10.3.1</t>
  </si>
  <si>
    <t>налог на прибыль организаций</t>
  </si>
  <si>
    <t>10.3.2</t>
  </si>
  <si>
    <t>налог на доходы физических лиц</t>
  </si>
  <si>
    <t>10.3.3</t>
  </si>
  <si>
    <t>налог на добычу полезных ископаемых</t>
  </si>
  <si>
    <t>10.3.4</t>
  </si>
  <si>
    <t>акцизы</t>
  </si>
  <si>
    <t>10.3.5</t>
  </si>
  <si>
    <t>налог, взимаемый в связи с применением упрощенной системы налогообложения</t>
  </si>
  <si>
    <t>10.3.6</t>
  </si>
  <si>
    <t>налог на имущество физических лиц</t>
  </si>
  <si>
    <t>10.3.7</t>
  </si>
  <si>
    <t>налог на имущество организаций</t>
  </si>
  <si>
    <t>10.3.8</t>
  </si>
  <si>
    <t>налог на игорный бизнес</t>
  </si>
  <si>
    <t>10.3.9</t>
  </si>
  <si>
    <t>транспортный налог</t>
  </si>
  <si>
    <t>10.3.10</t>
  </si>
  <si>
    <t>земельный налог</t>
  </si>
  <si>
    <t>10.4</t>
  </si>
  <si>
    <t>Неналоговые доходы</t>
  </si>
  <si>
    <t>10.5</t>
  </si>
  <si>
    <t>Безвозмездные поступления всего, в том числе</t>
  </si>
  <si>
    <t>10.5.1</t>
  </si>
  <si>
    <t>субсидии из федерального бюджета</t>
  </si>
  <si>
    <t>10.5.2</t>
  </si>
  <si>
    <t>субвенции из федерального бюджета</t>
  </si>
  <si>
    <t>10.5.3</t>
  </si>
  <si>
    <t>дотации из федерального бюджета, в том числе:</t>
  </si>
  <si>
    <t>10.5.4</t>
  </si>
  <si>
    <t>дотации на выравнивание бюджетной обеспеченности</t>
  </si>
  <si>
    <t>10.6</t>
  </si>
  <si>
    <t>Расходы консолидированного бюджета субъекта
Российской Федерации всего, в том числе по направлениям:</t>
  </si>
  <si>
    <t>10.6.1</t>
  </si>
  <si>
    <t>общегосударственные вопросы</t>
  </si>
  <si>
    <t>10.6.2</t>
  </si>
  <si>
    <t>национальная оборона</t>
  </si>
  <si>
    <t>10.6.3</t>
  </si>
  <si>
    <t>национальная безопасность и правоохранительная деятельность</t>
  </si>
  <si>
    <t>10.6.4</t>
  </si>
  <si>
    <t>национальная экономика</t>
  </si>
  <si>
    <t>10.6.5</t>
  </si>
  <si>
    <t>жилищно-коммунальное хозяйство</t>
  </si>
  <si>
    <t>10.6.6</t>
  </si>
  <si>
    <t>охрана окружающей среды</t>
  </si>
  <si>
    <t>10.6.7</t>
  </si>
  <si>
    <t>образование</t>
  </si>
  <si>
    <t>10.6.8</t>
  </si>
  <si>
    <t>культура, кинематография</t>
  </si>
  <si>
    <t>10.6.9</t>
  </si>
  <si>
    <t>здравоохранение</t>
  </si>
  <si>
    <t>10.6.10</t>
  </si>
  <si>
    <t>социальная политика</t>
  </si>
  <si>
    <t>10.6.11</t>
  </si>
  <si>
    <t>физическая культура и спорт</t>
  </si>
  <si>
    <t>10.6.12</t>
  </si>
  <si>
    <t>средства массовой информации</t>
  </si>
  <si>
    <t>10.6.13</t>
  </si>
  <si>
    <t>обслуживание государственного и муниципального долга</t>
  </si>
  <si>
    <t>10.7</t>
  </si>
  <si>
    <t>Дефицит(-), профицит(+) консолидированного бюджета субъекта Российской Федерации, млн рублей</t>
  </si>
  <si>
    <t>10.8</t>
  </si>
  <si>
    <t>Государственный долг субъекта Российской Федерации</t>
  </si>
  <si>
    <t>10.9</t>
  </si>
  <si>
    <t>Муниципальный долг муниципальных образований, входящих в состав субъекта Российской Федерации</t>
  </si>
  <si>
    <t>Денежные доходы населения</t>
  </si>
  <si>
    <t>11.1</t>
  </si>
  <si>
    <t>Реальные располагаемые денежные доходы населения</t>
  </si>
  <si>
    <t>11.2</t>
  </si>
  <si>
    <t>Прожиточный минимум в среднем на душу населения (в среднем за год), в том числе по основным социально-демографическим группам населения:</t>
  </si>
  <si>
    <t>руб./мес.</t>
  </si>
  <si>
    <t>11.2.1</t>
  </si>
  <si>
    <t>трудоспособного населения</t>
  </si>
  <si>
    <t>11.2.2</t>
  </si>
  <si>
    <t>пенсионеров</t>
  </si>
  <si>
    <t>11.2.3</t>
  </si>
  <si>
    <t>детей</t>
  </si>
  <si>
    <t>11.6</t>
  </si>
  <si>
    <t>Численность населения с денежными доходами ниже прожиточного минимума к общей численности населения</t>
  </si>
  <si>
    <t>Труд и занятость</t>
  </si>
  <si>
    <t>12.1</t>
  </si>
  <si>
    <t>Численность рабочей силы</t>
  </si>
  <si>
    <t>тыс. человек</t>
  </si>
  <si>
    <t>12.2</t>
  </si>
  <si>
    <t>Численность трудовых ресурсов – всего, в том числе:</t>
  </si>
  <si>
    <t>12.2.1</t>
  </si>
  <si>
    <t>трудоспособное население в трудоспособном возрасте</t>
  </si>
  <si>
    <t>12.2.2</t>
  </si>
  <si>
    <t>иностранные трудовые мигранты</t>
  </si>
  <si>
    <t>12.2.3</t>
  </si>
  <si>
    <t>численность лиц старше трудоспособного возраста и подростков, занятых в экономике, в том числе:</t>
  </si>
  <si>
    <t>12.2.3.1</t>
  </si>
  <si>
    <t>пенсионеры старше трудоспособного возраста</t>
  </si>
  <si>
    <t>12.2.3.2</t>
  </si>
  <si>
    <t>подростки моложе трудоспособного возраста</t>
  </si>
  <si>
    <t>12.3</t>
  </si>
  <si>
    <t>Численность занятых в экономике – всего, в том числе по разделам ОКВЭД:</t>
  </si>
  <si>
    <t>12.3.1</t>
  </si>
  <si>
    <t>сельское, лесное хозяйство, охота, рыболовство и рыбоводство</t>
  </si>
  <si>
    <t>12.3.2</t>
  </si>
  <si>
    <t>добыча полезных ископаемых</t>
  </si>
  <si>
    <t>12.3.3</t>
  </si>
  <si>
    <t>обрабатывающие производства</t>
  </si>
  <si>
    <t>12.3.4</t>
  </si>
  <si>
    <t>обеспечение электрической энергией, газом и паром; кондиционирование воздуха</t>
  </si>
  <si>
    <t>12.3.5</t>
  </si>
  <si>
    <t>водоснабжение; водоотведение, организация сбора и утилизации отходов, деятельность по ликвидации загрязнений</t>
  </si>
  <si>
    <t>12.3.6</t>
  </si>
  <si>
    <t>строительство</t>
  </si>
  <si>
    <t>12.3.7</t>
  </si>
  <si>
    <t>торговля оптовая и розничная; ремонт автотранспортных средств и мотоциклов</t>
  </si>
  <si>
    <t>12.3.8</t>
  </si>
  <si>
    <t>транспортировка и хранение</t>
  </si>
  <si>
    <t>12.3.9</t>
  </si>
  <si>
    <t>деятельность гостиниц и предприятий общественного питания</t>
  </si>
  <si>
    <t>12.3.10</t>
  </si>
  <si>
    <t>деятельность в области информации и связи</t>
  </si>
  <si>
    <t>12.3.11</t>
  </si>
  <si>
    <t>деятельность финансовая и страховая</t>
  </si>
  <si>
    <t>12.3.12</t>
  </si>
  <si>
    <t>деятельность по операциям с недвижимым имуществом</t>
  </si>
  <si>
    <t>12.3.13</t>
  </si>
  <si>
    <t>деятельность профессиональная, научная и техническая</t>
  </si>
  <si>
    <t>12.3.14</t>
  </si>
  <si>
    <t>деятельность административная и сопутствующие дополнительные услуги</t>
  </si>
  <si>
    <t>12.3.15</t>
  </si>
  <si>
    <t>государственное управление и обеспечение военной безопасности; социальное обеспечение</t>
  </si>
  <si>
    <t>12.3.16</t>
  </si>
  <si>
    <t>12.3.17</t>
  </si>
  <si>
    <t>деятельность в области здравоохранения и социальных услуг</t>
  </si>
  <si>
    <t>12.3.18</t>
  </si>
  <si>
    <t>деятельность в области культуры, спорта, организации досуга и развлечений</t>
  </si>
  <si>
    <t>12.3.19</t>
  </si>
  <si>
    <t>прочие виды экономической деятельности</t>
  </si>
  <si>
    <t>12.4</t>
  </si>
  <si>
    <t>Численность населения в трудоспособном возрасте, не занятого в экономике – всего, в том числе:</t>
  </si>
  <si>
    <t>12.4.1</t>
  </si>
  <si>
    <t>численность учащихся трудоспособного возраста, обучающихся с отрывом от производства</t>
  </si>
  <si>
    <t>12.4.2</t>
  </si>
  <si>
    <t>численность безработных, зарегистрированных в органах службы занятости</t>
  </si>
  <si>
    <t>12.4.3</t>
  </si>
  <si>
    <t>численность прочих категорий населения в трудоспособном возрасте, не занятого в экономике</t>
  </si>
  <si>
    <t>12.5</t>
  </si>
  <si>
    <t>Номинальная начисленная среднемесячная заработная плата работников организаций</t>
  </si>
  <si>
    <t>рублей</t>
  </si>
  <si>
    <t>12.6</t>
  </si>
  <si>
    <t>Темп роста номинальной начисленной среднемесячной заработной платы работников организаций</t>
  </si>
  <si>
    <t>12.7</t>
  </si>
  <si>
    <t>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</t>
  </si>
  <si>
    <t>12.8</t>
  </si>
  <si>
    <t>Темп роста среднемесячной начисленной заработной платы наемных работников в организациях, у индивидуальных предпринимателей и физических лиц (среднемесячный доход от трудовой деятельности)</t>
  </si>
  <si>
    <t>12.9</t>
  </si>
  <si>
    <t>Реальная заработная плата работников организаций</t>
  </si>
  <si>
    <t>12.10</t>
  </si>
  <si>
    <t>Индекс производительности труда</t>
  </si>
  <si>
    <t>12.11</t>
  </si>
  <si>
    <t>Уровень безработицы (по методологии МОТ)</t>
  </si>
  <si>
    <t>% к раб. силе</t>
  </si>
  <si>
    <t>12.12</t>
  </si>
  <si>
    <t>Уровень зарегистрированной безработицы (на конец года)</t>
  </si>
  <si>
    <t>12.13</t>
  </si>
  <si>
    <t>Общая численность безработных (по методологии МОТ)</t>
  </si>
  <si>
    <t>12.14</t>
  </si>
  <si>
    <t>Численность безработных, зарегистрированных в государственных учреждениях службы занятости населения (на конец года)</t>
  </si>
  <si>
    <t>12.15</t>
  </si>
  <si>
    <t>Фонд заработной платы работников организаций</t>
  </si>
  <si>
    <t>12.16</t>
  </si>
  <si>
    <t>Темп роста фонда заработной платы работников организаций</t>
  </si>
  <si>
    <t>Примечание:</t>
  </si>
  <si>
    <t>* Используются фактические статистические данные, которые разрабатываются субъектами официального статистического учета.</t>
  </si>
  <si>
    <t>Рекомендуемая форма по основным показателям, представляемым органами исполнительной власти субъектов Российской Федерации
в Минэкономразвития России для разработки  уточненного прогноза социально-экономического развития Российской Федерации на среднесрочный период</t>
  </si>
  <si>
    <t>Тамбовская область</t>
  </si>
  <si>
    <t>х</t>
  </si>
  <si>
    <t>569,1 </t>
  </si>
  <si>
    <t>518,3 </t>
  </si>
  <si>
    <t>6,1 </t>
  </si>
  <si>
    <t>44,7 </t>
  </si>
  <si>
    <t>64,5 </t>
  </si>
  <si>
    <t>5,2 </t>
  </si>
  <si>
    <t>17,3 </t>
  </si>
  <si>
    <t>7,0 </t>
  </si>
  <si>
    <t>4,7 </t>
  </si>
  <si>
    <t>7,5 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</si>
</sst>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"/>
    <numFmt numFmtId="167" formatCode="_-* #,##0.00_р_._-;\-* #,##0.00_р_._-;_-* &quot;-&quot;??_р_.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10"/>
      <name val="Times New Roman"/>
      <family val="1"/>
      <charset val="204"/>
    </font>
    <font>
      <sz val="6.5"/>
      <name val="Times New Roman"/>
      <family val="1"/>
      <charset val="204"/>
    </font>
    <font>
      <b/>
      <sz val="6.5"/>
      <name val="Times New Roman"/>
      <family val="1"/>
      <charset val="204"/>
    </font>
    <font>
      <i/>
      <sz val="6.5"/>
      <name val="Times New Roman"/>
      <family val="1"/>
      <charset val="204"/>
    </font>
    <font>
      <b/>
      <sz val="10"/>
      <name val="Arial Cyr"/>
      <charset val="204"/>
    </font>
    <font>
      <b/>
      <sz val="7"/>
      <name val="Times New Roman"/>
      <family val="1"/>
      <charset val="204"/>
    </font>
    <font>
      <sz val="10"/>
      <name val="Arial"/>
      <family val="2"/>
      <charset val="204"/>
    </font>
    <font>
      <sz val="6"/>
      <color indexed="8"/>
      <name val="Times New Roman"/>
      <family val="1"/>
      <charset val="204"/>
    </font>
    <font>
      <b/>
      <sz val="6.5"/>
      <color indexed="8"/>
      <name val="Times New Roman"/>
      <family val="1"/>
      <charset val="204"/>
    </font>
    <font>
      <sz val="6.5"/>
      <color indexed="8"/>
      <name val="Times New Roman"/>
      <family val="1"/>
      <charset val="204"/>
    </font>
    <font>
      <sz val="6.5"/>
      <color theme="1"/>
      <name val="Times New Roman"/>
      <family val="1"/>
      <charset val="204"/>
    </font>
    <font>
      <i/>
      <sz val="6.5"/>
      <color theme="1"/>
      <name val="Times New Roman"/>
      <family val="1"/>
      <charset val="204"/>
    </font>
    <font>
      <sz val="6.5"/>
      <color indexed="10"/>
      <name val="Times New Roman"/>
      <family val="1"/>
      <charset val="204"/>
    </font>
    <font>
      <sz val="7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0" fontId="1" fillId="0" borderId="0"/>
    <xf numFmtId="0" fontId="13" fillId="0" borderId="0"/>
    <xf numFmtId="0" fontId="2" fillId="0" borderId="0"/>
  </cellStyleXfs>
  <cellXfs count="138">
    <xf numFmtId="0" fontId="0" fillId="0" borderId="0" xfId="0"/>
    <xf numFmtId="49" fontId="3" fillId="0" borderId="0" xfId="1" applyNumberFormat="1" applyFont="1" applyAlignment="1">
      <alignment horizontal="center" vertical="center"/>
    </xf>
    <xf numFmtId="0" fontId="3" fillId="0" borderId="0" xfId="1" applyFont="1"/>
    <xf numFmtId="49" fontId="4" fillId="0" borderId="0" xfId="1" applyNumberFormat="1" applyFont="1" applyAlignment="1">
      <alignment horizontal="center" vertical="center"/>
    </xf>
    <xf numFmtId="0" fontId="4" fillId="0" borderId="0" xfId="1" applyFont="1"/>
    <xf numFmtId="49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49" fontId="8" fillId="0" borderId="4" xfId="1" applyNumberFormat="1" applyFont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49" fontId="8" fillId="0" borderId="2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0" borderId="2" xfId="1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/>
    </xf>
    <xf numFmtId="0" fontId="10" fillId="0" borderId="2" xfId="1" applyFont="1" applyBorder="1" applyAlignment="1">
      <alignment vertical="center" wrapText="1"/>
    </xf>
    <xf numFmtId="0" fontId="10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3" fontId="8" fillId="0" borderId="2" xfId="1" applyNumberFormat="1" applyFont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Border="1" applyAlignment="1">
      <alignment horizontal="center" vertical="center" wrapText="1" shrinkToFit="1"/>
    </xf>
    <xf numFmtId="164" fontId="8" fillId="0" borderId="2" xfId="1" applyNumberFormat="1" applyFont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indent="1"/>
    </xf>
    <xf numFmtId="0" fontId="8" fillId="0" borderId="2" xfId="1" applyFont="1" applyBorder="1" applyAlignment="1">
      <alignment horizontal="left" vertical="center" indent="2"/>
    </xf>
    <xf numFmtId="165" fontId="8" fillId="0" borderId="2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 wrapText="1" indent="1"/>
    </xf>
    <xf numFmtId="165" fontId="8" fillId="0" borderId="1" xfId="1" applyNumberFormat="1" applyFont="1" applyBorder="1" applyAlignment="1">
      <alignment horizontal="center" vertical="center"/>
    </xf>
    <xf numFmtId="166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justify"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 indent="1"/>
    </xf>
    <xf numFmtId="167" fontId="8" fillId="0" borderId="2" xfId="2" applyFont="1" applyFill="1" applyBorder="1" applyAlignment="1">
      <alignment horizontal="center" vertical="center"/>
    </xf>
    <xf numFmtId="4" fontId="8" fillId="0" borderId="2" xfId="1" applyNumberFormat="1" applyFont="1" applyBorder="1" applyAlignment="1">
      <alignment horizontal="center" vertical="center"/>
    </xf>
    <xf numFmtId="0" fontId="9" fillId="0" borderId="6" xfId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5" fillId="0" borderId="7" xfId="1" applyFont="1" applyBorder="1" applyAlignment="1">
      <alignment horizontal="left" vertical="center"/>
    </xf>
    <xf numFmtId="0" fontId="4" fillId="0" borderId="0" xfId="1" applyFont="1"/>
    <xf numFmtId="0" fontId="3" fillId="0" borderId="0" xfId="1" applyFont="1"/>
    <xf numFmtId="49" fontId="4" fillId="0" borderId="0" xfId="1" applyNumberFormat="1" applyFont="1" applyAlignment="1">
      <alignment horizontal="center" vertical="center"/>
    </xf>
    <xf numFmtId="0" fontId="1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5" fillId="0" borderId="0" xfId="1" applyFont="1"/>
    <xf numFmtId="49" fontId="3" fillId="0" borderId="0" xfId="1" applyNumberFormat="1" applyFont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8" xfId="1" applyFont="1" applyBorder="1" applyAlignment="1">
      <alignment vertical="center"/>
    </xf>
    <xf numFmtId="49" fontId="16" fillId="0" borderId="8" xfId="1" applyNumberFormat="1" applyFont="1" applyBorder="1" applyAlignment="1">
      <alignment horizontal="center" vertical="center"/>
    </xf>
    <xf numFmtId="0" fontId="16" fillId="0" borderId="8" xfId="1" applyFont="1" applyBorder="1" applyAlignment="1">
      <alignment vertical="center" wrapText="1"/>
    </xf>
    <xf numFmtId="0" fontId="17" fillId="0" borderId="8" xfId="1" applyFont="1" applyBorder="1" applyAlignment="1">
      <alignment horizontal="center" vertical="center"/>
    </xf>
    <xf numFmtId="0" fontId="3" fillId="2" borderId="0" xfId="1" applyFont="1" applyFill="1"/>
    <xf numFmtId="0" fontId="17" fillId="4" borderId="8" xfId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vertical="center"/>
    </xf>
    <xf numFmtId="49" fontId="16" fillId="4" borderId="8" xfId="1" applyNumberFormat="1" applyFont="1" applyFill="1" applyBorder="1" applyAlignment="1">
      <alignment horizontal="center" vertical="center"/>
    </xf>
    <xf numFmtId="0" fontId="16" fillId="0" borderId="8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vertical="center" wrapText="1" indent="1"/>
    </xf>
    <xf numFmtId="49" fontId="16" fillId="0" borderId="8" xfId="1" applyNumberFormat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justify" vertical="center" wrapText="1"/>
    </xf>
    <xf numFmtId="0" fontId="17" fillId="0" borderId="9" xfId="1" applyFont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/>
    </xf>
    <xf numFmtId="0" fontId="17" fillId="5" borderId="10" xfId="1" applyFont="1" applyFill="1" applyBorder="1" applyAlignment="1">
      <alignment horizontal="center" vertical="center"/>
    </xf>
    <xf numFmtId="0" fontId="16" fillId="5" borderId="8" xfId="1" applyFont="1" applyFill="1" applyBorder="1" applyAlignment="1">
      <alignment horizontal="center" vertical="center" wrapText="1"/>
    </xf>
    <xf numFmtId="0" fontId="16" fillId="5" borderId="8" xfId="1" applyFont="1" applyFill="1" applyBorder="1" applyAlignment="1">
      <alignment horizontal="justify" vertical="center" wrapText="1"/>
    </xf>
    <xf numFmtId="49" fontId="16" fillId="5" borderId="8" xfId="1" applyNumberFormat="1" applyFont="1" applyFill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indent="2"/>
    </xf>
    <xf numFmtId="0" fontId="16" fillId="0" borderId="8" xfId="1" applyFont="1" applyBorder="1" applyAlignment="1">
      <alignment horizontal="left" vertical="center" indent="1"/>
    </xf>
    <xf numFmtId="0" fontId="15" fillId="0" borderId="8" xfId="1" applyFont="1" applyBorder="1" applyAlignment="1">
      <alignment vertical="center"/>
    </xf>
    <xf numFmtId="165" fontId="17" fillId="0" borderId="8" xfId="1" applyNumberFormat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vertical="center" wrapText="1"/>
    </xf>
    <xf numFmtId="49" fontId="8" fillId="0" borderId="8" xfId="1" applyNumberFormat="1" applyFont="1" applyBorder="1" applyAlignment="1">
      <alignment horizontal="center" vertical="center"/>
    </xf>
    <xf numFmtId="0" fontId="8" fillId="0" borderId="8" xfId="1" applyFont="1" applyBorder="1" applyAlignment="1">
      <alignment vertical="center"/>
    </xf>
    <xf numFmtId="0" fontId="10" fillId="0" borderId="8" xfId="1" applyFont="1" applyBorder="1" applyAlignment="1">
      <alignment vertical="center" wrapText="1"/>
    </xf>
    <xf numFmtId="0" fontId="8" fillId="0" borderId="8" xfId="1" applyFont="1" applyBorder="1" applyAlignment="1">
      <alignment horizontal="left" vertical="center" indent="1"/>
    </xf>
    <xf numFmtId="165" fontId="17" fillId="0" borderId="11" xfId="1" applyNumberFormat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1" xfId="1" applyFont="1" applyBorder="1" applyAlignment="1">
      <alignment horizontal="left" vertical="center" wrapText="1" indent="1"/>
    </xf>
    <xf numFmtId="165" fontId="18" fillId="0" borderId="8" xfId="1" applyNumberFormat="1" applyFont="1" applyBorder="1" applyAlignment="1">
      <alignment horizontal="center" vertical="center"/>
    </xf>
    <xf numFmtId="0" fontId="10" fillId="0" borderId="8" xfId="1" applyFont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2" fontId="8" fillId="0" borderId="8" xfId="1" applyNumberFormat="1" applyFont="1" applyBorder="1" applyAlignment="1">
      <alignment horizontal="center" vertical="center"/>
    </xf>
    <xf numFmtId="2" fontId="16" fillId="0" borderId="8" xfId="1" applyNumberFormat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 indent="2"/>
    </xf>
    <xf numFmtId="164" fontId="8" fillId="0" borderId="8" xfId="1" applyNumberFormat="1" applyFont="1" applyBorder="1" applyAlignment="1">
      <alignment horizontal="center" vertical="center"/>
    </xf>
    <xf numFmtId="164" fontId="8" fillId="4" borderId="8" xfId="1" applyNumberFormat="1" applyFont="1" applyFill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vertical="center" wrapText="1"/>
    </xf>
    <xf numFmtId="49" fontId="8" fillId="4" borderId="8" xfId="1" applyNumberFormat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vertical="center"/>
    </xf>
    <xf numFmtId="2" fontId="17" fillId="0" borderId="12" xfId="1" applyNumberFormat="1" applyFont="1" applyBorder="1" applyAlignment="1">
      <alignment horizontal="center" vertical="center"/>
    </xf>
    <xf numFmtId="2" fontId="8" fillId="0" borderId="12" xfId="1" applyNumberFormat="1" applyFont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17" fillId="0" borderId="13" xfId="1" applyNumberFormat="1" applyFont="1" applyBorder="1" applyAlignment="1">
      <alignment horizontal="center" vertical="center"/>
    </xf>
    <xf numFmtId="2" fontId="8" fillId="0" borderId="13" xfId="1" applyNumberFormat="1" applyFont="1" applyBorder="1" applyAlignment="1">
      <alignment horizontal="center" vertical="center"/>
    </xf>
    <xf numFmtId="2" fontId="8" fillId="2" borderId="8" xfId="1" applyNumberFormat="1" applyFont="1" applyFill="1" applyBorder="1" applyAlignment="1">
      <alignment horizontal="center" vertical="center"/>
    </xf>
    <xf numFmtId="2" fontId="17" fillId="2" borderId="8" xfId="5" applyNumberFormat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vertical="center"/>
    </xf>
    <xf numFmtId="49" fontId="8" fillId="2" borderId="8" xfId="1" applyNumberFormat="1" applyFont="1" applyFill="1" applyBorder="1" applyAlignment="1">
      <alignment horizontal="center" vertical="center"/>
    </xf>
    <xf numFmtId="2" fontId="8" fillId="0" borderId="8" xfId="5" applyNumberFormat="1" applyFont="1" applyBorder="1" applyAlignment="1">
      <alignment horizontal="center"/>
    </xf>
    <xf numFmtId="0" fontId="3" fillId="3" borderId="0" xfId="1" applyFont="1" applyFill="1"/>
    <xf numFmtId="0" fontId="9" fillId="2" borderId="8" xfId="1" applyFont="1" applyFill="1" applyBorder="1" applyAlignment="1">
      <alignment vertical="center"/>
    </xf>
    <xf numFmtId="2" fontId="3" fillId="0" borderId="0" xfId="1" applyNumberFormat="1" applyFont="1"/>
    <xf numFmtId="2" fontId="16" fillId="0" borderId="8" xfId="1" applyNumberFormat="1" applyFont="1" applyBorder="1" applyAlignment="1" applyProtection="1">
      <alignment horizontal="center" vertical="center" wrapText="1"/>
      <protection locked="0"/>
    </xf>
    <xf numFmtId="2" fontId="17" fillId="0" borderId="8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20" fillId="0" borderId="0" xfId="1" applyFont="1"/>
    <xf numFmtId="0" fontId="16" fillId="0" borderId="0" xfId="1" applyFont="1"/>
    <xf numFmtId="0" fontId="8" fillId="0" borderId="9" xfId="1" applyFont="1" applyBorder="1" applyAlignment="1">
      <alignment horizontal="center"/>
    </xf>
    <xf numFmtId="49" fontId="8" fillId="0" borderId="9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/>
    </xf>
    <xf numFmtId="49" fontId="8" fillId="0" borderId="14" xfId="1" applyNumberFormat="1" applyFont="1" applyBorder="1" applyAlignment="1">
      <alignment horizontal="center" vertical="center"/>
    </xf>
    <xf numFmtId="0" fontId="8" fillId="0" borderId="11" xfId="1" applyFont="1" applyBorder="1" applyAlignment="1">
      <alignment horizontal="center"/>
    </xf>
    <xf numFmtId="49" fontId="8" fillId="0" borderId="11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3" xfId="4"/>
    <cellStyle name="Обычный 4" xfId="5"/>
    <cellStyle name="Обычный 5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workbookViewId="0">
      <selection activeCell="M5" sqref="M5"/>
    </sheetView>
  </sheetViews>
  <sheetFormatPr defaultRowHeight="15" x14ac:dyDescent="0.25"/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5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" x14ac:dyDescent="0.25">
      <c r="A7" s="7"/>
      <c r="B7" s="8"/>
      <c r="C7" s="8"/>
      <c r="D7" s="9" t="s">
        <v>2</v>
      </c>
      <c r="E7" s="9" t="s">
        <v>2</v>
      </c>
      <c r="F7" s="10" t="s">
        <v>3</v>
      </c>
      <c r="G7" s="48" t="s">
        <v>4</v>
      </c>
      <c r="H7" s="48"/>
      <c r="I7" s="48"/>
      <c r="J7" s="48"/>
      <c r="K7" s="48"/>
      <c r="L7" s="48"/>
    </row>
    <row r="8" spans="1:12" x14ac:dyDescent="0.25">
      <c r="A8" s="11"/>
      <c r="B8" s="12" t="s">
        <v>5</v>
      </c>
      <c r="C8" s="12" t="s">
        <v>6</v>
      </c>
      <c r="D8" s="49">
        <v>2018</v>
      </c>
      <c r="E8" s="49">
        <v>2019</v>
      </c>
      <c r="F8" s="49">
        <v>2020</v>
      </c>
      <c r="G8" s="48">
        <v>2021</v>
      </c>
      <c r="H8" s="48"/>
      <c r="I8" s="48">
        <v>2022</v>
      </c>
      <c r="J8" s="48"/>
      <c r="K8" s="48">
        <v>2023</v>
      </c>
      <c r="L8" s="48"/>
    </row>
    <row r="9" spans="1:12" x14ac:dyDescent="0.25">
      <c r="A9" s="11"/>
      <c r="B9" s="12"/>
      <c r="C9" s="12"/>
      <c r="D9" s="50"/>
      <c r="E9" s="50"/>
      <c r="F9" s="50"/>
      <c r="G9" s="9" t="s">
        <v>7</v>
      </c>
      <c r="H9" s="9" t="s">
        <v>8</v>
      </c>
      <c r="I9" s="9" t="s">
        <v>7</v>
      </c>
      <c r="J9" s="9" t="s">
        <v>8</v>
      </c>
      <c r="K9" s="9" t="s">
        <v>7</v>
      </c>
      <c r="L9" s="9" t="s">
        <v>8</v>
      </c>
    </row>
    <row r="10" spans="1:12" x14ac:dyDescent="0.25">
      <c r="A10" s="13"/>
      <c r="B10" s="14"/>
      <c r="C10" s="14"/>
      <c r="D10" s="51"/>
      <c r="E10" s="51"/>
      <c r="F10" s="51"/>
      <c r="G10" s="9" t="s">
        <v>9</v>
      </c>
      <c r="H10" s="9" t="s">
        <v>10</v>
      </c>
      <c r="I10" s="9" t="s">
        <v>9</v>
      </c>
      <c r="J10" s="9" t="s">
        <v>10</v>
      </c>
      <c r="K10" s="9" t="s">
        <v>9</v>
      </c>
      <c r="L10" s="9" t="s">
        <v>10</v>
      </c>
    </row>
    <row r="11" spans="1:12" x14ac:dyDescent="0.25">
      <c r="A11" s="15"/>
      <c r="B11" s="16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15" t="s">
        <v>12</v>
      </c>
      <c r="B12" s="17" t="s">
        <v>13</v>
      </c>
      <c r="C12" s="9" t="s">
        <v>14</v>
      </c>
      <c r="D12" s="9">
        <v>2330.8000000000002</v>
      </c>
      <c r="E12" s="9">
        <v>2326</v>
      </c>
      <c r="F12" s="9">
        <v>2317.1999999999998</v>
      </c>
      <c r="G12" s="9">
        <v>2303.1999999999998</v>
      </c>
      <c r="H12" s="9">
        <v>2306.9</v>
      </c>
      <c r="I12" s="9">
        <v>2290.5</v>
      </c>
      <c r="J12" s="9">
        <v>2300.9</v>
      </c>
      <c r="K12" s="9">
        <v>2278.8000000000002</v>
      </c>
      <c r="L12" s="9">
        <v>2296.1</v>
      </c>
    </row>
    <row r="13" spans="1:12" x14ac:dyDescent="0.25">
      <c r="A13" s="15" t="s">
        <v>15</v>
      </c>
      <c r="B13" s="17" t="s">
        <v>16</v>
      </c>
      <c r="C13" s="9" t="s">
        <v>14</v>
      </c>
      <c r="D13" s="9">
        <v>2333.8000000000002</v>
      </c>
      <c r="E13" s="9">
        <v>2327.8000000000002</v>
      </c>
      <c r="F13" s="9">
        <v>2324.1999999999998</v>
      </c>
      <c r="G13" s="9">
        <v>2310.1999999999998</v>
      </c>
      <c r="H13" s="9">
        <v>2310.1999999999998</v>
      </c>
      <c r="I13" s="9">
        <v>2296.1999999999998</v>
      </c>
      <c r="J13" s="9">
        <v>2303.6</v>
      </c>
      <c r="K13" s="9">
        <v>2284.6999999999998</v>
      </c>
      <c r="L13" s="9">
        <v>2298.4</v>
      </c>
    </row>
    <row r="14" spans="1:12" ht="63" x14ac:dyDescent="0.25">
      <c r="A14" s="15" t="s">
        <v>17</v>
      </c>
      <c r="B14" s="18" t="s">
        <v>18</v>
      </c>
      <c r="C14" s="9" t="s">
        <v>14</v>
      </c>
      <c r="D14" s="9">
        <v>1294.3</v>
      </c>
      <c r="E14" s="9">
        <v>1276.8</v>
      </c>
      <c r="F14" s="19">
        <f>F13*0.55</f>
        <v>1278.31</v>
      </c>
      <c r="G14" s="19">
        <f>G13*0.555</f>
        <v>1282.1610000000001</v>
      </c>
      <c r="H14" s="19">
        <f>H13*0.555</f>
        <v>1282.1610000000001</v>
      </c>
      <c r="I14" s="19">
        <f>I13*0.564</f>
        <v>1295.0567999999998</v>
      </c>
      <c r="J14" s="19">
        <f>J13*0.565</f>
        <v>1301.5339999999999</v>
      </c>
      <c r="K14" s="19">
        <f>K13*0.561</f>
        <v>1281.7166999999999</v>
      </c>
      <c r="L14" s="19">
        <f>L13*0.561</f>
        <v>1289.4024000000002</v>
      </c>
    </row>
    <row r="15" spans="1:12" ht="73.5" x14ac:dyDescent="0.25">
      <c r="A15" s="15" t="s">
        <v>19</v>
      </c>
      <c r="B15" s="18" t="s">
        <v>20</v>
      </c>
      <c r="C15" s="9" t="s">
        <v>14</v>
      </c>
      <c r="D15" s="9">
        <v>674.1</v>
      </c>
      <c r="E15" s="9">
        <v>682.2</v>
      </c>
      <c r="F15" s="19">
        <f>F13*0.284</f>
        <v>660.07279999999992</v>
      </c>
      <c r="G15" s="19">
        <f>G13*0.28624</f>
        <v>661.27164799999991</v>
      </c>
      <c r="H15" s="19">
        <f>H13*0.28624</f>
        <v>661.27164799999991</v>
      </c>
      <c r="I15" s="19">
        <f>I13*0.27649</f>
        <v>634.87633800000003</v>
      </c>
      <c r="J15" s="19">
        <f>J13*0.27593</f>
        <v>635.63234799999998</v>
      </c>
      <c r="K15" s="19">
        <f>K13*0.28048</f>
        <v>640.81265599999995</v>
      </c>
      <c r="L15" s="19">
        <f>L13*0.27945</f>
        <v>642.28787999999997</v>
      </c>
    </row>
    <row r="16" spans="1:12" x14ac:dyDescent="0.25">
      <c r="A16" s="15" t="s">
        <v>21</v>
      </c>
      <c r="B16" s="17" t="s">
        <v>22</v>
      </c>
      <c r="C16" s="9" t="s">
        <v>23</v>
      </c>
      <c r="D16" s="9">
        <v>73.17</v>
      </c>
      <c r="E16" s="9">
        <v>73.62</v>
      </c>
      <c r="F16" s="9">
        <v>73.650000000000006</v>
      </c>
      <c r="G16" s="9">
        <v>73.599999999999994</v>
      </c>
      <c r="H16" s="9">
        <v>73.8</v>
      </c>
      <c r="I16" s="9">
        <v>73.8</v>
      </c>
      <c r="J16" s="9">
        <v>74.3</v>
      </c>
      <c r="K16" s="9">
        <v>74</v>
      </c>
      <c r="L16" s="9">
        <v>74.739999999999995</v>
      </c>
    </row>
    <row r="17" spans="1:12" ht="63" x14ac:dyDescent="0.25">
      <c r="A17" s="15" t="s">
        <v>24</v>
      </c>
      <c r="B17" s="17" t="s">
        <v>25</v>
      </c>
      <c r="C17" s="10" t="s">
        <v>26</v>
      </c>
      <c r="D17" s="9">
        <v>9.1999999999999993</v>
      </c>
      <c r="E17" s="9">
        <v>8.4</v>
      </c>
      <c r="F17" s="9">
        <v>8.1</v>
      </c>
      <c r="G17" s="19">
        <v>8</v>
      </c>
      <c r="H17" s="9">
        <v>8.4</v>
      </c>
      <c r="I17" s="9">
        <v>7.8</v>
      </c>
      <c r="J17" s="9">
        <v>8.5</v>
      </c>
      <c r="K17" s="9">
        <v>7.7</v>
      </c>
      <c r="L17" s="9">
        <v>8.5</v>
      </c>
    </row>
    <row r="18" spans="1:12" x14ac:dyDescent="0.25">
      <c r="A18" s="15" t="s">
        <v>27</v>
      </c>
      <c r="B18" s="17" t="s">
        <v>28</v>
      </c>
      <c r="C18" s="9" t="s">
        <v>29</v>
      </c>
      <c r="D18" s="9">
        <v>1.33</v>
      </c>
      <c r="E18" s="9">
        <v>1.26</v>
      </c>
      <c r="F18" s="9">
        <v>1.21</v>
      </c>
      <c r="G18" s="9">
        <v>1.19</v>
      </c>
      <c r="H18" s="9">
        <v>1.28</v>
      </c>
      <c r="I18" s="9">
        <v>1.1399999999999999</v>
      </c>
      <c r="J18" s="9">
        <v>1.28</v>
      </c>
      <c r="K18" s="9">
        <v>1.1299999999999999</v>
      </c>
      <c r="L18" s="9">
        <v>1.28</v>
      </c>
    </row>
    <row r="19" spans="1:12" ht="42" x14ac:dyDescent="0.25">
      <c r="A19" s="15" t="s">
        <v>30</v>
      </c>
      <c r="B19" s="17" t="s">
        <v>31</v>
      </c>
      <c r="C19" s="10" t="s">
        <v>32</v>
      </c>
      <c r="D19" s="9">
        <v>14.7</v>
      </c>
      <c r="E19" s="9">
        <v>14.2</v>
      </c>
      <c r="F19" s="19">
        <v>15</v>
      </c>
      <c r="G19" s="19">
        <v>15</v>
      </c>
      <c r="H19" s="9">
        <v>14.8</v>
      </c>
      <c r="I19" s="9">
        <v>14.8</v>
      </c>
      <c r="J19" s="9">
        <v>14.7</v>
      </c>
      <c r="K19" s="9">
        <v>14.5</v>
      </c>
      <c r="L19" s="9">
        <v>14.2</v>
      </c>
    </row>
    <row r="20" spans="1:12" x14ac:dyDescent="0.25">
      <c r="A20" s="15" t="s">
        <v>33</v>
      </c>
      <c r="B20" s="17" t="s">
        <v>34</v>
      </c>
      <c r="C20" s="9" t="s">
        <v>35</v>
      </c>
      <c r="D20" s="9">
        <v>-5.5</v>
      </c>
      <c r="E20" s="9">
        <v>-5.7</v>
      </c>
      <c r="F20" s="9">
        <v>-6.4</v>
      </c>
      <c r="G20" s="9">
        <v>-6.9</v>
      </c>
      <c r="H20" s="9">
        <v>-5.9</v>
      </c>
      <c r="I20" s="19">
        <v>-7</v>
      </c>
      <c r="J20" s="9">
        <v>-5.7</v>
      </c>
      <c r="K20" s="9">
        <v>-7.1</v>
      </c>
      <c r="L20" s="9">
        <v>-5.7</v>
      </c>
    </row>
    <row r="21" spans="1:12" x14ac:dyDescent="0.25">
      <c r="A21" s="15" t="s">
        <v>36</v>
      </c>
      <c r="B21" s="17" t="s">
        <v>37</v>
      </c>
      <c r="C21" s="9" t="s">
        <v>14</v>
      </c>
      <c r="D21" s="9">
        <v>6.9</v>
      </c>
      <c r="E21" s="9">
        <v>4.5</v>
      </c>
      <c r="F21" s="19">
        <v>1</v>
      </c>
      <c r="G21" s="19">
        <v>2</v>
      </c>
      <c r="H21" s="19">
        <v>7</v>
      </c>
      <c r="I21" s="9">
        <v>4.5</v>
      </c>
      <c r="J21" s="9">
        <v>8</v>
      </c>
      <c r="K21" s="9">
        <v>4.5</v>
      </c>
      <c r="L21" s="9">
        <v>8.5</v>
      </c>
    </row>
    <row r="22" spans="1:12" x14ac:dyDescent="0.25">
      <c r="A22" s="15"/>
      <c r="B22" s="16" t="s">
        <v>38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15" t="s">
        <v>39</v>
      </c>
      <c r="B23" s="17" t="s">
        <v>38</v>
      </c>
      <c r="C23" s="9" t="s">
        <v>40</v>
      </c>
      <c r="D23" s="19">
        <v>943595.6</v>
      </c>
      <c r="E23" s="19">
        <v>1001837.9</v>
      </c>
      <c r="F23" s="19">
        <v>1005063.8180380001</v>
      </c>
      <c r="G23" s="19">
        <v>1063126.3548060555</v>
      </c>
      <c r="H23" s="19">
        <v>1083901.0239249009</v>
      </c>
      <c r="I23" s="19">
        <v>1137715.2998592486</v>
      </c>
      <c r="J23" s="19">
        <v>1164467</v>
      </c>
      <c r="K23" s="19">
        <v>1210472.2</v>
      </c>
      <c r="L23" s="19">
        <v>1248598</v>
      </c>
    </row>
    <row r="24" spans="1:12" x14ac:dyDescent="0.25">
      <c r="A24" s="15" t="s">
        <v>41</v>
      </c>
      <c r="B24" s="17" t="s">
        <v>42</v>
      </c>
      <c r="C24" s="9" t="s">
        <v>43</v>
      </c>
      <c r="D24" s="19">
        <v>102.7</v>
      </c>
      <c r="E24" s="19">
        <v>101.8</v>
      </c>
      <c r="F24" s="19">
        <v>97.4</v>
      </c>
      <c r="G24" s="19">
        <v>102.8</v>
      </c>
      <c r="H24" s="19">
        <v>103.4</v>
      </c>
      <c r="I24" s="19">
        <v>102.9</v>
      </c>
      <c r="J24" s="19">
        <v>103.5</v>
      </c>
      <c r="K24" s="19">
        <v>102.6</v>
      </c>
      <c r="L24" s="19">
        <v>103.2</v>
      </c>
    </row>
    <row r="25" spans="1:12" x14ac:dyDescent="0.25">
      <c r="A25" s="15" t="s">
        <v>44</v>
      </c>
      <c r="B25" s="17" t="s">
        <v>45</v>
      </c>
      <c r="C25" s="9" t="s">
        <v>43</v>
      </c>
      <c r="D25" s="19">
        <v>105.81576208264678</v>
      </c>
      <c r="E25" s="19">
        <v>104.29506812773758</v>
      </c>
      <c r="F25" s="19">
        <v>103</v>
      </c>
      <c r="G25" s="19">
        <v>102.9</v>
      </c>
      <c r="H25" s="19">
        <v>104.3</v>
      </c>
      <c r="I25" s="19">
        <v>104</v>
      </c>
      <c r="J25" s="19">
        <v>103.8</v>
      </c>
      <c r="K25" s="19">
        <v>103.7</v>
      </c>
      <c r="L25" s="19">
        <v>103.9</v>
      </c>
    </row>
    <row r="26" spans="1:12" x14ac:dyDescent="0.25">
      <c r="A26" s="15"/>
      <c r="B26" s="16" t="s">
        <v>46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94.5" x14ac:dyDescent="0.25">
      <c r="A27" s="15" t="s">
        <v>47</v>
      </c>
      <c r="B27" s="18" t="s">
        <v>48</v>
      </c>
      <c r="C27" s="9" t="s">
        <v>40</v>
      </c>
      <c r="D27" s="20">
        <v>569080.10000000009</v>
      </c>
      <c r="E27" s="20">
        <v>640981.1</v>
      </c>
      <c r="F27" s="20">
        <v>666159.12573045841</v>
      </c>
      <c r="G27" s="20">
        <v>711691.70900104474</v>
      </c>
      <c r="H27" s="20">
        <v>706185.83662568359</v>
      </c>
      <c r="I27" s="20">
        <v>761942.74645247764</v>
      </c>
      <c r="J27" s="20">
        <v>754318.61950519122</v>
      </c>
      <c r="K27" s="20">
        <v>819055.03819780983</v>
      </c>
      <c r="L27" s="20">
        <v>806271.59165872156</v>
      </c>
    </row>
    <row r="28" spans="1:12" ht="63" x14ac:dyDescent="0.25">
      <c r="A28" s="15" t="s">
        <v>49</v>
      </c>
      <c r="B28" s="17" t="s">
        <v>50</v>
      </c>
      <c r="C28" s="10" t="s">
        <v>51</v>
      </c>
      <c r="D28" s="19">
        <v>103.2</v>
      </c>
      <c r="E28" s="19">
        <v>111.5</v>
      </c>
      <c r="F28" s="19">
        <v>105</v>
      </c>
      <c r="G28" s="19">
        <v>102.21905929543877</v>
      </c>
      <c r="H28" s="19">
        <v>104.06145237718947</v>
      </c>
      <c r="I28" s="19">
        <v>101.79587672993193</v>
      </c>
      <c r="J28" s="19">
        <v>103.79579490715929</v>
      </c>
      <c r="K28" s="19">
        <v>101.08746420109196</v>
      </c>
      <c r="L28" s="19">
        <v>102.67394203093754</v>
      </c>
    </row>
    <row r="29" spans="1:12" ht="63" x14ac:dyDescent="0.25">
      <c r="A29" s="15"/>
      <c r="B29" s="21" t="s">
        <v>52</v>
      </c>
      <c r="C29" s="9"/>
      <c r="D29" s="19"/>
      <c r="E29" s="19"/>
      <c r="F29" s="19"/>
      <c r="G29" s="19"/>
      <c r="H29" s="19"/>
      <c r="I29" s="19"/>
      <c r="J29" s="19"/>
      <c r="K29" s="19"/>
      <c r="L29" s="19"/>
    </row>
    <row r="30" spans="1:12" ht="63" x14ac:dyDescent="0.25">
      <c r="A30" s="15" t="s">
        <v>53</v>
      </c>
      <c r="B30" s="22" t="s">
        <v>54</v>
      </c>
      <c r="C30" s="10" t="s">
        <v>51</v>
      </c>
      <c r="D30" s="19">
        <v>102.2</v>
      </c>
      <c r="E30" s="19">
        <v>112.1</v>
      </c>
      <c r="F30" s="19">
        <v>101.9</v>
      </c>
      <c r="G30" s="19">
        <v>101.5</v>
      </c>
      <c r="H30" s="19">
        <v>102</v>
      </c>
      <c r="I30" s="19">
        <v>102.7</v>
      </c>
      <c r="J30" s="19">
        <v>103</v>
      </c>
      <c r="K30" s="19">
        <v>102.1</v>
      </c>
      <c r="L30" s="19">
        <v>102.9</v>
      </c>
    </row>
    <row r="31" spans="1:12" ht="63" x14ac:dyDescent="0.25">
      <c r="A31" s="15" t="s">
        <v>55</v>
      </c>
      <c r="B31" s="17" t="s">
        <v>56</v>
      </c>
      <c r="C31" s="10" t="s">
        <v>51</v>
      </c>
      <c r="D31" s="19"/>
      <c r="E31" s="19"/>
      <c r="F31" s="19"/>
      <c r="G31" s="19"/>
      <c r="H31" s="19"/>
      <c r="I31" s="19"/>
      <c r="J31" s="19"/>
      <c r="K31" s="19"/>
      <c r="L31" s="19"/>
    </row>
    <row r="32" spans="1:12" ht="63" x14ac:dyDescent="0.25">
      <c r="A32" s="15" t="s">
        <v>57</v>
      </c>
      <c r="B32" s="17" t="s">
        <v>58</v>
      </c>
      <c r="C32" s="10" t="s">
        <v>51</v>
      </c>
      <c r="D32" s="19"/>
      <c r="E32" s="19"/>
      <c r="F32" s="19"/>
      <c r="G32" s="19"/>
      <c r="H32" s="19"/>
      <c r="I32" s="19"/>
      <c r="J32" s="19"/>
      <c r="K32" s="19"/>
      <c r="L32" s="19"/>
    </row>
    <row r="33" spans="1:12" ht="63" x14ac:dyDescent="0.25">
      <c r="A33" s="15" t="s">
        <v>59</v>
      </c>
      <c r="B33" s="17" t="s">
        <v>60</v>
      </c>
      <c r="C33" s="10" t="s">
        <v>51</v>
      </c>
      <c r="D33" s="19"/>
      <c r="E33" s="19"/>
      <c r="F33" s="19"/>
      <c r="G33" s="19"/>
      <c r="H33" s="19"/>
      <c r="I33" s="19"/>
      <c r="J33" s="19"/>
      <c r="K33" s="19"/>
      <c r="L33" s="19"/>
    </row>
    <row r="34" spans="1:12" ht="63" x14ac:dyDescent="0.25">
      <c r="A34" s="15" t="s">
        <v>61</v>
      </c>
      <c r="B34" s="17" t="s">
        <v>62</v>
      </c>
      <c r="C34" s="10" t="s">
        <v>51</v>
      </c>
      <c r="D34" s="19">
        <v>102.2</v>
      </c>
      <c r="E34" s="19">
        <v>112.1</v>
      </c>
      <c r="F34" s="19">
        <v>101.9</v>
      </c>
      <c r="G34" s="19">
        <v>101.5</v>
      </c>
      <c r="H34" s="19">
        <v>102</v>
      </c>
      <c r="I34" s="19">
        <v>102.7</v>
      </c>
      <c r="J34" s="19">
        <v>103</v>
      </c>
      <c r="K34" s="19">
        <v>102.1</v>
      </c>
      <c r="L34" s="19">
        <v>102.9</v>
      </c>
    </row>
    <row r="35" spans="1:12" ht="73.5" x14ac:dyDescent="0.25">
      <c r="A35" s="15" t="s">
        <v>63</v>
      </c>
      <c r="B35" s="18" t="s">
        <v>64</v>
      </c>
      <c r="C35" s="10" t="s">
        <v>51</v>
      </c>
      <c r="D35" s="19"/>
      <c r="E35" s="19"/>
      <c r="F35" s="19"/>
      <c r="G35" s="19"/>
      <c r="H35" s="19"/>
      <c r="I35" s="19"/>
      <c r="J35" s="19"/>
      <c r="K35" s="19"/>
      <c r="L35" s="19"/>
    </row>
    <row r="36" spans="1:12" ht="63" x14ac:dyDescent="0.25">
      <c r="A36" s="15" t="s">
        <v>65</v>
      </c>
      <c r="B36" s="22" t="s">
        <v>66</v>
      </c>
      <c r="C36" s="10" t="s">
        <v>51</v>
      </c>
      <c r="D36" s="19">
        <v>103.4</v>
      </c>
      <c r="E36" s="19">
        <v>110.3</v>
      </c>
      <c r="F36" s="19">
        <v>104</v>
      </c>
      <c r="G36" s="19">
        <v>101.56504483095767</v>
      </c>
      <c r="H36" s="19">
        <v>103.96773555580516</v>
      </c>
      <c r="I36" s="19">
        <v>101.67192746956295</v>
      </c>
      <c r="J36" s="19">
        <v>104.2924240032511</v>
      </c>
      <c r="K36" s="19">
        <v>101.92022286887014</v>
      </c>
      <c r="L36" s="19">
        <v>103.99115873728411</v>
      </c>
    </row>
    <row r="37" spans="1:12" ht="63" x14ac:dyDescent="0.25">
      <c r="A37" s="15" t="s">
        <v>67</v>
      </c>
      <c r="B37" s="17" t="s">
        <v>68</v>
      </c>
      <c r="C37" s="10" t="s">
        <v>51</v>
      </c>
      <c r="D37" s="19">
        <v>108.9</v>
      </c>
      <c r="E37" s="19">
        <v>111.6</v>
      </c>
      <c r="F37" s="19">
        <v>109</v>
      </c>
      <c r="G37" s="19">
        <v>101.5</v>
      </c>
      <c r="H37" s="19">
        <v>105</v>
      </c>
      <c r="I37" s="19">
        <v>101.5</v>
      </c>
      <c r="J37" s="19">
        <v>105</v>
      </c>
      <c r="K37" s="19">
        <v>102</v>
      </c>
      <c r="L37" s="19">
        <v>105</v>
      </c>
    </row>
    <row r="38" spans="1:12" ht="63" x14ac:dyDescent="0.25">
      <c r="A38" s="15" t="s">
        <v>69</v>
      </c>
      <c r="B38" s="17" t="s">
        <v>70</v>
      </c>
      <c r="C38" s="10" t="s">
        <v>51</v>
      </c>
      <c r="D38" s="19">
        <v>92.6</v>
      </c>
      <c r="E38" s="19">
        <v>93.2</v>
      </c>
      <c r="F38" s="19">
        <v>117</v>
      </c>
      <c r="G38" s="19">
        <v>101.1</v>
      </c>
      <c r="H38" s="19">
        <v>101.6</v>
      </c>
      <c r="I38" s="19">
        <v>101.2</v>
      </c>
      <c r="J38" s="19">
        <v>101.7</v>
      </c>
      <c r="K38" s="19">
        <v>101.3</v>
      </c>
      <c r="L38" s="19">
        <v>101.8</v>
      </c>
    </row>
    <row r="39" spans="1:12" ht="63" x14ac:dyDescent="0.25">
      <c r="A39" s="15" t="s">
        <v>71</v>
      </c>
      <c r="B39" s="17" t="s">
        <v>72</v>
      </c>
      <c r="C39" s="10" t="s">
        <v>51</v>
      </c>
      <c r="D39" s="19"/>
      <c r="E39" s="19"/>
      <c r="F39" s="19"/>
      <c r="G39" s="19"/>
      <c r="H39" s="19"/>
      <c r="I39" s="19"/>
      <c r="J39" s="19"/>
      <c r="K39" s="19"/>
      <c r="L39" s="19"/>
    </row>
    <row r="40" spans="1:12" ht="63" x14ac:dyDescent="0.25">
      <c r="A40" s="15" t="s">
        <v>73</v>
      </c>
      <c r="B40" s="17" t="s">
        <v>74</v>
      </c>
      <c r="C40" s="10" t="s">
        <v>51</v>
      </c>
      <c r="D40" s="19">
        <v>82.1</v>
      </c>
      <c r="E40" s="19">
        <v>91.8</v>
      </c>
      <c r="F40" s="19">
        <v>85</v>
      </c>
      <c r="G40" s="19">
        <v>101</v>
      </c>
      <c r="H40" s="19">
        <v>101.6</v>
      </c>
      <c r="I40" s="19">
        <v>101.5</v>
      </c>
      <c r="J40" s="19">
        <v>101.9</v>
      </c>
      <c r="K40" s="19">
        <v>101.6</v>
      </c>
      <c r="L40" s="19">
        <v>102</v>
      </c>
    </row>
    <row r="41" spans="1:12" ht="63" x14ac:dyDescent="0.25">
      <c r="A41" s="15" t="s">
        <v>75</v>
      </c>
      <c r="B41" s="17" t="s">
        <v>76</v>
      </c>
      <c r="C41" s="10" t="s">
        <v>51</v>
      </c>
      <c r="D41" s="19">
        <v>112.2</v>
      </c>
      <c r="E41" s="19">
        <v>109.6</v>
      </c>
      <c r="F41" s="19">
        <v>112.9</v>
      </c>
      <c r="G41" s="19">
        <v>102.8</v>
      </c>
      <c r="H41" s="19">
        <v>103</v>
      </c>
      <c r="I41" s="19">
        <v>102.9</v>
      </c>
      <c r="J41" s="19">
        <v>103.1</v>
      </c>
      <c r="K41" s="19">
        <v>102.3</v>
      </c>
      <c r="L41" s="19">
        <v>102.4</v>
      </c>
    </row>
    <row r="42" spans="1:12" ht="63" x14ac:dyDescent="0.25">
      <c r="A42" s="15" t="s">
        <v>77</v>
      </c>
      <c r="B42" s="17" t="s">
        <v>78</v>
      </c>
      <c r="C42" s="10" t="s">
        <v>51</v>
      </c>
      <c r="D42" s="19">
        <v>105.1</v>
      </c>
      <c r="E42" s="19">
        <v>117.6</v>
      </c>
      <c r="F42" s="19">
        <v>81</v>
      </c>
      <c r="G42" s="19">
        <v>100</v>
      </c>
      <c r="H42" s="19">
        <v>100.5</v>
      </c>
      <c r="I42" s="19">
        <v>100</v>
      </c>
      <c r="J42" s="19">
        <v>100.5</v>
      </c>
      <c r="K42" s="19">
        <v>100</v>
      </c>
      <c r="L42" s="19">
        <v>100.5</v>
      </c>
    </row>
    <row r="43" spans="1:12" ht="136.5" x14ac:dyDescent="0.25">
      <c r="A43" s="15" t="s">
        <v>79</v>
      </c>
      <c r="B43" s="18" t="s">
        <v>80</v>
      </c>
      <c r="C43" s="10" t="s">
        <v>51</v>
      </c>
      <c r="D43" s="19">
        <v>164.3</v>
      </c>
      <c r="E43" s="19">
        <v>117.1</v>
      </c>
      <c r="F43" s="19">
        <v>100.1</v>
      </c>
      <c r="G43" s="19">
        <v>100</v>
      </c>
      <c r="H43" s="19">
        <v>100.5</v>
      </c>
      <c r="I43" s="19">
        <v>100</v>
      </c>
      <c r="J43" s="19">
        <v>100.5</v>
      </c>
      <c r="K43" s="19">
        <v>100</v>
      </c>
      <c r="L43" s="19">
        <v>100.5</v>
      </c>
    </row>
    <row r="44" spans="1:12" ht="63" x14ac:dyDescent="0.25">
      <c r="A44" s="15" t="s">
        <v>81</v>
      </c>
      <c r="B44" s="17" t="s">
        <v>82</v>
      </c>
      <c r="C44" s="10" t="s">
        <v>51</v>
      </c>
      <c r="D44" s="19">
        <v>108.8</v>
      </c>
      <c r="E44" s="19">
        <v>121.3</v>
      </c>
      <c r="F44" s="19">
        <v>620</v>
      </c>
      <c r="G44" s="19">
        <v>102</v>
      </c>
      <c r="H44" s="19">
        <v>105</v>
      </c>
      <c r="I44" s="19">
        <v>103</v>
      </c>
      <c r="J44" s="19">
        <v>105</v>
      </c>
      <c r="K44" s="19">
        <v>102.1</v>
      </c>
      <c r="L44" s="19">
        <v>102.5</v>
      </c>
    </row>
    <row r="45" spans="1:12" ht="73.5" x14ac:dyDescent="0.25">
      <c r="A45" s="15" t="s">
        <v>83</v>
      </c>
      <c r="B45" s="18" t="s">
        <v>84</v>
      </c>
      <c r="C45" s="10" t="s">
        <v>51</v>
      </c>
      <c r="D45" s="19">
        <v>108.9</v>
      </c>
      <c r="E45" s="19">
        <v>97.5</v>
      </c>
      <c r="F45" s="19">
        <v>100.2</v>
      </c>
      <c r="G45" s="19">
        <v>101.8</v>
      </c>
      <c r="H45" s="19">
        <v>102</v>
      </c>
      <c r="I45" s="19">
        <v>101.9</v>
      </c>
      <c r="J45" s="19">
        <v>102.1</v>
      </c>
      <c r="K45" s="19">
        <v>101.8</v>
      </c>
      <c r="L45" s="19">
        <v>102</v>
      </c>
    </row>
    <row r="46" spans="1:12" ht="63" x14ac:dyDescent="0.25">
      <c r="A46" s="15" t="s">
        <v>85</v>
      </c>
      <c r="B46" s="17" t="s">
        <v>86</v>
      </c>
      <c r="C46" s="10" t="s">
        <v>51</v>
      </c>
      <c r="D46" s="19"/>
      <c r="E46" s="19"/>
      <c r="F46" s="19"/>
      <c r="G46" s="19"/>
      <c r="H46" s="19"/>
      <c r="I46" s="19"/>
      <c r="J46" s="19"/>
      <c r="K46" s="19"/>
      <c r="L46" s="19"/>
    </row>
    <row r="47" spans="1:12" ht="63" x14ac:dyDescent="0.25">
      <c r="A47" s="15" t="s">
        <v>87</v>
      </c>
      <c r="B47" s="18" t="s">
        <v>88</v>
      </c>
      <c r="C47" s="10" t="s">
        <v>51</v>
      </c>
      <c r="D47" s="19">
        <v>102.6</v>
      </c>
      <c r="E47" s="19">
        <v>106.2</v>
      </c>
      <c r="F47" s="19">
        <v>102.1</v>
      </c>
      <c r="G47" s="19">
        <v>100</v>
      </c>
      <c r="H47" s="19">
        <v>101.1</v>
      </c>
      <c r="I47" s="19">
        <v>101.1</v>
      </c>
      <c r="J47" s="19">
        <v>101.2</v>
      </c>
      <c r="K47" s="19">
        <v>101.2</v>
      </c>
      <c r="L47" s="19">
        <v>101.3</v>
      </c>
    </row>
    <row r="48" spans="1:12" ht="84" x14ac:dyDescent="0.25">
      <c r="A48" s="15" t="s">
        <v>89</v>
      </c>
      <c r="B48" s="18" t="s">
        <v>90</v>
      </c>
      <c r="C48" s="10" t="s">
        <v>51</v>
      </c>
      <c r="D48" s="19">
        <v>102.3</v>
      </c>
      <c r="E48" s="19">
        <v>77.400000000000006</v>
      </c>
      <c r="F48" s="19">
        <v>104.5</v>
      </c>
      <c r="G48" s="19">
        <v>106.3</v>
      </c>
      <c r="H48" s="19">
        <v>106.5</v>
      </c>
      <c r="I48" s="19">
        <v>104.3</v>
      </c>
      <c r="J48" s="19">
        <v>104.5</v>
      </c>
      <c r="K48" s="19">
        <v>103.3</v>
      </c>
      <c r="L48" s="19">
        <v>103.5</v>
      </c>
    </row>
    <row r="49" spans="1:12" ht="63" x14ac:dyDescent="0.25">
      <c r="A49" s="15" t="s">
        <v>91</v>
      </c>
      <c r="B49" s="17" t="s">
        <v>92</v>
      </c>
      <c r="C49" s="10" t="s">
        <v>51</v>
      </c>
      <c r="D49" s="19">
        <v>83.8</v>
      </c>
      <c r="E49" s="19">
        <v>113</v>
      </c>
      <c r="F49" s="19">
        <v>103.9</v>
      </c>
      <c r="G49" s="19">
        <v>104</v>
      </c>
      <c r="H49" s="19">
        <v>105</v>
      </c>
      <c r="I49" s="19">
        <v>103</v>
      </c>
      <c r="J49" s="19">
        <v>104</v>
      </c>
      <c r="K49" s="19">
        <v>103</v>
      </c>
      <c r="L49" s="19">
        <v>104</v>
      </c>
    </row>
    <row r="50" spans="1:12" ht="73.5" x14ac:dyDescent="0.25">
      <c r="A50" s="15" t="s">
        <v>93</v>
      </c>
      <c r="B50" s="18" t="s">
        <v>94</v>
      </c>
      <c r="C50" s="10" t="s">
        <v>51</v>
      </c>
      <c r="D50" s="19">
        <v>90.7</v>
      </c>
      <c r="E50" s="19">
        <v>101.6</v>
      </c>
      <c r="F50" s="19">
        <v>105.2</v>
      </c>
      <c r="G50" s="19">
        <v>103</v>
      </c>
      <c r="H50" s="19">
        <v>104</v>
      </c>
      <c r="I50" s="19">
        <v>102.5</v>
      </c>
      <c r="J50" s="19">
        <v>103.5</v>
      </c>
      <c r="K50" s="19">
        <v>102.5</v>
      </c>
      <c r="L50" s="19">
        <v>103.5</v>
      </c>
    </row>
    <row r="51" spans="1:12" ht="63" x14ac:dyDescent="0.25">
      <c r="A51" s="15" t="s">
        <v>95</v>
      </c>
      <c r="B51" s="17" t="s">
        <v>96</v>
      </c>
      <c r="C51" s="10" t="s">
        <v>51</v>
      </c>
      <c r="D51" s="19">
        <v>120.5</v>
      </c>
      <c r="E51" s="19">
        <v>89</v>
      </c>
      <c r="F51" s="19">
        <v>103.2</v>
      </c>
      <c r="G51" s="19">
        <v>103</v>
      </c>
      <c r="H51" s="19">
        <v>104</v>
      </c>
      <c r="I51" s="19">
        <v>102.5</v>
      </c>
      <c r="J51" s="19">
        <v>103.5</v>
      </c>
      <c r="K51" s="19">
        <v>102.5</v>
      </c>
      <c r="L51" s="19">
        <v>103.5</v>
      </c>
    </row>
    <row r="52" spans="1:12" ht="84" x14ac:dyDescent="0.25">
      <c r="A52" s="15" t="s">
        <v>97</v>
      </c>
      <c r="B52" s="18" t="s">
        <v>98</v>
      </c>
      <c r="C52" s="10" t="s">
        <v>51</v>
      </c>
      <c r="D52" s="19">
        <v>73.7</v>
      </c>
      <c r="E52" s="19">
        <v>135.6</v>
      </c>
      <c r="F52" s="19">
        <v>97.2</v>
      </c>
      <c r="G52" s="19">
        <v>103</v>
      </c>
      <c r="H52" s="19">
        <v>104</v>
      </c>
      <c r="I52" s="19">
        <v>102.5</v>
      </c>
      <c r="J52" s="19">
        <v>103.5</v>
      </c>
      <c r="K52" s="19">
        <v>102.5</v>
      </c>
      <c r="L52" s="19">
        <v>103.5</v>
      </c>
    </row>
    <row r="53" spans="1:12" ht="63" x14ac:dyDescent="0.25">
      <c r="A53" s="15" t="s">
        <v>99</v>
      </c>
      <c r="B53" s="18" t="s">
        <v>100</v>
      </c>
      <c r="C53" s="10" t="s">
        <v>51</v>
      </c>
      <c r="D53" s="19">
        <v>98.8</v>
      </c>
      <c r="E53" s="19">
        <v>84.2</v>
      </c>
      <c r="F53" s="19">
        <v>104.6</v>
      </c>
      <c r="G53" s="19">
        <v>104</v>
      </c>
      <c r="H53" s="19">
        <v>108</v>
      </c>
      <c r="I53" s="19">
        <v>102</v>
      </c>
      <c r="J53" s="19">
        <v>106</v>
      </c>
      <c r="K53" s="19">
        <v>101</v>
      </c>
      <c r="L53" s="19">
        <v>102</v>
      </c>
    </row>
    <row r="54" spans="1:12" ht="63" x14ac:dyDescent="0.25">
      <c r="A54" s="15" t="s">
        <v>101</v>
      </c>
      <c r="B54" s="17" t="s">
        <v>102</v>
      </c>
      <c r="C54" s="10" t="s">
        <v>51</v>
      </c>
      <c r="D54" s="19">
        <v>117.5</v>
      </c>
      <c r="E54" s="19">
        <v>107.2</v>
      </c>
      <c r="F54" s="19">
        <v>118.2</v>
      </c>
      <c r="G54" s="19">
        <v>101.9</v>
      </c>
      <c r="H54" s="19">
        <v>102.3</v>
      </c>
      <c r="I54" s="19">
        <v>101</v>
      </c>
      <c r="J54" s="19">
        <v>101.7</v>
      </c>
      <c r="K54" s="19">
        <v>101.5</v>
      </c>
      <c r="L54" s="19">
        <v>102</v>
      </c>
    </row>
    <row r="55" spans="1:12" ht="84" x14ac:dyDescent="0.25">
      <c r="A55" s="15" t="s">
        <v>103</v>
      </c>
      <c r="B55" s="18" t="s">
        <v>104</v>
      </c>
      <c r="C55" s="10" t="s">
        <v>51</v>
      </c>
      <c r="D55" s="19">
        <v>103.9</v>
      </c>
      <c r="E55" s="19">
        <v>140.80000000000001</v>
      </c>
      <c r="F55" s="19">
        <v>85.7</v>
      </c>
      <c r="G55" s="19">
        <v>101.1</v>
      </c>
      <c r="H55" s="19">
        <v>101.5</v>
      </c>
      <c r="I55" s="19">
        <v>101.5</v>
      </c>
      <c r="J55" s="19">
        <v>108</v>
      </c>
      <c r="K55" s="19">
        <v>102</v>
      </c>
      <c r="L55" s="19">
        <v>106.3</v>
      </c>
    </row>
    <row r="56" spans="1:12" ht="63" x14ac:dyDescent="0.25">
      <c r="A56" s="15" t="s">
        <v>105</v>
      </c>
      <c r="B56" s="18" t="s">
        <v>106</v>
      </c>
      <c r="C56" s="10" t="s">
        <v>51</v>
      </c>
      <c r="D56" s="19">
        <v>93.2</v>
      </c>
      <c r="E56" s="19">
        <v>119.7</v>
      </c>
      <c r="F56" s="19">
        <v>101.7</v>
      </c>
      <c r="G56" s="19">
        <v>100.9</v>
      </c>
      <c r="H56" s="19">
        <v>101.3</v>
      </c>
      <c r="I56" s="19">
        <v>100.3</v>
      </c>
      <c r="J56" s="19">
        <v>100.7</v>
      </c>
      <c r="K56" s="19">
        <v>100.5</v>
      </c>
      <c r="L56" s="19">
        <v>101</v>
      </c>
    </row>
    <row r="57" spans="1:12" ht="63" x14ac:dyDescent="0.25">
      <c r="A57" s="15" t="s">
        <v>107</v>
      </c>
      <c r="B57" s="18" t="s">
        <v>108</v>
      </c>
      <c r="C57" s="10" t="s">
        <v>51</v>
      </c>
      <c r="D57" s="19">
        <v>137.5</v>
      </c>
      <c r="E57" s="19">
        <v>104.9</v>
      </c>
      <c r="F57" s="19">
        <v>79.7</v>
      </c>
      <c r="G57" s="19">
        <v>100.5</v>
      </c>
      <c r="H57" s="19">
        <v>100.9</v>
      </c>
      <c r="I57" s="19">
        <v>101.8</v>
      </c>
      <c r="J57" s="19">
        <v>102.3</v>
      </c>
      <c r="K57" s="19">
        <v>101.6</v>
      </c>
      <c r="L57" s="19">
        <v>102.4</v>
      </c>
    </row>
    <row r="58" spans="1:12" ht="63" x14ac:dyDescent="0.25">
      <c r="A58" s="15" t="s">
        <v>109</v>
      </c>
      <c r="B58" s="17" t="s">
        <v>110</v>
      </c>
      <c r="C58" s="10" t="s">
        <v>51</v>
      </c>
      <c r="D58" s="19">
        <v>81.599999999999994</v>
      </c>
      <c r="E58" s="19">
        <v>81.5</v>
      </c>
      <c r="F58" s="19">
        <v>85.4</v>
      </c>
      <c r="G58" s="19">
        <v>85</v>
      </c>
      <c r="H58" s="19">
        <v>90</v>
      </c>
      <c r="I58" s="19">
        <v>101</v>
      </c>
      <c r="J58" s="19">
        <v>102</v>
      </c>
      <c r="K58" s="19">
        <v>105</v>
      </c>
      <c r="L58" s="19">
        <v>108</v>
      </c>
    </row>
    <row r="59" spans="1:12" ht="63" x14ac:dyDescent="0.25">
      <c r="A59" s="15" t="s">
        <v>111</v>
      </c>
      <c r="B59" s="17" t="s">
        <v>112</v>
      </c>
      <c r="C59" s="10" t="s">
        <v>51</v>
      </c>
      <c r="D59" s="19">
        <v>101.5</v>
      </c>
      <c r="E59" s="19">
        <v>155</v>
      </c>
      <c r="F59" s="19">
        <v>103</v>
      </c>
      <c r="G59" s="19">
        <v>100.5</v>
      </c>
      <c r="H59" s="19">
        <v>100.9</v>
      </c>
      <c r="I59" s="19">
        <v>101.8</v>
      </c>
      <c r="J59" s="19">
        <v>102.3</v>
      </c>
      <c r="K59" s="19">
        <v>101.6</v>
      </c>
      <c r="L59" s="19">
        <v>102.4</v>
      </c>
    </row>
    <row r="60" spans="1:12" ht="63" x14ac:dyDescent="0.25">
      <c r="A60" s="15" t="s">
        <v>113</v>
      </c>
      <c r="B60" s="17" t="s">
        <v>114</v>
      </c>
      <c r="C60" s="10" t="s">
        <v>51</v>
      </c>
      <c r="D60" s="19">
        <v>131.4</v>
      </c>
      <c r="E60" s="19">
        <v>193.8</v>
      </c>
      <c r="F60" s="19">
        <v>123.8</v>
      </c>
      <c r="G60" s="19">
        <v>100.5</v>
      </c>
      <c r="H60" s="19">
        <v>100.9</v>
      </c>
      <c r="I60" s="19">
        <v>101.8</v>
      </c>
      <c r="J60" s="19">
        <v>102.3</v>
      </c>
      <c r="K60" s="19">
        <v>101.6</v>
      </c>
      <c r="L60" s="19">
        <v>102.4</v>
      </c>
    </row>
    <row r="61" spans="1:12" ht="81" x14ac:dyDescent="0.25">
      <c r="A61" s="15" t="s">
        <v>115</v>
      </c>
      <c r="B61" s="21" t="s">
        <v>116</v>
      </c>
      <c r="C61" s="10" t="s">
        <v>51</v>
      </c>
      <c r="D61" s="19">
        <v>98.3</v>
      </c>
      <c r="E61" s="19">
        <v>119.9</v>
      </c>
      <c r="F61" s="19">
        <v>116</v>
      </c>
      <c r="G61" s="19">
        <v>104.6</v>
      </c>
      <c r="H61" s="19">
        <v>104.6</v>
      </c>
      <c r="I61" s="19">
        <v>102.3</v>
      </c>
      <c r="J61" s="19">
        <v>102.3</v>
      </c>
      <c r="K61" s="19">
        <v>97.9</v>
      </c>
      <c r="L61" s="19">
        <v>97.9</v>
      </c>
    </row>
    <row r="62" spans="1:12" ht="117" x14ac:dyDescent="0.25">
      <c r="A62" s="15" t="s">
        <v>117</v>
      </c>
      <c r="B62" s="21" t="s">
        <v>118</v>
      </c>
      <c r="C62" s="10" t="s">
        <v>51</v>
      </c>
      <c r="D62" s="19">
        <v>125.1</v>
      </c>
      <c r="E62" s="19">
        <v>107.4</v>
      </c>
      <c r="F62" s="19">
        <v>112</v>
      </c>
      <c r="G62" s="19">
        <v>103</v>
      </c>
      <c r="H62" s="19">
        <v>103.5</v>
      </c>
      <c r="I62" s="19">
        <v>101</v>
      </c>
      <c r="J62" s="19">
        <v>101.5</v>
      </c>
      <c r="K62" s="19">
        <v>101</v>
      </c>
      <c r="L62" s="19">
        <v>101.5</v>
      </c>
    </row>
    <row r="63" spans="1:12" x14ac:dyDescent="0.25">
      <c r="A63" s="15" t="s">
        <v>119</v>
      </c>
      <c r="B63" s="17" t="s">
        <v>120</v>
      </c>
      <c r="C63" s="9" t="s">
        <v>121</v>
      </c>
      <c r="D63" s="20">
        <v>11397.59</v>
      </c>
      <c r="E63" s="20">
        <v>11767.110130931487</v>
      </c>
      <c r="F63" s="20">
        <v>12438.6739</v>
      </c>
      <c r="G63" s="20">
        <v>12495.68111971333</v>
      </c>
      <c r="H63" s="20">
        <v>12495.68111971333</v>
      </c>
      <c r="I63" s="20">
        <v>12761.124207812953</v>
      </c>
      <c r="J63" s="20">
        <v>12761.124207812953</v>
      </c>
      <c r="K63" s="20">
        <v>13032.206046801368</v>
      </c>
      <c r="L63" s="20">
        <v>13032.206046801368</v>
      </c>
    </row>
    <row r="64" spans="1:12" ht="84" x14ac:dyDescent="0.25">
      <c r="A64" s="15" t="s">
        <v>122</v>
      </c>
      <c r="B64" s="18" t="s">
        <v>123</v>
      </c>
      <c r="C64" s="10" t="s">
        <v>124</v>
      </c>
      <c r="D64" s="20">
        <v>4048.823905484649</v>
      </c>
      <c r="E64" s="20">
        <v>4432.9849565125469</v>
      </c>
      <c r="F64" s="20">
        <v>4580.8334968542576</v>
      </c>
      <c r="G64" s="20">
        <v>4653.8934771837776</v>
      </c>
      <c r="H64" s="20">
        <v>4775.9522002692602</v>
      </c>
      <c r="I64" s="20">
        <v>4764.1981434059726</v>
      </c>
      <c r="J64" s="20">
        <v>4936.6232052316136</v>
      </c>
      <c r="K64" s="20">
        <v>4877.3979748197526</v>
      </c>
      <c r="L64" s="20">
        <v>5102.9839622905502</v>
      </c>
    </row>
    <row r="65" spans="1:12" ht="84" x14ac:dyDescent="0.25">
      <c r="A65" s="15" t="s">
        <v>125</v>
      </c>
      <c r="B65" s="18" t="s">
        <v>126</v>
      </c>
      <c r="C65" s="10" t="s">
        <v>127</v>
      </c>
      <c r="D65" s="20">
        <v>110.67893778950295</v>
      </c>
      <c r="E65" s="20">
        <v>109.48821336752886</v>
      </c>
      <c r="F65" s="20">
        <v>103.33519156487334</v>
      </c>
      <c r="G65" s="20">
        <v>101.5949058261928</v>
      </c>
      <c r="H65" s="20">
        <v>104.25945853629027</v>
      </c>
      <c r="I65" s="20">
        <v>102.37015880924167</v>
      </c>
      <c r="J65" s="20">
        <v>103.36416693938635</v>
      </c>
      <c r="K65" s="20">
        <v>102.37605212894971</v>
      </c>
      <c r="L65" s="20">
        <v>103.36993021631942</v>
      </c>
    </row>
    <row r="66" spans="1:12" x14ac:dyDescent="0.25">
      <c r="A66" s="15"/>
      <c r="B66" s="16" t="s">
        <v>128</v>
      </c>
      <c r="C66" s="10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25">
      <c r="A67" s="15" t="s">
        <v>129</v>
      </c>
      <c r="B67" s="17" t="s">
        <v>130</v>
      </c>
      <c r="C67" s="9" t="s">
        <v>40</v>
      </c>
      <c r="D67" s="9">
        <v>219151.4</v>
      </c>
      <c r="E67" s="9">
        <v>221943.9</v>
      </c>
      <c r="F67" s="9">
        <v>220610.7</v>
      </c>
      <c r="G67" s="9">
        <v>229065.60000000001</v>
      </c>
      <c r="H67" s="9">
        <v>231099.8</v>
      </c>
      <c r="I67" s="9">
        <v>240639.1</v>
      </c>
      <c r="J67" s="19">
        <v>245159</v>
      </c>
      <c r="K67" s="9">
        <v>253789.6</v>
      </c>
      <c r="L67" s="9">
        <v>260833.5</v>
      </c>
    </row>
    <row r="68" spans="1:12" ht="63" x14ac:dyDescent="0.25">
      <c r="A68" s="15" t="s">
        <v>131</v>
      </c>
      <c r="B68" s="17" t="s">
        <v>132</v>
      </c>
      <c r="C68" s="10" t="s">
        <v>51</v>
      </c>
      <c r="D68" s="9">
        <v>101.8</v>
      </c>
      <c r="E68" s="9">
        <v>107.1</v>
      </c>
      <c r="F68" s="9">
        <v>100.1</v>
      </c>
      <c r="G68" s="9">
        <v>101.3</v>
      </c>
      <c r="H68" s="9">
        <v>102.1</v>
      </c>
      <c r="I68" s="9">
        <v>101.5</v>
      </c>
      <c r="J68" s="9">
        <v>102.2</v>
      </c>
      <c r="K68" s="9">
        <v>101.8</v>
      </c>
      <c r="L68" s="9">
        <v>102.4</v>
      </c>
    </row>
    <row r="69" spans="1:12" x14ac:dyDescent="0.25">
      <c r="A69" s="15" t="s">
        <v>133</v>
      </c>
      <c r="B69" s="17" t="s">
        <v>134</v>
      </c>
      <c r="C69" s="9" t="s">
        <v>40</v>
      </c>
      <c r="D69" s="9">
        <v>135376.79999999999</v>
      </c>
      <c r="E69" s="9">
        <v>135292.4</v>
      </c>
      <c r="F69" s="9">
        <v>132050.29999999999</v>
      </c>
      <c r="G69" s="9">
        <v>137381.9</v>
      </c>
      <c r="H69" s="9">
        <v>138325.6</v>
      </c>
      <c r="I69" s="9">
        <v>143476.5</v>
      </c>
      <c r="J69" s="19">
        <v>146451</v>
      </c>
      <c r="K69" s="9">
        <v>150874.20000000001</v>
      </c>
      <c r="L69" s="9">
        <v>155061.1</v>
      </c>
    </row>
    <row r="70" spans="1:12" ht="63" x14ac:dyDescent="0.25">
      <c r="A70" s="15" t="s">
        <v>135</v>
      </c>
      <c r="B70" s="17" t="s">
        <v>136</v>
      </c>
      <c r="C70" s="10" t="s">
        <v>51</v>
      </c>
      <c r="D70" s="19">
        <v>98</v>
      </c>
      <c r="E70" s="9">
        <v>107.1</v>
      </c>
      <c r="F70" s="9">
        <v>98.5</v>
      </c>
      <c r="G70" s="9">
        <v>101.5</v>
      </c>
      <c r="H70" s="9">
        <v>101.8</v>
      </c>
      <c r="I70" s="9">
        <v>101.1</v>
      </c>
      <c r="J70" s="9">
        <v>101.9</v>
      </c>
      <c r="K70" s="9">
        <v>101.6</v>
      </c>
      <c r="L70" s="9">
        <v>102.2</v>
      </c>
    </row>
    <row r="71" spans="1:12" x14ac:dyDescent="0.25">
      <c r="A71" s="15" t="s">
        <v>137</v>
      </c>
      <c r="B71" s="17" t="s">
        <v>138</v>
      </c>
      <c r="C71" s="9" t="s">
        <v>40</v>
      </c>
      <c r="D71" s="9">
        <v>83774.5</v>
      </c>
      <c r="E71" s="9">
        <v>86651.4</v>
      </c>
      <c r="F71" s="9">
        <v>88560.4</v>
      </c>
      <c r="G71" s="9">
        <v>91683.7</v>
      </c>
      <c r="H71" s="9">
        <v>92774.2</v>
      </c>
      <c r="I71" s="9">
        <v>97162.6</v>
      </c>
      <c r="J71" s="19">
        <v>98708</v>
      </c>
      <c r="K71" s="9">
        <v>102915.4</v>
      </c>
      <c r="L71" s="9">
        <v>105772.4</v>
      </c>
    </row>
    <row r="72" spans="1:12" ht="63" x14ac:dyDescent="0.25">
      <c r="A72" s="15" t="s">
        <v>139</v>
      </c>
      <c r="B72" s="17" t="s">
        <v>140</v>
      </c>
      <c r="C72" s="10" t="s">
        <v>51</v>
      </c>
      <c r="D72" s="9">
        <v>108.3</v>
      </c>
      <c r="E72" s="19">
        <v>107</v>
      </c>
      <c r="F72" s="9">
        <v>102.5</v>
      </c>
      <c r="G72" s="9">
        <v>101.1</v>
      </c>
      <c r="H72" s="9">
        <v>102.8</v>
      </c>
      <c r="I72" s="19">
        <v>102</v>
      </c>
      <c r="J72" s="9">
        <v>102.6</v>
      </c>
      <c r="K72" s="19">
        <v>102</v>
      </c>
      <c r="L72" s="9">
        <v>102.9</v>
      </c>
    </row>
    <row r="73" spans="1:12" x14ac:dyDescent="0.25">
      <c r="A73" s="15"/>
      <c r="B73" s="16" t="s">
        <v>141</v>
      </c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63" x14ac:dyDescent="0.25">
      <c r="A74" s="15" t="s">
        <v>142</v>
      </c>
      <c r="B74" s="18" t="s">
        <v>143</v>
      </c>
      <c r="C74" s="10" t="s">
        <v>144</v>
      </c>
      <c r="D74" s="20">
        <v>128660.7</v>
      </c>
      <c r="E74" s="20">
        <v>130492.4</v>
      </c>
      <c r="F74" s="20">
        <v>137266.20000000001</v>
      </c>
      <c r="G74" s="20">
        <v>135879.81138000003</v>
      </c>
      <c r="H74" s="20">
        <v>144530.6</v>
      </c>
      <c r="I74" s="20">
        <v>141864.36591260936</v>
      </c>
      <c r="J74" s="20">
        <v>152709.29999999999</v>
      </c>
      <c r="K74" s="20">
        <v>148561.78262734367</v>
      </c>
      <c r="L74" s="20">
        <v>161350.9</v>
      </c>
    </row>
    <row r="75" spans="1:12" ht="84" x14ac:dyDescent="0.25">
      <c r="A75" s="15" t="s">
        <v>145</v>
      </c>
      <c r="B75" s="18" t="s">
        <v>146</v>
      </c>
      <c r="C75" s="10" t="s">
        <v>51</v>
      </c>
      <c r="D75" s="20">
        <v>103.9</v>
      </c>
      <c r="E75" s="20">
        <v>101.3</v>
      </c>
      <c r="F75" s="20">
        <v>101.3</v>
      </c>
      <c r="G75" s="20">
        <v>95</v>
      </c>
      <c r="H75" s="20">
        <v>101.3</v>
      </c>
      <c r="I75" s="20">
        <v>100.1</v>
      </c>
      <c r="J75" s="20">
        <v>101.4</v>
      </c>
      <c r="K75" s="20">
        <v>100.5</v>
      </c>
      <c r="L75" s="20">
        <v>101.4</v>
      </c>
    </row>
    <row r="76" spans="1:12" x14ac:dyDescent="0.25">
      <c r="A76" s="15" t="s">
        <v>147</v>
      </c>
      <c r="B76" s="17" t="s">
        <v>148</v>
      </c>
      <c r="C76" s="10" t="s">
        <v>149</v>
      </c>
      <c r="D76" s="20">
        <v>115.2</v>
      </c>
      <c r="E76" s="20">
        <v>100.12208001585682</v>
      </c>
      <c r="F76" s="20">
        <v>103.84102038441063</v>
      </c>
      <c r="G76" s="20">
        <v>104.2</v>
      </c>
      <c r="H76" s="20">
        <v>103.94096610282483</v>
      </c>
      <c r="I76" s="20">
        <v>104.3</v>
      </c>
      <c r="J76" s="20">
        <v>104.20000164253415</v>
      </c>
      <c r="K76" s="20">
        <v>104.2</v>
      </c>
      <c r="L76" s="20">
        <v>104.20005562359746</v>
      </c>
    </row>
    <row r="77" spans="1:12" x14ac:dyDescent="0.25">
      <c r="A77" s="15" t="s">
        <v>150</v>
      </c>
      <c r="B77" s="17" t="s">
        <v>151</v>
      </c>
      <c r="C77" s="9" t="s">
        <v>152</v>
      </c>
      <c r="D77" s="20">
        <v>1691.1</v>
      </c>
      <c r="E77" s="20">
        <v>1878.8</v>
      </c>
      <c r="F77" s="20">
        <v>2087</v>
      </c>
      <c r="G77" s="20">
        <v>1649.6</v>
      </c>
      <c r="H77" s="20">
        <v>2002</v>
      </c>
      <c r="I77" s="20">
        <v>1651.3</v>
      </c>
      <c r="J77" s="20">
        <v>2215</v>
      </c>
      <c r="K77" s="20">
        <v>1653</v>
      </c>
      <c r="L77" s="20">
        <v>2385</v>
      </c>
    </row>
    <row r="78" spans="1:12" x14ac:dyDescent="0.25">
      <c r="A78" s="15"/>
      <c r="B78" s="16" t="s">
        <v>153</v>
      </c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63" x14ac:dyDescent="0.25">
      <c r="A79" s="15" t="s">
        <v>154</v>
      </c>
      <c r="B79" s="18" t="s">
        <v>155</v>
      </c>
      <c r="C79" s="10" t="s">
        <v>156</v>
      </c>
      <c r="D79" s="20">
        <v>104.6</v>
      </c>
      <c r="E79" s="20">
        <v>102.6</v>
      </c>
      <c r="F79" s="20">
        <v>104.2</v>
      </c>
      <c r="G79" s="20">
        <v>103.5</v>
      </c>
      <c r="H79" s="20">
        <v>103.7</v>
      </c>
      <c r="I79" s="20">
        <v>104</v>
      </c>
      <c r="J79" s="20">
        <v>104</v>
      </c>
      <c r="K79" s="20">
        <v>104</v>
      </c>
      <c r="L79" s="20">
        <v>104</v>
      </c>
    </row>
    <row r="80" spans="1:12" ht="73.5" x14ac:dyDescent="0.25">
      <c r="A80" s="15" t="s">
        <v>157</v>
      </c>
      <c r="B80" s="18" t="s">
        <v>158</v>
      </c>
      <c r="C80" s="10" t="s">
        <v>149</v>
      </c>
      <c r="D80" s="20">
        <v>102.5</v>
      </c>
      <c r="E80" s="20">
        <v>104.4</v>
      </c>
      <c r="F80" s="20">
        <v>103.6</v>
      </c>
      <c r="G80" s="20">
        <v>103.5</v>
      </c>
      <c r="H80" s="20">
        <v>103.5</v>
      </c>
      <c r="I80" s="20">
        <v>103.9</v>
      </c>
      <c r="J80" s="20">
        <v>103.9</v>
      </c>
      <c r="K80" s="20">
        <v>103.9</v>
      </c>
      <c r="L80" s="20">
        <v>103.9</v>
      </c>
    </row>
    <row r="81" spans="1:12" x14ac:dyDescent="0.25">
      <c r="A81" s="15" t="s">
        <v>159</v>
      </c>
      <c r="B81" s="17" t="s">
        <v>160</v>
      </c>
      <c r="C81" s="9" t="s">
        <v>161</v>
      </c>
      <c r="D81" s="20">
        <v>552288.4</v>
      </c>
      <c r="E81" s="20">
        <v>585882.1</v>
      </c>
      <c r="F81" s="20">
        <v>579320.2204799999</v>
      </c>
      <c r="G81" s="20">
        <v>625972.87783525442</v>
      </c>
      <c r="H81" s="20">
        <v>630175.84603483672</v>
      </c>
      <c r="I81" s="20">
        <v>662116.55180146196</v>
      </c>
      <c r="J81" s="20">
        <v>671798.96066543774</v>
      </c>
      <c r="K81" s="20">
        <v>703780.235823569</v>
      </c>
      <c r="L81" s="20">
        <v>721038.46548741101</v>
      </c>
    </row>
    <row r="82" spans="1:12" ht="63" x14ac:dyDescent="0.25">
      <c r="A82" s="15" t="s">
        <v>162</v>
      </c>
      <c r="B82" s="17" t="s">
        <v>163</v>
      </c>
      <c r="C82" s="10" t="s">
        <v>51</v>
      </c>
      <c r="D82" s="20">
        <v>102.6</v>
      </c>
      <c r="E82" s="20">
        <v>101.6</v>
      </c>
      <c r="F82" s="20">
        <v>96</v>
      </c>
      <c r="G82" s="20">
        <v>104.5</v>
      </c>
      <c r="H82" s="20">
        <v>105.1</v>
      </c>
      <c r="I82" s="20">
        <v>102</v>
      </c>
      <c r="J82" s="20">
        <v>103</v>
      </c>
      <c r="K82" s="20">
        <v>102.5</v>
      </c>
      <c r="L82" s="20">
        <v>103.5</v>
      </c>
    </row>
    <row r="83" spans="1:12" x14ac:dyDescent="0.25">
      <c r="A83" s="15" t="s">
        <v>164</v>
      </c>
      <c r="B83" s="17" t="s">
        <v>165</v>
      </c>
      <c r="C83" s="9" t="s">
        <v>149</v>
      </c>
      <c r="D83" s="20">
        <v>104.19</v>
      </c>
      <c r="E83" s="20">
        <v>104.41204454705556</v>
      </c>
      <c r="F83" s="20">
        <v>103</v>
      </c>
      <c r="G83" s="20">
        <v>103.4</v>
      </c>
      <c r="H83" s="20">
        <v>103.5</v>
      </c>
      <c r="I83" s="20">
        <v>103.7</v>
      </c>
      <c r="J83" s="20">
        <v>103.5</v>
      </c>
      <c r="K83" s="20">
        <v>103.7</v>
      </c>
      <c r="L83" s="20">
        <v>103.7</v>
      </c>
    </row>
    <row r="84" spans="1:12" x14ac:dyDescent="0.25">
      <c r="A84" s="15" t="s">
        <v>166</v>
      </c>
      <c r="B84" s="17" t="s">
        <v>167</v>
      </c>
      <c r="C84" s="10" t="s">
        <v>161</v>
      </c>
      <c r="D84" s="20">
        <v>129069.8</v>
      </c>
      <c r="E84" s="20">
        <v>134463.29999999999</v>
      </c>
      <c r="F84" s="20">
        <v>127247.3270055</v>
      </c>
      <c r="G84" s="20">
        <v>138941.86534661349</v>
      </c>
      <c r="H84" s="20">
        <v>140524.94934188892</v>
      </c>
      <c r="I84" s="20">
        <v>147254.47926657068</v>
      </c>
      <c r="J84" s="20">
        <v>151407.20141892479</v>
      </c>
      <c r="K84" s="20">
        <v>156671.40321566787</v>
      </c>
      <c r="L84" s="20">
        <v>162661.29870039347</v>
      </c>
    </row>
    <row r="85" spans="1:12" ht="63" x14ac:dyDescent="0.25">
      <c r="A85" s="15" t="s">
        <v>168</v>
      </c>
      <c r="B85" s="17" t="s">
        <v>169</v>
      </c>
      <c r="C85" s="10" t="s">
        <v>51</v>
      </c>
      <c r="D85" s="20">
        <v>100.4</v>
      </c>
      <c r="E85" s="20">
        <v>100.2</v>
      </c>
      <c r="F85" s="20">
        <v>89.7</v>
      </c>
      <c r="G85" s="20">
        <v>105.6</v>
      </c>
      <c r="H85" s="20">
        <v>106.7</v>
      </c>
      <c r="I85" s="20">
        <v>102.3</v>
      </c>
      <c r="J85" s="20">
        <v>104</v>
      </c>
      <c r="K85" s="20">
        <v>102.5</v>
      </c>
      <c r="L85" s="20">
        <v>103.5</v>
      </c>
    </row>
    <row r="86" spans="1:12" x14ac:dyDescent="0.25">
      <c r="A86" s="15" t="s">
        <v>170</v>
      </c>
      <c r="B86" s="17" t="s">
        <v>171</v>
      </c>
      <c r="C86" s="10" t="s">
        <v>149</v>
      </c>
      <c r="D86" s="20">
        <v>103</v>
      </c>
      <c r="E86" s="20">
        <v>103.97080508348252</v>
      </c>
      <c r="F86" s="20">
        <v>105.5</v>
      </c>
      <c r="G86" s="20">
        <v>103.4</v>
      </c>
      <c r="H86" s="20">
        <v>103.5</v>
      </c>
      <c r="I86" s="20">
        <v>103.6</v>
      </c>
      <c r="J86" s="20">
        <v>103.6</v>
      </c>
      <c r="K86" s="20">
        <v>103.8</v>
      </c>
      <c r="L86" s="20">
        <v>103.8</v>
      </c>
    </row>
    <row r="87" spans="1:12" x14ac:dyDescent="0.25">
      <c r="A87" s="15"/>
      <c r="B87" s="16" t="s">
        <v>172</v>
      </c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21" x14ac:dyDescent="0.25">
      <c r="A88" s="15" t="s">
        <v>173</v>
      </c>
      <c r="B88" s="17" t="s">
        <v>174</v>
      </c>
      <c r="C88" s="10" t="s">
        <v>175</v>
      </c>
      <c r="D88" s="20">
        <v>1570.4</v>
      </c>
      <c r="E88" s="20">
        <v>1224.5</v>
      </c>
      <c r="F88" s="20">
        <v>918.375</v>
      </c>
      <c r="G88" s="20">
        <v>964.29375000000005</v>
      </c>
      <c r="H88" s="20">
        <v>1001.0287499999999</v>
      </c>
      <c r="I88" s="20">
        <v>1051.0801875</v>
      </c>
      <c r="J88" s="20">
        <v>1091.1213375</v>
      </c>
      <c r="K88" s="20">
        <v>1112.94376425</v>
      </c>
      <c r="L88" s="20">
        <v>1134.7661909999999</v>
      </c>
    </row>
    <row r="89" spans="1:12" ht="21" x14ac:dyDescent="0.25">
      <c r="A89" s="15" t="s">
        <v>176</v>
      </c>
      <c r="B89" s="17" t="s">
        <v>177</v>
      </c>
      <c r="C89" s="10" t="s">
        <v>175</v>
      </c>
      <c r="D89" s="20">
        <v>927</v>
      </c>
      <c r="E89" s="20">
        <v>905</v>
      </c>
      <c r="F89" s="20">
        <v>769.25</v>
      </c>
      <c r="G89" s="20">
        <v>830.79</v>
      </c>
      <c r="H89" s="20">
        <v>864.63700000000017</v>
      </c>
      <c r="I89" s="20">
        <v>890.5761100000002</v>
      </c>
      <c r="J89" s="20">
        <v>907.86885000000029</v>
      </c>
      <c r="K89" s="20">
        <v>907.86885000000029</v>
      </c>
      <c r="L89" s="20">
        <v>944.18360400000029</v>
      </c>
    </row>
    <row r="90" spans="1:12" x14ac:dyDescent="0.25">
      <c r="A90" s="15"/>
      <c r="B90" s="22" t="s">
        <v>178</v>
      </c>
      <c r="C90" s="10"/>
      <c r="D90" s="20"/>
      <c r="E90" s="20"/>
      <c r="F90" s="20"/>
      <c r="G90" s="20"/>
      <c r="H90" s="20"/>
      <c r="I90" s="20"/>
      <c r="J90" s="20"/>
      <c r="K90" s="20"/>
      <c r="L90" s="20"/>
    </row>
    <row r="91" spans="1:12" ht="21" x14ac:dyDescent="0.25">
      <c r="A91" s="15" t="s">
        <v>179</v>
      </c>
      <c r="B91" s="17" t="s">
        <v>180</v>
      </c>
      <c r="C91" s="10" t="s">
        <v>175</v>
      </c>
      <c r="D91" s="20">
        <v>999</v>
      </c>
      <c r="E91" s="20">
        <v>724.4</v>
      </c>
      <c r="F91" s="20">
        <v>478.28699999999998</v>
      </c>
      <c r="G91" s="20">
        <v>493.39958999999999</v>
      </c>
      <c r="H91" s="20">
        <v>512.53106999999989</v>
      </c>
      <c r="I91" s="20">
        <v>547.22343629999989</v>
      </c>
      <c r="J91" s="20">
        <v>548.88891269999988</v>
      </c>
      <c r="K91" s="20">
        <v>588.93274300199982</v>
      </c>
      <c r="L91" s="20">
        <v>559.99982071199986</v>
      </c>
    </row>
    <row r="92" spans="1:12" ht="21" x14ac:dyDescent="0.25">
      <c r="A92" s="15" t="s">
        <v>181</v>
      </c>
      <c r="B92" s="17" t="s">
        <v>182</v>
      </c>
      <c r="C92" s="10" t="s">
        <v>175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89</v>
      </c>
      <c r="J92" s="20">
        <v>0</v>
      </c>
      <c r="K92" s="20">
        <v>0</v>
      </c>
      <c r="L92" s="20">
        <v>0</v>
      </c>
    </row>
    <row r="93" spans="1:12" ht="21" x14ac:dyDescent="0.25">
      <c r="A93" s="15" t="s">
        <v>183</v>
      </c>
      <c r="B93" s="17" t="s">
        <v>184</v>
      </c>
      <c r="C93" s="10" t="s">
        <v>175</v>
      </c>
      <c r="D93" s="20">
        <v>680.6</v>
      </c>
      <c r="E93" s="20">
        <v>653.29999999999995</v>
      </c>
      <c r="F93" s="20">
        <v>542.72</v>
      </c>
      <c r="G93" s="20">
        <v>581.60699999999997</v>
      </c>
      <c r="H93" s="20">
        <v>604.12750000000017</v>
      </c>
      <c r="I93" s="20">
        <v>628.93396000000018</v>
      </c>
      <c r="J93" s="20">
        <v>629.12368500000025</v>
      </c>
      <c r="K93" s="20">
        <v>643.61027850000028</v>
      </c>
      <c r="L93" s="20">
        <v>648.71372910000025</v>
      </c>
    </row>
    <row r="94" spans="1:12" x14ac:dyDescent="0.25">
      <c r="A94" s="15"/>
      <c r="B94" s="22" t="s">
        <v>185</v>
      </c>
      <c r="C94" s="10"/>
      <c r="D94" s="20"/>
      <c r="E94" s="20"/>
      <c r="F94" s="20"/>
      <c r="G94" s="20"/>
      <c r="H94" s="20"/>
      <c r="I94" s="20"/>
      <c r="J94" s="20"/>
      <c r="K94" s="20"/>
      <c r="L94" s="20"/>
    </row>
    <row r="95" spans="1:12" ht="21" x14ac:dyDescent="0.25">
      <c r="A95" s="15" t="s">
        <v>186</v>
      </c>
      <c r="B95" s="17" t="s">
        <v>180</v>
      </c>
      <c r="C95" s="10" t="s">
        <v>175</v>
      </c>
      <c r="D95" s="20">
        <v>571.4</v>
      </c>
      <c r="E95" s="20">
        <v>500.1</v>
      </c>
      <c r="F95" s="20">
        <v>440.08800000000002</v>
      </c>
      <c r="G95" s="20">
        <v>470.89416000000006</v>
      </c>
      <c r="H95" s="20">
        <v>488.49768000000006</v>
      </c>
      <c r="I95" s="20">
        <v>503.85675120000008</v>
      </c>
      <c r="J95" s="20">
        <v>542.2324248000001</v>
      </c>
      <c r="K95" s="20">
        <v>524.01102124800013</v>
      </c>
      <c r="L95" s="20">
        <v>574.76637028800008</v>
      </c>
    </row>
    <row r="96" spans="1:12" ht="21" x14ac:dyDescent="0.25">
      <c r="A96" s="15" t="s">
        <v>187</v>
      </c>
      <c r="B96" s="17" t="s">
        <v>184</v>
      </c>
      <c r="C96" s="10" t="s">
        <v>175</v>
      </c>
      <c r="D96" s="20">
        <v>246.4</v>
      </c>
      <c r="E96" s="20">
        <v>251.7</v>
      </c>
      <c r="F96" s="20">
        <v>226.53</v>
      </c>
      <c r="G96" s="20">
        <v>249.18299999999999</v>
      </c>
      <c r="H96" s="20">
        <v>260.5095</v>
      </c>
      <c r="I96" s="20">
        <v>261.64215000000002</v>
      </c>
      <c r="J96" s="20">
        <v>278.74516500000004</v>
      </c>
      <c r="K96" s="20">
        <v>264.25857150000002</v>
      </c>
      <c r="L96" s="20">
        <v>295.46987490000004</v>
      </c>
    </row>
    <row r="97" spans="1:12" ht="73.5" x14ac:dyDescent="0.25">
      <c r="A97" s="15"/>
      <c r="B97" s="23" t="s">
        <v>188</v>
      </c>
      <c r="C97" s="9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84" x14ac:dyDescent="0.25">
      <c r="A98" s="15" t="s">
        <v>189</v>
      </c>
      <c r="B98" s="18" t="s">
        <v>190</v>
      </c>
      <c r="C98" s="25" t="s">
        <v>191</v>
      </c>
      <c r="D98" s="26">
        <v>36495</v>
      </c>
      <c r="E98" s="26">
        <v>34419</v>
      </c>
      <c r="F98" s="26">
        <v>34429</v>
      </c>
      <c r="G98" s="26">
        <v>34433</v>
      </c>
      <c r="H98" s="26">
        <v>34439</v>
      </c>
      <c r="I98" s="26">
        <v>34436</v>
      </c>
      <c r="J98" s="26">
        <v>34456</v>
      </c>
      <c r="K98" s="26">
        <v>34446</v>
      </c>
      <c r="L98" s="26">
        <v>34466</v>
      </c>
    </row>
    <row r="99" spans="1:12" ht="157.5" x14ac:dyDescent="0.25">
      <c r="A99" s="15" t="s">
        <v>192</v>
      </c>
      <c r="B99" s="18" t="s">
        <v>193</v>
      </c>
      <c r="C99" s="25" t="s">
        <v>14</v>
      </c>
      <c r="D99" s="27">
        <v>206.01499999999999</v>
      </c>
      <c r="E99" s="28">
        <v>197.57900000000001</v>
      </c>
      <c r="F99" s="28">
        <v>199</v>
      </c>
      <c r="G99" s="28">
        <v>200</v>
      </c>
      <c r="H99" s="28">
        <v>208.1</v>
      </c>
      <c r="I99" s="28">
        <v>208.4</v>
      </c>
      <c r="J99" s="28">
        <v>217.2</v>
      </c>
      <c r="K99" s="28">
        <v>215.5</v>
      </c>
      <c r="L99" s="28">
        <v>224.5</v>
      </c>
    </row>
    <row r="100" spans="1:12" ht="73.5" x14ac:dyDescent="0.25">
      <c r="A100" s="15" t="s">
        <v>194</v>
      </c>
      <c r="B100" s="18" t="s">
        <v>195</v>
      </c>
      <c r="C100" s="25" t="s">
        <v>196</v>
      </c>
      <c r="D100" s="29">
        <v>973.9</v>
      </c>
      <c r="E100" s="28">
        <v>869.5</v>
      </c>
      <c r="F100" s="28">
        <v>808.4</v>
      </c>
      <c r="G100" s="28">
        <v>828.61</v>
      </c>
      <c r="H100" s="28">
        <v>832.65199999999993</v>
      </c>
      <c r="I100" s="28">
        <v>849.32524999999998</v>
      </c>
      <c r="J100" s="28">
        <v>861.79481999999985</v>
      </c>
      <c r="K100" s="28">
        <v>879.05163375000006</v>
      </c>
      <c r="L100" s="28">
        <v>904.88456099999985</v>
      </c>
    </row>
    <row r="101" spans="1:12" x14ac:dyDescent="0.25">
      <c r="A101" s="15"/>
      <c r="B101" s="16" t="s">
        <v>197</v>
      </c>
      <c r="C101" s="25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25">
      <c r="A102" s="15" t="s">
        <v>198</v>
      </c>
      <c r="B102" s="17" t="s">
        <v>199</v>
      </c>
      <c r="C102" s="9" t="s">
        <v>161</v>
      </c>
      <c r="D102" s="19">
        <v>276785.3</v>
      </c>
      <c r="E102" s="19">
        <v>298023.90000000002</v>
      </c>
      <c r="F102" s="19">
        <v>290112.52148749994</v>
      </c>
      <c r="G102" s="19">
        <v>305353.37744015449</v>
      </c>
      <c r="H102" s="19">
        <v>314176.25463991397</v>
      </c>
      <c r="I102" s="19">
        <v>329305.6231798263</v>
      </c>
      <c r="J102" s="19">
        <v>346964.90999193717</v>
      </c>
      <c r="K102" s="19">
        <v>356166.72580896877</v>
      </c>
      <c r="L102" s="19">
        <v>385790.10944085626</v>
      </c>
    </row>
    <row r="103" spans="1:12" ht="63" x14ac:dyDescent="0.25">
      <c r="A103" s="15" t="s">
        <v>200</v>
      </c>
      <c r="B103" s="17" t="s">
        <v>201</v>
      </c>
      <c r="C103" s="10" t="s">
        <v>51</v>
      </c>
      <c r="D103" s="19">
        <v>88.1</v>
      </c>
      <c r="E103" s="19">
        <v>104.5</v>
      </c>
      <c r="F103" s="19">
        <v>94.480930177854532</v>
      </c>
      <c r="G103" s="19">
        <v>100.20866761441845</v>
      </c>
      <c r="H103" s="19">
        <v>103.49998941960428</v>
      </c>
      <c r="I103" s="19">
        <v>103.01232912989518</v>
      </c>
      <c r="J103" s="19">
        <v>105.7876505684337</v>
      </c>
      <c r="K103" s="19">
        <v>103.5029788298216</v>
      </c>
      <c r="L103" s="19">
        <v>106.39562449782125</v>
      </c>
    </row>
    <row r="104" spans="1:12" x14ac:dyDescent="0.25">
      <c r="A104" s="15" t="s">
        <v>202</v>
      </c>
      <c r="B104" s="17" t="s">
        <v>203</v>
      </c>
      <c r="C104" s="9" t="s">
        <v>149</v>
      </c>
      <c r="D104" s="19">
        <v>103.6038224878224</v>
      </c>
      <c r="E104" s="19">
        <v>103.6038224878224</v>
      </c>
      <c r="F104" s="19">
        <v>102.98655715148224</v>
      </c>
      <c r="G104" s="19">
        <v>104.8132255508402</v>
      </c>
      <c r="H104" s="19">
        <v>104.41028942327064</v>
      </c>
      <c r="I104" s="19">
        <v>104.45532907738398</v>
      </c>
      <c r="J104" s="19">
        <v>104.14560982389722</v>
      </c>
      <c r="K104" s="19">
        <v>104.31436023521231</v>
      </c>
      <c r="L104" s="19">
        <v>104.3106636417356</v>
      </c>
    </row>
    <row r="105" spans="1:12" ht="73.5" x14ac:dyDescent="0.25">
      <c r="A105" s="15" t="s">
        <v>204</v>
      </c>
      <c r="B105" s="18" t="s">
        <v>205</v>
      </c>
      <c r="C105" s="9" t="s">
        <v>206</v>
      </c>
      <c r="D105" s="19">
        <v>29.33304267209385</v>
      </c>
      <c r="E105" s="19">
        <v>29.747716671529396</v>
      </c>
      <c r="F105" s="19">
        <v>28.865085130665332</v>
      </c>
      <c r="G105" s="19">
        <v>28.722208143843904</v>
      </c>
      <c r="H105" s="19">
        <v>28.985696538698086</v>
      </c>
      <c r="I105" s="19">
        <v>28.944466438996319</v>
      </c>
      <c r="J105" s="19">
        <v>29.598478637200877</v>
      </c>
      <c r="K105" s="19">
        <v>29.056599075532741</v>
      </c>
      <c r="L105" s="19">
        <v>30.458502971268896</v>
      </c>
    </row>
    <row r="106" spans="1:12" ht="171" x14ac:dyDescent="0.25">
      <c r="A106" s="15"/>
      <c r="B106" s="21" t="s">
        <v>207</v>
      </c>
      <c r="C106" s="9"/>
      <c r="D106" s="9"/>
      <c r="E106" s="19"/>
      <c r="F106" s="9"/>
      <c r="G106" s="9"/>
      <c r="H106" s="9"/>
      <c r="I106" s="9"/>
      <c r="J106" s="9"/>
      <c r="K106" s="9"/>
      <c r="L106" s="9"/>
    </row>
    <row r="107" spans="1:12" x14ac:dyDescent="0.25">
      <c r="A107" s="15" t="s">
        <v>208</v>
      </c>
      <c r="B107" s="17" t="s">
        <v>209</v>
      </c>
      <c r="C107" s="9" t="s">
        <v>161</v>
      </c>
      <c r="D107" s="19">
        <v>71939.5</v>
      </c>
      <c r="E107" s="19">
        <v>92842.3</v>
      </c>
      <c r="F107" s="19">
        <v>89184.69844969087</v>
      </c>
      <c r="G107" s="19">
        <v>93898.802474978642</v>
      </c>
      <c r="H107" s="19">
        <v>96615.686196371287</v>
      </c>
      <c r="I107" s="19">
        <v>99142.792725159758</v>
      </c>
      <c r="J107" s="19">
        <v>104462.46253006916</v>
      </c>
      <c r="K107" s="19">
        <v>104945.6092404708</v>
      </c>
      <c r="L107" s="19">
        <v>113676.06161698802</v>
      </c>
    </row>
    <row r="108" spans="1:12" x14ac:dyDescent="0.25">
      <c r="A108" s="15" t="s">
        <v>210</v>
      </c>
      <c r="B108" s="17" t="s">
        <v>211</v>
      </c>
      <c r="C108" s="9" t="s">
        <v>161</v>
      </c>
      <c r="D108" s="19">
        <v>105160.1</v>
      </c>
      <c r="E108" s="19">
        <v>104057.8</v>
      </c>
      <c r="F108" s="19">
        <v>96616.756653831791</v>
      </c>
      <c r="G108" s="19">
        <v>101723.70268122686</v>
      </c>
      <c r="H108" s="19">
        <v>104666.99337940222</v>
      </c>
      <c r="I108" s="19">
        <v>111799.31945603123</v>
      </c>
      <c r="J108" s="19">
        <v>117798.0960445461</v>
      </c>
      <c r="K108" s="19">
        <v>123197.01954316138</v>
      </c>
      <c r="L108" s="19">
        <v>133445.81146342072</v>
      </c>
    </row>
    <row r="109" spans="1:12" x14ac:dyDescent="0.25">
      <c r="A109" s="15" t="s">
        <v>212</v>
      </c>
      <c r="B109" s="30" t="s">
        <v>213</v>
      </c>
      <c r="C109" s="9" t="s">
        <v>161</v>
      </c>
      <c r="D109" s="19">
        <v>27786.3</v>
      </c>
      <c r="E109" s="19">
        <v>24437.1</v>
      </c>
      <c r="F109" s="19">
        <v>42994.400000000001</v>
      </c>
      <c r="G109" s="19">
        <v>42723.955126115281</v>
      </c>
      <c r="H109" s="19">
        <v>43960.13721934893</v>
      </c>
      <c r="I109" s="19">
        <v>45837.720976972807</v>
      </c>
      <c r="J109" s="19">
        <v>48297.219378263893</v>
      </c>
      <c r="K109" s="19">
        <v>49278.807817264555</v>
      </c>
      <c r="L109" s="19">
        <v>53378.324585368289</v>
      </c>
    </row>
    <row r="110" spans="1:12" x14ac:dyDescent="0.25">
      <c r="A110" s="15" t="s">
        <v>214</v>
      </c>
      <c r="B110" s="31" t="s">
        <v>215</v>
      </c>
      <c r="C110" s="9" t="s">
        <v>161</v>
      </c>
      <c r="D110" s="19"/>
      <c r="E110" s="19">
        <v>3.5</v>
      </c>
      <c r="F110" s="19"/>
      <c r="G110" s="19"/>
      <c r="H110" s="19"/>
      <c r="I110" s="19"/>
      <c r="J110" s="19"/>
      <c r="K110" s="19"/>
      <c r="L110" s="19"/>
    </row>
    <row r="111" spans="1:12" x14ac:dyDescent="0.25">
      <c r="A111" s="15" t="s">
        <v>216</v>
      </c>
      <c r="B111" s="30" t="s">
        <v>217</v>
      </c>
      <c r="C111" s="9" t="s">
        <v>161</v>
      </c>
      <c r="D111" s="19">
        <v>2894</v>
      </c>
      <c r="E111" s="19">
        <v>2617.1</v>
      </c>
      <c r="F111" s="19">
        <v>3000</v>
      </c>
      <c r="G111" s="19">
        <v>4950</v>
      </c>
      <c r="H111" s="19">
        <v>5000</v>
      </c>
      <c r="I111" s="19">
        <v>5100</v>
      </c>
      <c r="J111" s="19">
        <v>5200</v>
      </c>
      <c r="K111" s="19">
        <v>5300</v>
      </c>
      <c r="L111" s="19">
        <v>5500</v>
      </c>
    </row>
    <row r="112" spans="1:12" x14ac:dyDescent="0.25">
      <c r="A112" s="15" t="s">
        <v>218</v>
      </c>
      <c r="B112" s="30" t="s">
        <v>219</v>
      </c>
      <c r="C112" s="9" t="s">
        <v>161</v>
      </c>
      <c r="D112" s="19">
        <v>39472.6</v>
      </c>
      <c r="E112" s="19">
        <v>49811.199999999997</v>
      </c>
      <c r="F112" s="19">
        <v>36832.699999999997</v>
      </c>
      <c r="G112" s="19">
        <v>39000</v>
      </c>
      <c r="H112" s="19">
        <v>39450</v>
      </c>
      <c r="I112" s="19">
        <v>40800</v>
      </c>
      <c r="J112" s="19">
        <v>41250</v>
      </c>
      <c r="K112" s="19">
        <v>41600</v>
      </c>
      <c r="L112" s="19">
        <v>42650</v>
      </c>
    </row>
    <row r="113" spans="1:12" x14ac:dyDescent="0.25">
      <c r="A113" s="15" t="s">
        <v>220</v>
      </c>
      <c r="B113" s="31" t="s">
        <v>221</v>
      </c>
      <c r="C113" s="9" t="s">
        <v>161</v>
      </c>
      <c r="D113" s="19">
        <v>22634</v>
      </c>
      <c r="E113" s="19">
        <v>23604.3</v>
      </c>
      <c r="F113" s="19">
        <v>18343.7</v>
      </c>
      <c r="G113" s="19">
        <v>19500</v>
      </c>
      <c r="H113" s="19">
        <v>19700</v>
      </c>
      <c r="I113" s="19">
        <v>20800</v>
      </c>
      <c r="J113" s="19">
        <v>21000</v>
      </c>
      <c r="K113" s="19">
        <v>21200</v>
      </c>
      <c r="L113" s="19">
        <v>21800</v>
      </c>
    </row>
    <row r="114" spans="1:12" x14ac:dyDescent="0.25">
      <c r="A114" s="15" t="s">
        <v>222</v>
      </c>
      <c r="B114" s="31" t="s">
        <v>223</v>
      </c>
      <c r="C114" s="9" t="s">
        <v>161</v>
      </c>
      <c r="D114" s="19">
        <v>14358.8</v>
      </c>
      <c r="E114" s="19">
        <v>23386.400000000001</v>
      </c>
      <c r="F114" s="19">
        <v>16100</v>
      </c>
      <c r="G114" s="19">
        <v>17100</v>
      </c>
      <c r="H114" s="19">
        <v>17300</v>
      </c>
      <c r="I114" s="19">
        <v>17500</v>
      </c>
      <c r="J114" s="19">
        <v>17700</v>
      </c>
      <c r="K114" s="19">
        <v>17800</v>
      </c>
      <c r="L114" s="19">
        <v>18200</v>
      </c>
    </row>
    <row r="115" spans="1:12" x14ac:dyDescent="0.25">
      <c r="A115" s="15" t="s">
        <v>224</v>
      </c>
      <c r="B115" s="31" t="s">
        <v>225</v>
      </c>
      <c r="C115" s="9" t="s">
        <v>161</v>
      </c>
      <c r="D115" s="19">
        <v>2749.8</v>
      </c>
      <c r="E115" s="19">
        <v>2820.5</v>
      </c>
      <c r="F115" s="19">
        <v>2389</v>
      </c>
      <c r="G115" s="19">
        <v>2400</v>
      </c>
      <c r="H115" s="19">
        <v>2450</v>
      </c>
      <c r="I115" s="19">
        <v>2500</v>
      </c>
      <c r="J115" s="19">
        <v>2550</v>
      </c>
      <c r="K115" s="19">
        <v>2600</v>
      </c>
      <c r="L115" s="19">
        <v>2650</v>
      </c>
    </row>
    <row r="116" spans="1:12" x14ac:dyDescent="0.25">
      <c r="A116" s="15" t="s">
        <v>226</v>
      </c>
      <c r="B116" s="30" t="s">
        <v>227</v>
      </c>
      <c r="C116" s="9" t="s">
        <v>161</v>
      </c>
      <c r="D116" s="19">
        <v>35007.199999999997</v>
      </c>
      <c r="E116" s="19">
        <v>27192.400000000001</v>
      </c>
      <c r="F116" s="19">
        <v>13789.656653831793</v>
      </c>
      <c r="G116" s="19">
        <v>15049.747555111579</v>
      </c>
      <c r="H116" s="19">
        <v>16256.856160053292</v>
      </c>
      <c r="I116" s="19">
        <v>20061.598479058419</v>
      </c>
      <c r="J116" s="19">
        <v>23050.876666282202</v>
      </c>
      <c r="K116" s="19">
        <v>27018.211725896836</v>
      </c>
      <c r="L116" s="19">
        <v>31917.486878052427</v>
      </c>
    </row>
    <row r="117" spans="1:12" ht="63" x14ac:dyDescent="0.25">
      <c r="A117" s="15"/>
      <c r="B117" s="23" t="s">
        <v>228</v>
      </c>
      <c r="C117" s="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 ht="63" x14ac:dyDescent="0.25">
      <c r="A118" s="15" t="s">
        <v>229</v>
      </c>
      <c r="B118" s="21" t="s">
        <v>230</v>
      </c>
      <c r="C118" s="9" t="s">
        <v>40</v>
      </c>
      <c r="D118" s="32">
        <v>135777.4</v>
      </c>
      <c r="E118" s="32">
        <v>142042.4</v>
      </c>
      <c r="F118" s="32">
        <v>153175.79999999999</v>
      </c>
      <c r="G118" s="32">
        <v>140954.5</v>
      </c>
      <c r="H118" s="32">
        <v>141877.5</v>
      </c>
      <c r="I118" s="32">
        <v>143196.59999999998</v>
      </c>
      <c r="J118" s="32">
        <v>144232</v>
      </c>
      <c r="K118" s="32">
        <v>146532.19999999998</v>
      </c>
      <c r="L118" s="32">
        <v>148164.29999999999</v>
      </c>
    </row>
    <row r="119" spans="1:12" x14ac:dyDescent="0.25">
      <c r="A119" s="15" t="s">
        <v>231</v>
      </c>
      <c r="B119" s="22" t="s">
        <v>232</v>
      </c>
      <c r="C119" s="9" t="s">
        <v>40</v>
      </c>
      <c r="D119" s="32">
        <v>104535.90000000001</v>
      </c>
      <c r="E119" s="32">
        <v>107387.5</v>
      </c>
      <c r="F119" s="32">
        <v>106401.79999999999</v>
      </c>
      <c r="G119" s="32">
        <v>109955.7</v>
      </c>
      <c r="H119" s="32">
        <v>110774.40000000001</v>
      </c>
      <c r="I119" s="32">
        <v>116818.59999999998</v>
      </c>
      <c r="J119" s="32">
        <v>117779.99999999999</v>
      </c>
      <c r="K119" s="32">
        <v>123123.09999999999</v>
      </c>
      <c r="L119" s="32">
        <v>124359.5</v>
      </c>
    </row>
    <row r="120" spans="1:12" ht="90" x14ac:dyDescent="0.25">
      <c r="A120" s="15" t="s">
        <v>233</v>
      </c>
      <c r="B120" s="21" t="s">
        <v>234</v>
      </c>
      <c r="C120" s="9" t="s">
        <v>40</v>
      </c>
      <c r="D120" s="32">
        <v>96552.6</v>
      </c>
      <c r="E120" s="32">
        <v>100092.7</v>
      </c>
      <c r="F120" s="32">
        <v>100948.79999999999</v>
      </c>
      <c r="G120" s="32">
        <v>104910.2</v>
      </c>
      <c r="H120" s="32">
        <v>105620.1</v>
      </c>
      <c r="I120" s="32">
        <v>111723.29999999997</v>
      </c>
      <c r="J120" s="32">
        <v>112607.39999999998</v>
      </c>
      <c r="K120" s="32">
        <v>117933.9</v>
      </c>
      <c r="L120" s="32">
        <v>119138.8</v>
      </c>
    </row>
    <row r="121" spans="1:12" x14ac:dyDescent="0.25">
      <c r="A121" s="15" t="s">
        <v>235</v>
      </c>
      <c r="B121" s="30" t="s">
        <v>236</v>
      </c>
      <c r="C121" s="9" t="s">
        <v>40</v>
      </c>
      <c r="D121" s="32">
        <v>24738.3</v>
      </c>
      <c r="E121" s="32">
        <v>24701.7</v>
      </c>
      <c r="F121" s="32">
        <v>23182.1</v>
      </c>
      <c r="G121" s="32">
        <v>24458.7</v>
      </c>
      <c r="H121" s="32">
        <v>24699.4</v>
      </c>
      <c r="I121" s="32">
        <v>25904.3</v>
      </c>
      <c r="J121" s="32">
        <v>26137.4</v>
      </c>
      <c r="K121" s="32">
        <v>27452.400000000001</v>
      </c>
      <c r="L121" s="32">
        <v>27512.6</v>
      </c>
    </row>
    <row r="122" spans="1:12" x14ac:dyDescent="0.25">
      <c r="A122" s="15" t="s">
        <v>237</v>
      </c>
      <c r="B122" s="30" t="s">
        <v>238</v>
      </c>
      <c r="C122" s="9" t="s">
        <v>40</v>
      </c>
      <c r="D122" s="32">
        <v>35400.800000000003</v>
      </c>
      <c r="E122" s="32">
        <v>38568.6</v>
      </c>
      <c r="F122" s="32">
        <v>41210.400000000001</v>
      </c>
      <c r="G122" s="32">
        <v>41641.800000000003</v>
      </c>
      <c r="H122" s="32">
        <v>41733</v>
      </c>
      <c r="I122" s="32">
        <v>44140.3</v>
      </c>
      <c r="J122" s="32">
        <v>44434.6</v>
      </c>
      <c r="K122" s="32">
        <v>47009.4</v>
      </c>
      <c r="L122" s="32">
        <v>47516.6</v>
      </c>
    </row>
    <row r="123" spans="1:12" x14ac:dyDescent="0.25">
      <c r="A123" s="15" t="s">
        <v>239</v>
      </c>
      <c r="B123" s="30" t="s">
        <v>240</v>
      </c>
      <c r="C123" s="9" t="s">
        <v>40</v>
      </c>
      <c r="D123" s="32">
        <v>157.6</v>
      </c>
      <c r="E123" s="32">
        <v>183.1</v>
      </c>
      <c r="F123" s="32">
        <v>159.4</v>
      </c>
      <c r="G123" s="32">
        <v>160.69999999999999</v>
      </c>
      <c r="H123" s="32">
        <v>162.6</v>
      </c>
      <c r="I123" s="32">
        <v>166.7</v>
      </c>
      <c r="J123" s="32">
        <v>167.5</v>
      </c>
      <c r="K123" s="32">
        <v>170.8</v>
      </c>
      <c r="L123" s="32">
        <v>172.4</v>
      </c>
    </row>
    <row r="124" spans="1:12" x14ac:dyDescent="0.25">
      <c r="A124" s="15" t="s">
        <v>241</v>
      </c>
      <c r="B124" s="30" t="s">
        <v>242</v>
      </c>
      <c r="C124" s="9" t="s">
        <v>40</v>
      </c>
      <c r="D124" s="32">
        <v>8836.9</v>
      </c>
      <c r="E124" s="32">
        <v>11003</v>
      </c>
      <c r="F124" s="32">
        <v>11167.6</v>
      </c>
      <c r="G124" s="32">
        <v>12758.8</v>
      </c>
      <c r="H124" s="32">
        <v>12832.8</v>
      </c>
      <c r="I124" s="32">
        <v>14857.4</v>
      </c>
      <c r="J124" s="32">
        <v>14914.7</v>
      </c>
      <c r="K124" s="32">
        <v>15975.4</v>
      </c>
      <c r="L124" s="32">
        <v>16056.7</v>
      </c>
    </row>
    <row r="125" spans="1:12" ht="94.5" x14ac:dyDescent="0.25">
      <c r="A125" s="15" t="s">
        <v>243</v>
      </c>
      <c r="B125" s="33" t="s">
        <v>244</v>
      </c>
      <c r="C125" s="24" t="s">
        <v>40</v>
      </c>
      <c r="D125" s="34">
        <v>5168.1000000000004</v>
      </c>
      <c r="E125" s="34">
        <v>5980.1</v>
      </c>
      <c r="F125" s="34">
        <v>6109.9</v>
      </c>
      <c r="G125" s="34">
        <v>7099.5</v>
      </c>
      <c r="H125" s="34">
        <v>7165</v>
      </c>
      <c r="I125" s="34">
        <v>7602.7</v>
      </c>
      <c r="J125" s="34">
        <v>7680.9</v>
      </c>
      <c r="K125" s="34">
        <v>8107.5</v>
      </c>
      <c r="L125" s="34">
        <v>8272.2999999999993</v>
      </c>
    </row>
    <row r="126" spans="1:12" x14ac:dyDescent="0.25">
      <c r="A126" s="15" t="s">
        <v>245</v>
      </c>
      <c r="B126" s="30" t="s">
        <v>246</v>
      </c>
      <c r="C126" s="9" t="s">
        <v>40</v>
      </c>
      <c r="D126" s="32">
        <v>565.20000000000005</v>
      </c>
      <c r="E126" s="32">
        <v>609</v>
      </c>
      <c r="F126" s="32">
        <v>629.9</v>
      </c>
      <c r="G126" s="32">
        <v>649.1</v>
      </c>
      <c r="H126" s="32">
        <v>650</v>
      </c>
      <c r="I126" s="32">
        <v>670</v>
      </c>
      <c r="J126" s="32">
        <v>671.9</v>
      </c>
      <c r="K126" s="32">
        <v>690.2</v>
      </c>
      <c r="L126" s="32">
        <v>693.1</v>
      </c>
    </row>
    <row r="127" spans="1:12" x14ac:dyDescent="0.25">
      <c r="A127" s="15" t="s">
        <v>247</v>
      </c>
      <c r="B127" s="30" t="s">
        <v>248</v>
      </c>
      <c r="C127" s="9" t="s">
        <v>40</v>
      </c>
      <c r="D127" s="32">
        <v>13079.5</v>
      </c>
      <c r="E127" s="32">
        <v>10130.6</v>
      </c>
      <c r="F127" s="32">
        <v>9958.4</v>
      </c>
      <c r="G127" s="32">
        <v>10253.5</v>
      </c>
      <c r="H127" s="32">
        <v>10279.200000000001</v>
      </c>
      <c r="I127" s="32">
        <v>10409.700000000001</v>
      </c>
      <c r="J127" s="32">
        <v>10454</v>
      </c>
      <c r="K127" s="32">
        <v>10553.1</v>
      </c>
      <c r="L127" s="32">
        <v>10663</v>
      </c>
    </row>
    <row r="128" spans="1:12" x14ac:dyDescent="0.25">
      <c r="A128" s="15" t="s">
        <v>249</v>
      </c>
      <c r="B128" s="30" t="s">
        <v>250</v>
      </c>
      <c r="C128" s="9" t="s">
        <v>40</v>
      </c>
      <c r="D128" s="32">
        <v>10.1</v>
      </c>
      <c r="E128" s="32">
        <v>8.9</v>
      </c>
      <c r="F128" s="32">
        <v>4.0999999999999996</v>
      </c>
      <c r="G128" s="32">
        <v>4.2</v>
      </c>
      <c r="H128" s="32">
        <v>4.3</v>
      </c>
      <c r="I128" s="32">
        <v>4.4000000000000004</v>
      </c>
      <c r="J128" s="32">
        <v>4.5</v>
      </c>
      <c r="K128" s="32">
        <v>4.5</v>
      </c>
      <c r="L128" s="32">
        <v>4.5999999999999996</v>
      </c>
    </row>
    <row r="129" spans="1:12" x14ac:dyDescent="0.25">
      <c r="A129" s="15" t="s">
        <v>251</v>
      </c>
      <c r="B129" s="30" t="s">
        <v>252</v>
      </c>
      <c r="C129" s="9" t="s">
        <v>40</v>
      </c>
      <c r="D129" s="32">
        <v>2780.9</v>
      </c>
      <c r="E129" s="32">
        <v>2930.7</v>
      </c>
      <c r="F129" s="32">
        <v>2982.6</v>
      </c>
      <c r="G129" s="32">
        <v>3033.9</v>
      </c>
      <c r="H129" s="32">
        <v>3054.1</v>
      </c>
      <c r="I129" s="32">
        <v>3029.4</v>
      </c>
      <c r="J129" s="32">
        <v>3127.4</v>
      </c>
      <c r="K129" s="32">
        <v>3105.2</v>
      </c>
      <c r="L129" s="32">
        <v>3202.5</v>
      </c>
    </row>
    <row r="130" spans="1:12" x14ac:dyDescent="0.25">
      <c r="A130" s="15" t="s">
        <v>253</v>
      </c>
      <c r="B130" s="30" t="s">
        <v>254</v>
      </c>
      <c r="C130" s="9" t="s">
        <v>40</v>
      </c>
      <c r="D130" s="32">
        <v>3482.3</v>
      </c>
      <c r="E130" s="32">
        <v>3499.3</v>
      </c>
      <c r="F130" s="32">
        <v>3458.2</v>
      </c>
      <c r="G130" s="32">
        <v>3647.8</v>
      </c>
      <c r="H130" s="32">
        <v>3686.8</v>
      </c>
      <c r="I130" s="32">
        <v>3797.2</v>
      </c>
      <c r="J130" s="32">
        <v>3858.3</v>
      </c>
      <c r="K130" s="32">
        <v>3794.2</v>
      </c>
      <c r="L130" s="32">
        <v>3858.3</v>
      </c>
    </row>
    <row r="131" spans="1:12" x14ac:dyDescent="0.25">
      <c r="A131" s="15" t="s">
        <v>255</v>
      </c>
      <c r="B131" s="22" t="s">
        <v>256</v>
      </c>
      <c r="C131" s="9" t="s">
        <v>40</v>
      </c>
      <c r="D131" s="32">
        <v>7983.3</v>
      </c>
      <c r="E131" s="32">
        <v>7294.8</v>
      </c>
      <c r="F131" s="32">
        <v>5453</v>
      </c>
      <c r="G131" s="32">
        <v>5045.5</v>
      </c>
      <c r="H131" s="32">
        <v>5154.3</v>
      </c>
      <c r="I131" s="32">
        <v>5095.3</v>
      </c>
      <c r="J131" s="32">
        <v>5172.6000000000004</v>
      </c>
      <c r="K131" s="32">
        <v>5189.2</v>
      </c>
      <c r="L131" s="32">
        <v>5220.7</v>
      </c>
    </row>
    <row r="132" spans="1:12" x14ac:dyDescent="0.25">
      <c r="A132" s="15" t="s">
        <v>257</v>
      </c>
      <c r="B132" s="22" t="s">
        <v>258</v>
      </c>
      <c r="C132" s="9" t="s">
        <v>40</v>
      </c>
      <c r="D132" s="32">
        <v>31241.499999999996</v>
      </c>
      <c r="E132" s="32">
        <v>34654.9</v>
      </c>
      <c r="F132" s="32">
        <v>46774</v>
      </c>
      <c r="G132" s="32">
        <v>30998.799999999999</v>
      </c>
      <c r="H132" s="32">
        <v>31103.100000000002</v>
      </c>
      <c r="I132" s="32">
        <v>26378</v>
      </c>
      <c r="J132" s="32">
        <v>26452</v>
      </c>
      <c r="K132" s="32">
        <v>23409.100000000002</v>
      </c>
      <c r="L132" s="32">
        <v>23804.799999999999</v>
      </c>
    </row>
    <row r="133" spans="1:12" x14ac:dyDescent="0.25">
      <c r="A133" s="15" t="s">
        <v>259</v>
      </c>
      <c r="B133" s="30" t="s">
        <v>260</v>
      </c>
      <c r="C133" s="9" t="s">
        <v>40</v>
      </c>
      <c r="D133" s="32">
        <v>9642</v>
      </c>
      <c r="E133" s="32">
        <v>9968.2000000000007</v>
      </c>
      <c r="F133" s="32">
        <v>16025.9</v>
      </c>
      <c r="G133" s="32">
        <v>16001</v>
      </c>
      <c r="H133" s="32">
        <v>16010.5</v>
      </c>
      <c r="I133" s="32">
        <v>13062.8</v>
      </c>
      <c r="J133" s="32">
        <v>13477.6</v>
      </c>
      <c r="K133" s="32">
        <v>11184.9</v>
      </c>
      <c r="L133" s="32">
        <v>11319.7</v>
      </c>
    </row>
    <row r="134" spans="1:12" x14ac:dyDescent="0.25">
      <c r="A134" s="15" t="s">
        <v>261</v>
      </c>
      <c r="B134" s="30" t="s">
        <v>262</v>
      </c>
      <c r="C134" s="9" t="s">
        <v>40</v>
      </c>
      <c r="D134" s="32">
        <v>4102.8</v>
      </c>
      <c r="E134" s="32">
        <v>5037.2</v>
      </c>
      <c r="F134" s="32">
        <v>7632.4</v>
      </c>
      <c r="G134" s="32">
        <v>7902.3</v>
      </c>
      <c r="H134" s="32">
        <v>7924.5</v>
      </c>
      <c r="I134" s="32">
        <v>7291.7</v>
      </c>
      <c r="J134" s="32">
        <v>7401.8</v>
      </c>
      <c r="K134" s="32">
        <v>7172</v>
      </c>
      <c r="L134" s="32">
        <v>7384.9</v>
      </c>
    </row>
    <row r="135" spans="1:12" x14ac:dyDescent="0.25">
      <c r="A135" s="15" t="s">
        <v>263</v>
      </c>
      <c r="B135" s="30" t="s">
        <v>264</v>
      </c>
      <c r="C135" s="9" t="s">
        <v>40</v>
      </c>
      <c r="D135" s="32">
        <v>11321.9</v>
      </c>
      <c r="E135" s="32">
        <v>9802.5</v>
      </c>
      <c r="F135" s="32">
        <v>12144.7</v>
      </c>
      <c r="G135" s="32">
        <v>3684.4</v>
      </c>
      <c r="H135" s="32">
        <v>3684.4</v>
      </c>
      <c r="I135" s="32">
        <v>3209</v>
      </c>
      <c r="J135" s="32">
        <v>3209</v>
      </c>
      <c r="K135" s="32">
        <v>3209</v>
      </c>
      <c r="L135" s="32">
        <v>3209</v>
      </c>
    </row>
    <row r="136" spans="1:12" x14ac:dyDescent="0.25">
      <c r="A136" s="15" t="s">
        <v>265</v>
      </c>
      <c r="B136" s="30" t="s">
        <v>266</v>
      </c>
      <c r="C136" s="9" t="s">
        <v>40</v>
      </c>
      <c r="D136" s="32">
        <v>7011.9</v>
      </c>
      <c r="E136" s="32">
        <v>7399.8</v>
      </c>
      <c r="F136" s="32">
        <v>7974</v>
      </c>
      <c r="G136" s="32">
        <v>3684.4</v>
      </c>
      <c r="H136" s="32">
        <v>3684.4</v>
      </c>
      <c r="I136" s="32">
        <v>3209</v>
      </c>
      <c r="J136" s="32">
        <v>3209</v>
      </c>
      <c r="K136" s="32">
        <v>3209</v>
      </c>
      <c r="L136" s="32">
        <v>3209</v>
      </c>
    </row>
    <row r="137" spans="1:12" ht="99" x14ac:dyDescent="0.25">
      <c r="A137" s="15" t="s">
        <v>267</v>
      </c>
      <c r="B137" s="21" t="s">
        <v>268</v>
      </c>
      <c r="C137" s="9" t="s">
        <v>40</v>
      </c>
      <c r="D137" s="32">
        <v>123568.4</v>
      </c>
      <c r="E137" s="32">
        <v>140467.6</v>
      </c>
      <c r="F137" s="32">
        <v>167396.20000000001</v>
      </c>
      <c r="G137" s="32">
        <v>145225.40000000002</v>
      </c>
      <c r="H137" s="32">
        <v>146067.29999999999</v>
      </c>
      <c r="I137" s="32">
        <v>146743.19999999998</v>
      </c>
      <c r="J137" s="32">
        <v>147080.5</v>
      </c>
      <c r="K137" s="32">
        <v>149436.29999999999</v>
      </c>
      <c r="L137" s="32">
        <v>150458.69999999998</v>
      </c>
    </row>
    <row r="138" spans="1:12" x14ac:dyDescent="0.25">
      <c r="A138" s="15" t="s">
        <v>269</v>
      </c>
      <c r="B138" s="30" t="s">
        <v>270</v>
      </c>
      <c r="C138" s="9" t="s">
        <v>40</v>
      </c>
      <c r="D138" s="32">
        <v>9547.9</v>
      </c>
      <c r="E138" s="32">
        <v>10946.7</v>
      </c>
      <c r="F138" s="32">
        <v>14215.2</v>
      </c>
      <c r="G138" s="32">
        <v>12299.7</v>
      </c>
      <c r="H138" s="32">
        <v>12373.8</v>
      </c>
      <c r="I138" s="32">
        <v>12587.9</v>
      </c>
      <c r="J138" s="32">
        <v>12724.8</v>
      </c>
      <c r="K138" s="32">
        <v>13349.5</v>
      </c>
      <c r="L138" s="32">
        <v>13529.1</v>
      </c>
    </row>
    <row r="139" spans="1:12" x14ac:dyDescent="0.25">
      <c r="A139" s="15" t="s">
        <v>271</v>
      </c>
      <c r="B139" s="30" t="s">
        <v>272</v>
      </c>
      <c r="C139" s="9" t="s">
        <v>40</v>
      </c>
      <c r="D139" s="32">
        <v>58.2</v>
      </c>
      <c r="E139" s="32">
        <v>54.7</v>
      </c>
      <c r="F139" s="32">
        <v>63</v>
      </c>
      <c r="G139" s="32">
        <v>63.5</v>
      </c>
      <c r="H139" s="32">
        <v>64</v>
      </c>
      <c r="I139" s="32">
        <v>64.2</v>
      </c>
      <c r="J139" s="32">
        <v>64.5</v>
      </c>
      <c r="K139" s="32">
        <v>66</v>
      </c>
      <c r="L139" s="32">
        <v>66.5</v>
      </c>
    </row>
    <row r="140" spans="1:12" ht="84" x14ac:dyDescent="0.25">
      <c r="A140" s="15" t="s">
        <v>273</v>
      </c>
      <c r="B140" s="33" t="s">
        <v>274</v>
      </c>
      <c r="C140" s="24" t="s">
        <v>40</v>
      </c>
      <c r="D140" s="34">
        <v>1606.6</v>
      </c>
      <c r="E140" s="34">
        <v>1332.9</v>
      </c>
      <c r="F140" s="34">
        <v>1636.6</v>
      </c>
      <c r="G140" s="34">
        <v>1489.7</v>
      </c>
      <c r="H140" s="34">
        <v>1498.6</v>
      </c>
      <c r="I140" s="34">
        <v>1535</v>
      </c>
      <c r="J140" s="34">
        <v>1545.1</v>
      </c>
      <c r="K140" s="34">
        <v>1546.6</v>
      </c>
      <c r="L140" s="34">
        <v>1573.6</v>
      </c>
    </row>
    <row r="141" spans="1:12" x14ac:dyDescent="0.25">
      <c r="A141" s="15" t="s">
        <v>275</v>
      </c>
      <c r="B141" s="30" t="s">
        <v>276</v>
      </c>
      <c r="C141" s="9" t="s">
        <v>40</v>
      </c>
      <c r="D141" s="32">
        <v>26879.599999999999</v>
      </c>
      <c r="E141" s="32">
        <v>30811.9</v>
      </c>
      <c r="F141" s="32">
        <v>34501.4</v>
      </c>
      <c r="G141" s="32">
        <v>28691.8</v>
      </c>
      <c r="H141" s="32">
        <v>28964.3</v>
      </c>
      <c r="I141" s="32">
        <v>26731.8</v>
      </c>
      <c r="J141" s="32">
        <v>26831.7</v>
      </c>
      <c r="K141" s="32">
        <v>27032</v>
      </c>
      <c r="L141" s="32">
        <v>26964.1</v>
      </c>
    </row>
    <row r="142" spans="1:12" x14ac:dyDescent="0.25">
      <c r="A142" s="15" t="s">
        <v>277</v>
      </c>
      <c r="B142" s="30" t="s">
        <v>278</v>
      </c>
      <c r="C142" s="9" t="s">
        <v>40</v>
      </c>
      <c r="D142" s="32">
        <v>5416.4</v>
      </c>
      <c r="E142" s="32">
        <v>6336.4</v>
      </c>
      <c r="F142" s="32">
        <v>8145.7</v>
      </c>
      <c r="G142" s="32">
        <v>5317.5</v>
      </c>
      <c r="H142" s="32">
        <v>5358.1</v>
      </c>
      <c r="I142" s="32">
        <v>5070.8</v>
      </c>
      <c r="J142" s="32">
        <v>5101.1000000000004</v>
      </c>
      <c r="K142" s="32">
        <v>4845.7</v>
      </c>
      <c r="L142" s="32">
        <v>4966.5</v>
      </c>
    </row>
    <row r="143" spans="1:12" x14ac:dyDescent="0.25">
      <c r="A143" s="15" t="s">
        <v>279</v>
      </c>
      <c r="B143" s="30" t="s">
        <v>280</v>
      </c>
      <c r="C143" s="9" t="s">
        <v>40</v>
      </c>
      <c r="D143" s="32">
        <v>347.9</v>
      </c>
      <c r="E143" s="32">
        <v>262.10000000000002</v>
      </c>
      <c r="F143" s="32">
        <v>373.4</v>
      </c>
      <c r="G143" s="32">
        <v>285</v>
      </c>
      <c r="H143" s="32">
        <v>298.39999999999998</v>
      </c>
      <c r="I143" s="32">
        <v>640</v>
      </c>
      <c r="J143" s="32">
        <v>648.4</v>
      </c>
      <c r="K143" s="32">
        <v>650</v>
      </c>
      <c r="L143" s="32">
        <v>667.1</v>
      </c>
    </row>
    <row r="144" spans="1:12" x14ac:dyDescent="0.25">
      <c r="A144" s="15" t="s">
        <v>281</v>
      </c>
      <c r="B144" s="30" t="s">
        <v>282</v>
      </c>
      <c r="C144" s="9" t="s">
        <v>40</v>
      </c>
      <c r="D144" s="32">
        <v>35442.5</v>
      </c>
      <c r="E144" s="32">
        <v>41392.800000000003</v>
      </c>
      <c r="F144" s="32">
        <v>39869.4</v>
      </c>
      <c r="G144" s="32">
        <v>38987.300000000003</v>
      </c>
      <c r="H144" s="32">
        <v>38929.699999999997</v>
      </c>
      <c r="I144" s="32">
        <v>39382.800000000003</v>
      </c>
      <c r="J144" s="32">
        <v>39461.200000000004</v>
      </c>
      <c r="K144" s="32">
        <v>39697.199999999997</v>
      </c>
      <c r="L144" s="32">
        <v>39854.400000000001</v>
      </c>
    </row>
    <row r="145" spans="1:12" x14ac:dyDescent="0.25">
      <c r="A145" s="15" t="s">
        <v>283</v>
      </c>
      <c r="B145" s="30" t="s">
        <v>284</v>
      </c>
      <c r="C145" s="9" t="s">
        <v>40</v>
      </c>
      <c r="D145" s="32">
        <v>4160.8999999999996</v>
      </c>
      <c r="E145" s="32">
        <v>4910</v>
      </c>
      <c r="F145" s="32">
        <v>5611.6</v>
      </c>
      <c r="G145" s="32">
        <v>4200</v>
      </c>
      <c r="H145" s="32">
        <v>4210.8</v>
      </c>
      <c r="I145" s="32">
        <v>4338.1000000000004</v>
      </c>
      <c r="J145" s="32">
        <v>4423.8999999999996</v>
      </c>
      <c r="K145" s="32">
        <v>5119.7</v>
      </c>
      <c r="L145" s="32">
        <v>5135.3</v>
      </c>
    </row>
    <row r="146" spans="1:12" x14ac:dyDescent="0.25">
      <c r="A146" s="15" t="s">
        <v>285</v>
      </c>
      <c r="B146" s="30" t="s">
        <v>286</v>
      </c>
      <c r="C146" s="9" t="s">
        <v>40</v>
      </c>
      <c r="D146" s="32">
        <v>10249</v>
      </c>
      <c r="E146" s="32">
        <v>13031.9</v>
      </c>
      <c r="F146" s="32">
        <v>23401.7</v>
      </c>
      <c r="G146" s="32">
        <v>15045.9</v>
      </c>
      <c r="H146" s="32">
        <v>15157.8</v>
      </c>
      <c r="I146" s="32">
        <v>15837.8</v>
      </c>
      <c r="J146" s="32">
        <v>15855.6</v>
      </c>
      <c r="K146" s="32">
        <v>15994.8</v>
      </c>
      <c r="L146" s="32">
        <v>16012.9</v>
      </c>
    </row>
    <row r="147" spans="1:12" x14ac:dyDescent="0.25">
      <c r="A147" s="15" t="s">
        <v>287</v>
      </c>
      <c r="B147" s="30" t="s">
        <v>288</v>
      </c>
      <c r="C147" s="9" t="s">
        <v>40</v>
      </c>
      <c r="D147" s="32">
        <v>25810.2</v>
      </c>
      <c r="E147" s="32">
        <v>26704</v>
      </c>
      <c r="F147" s="32">
        <v>33606.199999999997</v>
      </c>
      <c r="G147" s="32">
        <v>33999.800000000003</v>
      </c>
      <c r="H147" s="32">
        <v>34628</v>
      </c>
      <c r="I147" s="32">
        <v>35065.1</v>
      </c>
      <c r="J147" s="32">
        <v>35178</v>
      </c>
      <c r="K147" s="32">
        <v>35571.800000000003</v>
      </c>
      <c r="L147" s="32">
        <v>36415.4</v>
      </c>
    </row>
    <row r="148" spans="1:12" x14ac:dyDescent="0.25">
      <c r="A148" s="15" t="s">
        <v>289</v>
      </c>
      <c r="B148" s="30" t="s">
        <v>290</v>
      </c>
      <c r="C148" s="9" t="s">
        <v>40</v>
      </c>
      <c r="D148" s="32">
        <v>2542.9</v>
      </c>
      <c r="E148" s="32">
        <v>3587.7</v>
      </c>
      <c r="F148" s="32">
        <v>4148.5</v>
      </c>
      <c r="G148" s="32">
        <v>3106.1</v>
      </c>
      <c r="H148" s="32">
        <v>3110.4</v>
      </c>
      <c r="I148" s="32">
        <v>3697.8</v>
      </c>
      <c r="J148" s="32">
        <v>3764.1</v>
      </c>
      <c r="K148" s="32">
        <v>3701.2</v>
      </c>
      <c r="L148" s="32">
        <v>3787.3</v>
      </c>
    </row>
    <row r="149" spans="1:12" x14ac:dyDescent="0.25">
      <c r="A149" s="15" t="s">
        <v>291</v>
      </c>
      <c r="B149" s="30" t="s">
        <v>292</v>
      </c>
      <c r="C149" s="9" t="s">
        <v>40</v>
      </c>
      <c r="D149" s="32">
        <v>338.6</v>
      </c>
      <c r="E149" s="32">
        <v>368</v>
      </c>
      <c r="F149" s="32">
        <v>365.2</v>
      </c>
      <c r="G149" s="32">
        <v>350</v>
      </c>
      <c r="H149" s="32">
        <v>364</v>
      </c>
      <c r="I149" s="32">
        <v>360.1</v>
      </c>
      <c r="J149" s="32">
        <v>373.9</v>
      </c>
      <c r="K149" s="32">
        <v>361.8</v>
      </c>
      <c r="L149" s="32">
        <v>379</v>
      </c>
    </row>
    <row r="150" spans="1:12" x14ac:dyDescent="0.25">
      <c r="A150" s="15" t="s">
        <v>293</v>
      </c>
      <c r="B150" s="30" t="s">
        <v>294</v>
      </c>
      <c r="C150" s="9" t="s">
        <v>40</v>
      </c>
      <c r="D150" s="32">
        <v>1167.7</v>
      </c>
      <c r="E150" s="32">
        <v>728.5</v>
      </c>
      <c r="F150" s="32">
        <v>1458.3</v>
      </c>
      <c r="G150" s="32">
        <v>1389.1</v>
      </c>
      <c r="H150" s="32">
        <v>1109.4000000000001</v>
      </c>
      <c r="I150" s="32">
        <v>1431.8</v>
      </c>
      <c r="J150" s="32">
        <v>1108.2</v>
      </c>
      <c r="K150" s="32">
        <v>1500</v>
      </c>
      <c r="L150" s="32">
        <v>1107.5</v>
      </c>
    </row>
    <row r="151" spans="1:12" ht="81" x14ac:dyDescent="0.25">
      <c r="A151" s="15" t="s">
        <v>295</v>
      </c>
      <c r="B151" s="21" t="s">
        <v>296</v>
      </c>
      <c r="C151" s="9" t="s">
        <v>40</v>
      </c>
      <c r="D151" s="32">
        <v>12209</v>
      </c>
      <c r="E151" s="32">
        <v>1574.8</v>
      </c>
      <c r="F151" s="32">
        <v>-14220.400000000023</v>
      </c>
      <c r="G151" s="32">
        <v>-4270.8999999999996</v>
      </c>
      <c r="H151" s="32">
        <v>-4189.8</v>
      </c>
      <c r="I151" s="32">
        <v>-3546.6</v>
      </c>
      <c r="J151" s="32">
        <v>-2848.5</v>
      </c>
      <c r="K151" s="32">
        <v>-2904.1</v>
      </c>
      <c r="L151" s="32">
        <v>-2294.4</v>
      </c>
    </row>
    <row r="152" spans="1:12" x14ac:dyDescent="0.25">
      <c r="A152" s="15" t="s">
        <v>297</v>
      </c>
      <c r="B152" s="17" t="s">
        <v>298</v>
      </c>
      <c r="C152" s="9" t="s">
        <v>40</v>
      </c>
      <c r="D152" s="32">
        <v>30990</v>
      </c>
      <c r="E152" s="32">
        <v>27452.7</v>
      </c>
      <c r="F152" s="32">
        <v>27448.2</v>
      </c>
      <c r="G152" s="32">
        <v>27448.2</v>
      </c>
      <c r="H152" s="32">
        <v>26846.9</v>
      </c>
      <c r="I152" s="32">
        <v>28353</v>
      </c>
      <c r="J152" s="32">
        <v>26245.599999999999</v>
      </c>
      <c r="K152" s="32">
        <v>29380</v>
      </c>
      <c r="L152" s="32">
        <v>25644.3</v>
      </c>
    </row>
    <row r="153" spans="1:12" ht="105" x14ac:dyDescent="0.25">
      <c r="A153" s="15" t="s">
        <v>299</v>
      </c>
      <c r="B153" s="18" t="s">
        <v>300</v>
      </c>
      <c r="C153" s="9" t="s">
        <v>40</v>
      </c>
      <c r="D153" s="32">
        <v>7485.63</v>
      </c>
      <c r="E153" s="32">
        <v>5026.1400000000003</v>
      </c>
      <c r="F153" s="32">
        <v>5592.6</v>
      </c>
      <c r="G153" s="32">
        <v>5650</v>
      </c>
      <c r="H153" s="32">
        <v>5530.2</v>
      </c>
      <c r="I153" s="32">
        <v>5700</v>
      </c>
      <c r="J153" s="32">
        <v>5515.7</v>
      </c>
      <c r="K153" s="32">
        <v>5750</v>
      </c>
      <c r="L153" s="32">
        <v>5461.9</v>
      </c>
    </row>
    <row r="154" spans="1:12" x14ac:dyDescent="0.25">
      <c r="A154" s="15"/>
      <c r="B154" s="16" t="s">
        <v>301</v>
      </c>
      <c r="C154" s="9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 x14ac:dyDescent="0.25">
      <c r="A155" s="15" t="s">
        <v>302</v>
      </c>
      <c r="B155" s="17" t="s">
        <v>303</v>
      </c>
      <c r="C155" s="9" t="s">
        <v>149</v>
      </c>
      <c r="D155" s="9">
        <v>99.1</v>
      </c>
      <c r="E155" s="9">
        <v>101.4</v>
      </c>
      <c r="F155" s="19">
        <v>97</v>
      </c>
      <c r="G155" s="19">
        <v>102</v>
      </c>
      <c r="H155" s="19">
        <v>103</v>
      </c>
      <c r="I155" s="9">
        <v>102.1</v>
      </c>
      <c r="J155" s="9">
        <v>102.7</v>
      </c>
      <c r="K155" s="9">
        <v>102.1</v>
      </c>
      <c r="L155" s="9">
        <v>102.6</v>
      </c>
    </row>
    <row r="156" spans="1:12" ht="136.5" x14ac:dyDescent="0.25">
      <c r="A156" s="15" t="s">
        <v>304</v>
      </c>
      <c r="B156" s="18" t="s">
        <v>305</v>
      </c>
      <c r="C156" s="9" t="s">
        <v>306</v>
      </c>
      <c r="D156" s="9">
        <v>8578</v>
      </c>
      <c r="E156" s="9">
        <v>9232</v>
      </c>
      <c r="F156" s="9">
        <v>9436</v>
      </c>
      <c r="G156" s="9">
        <v>9764</v>
      </c>
      <c r="H156" s="9">
        <v>9747</v>
      </c>
      <c r="I156" s="9">
        <v>10056</v>
      </c>
      <c r="J156" s="9">
        <v>10040</v>
      </c>
      <c r="K156" s="9">
        <v>10358</v>
      </c>
      <c r="L156" s="9">
        <v>10341</v>
      </c>
    </row>
    <row r="157" spans="1:12" x14ac:dyDescent="0.25">
      <c r="A157" s="15" t="s">
        <v>307</v>
      </c>
      <c r="B157" s="30" t="s">
        <v>308</v>
      </c>
      <c r="C157" s="9" t="s">
        <v>306</v>
      </c>
      <c r="D157" s="9">
        <v>9263</v>
      </c>
      <c r="E157" s="9">
        <v>10001</v>
      </c>
      <c r="F157" s="9">
        <v>10220</v>
      </c>
      <c r="G157" s="9">
        <v>10574</v>
      </c>
      <c r="H157" s="9">
        <v>10557</v>
      </c>
      <c r="I157" s="9">
        <v>10892</v>
      </c>
      <c r="J157" s="9">
        <v>10874</v>
      </c>
      <c r="K157" s="9">
        <v>11219</v>
      </c>
      <c r="L157" s="9">
        <v>11200</v>
      </c>
    </row>
    <row r="158" spans="1:12" x14ac:dyDescent="0.25">
      <c r="A158" s="15" t="s">
        <v>309</v>
      </c>
      <c r="B158" s="30" t="s">
        <v>310</v>
      </c>
      <c r="C158" s="9" t="s">
        <v>306</v>
      </c>
      <c r="D158" s="9">
        <v>7163</v>
      </c>
      <c r="E158" s="9">
        <v>7740</v>
      </c>
      <c r="F158" s="9">
        <v>7903</v>
      </c>
      <c r="G158" s="9">
        <v>8177</v>
      </c>
      <c r="H158" s="9">
        <v>8164</v>
      </c>
      <c r="I158" s="9">
        <v>8423</v>
      </c>
      <c r="J158" s="9">
        <v>8409</v>
      </c>
      <c r="K158" s="9">
        <v>8676</v>
      </c>
      <c r="L158" s="9">
        <v>8661</v>
      </c>
    </row>
    <row r="159" spans="1:12" x14ac:dyDescent="0.25">
      <c r="A159" s="15" t="s">
        <v>311</v>
      </c>
      <c r="B159" s="30" t="s">
        <v>312</v>
      </c>
      <c r="C159" s="9" t="s">
        <v>306</v>
      </c>
      <c r="D159" s="9">
        <v>8409</v>
      </c>
      <c r="E159" s="9">
        <v>9033</v>
      </c>
      <c r="F159" s="9">
        <v>9253</v>
      </c>
      <c r="G159" s="9">
        <v>9574</v>
      </c>
      <c r="H159" s="9">
        <v>9558</v>
      </c>
      <c r="I159" s="9">
        <v>9861</v>
      </c>
      <c r="J159" s="9">
        <v>9845</v>
      </c>
      <c r="K159" s="9">
        <v>10157</v>
      </c>
      <c r="L159" s="9">
        <v>10140</v>
      </c>
    </row>
    <row r="160" spans="1:12" ht="105" x14ac:dyDescent="0.25">
      <c r="A160" s="15" t="s">
        <v>313</v>
      </c>
      <c r="B160" s="18" t="s">
        <v>314</v>
      </c>
      <c r="C160" s="9" t="s">
        <v>206</v>
      </c>
      <c r="D160" s="9">
        <v>8.9</v>
      </c>
      <c r="E160" s="9">
        <v>8.9</v>
      </c>
      <c r="F160" s="19">
        <v>9</v>
      </c>
      <c r="G160" s="9">
        <v>8.6999999999999993</v>
      </c>
      <c r="H160" s="9">
        <v>8.5</v>
      </c>
      <c r="I160" s="9">
        <v>8.1</v>
      </c>
      <c r="J160" s="19">
        <v>8</v>
      </c>
      <c r="K160" s="9">
        <v>7.5</v>
      </c>
      <c r="L160" s="9">
        <v>7.4</v>
      </c>
    </row>
    <row r="161" spans="1:12" x14ac:dyDescent="0.25">
      <c r="A161" s="15"/>
      <c r="B161" s="16" t="s">
        <v>315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21" x14ac:dyDescent="0.25">
      <c r="A162" s="15" t="s">
        <v>316</v>
      </c>
      <c r="B162" s="36" t="s">
        <v>317</v>
      </c>
      <c r="C162" s="10" t="s">
        <v>318</v>
      </c>
      <c r="D162" s="9">
        <v>1185.0999999999999</v>
      </c>
      <c r="E162" s="9">
        <v>1182.0999999999999</v>
      </c>
      <c r="F162" s="9">
        <v>1182.0999999999999</v>
      </c>
      <c r="G162" s="9">
        <v>1188.3</v>
      </c>
      <c r="H162" s="9">
        <v>1188.3699999999999</v>
      </c>
      <c r="I162" s="9">
        <v>1189.8</v>
      </c>
      <c r="J162" s="9">
        <v>1189.9000000000001</v>
      </c>
      <c r="K162" s="9">
        <v>1193.9000000000001</v>
      </c>
      <c r="L162" s="9">
        <v>1194</v>
      </c>
    </row>
    <row r="163" spans="1:12" ht="52.5" x14ac:dyDescent="0.25">
      <c r="A163" s="15" t="s">
        <v>319</v>
      </c>
      <c r="B163" s="36" t="s">
        <v>320</v>
      </c>
      <c r="C163" s="10" t="s">
        <v>318</v>
      </c>
      <c r="D163" s="9">
        <v>1372.5</v>
      </c>
      <c r="E163" s="9">
        <v>1391.2</v>
      </c>
      <c r="F163" s="9">
        <v>1386.2</v>
      </c>
      <c r="G163" s="9">
        <v>1389.2</v>
      </c>
      <c r="H163" s="9">
        <v>1392.5</v>
      </c>
      <c r="I163" s="9">
        <v>1398.2</v>
      </c>
      <c r="J163" s="9">
        <v>1399.4</v>
      </c>
      <c r="K163" s="9">
        <v>1398.6</v>
      </c>
      <c r="L163" s="9">
        <v>1400.9</v>
      </c>
    </row>
    <row r="164" spans="1:12" x14ac:dyDescent="0.25">
      <c r="A164" s="15" t="s">
        <v>321</v>
      </c>
      <c r="B164" s="30" t="s">
        <v>322</v>
      </c>
      <c r="C164" s="10" t="s">
        <v>318</v>
      </c>
      <c r="D164" s="9">
        <v>1222.0999999999999</v>
      </c>
      <c r="E164" s="9">
        <v>1239.9000000000001</v>
      </c>
      <c r="F164" s="9">
        <v>1243.0999999999999</v>
      </c>
      <c r="G164" s="9">
        <v>1247.5</v>
      </c>
      <c r="H164" s="9">
        <v>1248.9000000000001</v>
      </c>
      <c r="I164" s="9">
        <v>1256.3</v>
      </c>
      <c r="J164" s="9">
        <v>1256.3</v>
      </c>
      <c r="K164" s="9">
        <v>1256.4000000000001</v>
      </c>
      <c r="L164" s="9">
        <v>1257.3</v>
      </c>
    </row>
    <row r="165" spans="1:12" x14ac:dyDescent="0.25">
      <c r="A165" s="37" t="s">
        <v>323</v>
      </c>
      <c r="B165" s="30" t="s">
        <v>324</v>
      </c>
      <c r="C165" s="10" t="s">
        <v>318</v>
      </c>
      <c r="D165" s="9">
        <v>20.399999999999999</v>
      </c>
      <c r="E165" s="9">
        <v>18.8</v>
      </c>
      <c r="F165" s="9">
        <v>11.4</v>
      </c>
      <c r="G165" s="9">
        <v>12.7</v>
      </c>
      <c r="H165" s="9">
        <v>13</v>
      </c>
      <c r="I165" s="9">
        <v>13.4</v>
      </c>
      <c r="J165" s="9">
        <v>13.6</v>
      </c>
      <c r="K165" s="9">
        <v>13.7</v>
      </c>
      <c r="L165" s="9">
        <v>14</v>
      </c>
    </row>
    <row r="166" spans="1:12" ht="115.5" x14ac:dyDescent="0.25">
      <c r="A166" s="37" t="s">
        <v>325</v>
      </c>
      <c r="B166" s="38" t="s">
        <v>326</v>
      </c>
      <c r="C166" s="10" t="s">
        <v>318</v>
      </c>
      <c r="D166" s="9">
        <v>130</v>
      </c>
      <c r="E166" s="9">
        <v>132.5</v>
      </c>
      <c r="F166" s="9">
        <v>131.69999999999999</v>
      </c>
      <c r="G166" s="9">
        <v>129</v>
      </c>
      <c r="H166" s="9">
        <v>130.6</v>
      </c>
      <c r="I166" s="9">
        <v>128.5</v>
      </c>
      <c r="J166" s="9">
        <v>129.5</v>
      </c>
      <c r="K166" s="9">
        <v>128.5</v>
      </c>
      <c r="L166" s="9">
        <v>129.6</v>
      </c>
    </row>
    <row r="167" spans="1:12" x14ac:dyDescent="0.25">
      <c r="A167" s="37" t="s">
        <v>327</v>
      </c>
      <c r="B167" s="31" t="s">
        <v>328</v>
      </c>
      <c r="C167" s="10" t="s">
        <v>318</v>
      </c>
      <c r="D167" s="9">
        <v>129.5</v>
      </c>
      <c r="E167" s="9">
        <v>132</v>
      </c>
      <c r="F167" s="9">
        <v>131.19999999999999</v>
      </c>
      <c r="G167" s="9">
        <v>128.4</v>
      </c>
      <c r="H167" s="9">
        <v>130</v>
      </c>
      <c r="I167" s="9">
        <v>128</v>
      </c>
      <c r="J167" s="9">
        <v>128.9</v>
      </c>
      <c r="K167" s="9">
        <v>128</v>
      </c>
      <c r="L167" s="9">
        <v>128.9</v>
      </c>
    </row>
    <row r="168" spans="1:12" x14ac:dyDescent="0.25">
      <c r="A168" s="37" t="s">
        <v>329</v>
      </c>
      <c r="B168" s="31" t="s">
        <v>330</v>
      </c>
      <c r="C168" s="10" t="s">
        <v>318</v>
      </c>
      <c r="D168" s="9">
        <v>0.5</v>
      </c>
      <c r="E168" s="9">
        <v>0.5</v>
      </c>
      <c r="F168" s="9">
        <v>0.5</v>
      </c>
      <c r="G168" s="9">
        <v>0.6</v>
      </c>
      <c r="H168" s="9">
        <v>0.6</v>
      </c>
      <c r="I168" s="9">
        <v>0.5</v>
      </c>
      <c r="J168" s="9">
        <v>0.6</v>
      </c>
      <c r="K168" s="9">
        <v>0.5</v>
      </c>
      <c r="L168" s="9">
        <v>0.6</v>
      </c>
    </row>
    <row r="169" spans="1:12" ht="73.5" x14ac:dyDescent="0.25">
      <c r="A169" s="37" t="s">
        <v>331</v>
      </c>
      <c r="B169" s="36" t="s">
        <v>332</v>
      </c>
      <c r="C169" s="10" t="s">
        <v>318</v>
      </c>
      <c r="D169" s="9">
        <v>1110.0999999999999</v>
      </c>
      <c r="E169" s="9">
        <v>1110.5999999999999</v>
      </c>
      <c r="F169" s="9">
        <v>1104.5999999999999</v>
      </c>
      <c r="G169" s="9">
        <v>1110.5</v>
      </c>
      <c r="H169" s="9">
        <v>1114.7</v>
      </c>
      <c r="I169" s="9">
        <v>1123.4000000000001</v>
      </c>
      <c r="J169" s="9">
        <v>1125.5999999999999</v>
      </c>
      <c r="K169" s="9">
        <v>1123.9000000000001</v>
      </c>
      <c r="L169" s="9">
        <v>1127.0999999999999</v>
      </c>
    </row>
    <row r="170" spans="1:12" ht="84" x14ac:dyDescent="0.25">
      <c r="A170" s="37" t="s">
        <v>333</v>
      </c>
      <c r="B170" s="38" t="s">
        <v>334</v>
      </c>
      <c r="C170" s="10" t="s">
        <v>318</v>
      </c>
      <c r="D170" s="9">
        <v>147.5</v>
      </c>
      <c r="E170" s="9">
        <v>148.9</v>
      </c>
      <c r="F170" s="9">
        <v>148</v>
      </c>
      <c r="G170" s="9">
        <v>148</v>
      </c>
      <c r="H170" s="9">
        <v>149.5</v>
      </c>
      <c r="I170" s="9">
        <v>150.9</v>
      </c>
      <c r="J170" s="9">
        <v>151</v>
      </c>
      <c r="K170" s="9">
        <v>151</v>
      </c>
      <c r="L170" s="9">
        <v>151.1</v>
      </c>
    </row>
    <row r="171" spans="1:12" ht="31.5" x14ac:dyDescent="0.25">
      <c r="A171" s="37" t="s">
        <v>335</v>
      </c>
      <c r="B171" s="38" t="s">
        <v>336</v>
      </c>
      <c r="C171" s="10" t="s">
        <v>318</v>
      </c>
      <c r="D171" s="9">
        <v>3.7</v>
      </c>
      <c r="E171" s="9">
        <v>3.7</v>
      </c>
      <c r="F171" s="9">
        <v>3.6</v>
      </c>
      <c r="G171" s="9">
        <v>3.8</v>
      </c>
      <c r="H171" s="9">
        <v>3.9</v>
      </c>
      <c r="I171" s="9">
        <v>4</v>
      </c>
      <c r="J171" s="9">
        <v>4.0999999999999996</v>
      </c>
      <c r="K171" s="9">
        <v>4</v>
      </c>
      <c r="L171" s="9">
        <v>4.0999999999999996</v>
      </c>
    </row>
    <row r="172" spans="1:12" ht="42" x14ac:dyDescent="0.25">
      <c r="A172" s="37" t="s">
        <v>337</v>
      </c>
      <c r="B172" s="38" t="s">
        <v>338</v>
      </c>
      <c r="C172" s="10" t="s">
        <v>318</v>
      </c>
      <c r="D172" s="9">
        <v>143.5</v>
      </c>
      <c r="E172" s="9">
        <v>144</v>
      </c>
      <c r="F172" s="9">
        <v>143.9</v>
      </c>
      <c r="G172" s="9">
        <v>144.80000000000001</v>
      </c>
      <c r="H172" s="9">
        <v>145.1</v>
      </c>
      <c r="I172" s="9">
        <v>145.80000000000001</v>
      </c>
      <c r="J172" s="9">
        <v>146</v>
      </c>
      <c r="K172" s="9">
        <v>145.9</v>
      </c>
      <c r="L172" s="9">
        <v>146</v>
      </c>
    </row>
    <row r="173" spans="1:12" ht="105" x14ac:dyDescent="0.25">
      <c r="A173" s="37" t="s">
        <v>339</v>
      </c>
      <c r="B173" s="38" t="s">
        <v>340</v>
      </c>
      <c r="C173" s="10" t="s">
        <v>318</v>
      </c>
      <c r="D173" s="9">
        <v>25.7</v>
      </c>
      <c r="E173" s="9">
        <v>25.7</v>
      </c>
      <c r="F173" s="9">
        <v>25.5</v>
      </c>
      <c r="G173" s="9">
        <v>25.6</v>
      </c>
      <c r="H173" s="9">
        <v>25.9</v>
      </c>
      <c r="I173" s="9">
        <v>25.9</v>
      </c>
      <c r="J173" s="9">
        <v>26</v>
      </c>
      <c r="K173" s="9">
        <v>26.2</v>
      </c>
      <c r="L173" s="9">
        <v>26.1</v>
      </c>
    </row>
    <row r="174" spans="1:12" ht="136.5" x14ac:dyDescent="0.25">
      <c r="A174" s="37" t="s">
        <v>341</v>
      </c>
      <c r="B174" s="38" t="s">
        <v>342</v>
      </c>
      <c r="C174" s="10" t="s">
        <v>318</v>
      </c>
      <c r="D174" s="9">
        <v>11.4</v>
      </c>
      <c r="E174" s="9">
        <v>9.6999999999999993</v>
      </c>
      <c r="F174" s="9">
        <v>9.6999999999999993</v>
      </c>
      <c r="G174" s="9">
        <v>9.8000000000000007</v>
      </c>
      <c r="H174" s="9">
        <v>10</v>
      </c>
      <c r="I174" s="9">
        <v>10.4</v>
      </c>
      <c r="J174" s="9">
        <v>10.5</v>
      </c>
      <c r="K174" s="9">
        <v>10.5</v>
      </c>
      <c r="L174" s="9">
        <v>10.6</v>
      </c>
    </row>
    <row r="175" spans="1:12" ht="21" x14ac:dyDescent="0.25">
      <c r="A175" s="37" t="s">
        <v>343</v>
      </c>
      <c r="B175" s="38" t="s">
        <v>344</v>
      </c>
      <c r="C175" s="10" t="s">
        <v>318</v>
      </c>
      <c r="D175" s="9">
        <v>76.7</v>
      </c>
      <c r="E175" s="9">
        <v>70.7</v>
      </c>
      <c r="F175" s="9">
        <v>69</v>
      </c>
      <c r="G175" s="9">
        <v>70.099999999999994</v>
      </c>
      <c r="H175" s="9">
        <v>70.5</v>
      </c>
      <c r="I175" s="9">
        <v>70.5</v>
      </c>
      <c r="J175" s="9">
        <v>70.599999999999994</v>
      </c>
      <c r="K175" s="9">
        <v>69.400000000000006</v>
      </c>
      <c r="L175" s="9">
        <v>70.7</v>
      </c>
    </row>
    <row r="176" spans="1:12" ht="84" x14ac:dyDescent="0.25">
      <c r="A176" s="37" t="s">
        <v>345</v>
      </c>
      <c r="B176" s="38" t="s">
        <v>346</v>
      </c>
      <c r="C176" s="10" t="s">
        <v>318</v>
      </c>
      <c r="D176" s="9">
        <v>255.8</v>
      </c>
      <c r="E176" s="9">
        <v>261</v>
      </c>
      <c r="F176" s="9">
        <v>261</v>
      </c>
      <c r="G176" s="9">
        <v>261</v>
      </c>
      <c r="H176" s="9">
        <v>261.60000000000002</v>
      </c>
      <c r="I176" s="9">
        <v>262</v>
      </c>
      <c r="J176" s="9">
        <v>262.3</v>
      </c>
      <c r="K176" s="9">
        <v>262.3</v>
      </c>
      <c r="L176" s="9">
        <v>262.39999999999998</v>
      </c>
    </row>
    <row r="177" spans="1:12" ht="31.5" x14ac:dyDescent="0.25">
      <c r="A177" s="37" t="s">
        <v>347</v>
      </c>
      <c r="B177" s="38" t="s">
        <v>348</v>
      </c>
      <c r="C177" s="10" t="s">
        <v>318</v>
      </c>
      <c r="D177" s="9">
        <v>71.099999999999994</v>
      </c>
      <c r="E177" s="9">
        <v>75</v>
      </c>
      <c r="F177" s="9">
        <v>75</v>
      </c>
      <c r="G177" s="9">
        <v>75.8</v>
      </c>
      <c r="H177" s="9">
        <v>75.900000000000006</v>
      </c>
      <c r="I177" s="9">
        <v>76</v>
      </c>
      <c r="J177" s="9">
        <v>76.2</v>
      </c>
      <c r="K177" s="9">
        <v>76.2</v>
      </c>
      <c r="L177" s="9">
        <v>76.3</v>
      </c>
    </row>
    <row r="178" spans="1:12" ht="73.5" x14ac:dyDescent="0.25">
      <c r="A178" s="37" t="s">
        <v>349</v>
      </c>
      <c r="B178" s="38" t="s">
        <v>350</v>
      </c>
      <c r="C178" s="10" t="s">
        <v>318</v>
      </c>
      <c r="D178" s="9">
        <v>19.600000000000001</v>
      </c>
      <c r="E178" s="9">
        <v>21.6</v>
      </c>
      <c r="F178" s="9">
        <v>21.5</v>
      </c>
      <c r="G178" s="9">
        <v>22.1</v>
      </c>
      <c r="H178" s="9">
        <v>22.2</v>
      </c>
      <c r="I178" s="9">
        <v>22.8</v>
      </c>
      <c r="J178" s="9">
        <v>22.9</v>
      </c>
      <c r="K178" s="9">
        <v>22.9</v>
      </c>
      <c r="L178" s="9">
        <v>23</v>
      </c>
    </row>
    <row r="179" spans="1:12" ht="42" x14ac:dyDescent="0.25">
      <c r="A179" s="37" t="s">
        <v>351</v>
      </c>
      <c r="B179" s="38" t="s">
        <v>352</v>
      </c>
      <c r="C179" s="10" t="s">
        <v>318</v>
      </c>
      <c r="D179" s="9">
        <v>20.3</v>
      </c>
      <c r="E179" s="9">
        <v>19</v>
      </c>
      <c r="F179" s="9">
        <v>19</v>
      </c>
      <c r="G179" s="9">
        <v>19.7</v>
      </c>
      <c r="H179" s="9">
        <v>19.7</v>
      </c>
      <c r="I179" s="9">
        <v>19.899999999999999</v>
      </c>
      <c r="J179" s="9">
        <v>20</v>
      </c>
      <c r="K179" s="9">
        <v>20</v>
      </c>
      <c r="L179" s="9">
        <v>20.100000000000001</v>
      </c>
    </row>
    <row r="180" spans="1:12" ht="42" x14ac:dyDescent="0.25">
      <c r="A180" s="37" t="s">
        <v>353</v>
      </c>
      <c r="B180" s="38" t="s">
        <v>354</v>
      </c>
      <c r="C180" s="10" t="s">
        <v>318</v>
      </c>
      <c r="D180" s="9">
        <v>17.5</v>
      </c>
      <c r="E180" s="9">
        <v>17.8</v>
      </c>
      <c r="F180" s="9">
        <v>17</v>
      </c>
      <c r="G180" s="9">
        <v>18</v>
      </c>
      <c r="H180" s="9">
        <v>18</v>
      </c>
      <c r="I180" s="9">
        <v>18.8</v>
      </c>
      <c r="J180" s="9">
        <v>18.899999999999999</v>
      </c>
      <c r="K180" s="9">
        <v>18.899999999999999</v>
      </c>
      <c r="L180" s="9">
        <v>19</v>
      </c>
    </row>
    <row r="181" spans="1:12" ht="84" x14ac:dyDescent="0.25">
      <c r="A181" s="37" t="s">
        <v>355</v>
      </c>
      <c r="B181" s="38" t="s">
        <v>356</v>
      </c>
      <c r="C181" s="10" t="s">
        <v>318</v>
      </c>
      <c r="D181" s="9">
        <v>22.8</v>
      </c>
      <c r="E181" s="9">
        <v>22</v>
      </c>
      <c r="F181" s="9">
        <v>21</v>
      </c>
      <c r="G181" s="9">
        <v>21.9</v>
      </c>
      <c r="H181" s="9">
        <v>21.9</v>
      </c>
      <c r="I181" s="9">
        <v>21.9</v>
      </c>
      <c r="J181" s="9">
        <v>22</v>
      </c>
      <c r="K181" s="9">
        <v>22.1</v>
      </c>
      <c r="L181" s="9">
        <v>22.1</v>
      </c>
    </row>
    <row r="182" spans="1:12" ht="63" x14ac:dyDescent="0.25">
      <c r="A182" s="37" t="s">
        <v>357</v>
      </c>
      <c r="B182" s="38" t="s">
        <v>358</v>
      </c>
      <c r="C182" s="10" t="s">
        <v>318</v>
      </c>
      <c r="D182" s="9">
        <v>36.6</v>
      </c>
      <c r="E182" s="9">
        <v>32</v>
      </c>
      <c r="F182" s="9">
        <v>32</v>
      </c>
      <c r="G182" s="9">
        <v>32.299999999999997</v>
      </c>
      <c r="H182" s="9">
        <v>32.299999999999997</v>
      </c>
      <c r="I182" s="9">
        <v>32.4</v>
      </c>
      <c r="J182" s="9">
        <v>32.5</v>
      </c>
      <c r="K182" s="9">
        <v>32.5</v>
      </c>
      <c r="L182" s="9">
        <v>32.6</v>
      </c>
    </row>
    <row r="183" spans="1:12" ht="94.5" x14ac:dyDescent="0.25">
      <c r="A183" s="37" t="s">
        <v>359</v>
      </c>
      <c r="B183" s="38" t="s">
        <v>360</v>
      </c>
      <c r="C183" s="10" t="s">
        <v>318</v>
      </c>
      <c r="D183" s="9">
        <v>24.1</v>
      </c>
      <c r="E183" s="9">
        <v>19.899999999999999</v>
      </c>
      <c r="F183" s="9">
        <v>19.7</v>
      </c>
      <c r="G183" s="9">
        <v>19.600000000000001</v>
      </c>
      <c r="H183" s="9">
        <v>19.8</v>
      </c>
      <c r="I183" s="9">
        <v>20.8</v>
      </c>
      <c r="J183" s="9">
        <v>20.9</v>
      </c>
      <c r="K183" s="9">
        <v>20.9</v>
      </c>
      <c r="L183" s="9">
        <v>21</v>
      </c>
    </row>
    <row r="184" spans="1:12" ht="115.5" x14ac:dyDescent="0.25">
      <c r="A184" s="37" t="s">
        <v>361</v>
      </c>
      <c r="B184" s="38" t="s">
        <v>362</v>
      </c>
      <c r="C184" s="10" t="s">
        <v>318</v>
      </c>
      <c r="D184" s="9">
        <v>47.4</v>
      </c>
      <c r="E184" s="9">
        <v>50.1</v>
      </c>
      <c r="F184" s="9">
        <v>49</v>
      </c>
      <c r="G184" s="9">
        <v>47.1</v>
      </c>
      <c r="H184" s="9">
        <v>47.1</v>
      </c>
      <c r="I184" s="9">
        <v>47.8</v>
      </c>
      <c r="J184" s="9">
        <v>47.9</v>
      </c>
      <c r="K184" s="9">
        <v>47.9</v>
      </c>
      <c r="L184" s="9">
        <v>48</v>
      </c>
    </row>
    <row r="185" spans="1:12" ht="21" x14ac:dyDescent="0.25">
      <c r="A185" s="37" t="s">
        <v>363</v>
      </c>
      <c r="B185" s="38" t="s">
        <v>282</v>
      </c>
      <c r="C185" s="10" t="s">
        <v>318</v>
      </c>
      <c r="D185" s="9">
        <v>79.5</v>
      </c>
      <c r="E185" s="9">
        <v>80.599999999999994</v>
      </c>
      <c r="F185" s="9">
        <v>80.7</v>
      </c>
      <c r="G185" s="9">
        <v>80.900000000000006</v>
      </c>
      <c r="H185" s="9">
        <v>81</v>
      </c>
      <c r="I185" s="9">
        <v>81.2</v>
      </c>
      <c r="J185" s="9">
        <v>81.3</v>
      </c>
      <c r="K185" s="9">
        <v>81</v>
      </c>
      <c r="L185" s="9">
        <v>81.3</v>
      </c>
    </row>
    <row r="186" spans="1:12" ht="63" x14ac:dyDescent="0.25">
      <c r="A186" s="37" t="s">
        <v>364</v>
      </c>
      <c r="B186" s="38" t="s">
        <v>365</v>
      </c>
      <c r="C186" s="10" t="s">
        <v>318</v>
      </c>
      <c r="D186" s="9">
        <v>74.5</v>
      </c>
      <c r="E186" s="9">
        <v>75.599999999999994</v>
      </c>
      <c r="F186" s="9">
        <v>75.7</v>
      </c>
      <c r="G186" s="9">
        <v>75.900000000000006</v>
      </c>
      <c r="H186" s="9">
        <v>75.900000000000006</v>
      </c>
      <c r="I186" s="9">
        <v>76.400000000000006</v>
      </c>
      <c r="J186" s="9">
        <v>76.5</v>
      </c>
      <c r="K186" s="9">
        <v>76.5</v>
      </c>
      <c r="L186" s="9">
        <v>76.599999999999994</v>
      </c>
    </row>
    <row r="187" spans="1:12" ht="84" x14ac:dyDescent="0.25">
      <c r="A187" s="37" t="s">
        <v>366</v>
      </c>
      <c r="B187" s="38" t="s">
        <v>367</v>
      </c>
      <c r="C187" s="10" t="s">
        <v>318</v>
      </c>
      <c r="D187" s="9">
        <v>13.5</v>
      </c>
      <c r="E187" s="9">
        <v>13.9</v>
      </c>
      <c r="F187" s="9">
        <v>13.9</v>
      </c>
      <c r="G187" s="9">
        <v>14.1</v>
      </c>
      <c r="H187" s="9">
        <v>14.2</v>
      </c>
      <c r="I187" s="9">
        <v>14.9</v>
      </c>
      <c r="J187" s="9">
        <v>15</v>
      </c>
      <c r="K187" s="9">
        <v>14.7</v>
      </c>
      <c r="L187" s="9">
        <v>15</v>
      </c>
    </row>
    <row r="188" spans="1:12" ht="63" x14ac:dyDescent="0.25">
      <c r="A188" s="37" t="s">
        <v>368</v>
      </c>
      <c r="B188" s="38" t="s">
        <v>369</v>
      </c>
      <c r="C188" s="10" t="s">
        <v>318</v>
      </c>
      <c r="D188" s="9">
        <v>18.8</v>
      </c>
      <c r="E188" s="9">
        <v>19.399999999999999</v>
      </c>
      <c r="F188" s="9">
        <v>19.399999999999999</v>
      </c>
      <c r="G188" s="9">
        <v>20</v>
      </c>
      <c r="H188" s="9">
        <v>20.2</v>
      </c>
      <c r="I188" s="9">
        <v>21</v>
      </c>
      <c r="J188" s="9">
        <v>21</v>
      </c>
      <c r="K188" s="9">
        <v>21</v>
      </c>
      <c r="L188" s="9">
        <v>21.1</v>
      </c>
    </row>
    <row r="189" spans="1:12" ht="84" x14ac:dyDescent="0.25">
      <c r="A189" s="37" t="s">
        <v>370</v>
      </c>
      <c r="B189" s="36" t="s">
        <v>371</v>
      </c>
      <c r="C189" s="10" t="s">
        <v>318</v>
      </c>
      <c r="D189" s="9">
        <v>262.39999999999998</v>
      </c>
      <c r="E189" s="9">
        <v>280.60000000000002</v>
      </c>
      <c r="F189" s="9">
        <v>281.60000000000002</v>
      </c>
      <c r="G189" s="9">
        <v>278.7</v>
      </c>
      <c r="H189" s="9">
        <v>277.8</v>
      </c>
      <c r="I189" s="9">
        <v>274.8</v>
      </c>
      <c r="J189" s="9">
        <v>273.8</v>
      </c>
      <c r="K189" s="9">
        <v>274.7</v>
      </c>
      <c r="L189" s="9">
        <v>273.8</v>
      </c>
    </row>
    <row r="190" spans="1:12" ht="105" x14ac:dyDescent="0.25">
      <c r="A190" s="37" t="s">
        <v>372</v>
      </c>
      <c r="B190" s="38" t="s">
        <v>373</v>
      </c>
      <c r="C190" s="10" t="s">
        <v>318</v>
      </c>
      <c r="D190" s="9">
        <v>103.5</v>
      </c>
      <c r="E190" s="9">
        <v>104.6</v>
      </c>
      <c r="F190" s="9">
        <v>103.6</v>
      </c>
      <c r="G190" s="9">
        <v>103.75</v>
      </c>
      <c r="H190" s="9">
        <v>103.8</v>
      </c>
      <c r="I190" s="9">
        <v>103.8</v>
      </c>
      <c r="J190" s="9">
        <v>103.8</v>
      </c>
      <c r="K190" s="9">
        <v>103.7</v>
      </c>
      <c r="L190" s="9">
        <v>103.8</v>
      </c>
    </row>
    <row r="191" spans="1:12" ht="94.5" x14ac:dyDescent="0.25">
      <c r="A191" s="37" t="s">
        <v>374</v>
      </c>
      <c r="B191" s="38" t="s">
        <v>375</v>
      </c>
      <c r="C191" s="10" t="s">
        <v>318</v>
      </c>
      <c r="D191" s="9">
        <v>10.199999999999999</v>
      </c>
      <c r="E191" s="9">
        <v>9.6999999999999993</v>
      </c>
      <c r="F191" s="9">
        <v>50</v>
      </c>
      <c r="G191" s="9">
        <v>23</v>
      </c>
      <c r="H191" s="9">
        <v>22</v>
      </c>
      <c r="I191" s="9">
        <v>15</v>
      </c>
      <c r="J191" s="9">
        <v>13.5</v>
      </c>
      <c r="K191" s="9">
        <v>14</v>
      </c>
      <c r="L191" s="9">
        <v>13</v>
      </c>
    </row>
    <row r="192" spans="1:12" ht="94.5" x14ac:dyDescent="0.25">
      <c r="A192" s="37" t="s">
        <v>376</v>
      </c>
      <c r="B192" s="38" t="s">
        <v>377</v>
      </c>
      <c r="C192" s="10" t="s">
        <v>318</v>
      </c>
      <c r="D192" s="9">
        <v>148.69999999999999</v>
      </c>
      <c r="E192" s="9">
        <v>166.3</v>
      </c>
      <c r="F192" s="9">
        <v>128</v>
      </c>
      <c r="G192" s="9">
        <v>151.94999999999999</v>
      </c>
      <c r="H192" s="9">
        <v>152</v>
      </c>
      <c r="I192" s="9">
        <v>156</v>
      </c>
      <c r="J192" s="9">
        <v>156.5</v>
      </c>
      <c r="K192" s="9">
        <v>157</v>
      </c>
      <c r="L192" s="9">
        <v>157</v>
      </c>
    </row>
    <row r="193" spans="1:12" ht="73.5" x14ac:dyDescent="0.25">
      <c r="A193" s="15" t="s">
        <v>378</v>
      </c>
      <c r="B193" s="18" t="s">
        <v>379</v>
      </c>
      <c r="C193" s="9" t="s">
        <v>380</v>
      </c>
      <c r="D193" s="9">
        <v>31207</v>
      </c>
      <c r="E193" s="9">
        <v>33690</v>
      </c>
      <c r="F193" s="9">
        <v>35572</v>
      </c>
      <c r="G193" s="9">
        <v>37955</v>
      </c>
      <c r="H193" s="9">
        <v>38037</v>
      </c>
      <c r="I193" s="9">
        <v>40080</v>
      </c>
      <c r="J193" s="9">
        <v>40331</v>
      </c>
      <c r="K193" s="9">
        <v>42605</v>
      </c>
      <c r="L193" s="9">
        <v>42943</v>
      </c>
    </row>
    <row r="194" spans="1:12" ht="94.5" x14ac:dyDescent="0.25">
      <c r="A194" s="15" t="s">
        <v>381</v>
      </c>
      <c r="B194" s="18" t="s">
        <v>382</v>
      </c>
      <c r="C194" s="9" t="s">
        <v>149</v>
      </c>
      <c r="D194" s="9">
        <v>111.4</v>
      </c>
      <c r="E194" s="9">
        <v>108</v>
      </c>
      <c r="F194" s="19">
        <f>F193/E193%</f>
        <v>105.58622736717128</v>
      </c>
      <c r="G194" s="9">
        <v>106.7</v>
      </c>
      <c r="H194" s="19">
        <f>H193/F193%</f>
        <v>106.9296075565051</v>
      </c>
      <c r="I194" s="9">
        <v>105.6</v>
      </c>
      <c r="J194" s="19">
        <f>J193/H193%</f>
        <v>106.03096984515078</v>
      </c>
      <c r="K194" s="9">
        <v>106.3</v>
      </c>
      <c r="L194" s="19">
        <f>L193/J193%</f>
        <v>106.4764077260668</v>
      </c>
    </row>
    <row r="195" spans="1:12" ht="199.5" x14ac:dyDescent="0.25">
      <c r="A195" s="15" t="s">
        <v>383</v>
      </c>
      <c r="B195" s="18" t="s">
        <v>384</v>
      </c>
      <c r="C195" s="9" t="s">
        <v>380</v>
      </c>
      <c r="D195" s="9">
        <v>26820</v>
      </c>
      <c r="E195" s="9">
        <v>28263</v>
      </c>
      <c r="F195" s="9">
        <v>29842</v>
      </c>
      <c r="G195" s="9">
        <v>31453</v>
      </c>
      <c r="H195" s="9">
        <v>31500</v>
      </c>
      <c r="I195" s="9">
        <v>33214</v>
      </c>
      <c r="J195" s="9">
        <v>33400</v>
      </c>
      <c r="K195" s="9">
        <v>35306</v>
      </c>
      <c r="L195" s="9">
        <v>35583</v>
      </c>
    </row>
    <row r="196" spans="1:12" ht="210" x14ac:dyDescent="0.25">
      <c r="A196" s="15" t="s">
        <v>385</v>
      </c>
      <c r="B196" s="18" t="s">
        <v>386</v>
      </c>
      <c r="C196" s="9" t="s">
        <v>149</v>
      </c>
      <c r="D196" s="9">
        <v>108.9</v>
      </c>
      <c r="E196" s="9">
        <v>105.3</v>
      </c>
      <c r="F196" s="19">
        <f>F195/E195%</f>
        <v>105.58680960973712</v>
      </c>
      <c r="G196" s="9">
        <v>105.2</v>
      </c>
      <c r="H196" s="19">
        <f>H195/F195%</f>
        <v>105.55592788687085</v>
      </c>
      <c r="I196" s="9">
        <v>105.6</v>
      </c>
      <c r="J196" s="19">
        <f>J195/H195%</f>
        <v>106.03174603174604</v>
      </c>
      <c r="K196" s="9">
        <v>106.3</v>
      </c>
      <c r="L196" s="19">
        <f>L195/J195%</f>
        <v>106.53592814371258</v>
      </c>
    </row>
    <row r="197" spans="1:12" x14ac:dyDescent="0.25">
      <c r="A197" s="15" t="s">
        <v>387</v>
      </c>
      <c r="B197" s="17" t="s">
        <v>388</v>
      </c>
      <c r="C197" s="9" t="s">
        <v>149</v>
      </c>
      <c r="D197" s="9">
        <v>108.7</v>
      </c>
      <c r="E197" s="9">
        <v>103.4</v>
      </c>
      <c r="F197" s="19">
        <v>101.9</v>
      </c>
      <c r="G197" s="19">
        <f>G194/103.6%</f>
        <v>102.99227799227799</v>
      </c>
      <c r="H197" s="19">
        <f>H194/103.6%</f>
        <v>103.21390690782346</v>
      </c>
      <c r="I197" s="19">
        <f>I194/103.9%</f>
        <v>101.63618864292587</v>
      </c>
      <c r="J197" s="19">
        <v>102</v>
      </c>
      <c r="K197" s="19">
        <f>K194/103.9%</f>
        <v>102.3099133782483</v>
      </c>
      <c r="L197" s="19">
        <f>L194/103.9%</f>
        <v>102.47969944760999</v>
      </c>
    </row>
    <row r="198" spans="1:12" x14ac:dyDescent="0.25">
      <c r="A198" s="15" t="s">
        <v>389</v>
      </c>
      <c r="B198" s="17" t="s">
        <v>390</v>
      </c>
      <c r="C198" s="9" t="s">
        <v>43</v>
      </c>
      <c r="D198" s="9">
        <v>102.6</v>
      </c>
      <c r="E198" s="9">
        <v>101.7</v>
      </c>
      <c r="F198" s="9">
        <v>97.2</v>
      </c>
      <c r="G198" s="9">
        <v>102.7</v>
      </c>
      <c r="H198" s="9">
        <v>103.3</v>
      </c>
      <c r="I198" s="9">
        <v>102.8</v>
      </c>
      <c r="J198" s="9">
        <v>103.4</v>
      </c>
      <c r="K198" s="9">
        <v>102.5</v>
      </c>
      <c r="L198" s="9">
        <v>103.1</v>
      </c>
    </row>
    <row r="199" spans="1:12" x14ac:dyDescent="0.25">
      <c r="A199" s="15" t="s">
        <v>391</v>
      </c>
      <c r="B199" s="17" t="s">
        <v>392</v>
      </c>
      <c r="C199" s="9" t="s">
        <v>393</v>
      </c>
      <c r="D199" s="9">
        <v>3.7</v>
      </c>
      <c r="E199" s="9">
        <v>3.6</v>
      </c>
      <c r="F199" s="9">
        <v>4.5</v>
      </c>
      <c r="G199" s="9">
        <v>4.2</v>
      </c>
      <c r="H199" s="9">
        <v>4.0999999999999996</v>
      </c>
      <c r="I199" s="9">
        <v>3.8</v>
      </c>
      <c r="J199" s="9">
        <v>3.7</v>
      </c>
      <c r="K199" s="9">
        <v>3.7</v>
      </c>
      <c r="L199" s="9">
        <v>3.6</v>
      </c>
    </row>
    <row r="200" spans="1:12" x14ac:dyDescent="0.25">
      <c r="A200" s="15" t="s">
        <v>394</v>
      </c>
      <c r="B200" s="17" t="s">
        <v>395</v>
      </c>
      <c r="C200" s="9" t="s">
        <v>206</v>
      </c>
      <c r="D200" s="9">
        <v>0.9</v>
      </c>
      <c r="E200" s="9">
        <v>0.8</v>
      </c>
      <c r="F200" s="9">
        <v>4.3</v>
      </c>
      <c r="G200" s="9">
        <v>2</v>
      </c>
      <c r="H200" s="9">
        <v>1.9</v>
      </c>
      <c r="I200" s="9">
        <v>1.3</v>
      </c>
      <c r="J200" s="9">
        <v>1.2</v>
      </c>
      <c r="K200" s="9">
        <v>1.2</v>
      </c>
      <c r="L200" s="9">
        <v>1.1000000000000001</v>
      </c>
    </row>
    <row r="201" spans="1:12" x14ac:dyDescent="0.25">
      <c r="A201" s="15" t="s">
        <v>396</v>
      </c>
      <c r="B201" s="17" t="s">
        <v>397</v>
      </c>
      <c r="C201" s="9" t="s">
        <v>14</v>
      </c>
      <c r="D201" s="19">
        <v>43.2</v>
      </c>
      <c r="E201" s="19">
        <v>42.03</v>
      </c>
      <c r="F201" s="19">
        <v>53.2</v>
      </c>
      <c r="G201" s="19">
        <v>49.56</v>
      </c>
      <c r="H201" s="19">
        <v>48.379999999999995</v>
      </c>
      <c r="I201" s="19">
        <v>44.954000000000001</v>
      </c>
      <c r="J201" s="19">
        <v>43.771000000000001</v>
      </c>
      <c r="K201" s="19">
        <v>43.844999999999999</v>
      </c>
      <c r="L201" s="19">
        <v>42.66</v>
      </c>
    </row>
    <row r="202" spans="1:12" ht="115.5" x14ac:dyDescent="0.25">
      <c r="A202" s="15" t="s">
        <v>398</v>
      </c>
      <c r="B202" s="18" t="s">
        <v>399</v>
      </c>
      <c r="C202" s="9" t="s">
        <v>14</v>
      </c>
      <c r="D202" s="9">
        <v>10.199999999999999</v>
      </c>
      <c r="E202" s="9">
        <v>9.6999999999999993</v>
      </c>
      <c r="F202" s="9">
        <v>50</v>
      </c>
      <c r="G202" s="9">
        <v>23</v>
      </c>
      <c r="H202" s="9">
        <v>22</v>
      </c>
      <c r="I202" s="9">
        <v>15</v>
      </c>
      <c r="J202" s="9">
        <v>13.5</v>
      </c>
      <c r="K202" s="9">
        <v>14</v>
      </c>
      <c r="L202" s="9">
        <v>13</v>
      </c>
    </row>
    <row r="203" spans="1:12" x14ac:dyDescent="0.25">
      <c r="A203" s="15" t="s">
        <v>400</v>
      </c>
      <c r="B203" s="17" t="s">
        <v>401</v>
      </c>
      <c r="C203" s="9" t="s">
        <v>40</v>
      </c>
      <c r="D203" s="39">
        <v>258524.75</v>
      </c>
      <c r="E203" s="39">
        <v>278593</v>
      </c>
      <c r="F203" s="40">
        <v>293176.40999999997</v>
      </c>
      <c r="G203" s="40">
        <v>310180.64199999999</v>
      </c>
      <c r="H203" s="40">
        <v>311154.35399999999</v>
      </c>
      <c r="I203" s="40">
        <v>328791.478</v>
      </c>
      <c r="J203" s="40">
        <v>331628.68400000001</v>
      </c>
      <c r="K203" s="40">
        <v>349505.3</v>
      </c>
      <c r="L203" s="40">
        <v>354599.745</v>
      </c>
    </row>
    <row r="204" spans="1:12" x14ac:dyDescent="0.25">
      <c r="A204" s="15" t="s">
        <v>402</v>
      </c>
      <c r="B204" s="17" t="s">
        <v>403</v>
      </c>
      <c r="C204" s="9" t="s">
        <v>149</v>
      </c>
      <c r="D204" s="9">
        <v>111.4</v>
      </c>
      <c r="E204" s="9">
        <v>107.7</v>
      </c>
      <c r="F204" s="19">
        <f>F203/E203%</f>
        <v>105.23466490543552</v>
      </c>
      <c r="G204" s="19">
        <f>G203/F203%</f>
        <v>105.80000007504015</v>
      </c>
      <c r="H204" s="19">
        <f>H203/F203%</f>
        <v>106.13212502329229</v>
      </c>
      <c r="I204" s="19">
        <f>I203/G203%</f>
        <v>105.9999991875702</v>
      </c>
      <c r="J204" s="19">
        <f>J203/H203%</f>
        <v>106.58012003907231</v>
      </c>
      <c r="K204" s="19">
        <f>K203/I203%</f>
        <v>106.29998749541798</v>
      </c>
      <c r="L204" s="19">
        <f>L203/J203%</f>
        <v>106.926741294791</v>
      </c>
    </row>
    <row r="205" spans="1:12" x14ac:dyDescent="0.25">
      <c r="A205" s="41" t="s">
        <v>404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</row>
    <row r="206" spans="1:12" x14ac:dyDescent="0.25">
      <c r="A206" s="43" t="s">
        <v>405</v>
      </c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</sheetData>
  <mergeCells count="11">
    <mergeCell ref="A205:L205"/>
    <mergeCell ref="A206:L206"/>
    <mergeCell ref="A3:L3"/>
    <mergeCell ref="A5:L5"/>
    <mergeCell ref="G7:L7"/>
    <mergeCell ref="D8:D10"/>
    <mergeCell ref="E8:E10"/>
    <mergeCell ref="F8:F10"/>
    <mergeCell ref="G8:H8"/>
    <mergeCell ref="I8:J8"/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workbookViewId="0">
      <selection activeCell="O14" sqref="O14"/>
    </sheetView>
  </sheetViews>
  <sheetFormatPr defaultRowHeight="15" x14ac:dyDescent="0.25"/>
  <sheetData>
    <row r="1" spans="1:13" x14ac:dyDescent="0.25">
      <c r="A1" s="62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x14ac:dyDescent="0.25">
      <c r="A2" s="56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x14ac:dyDescent="0.25">
      <c r="A3" s="45" t="s">
        <v>406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61"/>
    </row>
    <row r="4" spans="1:13" x14ac:dyDescent="0.25">
      <c r="A4" s="60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8"/>
    </row>
    <row r="5" spans="1:13" x14ac:dyDescent="0.25">
      <c r="A5" s="136" t="s">
        <v>407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57"/>
    </row>
    <row r="6" spans="1:13" x14ac:dyDescent="0.25">
      <c r="A6" s="5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ht="21" x14ac:dyDescent="0.25">
      <c r="A7" s="135"/>
      <c r="B7" s="134"/>
      <c r="C7" s="134"/>
      <c r="D7" s="88" t="s">
        <v>2</v>
      </c>
      <c r="E7" s="88" t="s">
        <v>2</v>
      </c>
      <c r="F7" s="109" t="s">
        <v>3</v>
      </c>
      <c r="G7" s="137" t="s">
        <v>4</v>
      </c>
      <c r="H7" s="137"/>
      <c r="I7" s="137"/>
      <c r="J7" s="137"/>
      <c r="K7" s="137"/>
      <c r="L7" s="137"/>
      <c r="M7" s="55"/>
    </row>
    <row r="8" spans="1:13" x14ac:dyDescent="0.25">
      <c r="A8" s="133"/>
      <c r="B8" s="132" t="s">
        <v>5</v>
      </c>
      <c r="C8" s="132" t="s">
        <v>6</v>
      </c>
      <c r="D8" s="137">
        <v>2018</v>
      </c>
      <c r="E8" s="137">
        <v>2019</v>
      </c>
      <c r="F8" s="137">
        <v>2020</v>
      </c>
      <c r="G8" s="137">
        <v>2021</v>
      </c>
      <c r="H8" s="137"/>
      <c r="I8" s="137">
        <v>2022</v>
      </c>
      <c r="J8" s="137"/>
      <c r="K8" s="137">
        <v>2023</v>
      </c>
      <c r="L8" s="137"/>
      <c r="M8" s="55"/>
    </row>
    <row r="9" spans="1:13" x14ac:dyDescent="0.25">
      <c r="A9" s="133"/>
      <c r="B9" s="132"/>
      <c r="C9" s="132"/>
      <c r="D9" s="137"/>
      <c r="E9" s="137"/>
      <c r="F9" s="137"/>
      <c r="G9" s="88" t="s">
        <v>7</v>
      </c>
      <c r="H9" s="88" t="s">
        <v>8</v>
      </c>
      <c r="I9" s="88" t="s">
        <v>7</v>
      </c>
      <c r="J9" s="88" t="s">
        <v>8</v>
      </c>
      <c r="K9" s="88" t="s">
        <v>7</v>
      </c>
      <c r="L9" s="88" t="s">
        <v>8</v>
      </c>
      <c r="M9" s="55"/>
    </row>
    <row r="10" spans="1:13" x14ac:dyDescent="0.25">
      <c r="A10" s="131"/>
      <c r="B10" s="130"/>
      <c r="C10" s="130"/>
      <c r="D10" s="137"/>
      <c r="E10" s="137"/>
      <c r="F10" s="137"/>
      <c r="G10" s="88" t="s">
        <v>9</v>
      </c>
      <c r="H10" s="88" t="s">
        <v>10</v>
      </c>
      <c r="I10" s="88" t="s">
        <v>9</v>
      </c>
      <c r="J10" s="88" t="s">
        <v>10</v>
      </c>
      <c r="K10" s="88" t="s">
        <v>9</v>
      </c>
      <c r="L10" s="88" t="s">
        <v>10</v>
      </c>
      <c r="M10" s="55"/>
    </row>
    <row r="11" spans="1:13" x14ac:dyDescent="0.25">
      <c r="A11" s="65"/>
      <c r="B11" s="86" t="s">
        <v>11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128"/>
    </row>
    <row r="12" spans="1:13" x14ac:dyDescent="0.25">
      <c r="A12" s="65" t="s">
        <v>12</v>
      </c>
      <c r="B12" s="64" t="s">
        <v>13</v>
      </c>
      <c r="C12" s="63" t="s">
        <v>14</v>
      </c>
      <c r="D12" s="63">
        <v>1024.759</v>
      </c>
      <c r="E12" s="63">
        <v>1011.357</v>
      </c>
      <c r="F12" s="63">
        <v>1001.1980000000001</v>
      </c>
      <c r="G12" s="63">
        <v>989.60299999999995</v>
      </c>
      <c r="H12" s="63">
        <v>990.55</v>
      </c>
      <c r="I12" s="63">
        <v>977.54499999999996</v>
      </c>
      <c r="J12" s="63">
        <v>980.51900000000001</v>
      </c>
      <c r="K12" s="63">
        <v>965.36300000000006</v>
      </c>
      <c r="L12" s="63">
        <v>970.84400000000005</v>
      </c>
      <c r="M12" s="128"/>
    </row>
    <row r="13" spans="1:13" x14ac:dyDescent="0.25">
      <c r="A13" s="65" t="s">
        <v>15</v>
      </c>
      <c r="B13" s="64" t="s">
        <v>16</v>
      </c>
      <c r="C13" s="63" t="s">
        <v>14</v>
      </c>
      <c r="D13" s="63">
        <v>1033.5519999999999</v>
      </c>
      <c r="E13" s="63">
        <v>1015.966</v>
      </c>
      <c r="F13" s="63">
        <v>1006.748</v>
      </c>
      <c r="G13" s="63">
        <v>995.64800000000002</v>
      </c>
      <c r="H13" s="63">
        <v>995.64800000000002</v>
      </c>
      <c r="I13" s="63">
        <v>983.55700000000002</v>
      </c>
      <c r="J13" s="63">
        <v>985.45100000000002</v>
      </c>
      <c r="K13" s="63">
        <v>971.53300000000002</v>
      </c>
      <c r="L13" s="63">
        <v>975.58600000000001</v>
      </c>
      <c r="M13" s="128"/>
    </row>
    <row r="14" spans="1:13" ht="63" x14ac:dyDescent="0.25">
      <c r="A14" s="65" t="s">
        <v>17</v>
      </c>
      <c r="B14" s="66" t="s">
        <v>18</v>
      </c>
      <c r="C14" s="63" t="s">
        <v>14</v>
      </c>
      <c r="D14" s="63">
        <v>562.9</v>
      </c>
      <c r="E14" s="63">
        <v>544.29999999999995</v>
      </c>
      <c r="F14" s="63">
        <v>539.20000000000005</v>
      </c>
      <c r="G14" s="63">
        <v>535.9</v>
      </c>
      <c r="H14" s="63">
        <v>536.5</v>
      </c>
      <c r="I14" s="63">
        <v>539.5</v>
      </c>
      <c r="J14" s="63">
        <v>541.29999999999995</v>
      </c>
      <c r="K14" s="63">
        <v>527.70000000000005</v>
      </c>
      <c r="L14" s="63">
        <v>530.9</v>
      </c>
      <c r="M14" s="129"/>
    </row>
    <row r="15" spans="1:13" ht="73.5" x14ac:dyDescent="0.25">
      <c r="A15" s="65" t="s">
        <v>19</v>
      </c>
      <c r="B15" s="66" t="s">
        <v>20</v>
      </c>
      <c r="C15" s="63" t="s">
        <v>14</v>
      </c>
      <c r="D15" s="63">
        <v>315.2</v>
      </c>
      <c r="E15" s="63">
        <v>317.8</v>
      </c>
      <c r="F15" s="63">
        <v>318.89999999999998</v>
      </c>
      <c r="G15" s="63">
        <v>310.10000000000002</v>
      </c>
      <c r="H15" s="63">
        <v>310.2</v>
      </c>
      <c r="I15" s="63">
        <v>297.7</v>
      </c>
      <c r="J15" s="63">
        <v>298</v>
      </c>
      <c r="K15" s="63">
        <v>300.2</v>
      </c>
      <c r="L15" s="63">
        <v>300.8</v>
      </c>
      <c r="M15" s="128"/>
    </row>
    <row r="16" spans="1:13" x14ac:dyDescent="0.25">
      <c r="A16" s="65" t="s">
        <v>21</v>
      </c>
      <c r="B16" s="64" t="s">
        <v>22</v>
      </c>
      <c r="C16" s="63" t="s">
        <v>23</v>
      </c>
      <c r="D16" s="63">
        <v>72.95</v>
      </c>
      <c r="E16" s="63">
        <v>73.56</v>
      </c>
      <c r="F16" s="63">
        <v>72.650000000000006</v>
      </c>
      <c r="G16" s="63">
        <v>72.78</v>
      </c>
      <c r="H16" s="63">
        <v>73.19</v>
      </c>
      <c r="I16" s="63">
        <v>73.150000000000006</v>
      </c>
      <c r="J16" s="63">
        <v>73.930000000000007</v>
      </c>
      <c r="K16" s="63">
        <v>74</v>
      </c>
      <c r="L16" s="63">
        <v>74.53</v>
      </c>
      <c r="M16" s="128"/>
    </row>
    <row r="17" spans="1:13" ht="63" x14ac:dyDescent="0.25">
      <c r="A17" s="65" t="s">
        <v>24</v>
      </c>
      <c r="B17" s="64" t="s">
        <v>25</v>
      </c>
      <c r="C17" s="73" t="s">
        <v>26</v>
      </c>
      <c r="D17" s="63">
        <v>8.1</v>
      </c>
      <c r="E17" s="63">
        <v>7.7</v>
      </c>
      <c r="F17" s="63">
        <v>7.3</v>
      </c>
      <c r="G17" s="63">
        <v>6.6</v>
      </c>
      <c r="H17" s="63">
        <v>7.3</v>
      </c>
      <c r="I17" s="63">
        <v>6.4</v>
      </c>
      <c r="J17" s="63">
        <v>7.1</v>
      </c>
      <c r="K17" s="63">
        <v>5.8</v>
      </c>
      <c r="L17" s="63">
        <v>6.8</v>
      </c>
      <c r="M17" s="128"/>
    </row>
    <row r="18" spans="1:13" x14ac:dyDescent="0.25">
      <c r="A18" s="65" t="s">
        <v>27</v>
      </c>
      <c r="B18" s="64" t="s">
        <v>28</v>
      </c>
      <c r="C18" s="63" t="s">
        <v>29</v>
      </c>
      <c r="D18" s="63">
        <v>1.333</v>
      </c>
      <c r="E18" s="63">
        <v>1.2969999999999999</v>
      </c>
      <c r="F18" s="63">
        <v>1.2729999999999999</v>
      </c>
      <c r="G18" s="63">
        <v>1.2070000000000001</v>
      </c>
      <c r="H18" s="63">
        <v>1.3080000000000001</v>
      </c>
      <c r="I18" s="63">
        <v>1.157</v>
      </c>
      <c r="J18" s="63">
        <v>1.3</v>
      </c>
      <c r="K18" s="63">
        <v>1.145</v>
      </c>
      <c r="L18" s="63">
        <v>1.2689999999999999</v>
      </c>
      <c r="M18" s="128"/>
    </row>
    <row r="19" spans="1:13" ht="42" x14ac:dyDescent="0.25">
      <c r="A19" s="65" t="s">
        <v>30</v>
      </c>
      <c r="B19" s="64" t="s">
        <v>31</v>
      </c>
      <c r="C19" s="73" t="s">
        <v>32</v>
      </c>
      <c r="D19" s="63">
        <v>15.6</v>
      </c>
      <c r="E19" s="63">
        <v>15</v>
      </c>
      <c r="F19" s="63">
        <v>16</v>
      </c>
      <c r="G19" s="63">
        <v>15.18</v>
      </c>
      <c r="H19" s="63">
        <v>15.07</v>
      </c>
      <c r="I19" s="63">
        <v>15.12</v>
      </c>
      <c r="J19" s="63">
        <v>15.02</v>
      </c>
      <c r="K19" s="63">
        <v>15.06</v>
      </c>
      <c r="L19" s="63">
        <v>14.92</v>
      </c>
      <c r="M19" s="128"/>
    </row>
    <row r="20" spans="1:13" x14ac:dyDescent="0.25">
      <c r="A20" s="65" t="s">
        <v>33</v>
      </c>
      <c r="B20" s="64" t="s">
        <v>34</v>
      </c>
      <c r="C20" s="63" t="s">
        <v>35</v>
      </c>
      <c r="D20" s="63">
        <v>-7.5</v>
      </c>
      <c r="E20" s="63">
        <v>-7.3</v>
      </c>
      <c r="F20" s="63">
        <v>-8.6999999999999993</v>
      </c>
      <c r="G20" s="63">
        <v>-8.6</v>
      </c>
      <c r="H20" s="63">
        <v>-7.8</v>
      </c>
      <c r="I20" s="63">
        <v>-8.6999999999999993</v>
      </c>
      <c r="J20" s="63">
        <v>-7.9</v>
      </c>
      <c r="K20" s="63">
        <v>-9.3000000000000007</v>
      </c>
      <c r="L20" s="63">
        <v>-8.1</v>
      </c>
      <c r="M20" s="128"/>
    </row>
    <row r="21" spans="1:13" x14ac:dyDescent="0.25">
      <c r="A21" s="65" t="s">
        <v>36</v>
      </c>
      <c r="B21" s="64" t="s">
        <v>37</v>
      </c>
      <c r="C21" s="63" t="s">
        <v>14</v>
      </c>
      <c r="D21" s="63">
        <v>-9.9</v>
      </c>
      <c r="E21" s="63">
        <v>-1.8</v>
      </c>
      <c r="F21" s="63">
        <v>-2.3999999999999986</v>
      </c>
      <c r="G21" s="63">
        <v>-3.6</v>
      </c>
      <c r="H21" s="63">
        <v>-2.5</v>
      </c>
      <c r="I21" s="63">
        <v>-3.5</v>
      </c>
      <c r="J21" s="63">
        <v>-2.1</v>
      </c>
      <c r="K21" s="63">
        <v>-3.3999999999999986</v>
      </c>
      <c r="L21" s="63">
        <v>-1.6</v>
      </c>
      <c r="M21" s="128"/>
    </row>
    <row r="22" spans="1:13" x14ac:dyDescent="0.25">
      <c r="A22" s="65"/>
      <c r="B22" s="86" t="s">
        <v>38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128"/>
    </row>
    <row r="23" spans="1:13" x14ac:dyDescent="0.25">
      <c r="A23" s="90" t="s">
        <v>39</v>
      </c>
      <c r="B23" s="91" t="s">
        <v>38</v>
      </c>
      <c r="C23" s="88" t="s">
        <v>40</v>
      </c>
      <c r="D23" s="101">
        <v>331631.2</v>
      </c>
      <c r="E23" s="101">
        <v>347326.4</v>
      </c>
      <c r="F23" s="101">
        <v>364803.5</v>
      </c>
      <c r="G23" s="101">
        <v>375054.5</v>
      </c>
      <c r="H23" s="101">
        <v>384001.8</v>
      </c>
      <c r="I23" s="101">
        <v>390152.1</v>
      </c>
      <c r="J23" s="101">
        <v>408221</v>
      </c>
      <c r="K23" s="101">
        <v>405544.3</v>
      </c>
      <c r="L23" s="101">
        <v>432351.4</v>
      </c>
      <c r="M23" s="55"/>
    </row>
    <row r="24" spans="1:13" x14ac:dyDescent="0.25">
      <c r="A24" s="90" t="s">
        <v>41</v>
      </c>
      <c r="B24" s="91" t="s">
        <v>42</v>
      </c>
      <c r="C24" s="88" t="s">
        <v>43</v>
      </c>
      <c r="D24" s="101">
        <v>103.3</v>
      </c>
      <c r="E24" s="101">
        <v>102.2</v>
      </c>
      <c r="F24" s="101">
        <v>101.5</v>
      </c>
      <c r="G24" s="101">
        <v>100</v>
      </c>
      <c r="H24" s="101">
        <v>101.7</v>
      </c>
      <c r="I24" s="101">
        <v>100.7</v>
      </c>
      <c r="J24" s="101">
        <v>102.2</v>
      </c>
      <c r="K24" s="101">
        <v>100.7</v>
      </c>
      <c r="L24" s="101">
        <v>102.5</v>
      </c>
      <c r="M24" s="55"/>
    </row>
    <row r="25" spans="1:13" x14ac:dyDescent="0.25">
      <c r="A25" s="90" t="s">
        <v>44</v>
      </c>
      <c r="B25" s="91" t="s">
        <v>45</v>
      </c>
      <c r="C25" s="88" t="s">
        <v>43</v>
      </c>
      <c r="D25" s="101">
        <v>107.4</v>
      </c>
      <c r="E25" s="101">
        <v>102.5</v>
      </c>
      <c r="F25" s="101">
        <v>103.5</v>
      </c>
      <c r="G25" s="101">
        <v>102.8</v>
      </c>
      <c r="H25" s="101">
        <v>103.5</v>
      </c>
      <c r="I25" s="101">
        <v>103.3</v>
      </c>
      <c r="J25" s="101">
        <v>104</v>
      </c>
      <c r="K25" s="101">
        <v>103.2</v>
      </c>
      <c r="L25" s="101">
        <v>103.3</v>
      </c>
      <c r="M25" s="55"/>
    </row>
    <row r="26" spans="1:13" x14ac:dyDescent="0.25">
      <c r="A26" s="90"/>
      <c r="B26" s="110" t="s">
        <v>46</v>
      </c>
      <c r="C26" s="88"/>
      <c r="D26" s="88"/>
      <c r="E26" s="88"/>
      <c r="F26" s="127"/>
      <c r="G26" s="127"/>
      <c r="H26" s="127"/>
      <c r="I26" s="127"/>
      <c r="J26" s="127"/>
      <c r="K26" s="127"/>
      <c r="L26" s="127"/>
      <c r="M26" s="55"/>
    </row>
    <row r="27" spans="1:13" ht="94.5" x14ac:dyDescent="0.25">
      <c r="A27" s="90" t="s">
        <v>47</v>
      </c>
      <c r="B27" s="89" t="s">
        <v>48</v>
      </c>
      <c r="C27" s="88" t="s">
        <v>40</v>
      </c>
      <c r="D27" s="100">
        <v>182460.7</v>
      </c>
      <c r="E27" s="100">
        <v>192227.3</v>
      </c>
      <c r="F27" s="100">
        <v>205476.5</v>
      </c>
      <c r="G27" s="100">
        <v>213830</v>
      </c>
      <c r="H27" s="100">
        <v>223810</v>
      </c>
      <c r="I27" s="100">
        <v>223653</v>
      </c>
      <c r="J27" s="100">
        <v>243799</v>
      </c>
      <c r="K27" s="100">
        <v>234446</v>
      </c>
      <c r="L27" s="100">
        <v>261330</v>
      </c>
      <c r="M27" s="55"/>
    </row>
    <row r="28" spans="1:13" ht="63" x14ac:dyDescent="0.25">
      <c r="A28" s="90" t="s">
        <v>49</v>
      </c>
      <c r="B28" s="91" t="s">
        <v>50</v>
      </c>
      <c r="C28" s="109" t="s">
        <v>51</v>
      </c>
      <c r="D28" s="100">
        <v>113.5</v>
      </c>
      <c r="E28" s="100">
        <v>102</v>
      </c>
      <c r="F28" s="100">
        <v>103</v>
      </c>
      <c r="G28" s="100">
        <v>102</v>
      </c>
      <c r="H28" s="100">
        <v>103</v>
      </c>
      <c r="I28" s="100">
        <v>102.1</v>
      </c>
      <c r="J28" s="126">
        <v>103.6</v>
      </c>
      <c r="K28" s="100">
        <v>102.3</v>
      </c>
      <c r="L28" s="100">
        <v>104</v>
      </c>
      <c r="M28" s="55"/>
    </row>
    <row r="29" spans="1:13" ht="63" x14ac:dyDescent="0.25">
      <c r="A29" s="90"/>
      <c r="B29" s="92" t="s">
        <v>52</v>
      </c>
      <c r="C29" s="88"/>
      <c r="D29" s="100"/>
      <c r="E29" s="100"/>
      <c r="F29" s="100"/>
      <c r="G29" s="100"/>
      <c r="H29" s="100"/>
      <c r="I29" s="100"/>
      <c r="J29" s="100"/>
      <c r="K29" s="100"/>
      <c r="L29" s="100"/>
      <c r="M29" s="55"/>
    </row>
    <row r="30" spans="1:13" ht="63" x14ac:dyDescent="0.25">
      <c r="A30" s="90" t="s">
        <v>53</v>
      </c>
      <c r="B30" s="98" t="s">
        <v>54</v>
      </c>
      <c r="C30" s="109" t="s">
        <v>51</v>
      </c>
      <c r="D30" s="100">
        <v>110.6</v>
      </c>
      <c r="E30" s="100">
        <v>100.6</v>
      </c>
      <c r="F30" s="100">
        <v>100.1</v>
      </c>
      <c r="G30" s="100">
        <v>100</v>
      </c>
      <c r="H30" s="100">
        <v>100.2</v>
      </c>
      <c r="I30" s="100">
        <v>100</v>
      </c>
      <c r="J30" s="100">
        <v>100.2</v>
      </c>
      <c r="K30" s="100">
        <v>100</v>
      </c>
      <c r="L30" s="100">
        <v>100.3</v>
      </c>
      <c r="M30" s="55"/>
    </row>
    <row r="31" spans="1:13" ht="63" x14ac:dyDescent="0.25">
      <c r="A31" s="90" t="s">
        <v>55</v>
      </c>
      <c r="B31" s="91" t="s">
        <v>56</v>
      </c>
      <c r="C31" s="109" t="s">
        <v>51</v>
      </c>
      <c r="D31" s="100" t="s">
        <v>408</v>
      </c>
      <c r="E31" s="100" t="s">
        <v>408</v>
      </c>
      <c r="F31" s="100" t="s">
        <v>408</v>
      </c>
      <c r="G31" s="100" t="s">
        <v>408</v>
      </c>
      <c r="H31" s="100" t="s">
        <v>408</v>
      </c>
      <c r="I31" s="100" t="s">
        <v>408</v>
      </c>
      <c r="J31" s="100" t="s">
        <v>408</v>
      </c>
      <c r="K31" s="100" t="s">
        <v>408</v>
      </c>
      <c r="L31" s="100" t="s">
        <v>408</v>
      </c>
      <c r="M31" s="55"/>
    </row>
    <row r="32" spans="1:13" ht="63" x14ac:dyDescent="0.25">
      <c r="A32" s="90" t="s">
        <v>57</v>
      </c>
      <c r="B32" s="91" t="s">
        <v>58</v>
      </c>
      <c r="C32" s="109" t="s">
        <v>51</v>
      </c>
      <c r="D32" s="100" t="s">
        <v>408</v>
      </c>
      <c r="E32" s="100" t="s">
        <v>408</v>
      </c>
      <c r="F32" s="100" t="s">
        <v>408</v>
      </c>
      <c r="G32" s="100" t="s">
        <v>408</v>
      </c>
      <c r="H32" s="100" t="s">
        <v>408</v>
      </c>
      <c r="I32" s="100" t="s">
        <v>408</v>
      </c>
      <c r="J32" s="100" t="s">
        <v>408</v>
      </c>
      <c r="K32" s="100" t="s">
        <v>408</v>
      </c>
      <c r="L32" s="100" t="s">
        <v>408</v>
      </c>
      <c r="M32" s="55"/>
    </row>
    <row r="33" spans="1:12" ht="63" x14ac:dyDescent="0.25">
      <c r="A33" s="90" t="s">
        <v>59</v>
      </c>
      <c r="B33" s="91" t="s">
        <v>60</v>
      </c>
      <c r="C33" s="109" t="s">
        <v>51</v>
      </c>
      <c r="D33" s="100" t="s">
        <v>408</v>
      </c>
      <c r="E33" s="100" t="s">
        <v>408</v>
      </c>
      <c r="F33" s="100" t="s">
        <v>408</v>
      </c>
      <c r="G33" s="100" t="s">
        <v>408</v>
      </c>
      <c r="H33" s="100" t="s">
        <v>408</v>
      </c>
      <c r="I33" s="100" t="s">
        <v>408</v>
      </c>
      <c r="J33" s="100" t="s">
        <v>408</v>
      </c>
      <c r="K33" s="100" t="s">
        <v>408</v>
      </c>
      <c r="L33" s="100" t="s">
        <v>408</v>
      </c>
    </row>
    <row r="34" spans="1:12" ht="63" x14ac:dyDescent="0.25">
      <c r="A34" s="90" t="s">
        <v>61</v>
      </c>
      <c r="B34" s="91" t="s">
        <v>62</v>
      </c>
      <c r="C34" s="109" t="s">
        <v>51</v>
      </c>
      <c r="D34" s="100">
        <v>110.6</v>
      </c>
      <c r="E34" s="100">
        <v>100.6</v>
      </c>
      <c r="F34" s="100">
        <v>100.1</v>
      </c>
      <c r="G34" s="100">
        <v>100</v>
      </c>
      <c r="H34" s="100">
        <v>100.2</v>
      </c>
      <c r="I34" s="100">
        <v>100</v>
      </c>
      <c r="J34" s="100">
        <v>100.2</v>
      </c>
      <c r="K34" s="100">
        <v>100</v>
      </c>
      <c r="L34" s="100">
        <v>100.3</v>
      </c>
    </row>
    <row r="35" spans="1:12" ht="73.5" x14ac:dyDescent="0.25">
      <c r="A35" s="90" t="s">
        <v>63</v>
      </c>
      <c r="B35" s="89" t="s">
        <v>64</v>
      </c>
      <c r="C35" s="109" t="s">
        <v>51</v>
      </c>
      <c r="D35" s="100" t="s">
        <v>408</v>
      </c>
      <c r="E35" s="100" t="s">
        <v>408</v>
      </c>
      <c r="F35" s="100" t="s">
        <v>408</v>
      </c>
      <c r="G35" s="100" t="s">
        <v>408</v>
      </c>
      <c r="H35" s="100" t="s">
        <v>408</v>
      </c>
      <c r="I35" s="100" t="s">
        <v>408</v>
      </c>
      <c r="J35" s="100" t="s">
        <v>408</v>
      </c>
      <c r="K35" s="100" t="s">
        <v>408</v>
      </c>
      <c r="L35" s="100" t="s">
        <v>408</v>
      </c>
    </row>
    <row r="36" spans="1:12" ht="63" x14ac:dyDescent="0.25">
      <c r="A36" s="90" t="s">
        <v>65</v>
      </c>
      <c r="B36" s="98" t="s">
        <v>66</v>
      </c>
      <c r="C36" s="109" t="s">
        <v>51</v>
      </c>
      <c r="D36" s="100">
        <v>115.6</v>
      </c>
      <c r="E36" s="100">
        <v>102.4</v>
      </c>
      <c r="F36" s="100">
        <v>103.5</v>
      </c>
      <c r="G36" s="100">
        <v>102.3</v>
      </c>
      <c r="H36" s="100">
        <v>103.5</v>
      </c>
      <c r="I36" s="100">
        <v>102.4</v>
      </c>
      <c r="J36" s="100">
        <v>103.9</v>
      </c>
      <c r="K36" s="100">
        <v>102.7</v>
      </c>
      <c r="L36" s="100">
        <v>104.4</v>
      </c>
    </row>
    <row r="37" spans="1:12" ht="63" x14ac:dyDescent="0.25">
      <c r="A37" s="90" t="s">
        <v>67</v>
      </c>
      <c r="B37" s="91" t="s">
        <v>68</v>
      </c>
      <c r="C37" s="109" t="s">
        <v>51</v>
      </c>
      <c r="D37" s="100">
        <v>117.3</v>
      </c>
      <c r="E37" s="100">
        <v>108.1</v>
      </c>
      <c r="F37" s="100">
        <v>108.1</v>
      </c>
      <c r="G37" s="100">
        <v>102.6</v>
      </c>
      <c r="H37" s="100">
        <v>110</v>
      </c>
      <c r="I37" s="100">
        <v>103</v>
      </c>
      <c r="J37" s="100">
        <v>110</v>
      </c>
      <c r="K37" s="100">
        <v>103</v>
      </c>
      <c r="L37" s="100">
        <v>110</v>
      </c>
    </row>
    <row r="38" spans="1:12" ht="63" x14ac:dyDescent="0.25">
      <c r="A38" s="90" t="s">
        <v>69</v>
      </c>
      <c r="B38" s="91" t="s">
        <v>70</v>
      </c>
      <c r="C38" s="109" t="s">
        <v>51</v>
      </c>
      <c r="D38" s="100">
        <v>102.6</v>
      </c>
      <c r="E38" s="100">
        <v>97.3</v>
      </c>
      <c r="F38" s="100">
        <v>97.3</v>
      </c>
      <c r="G38" s="100">
        <v>98</v>
      </c>
      <c r="H38" s="100">
        <v>100</v>
      </c>
      <c r="I38" s="100">
        <v>98</v>
      </c>
      <c r="J38" s="100">
        <v>100.2</v>
      </c>
      <c r="K38" s="100">
        <v>98</v>
      </c>
      <c r="L38" s="100">
        <v>100.2</v>
      </c>
    </row>
    <row r="39" spans="1:12" ht="63" x14ac:dyDescent="0.25">
      <c r="A39" s="90" t="s">
        <v>71</v>
      </c>
      <c r="B39" s="91" t="s">
        <v>72</v>
      </c>
      <c r="C39" s="109" t="s">
        <v>51</v>
      </c>
      <c r="D39" s="100" t="s">
        <v>408</v>
      </c>
      <c r="E39" s="100" t="s">
        <v>408</v>
      </c>
      <c r="F39" s="100" t="s">
        <v>408</v>
      </c>
      <c r="G39" s="100" t="s">
        <v>408</v>
      </c>
      <c r="H39" s="100" t="s">
        <v>408</v>
      </c>
      <c r="I39" s="100" t="s">
        <v>408</v>
      </c>
      <c r="J39" s="100" t="s">
        <v>408</v>
      </c>
      <c r="K39" s="100" t="s">
        <v>408</v>
      </c>
      <c r="L39" s="100" t="s">
        <v>408</v>
      </c>
    </row>
    <row r="40" spans="1:12" ht="63" x14ac:dyDescent="0.25">
      <c r="A40" s="90" t="s">
        <v>73</v>
      </c>
      <c r="B40" s="91" t="s">
        <v>74</v>
      </c>
      <c r="C40" s="109" t="s">
        <v>51</v>
      </c>
      <c r="D40" s="100">
        <v>99.3</v>
      </c>
      <c r="E40" s="100">
        <v>89.8</v>
      </c>
      <c r="F40" s="100">
        <v>109</v>
      </c>
      <c r="G40" s="100">
        <v>101</v>
      </c>
      <c r="H40" s="100">
        <v>103</v>
      </c>
      <c r="I40" s="100">
        <v>102</v>
      </c>
      <c r="J40" s="100">
        <v>103.5</v>
      </c>
      <c r="K40" s="100">
        <v>102.5</v>
      </c>
      <c r="L40" s="100">
        <v>105</v>
      </c>
    </row>
    <row r="41" spans="1:12" ht="63" x14ac:dyDescent="0.25">
      <c r="A41" s="90" t="s">
        <v>75</v>
      </c>
      <c r="B41" s="91" t="s">
        <v>76</v>
      </c>
      <c r="C41" s="109" t="s">
        <v>51</v>
      </c>
      <c r="D41" s="100">
        <v>117.7</v>
      </c>
      <c r="E41" s="100">
        <v>115.4</v>
      </c>
      <c r="F41" s="100">
        <v>90</v>
      </c>
      <c r="G41" s="100">
        <v>101</v>
      </c>
      <c r="H41" s="100">
        <v>103</v>
      </c>
      <c r="I41" s="100">
        <v>101.5</v>
      </c>
      <c r="J41" s="100">
        <v>103.5</v>
      </c>
      <c r="K41" s="100">
        <v>102</v>
      </c>
      <c r="L41" s="100">
        <v>103.5</v>
      </c>
    </row>
    <row r="42" spans="1:12" ht="63" x14ac:dyDescent="0.25">
      <c r="A42" s="90" t="s">
        <v>77</v>
      </c>
      <c r="B42" s="91" t="s">
        <v>78</v>
      </c>
      <c r="C42" s="109" t="s">
        <v>51</v>
      </c>
      <c r="D42" s="100">
        <v>94.8</v>
      </c>
      <c r="E42" s="100">
        <v>78.7</v>
      </c>
      <c r="F42" s="100">
        <v>105</v>
      </c>
      <c r="G42" s="100">
        <v>100</v>
      </c>
      <c r="H42" s="100">
        <v>102</v>
      </c>
      <c r="I42" s="100">
        <v>100.5</v>
      </c>
      <c r="J42" s="100">
        <v>102.5</v>
      </c>
      <c r="K42" s="100">
        <v>100.5</v>
      </c>
      <c r="L42" s="100">
        <v>102.5</v>
      </c>
    </row>
    <row r="43" spans="1:12" ht="136.5" x14ac:dyDescent="0.25">
      <c r="A43" s="90" t="s">
        <v>79</v>
      </c>
      <c r="B43" s="89" t="s">
        <v>80</v>
      </c>
      <c r="C43" s="109" t="s">
        <v>51</v>
      </c>
      <c r="D43" s="100">
        <v>113.2</v>
      </c>
      <c r="E43" s="100">
        <v>89.1</v>
      </c>
      <c r="F43" s="100">
        <v>105</v>
      </c>
      <c r="G43" s="100">
        <v>100</v>
      </c>
      <c r="H43" s="100">
        <v>102</v>
      </c>
      <c r="I43" s="100">
        <v>101</v>
      </c>
      <c r="J43" s="100">
        <v>103</v>
      </c>
      <c r="K43" s="100">
        <v>102.5</v>
      </c>
      <c r="L43" s="100">
        <v>103.5</v>
      </c>
    </row>
    <row r="44" spans="1:12" ht="63" x14ac:dyDescent="0.25">
      <c r="A44" s="90" t="s">
        <v>81</v>
      </c>
      <c r="B44" s="91" t="s">
        <v>82</v>
      </c>
      <c r="C44" s="109" t="s">
        <v>51</v>
      </c>
      <c r="D44" s="100">
        <v>102.7</v>
      </c>
      <c r="E44" s="100">
        <v>96.2</v>
      </c>
      <c r="F44" s="100">
        <v>100</v>
      </c>
      <c r="G44" s="100">
        <v>100</v>
      </c>
      <c r="H44" s="100">
        <v>100.5</v>
      </c>
      <c r="I44" s="100">
        <v>101</v>
      </c>
      <c r="J44" s="100">
        <v>101.5</v>
      </c>
      <c r="K44" s="100">
        <v>101</v>
      </c>
      <c r="L44" s="100">
        <v>101.5</v>
      </c>
    </row>
    <row r="45" spans="1:12" ht="73.5" x14ac:dyDescent="0.25">
      <c r="A45" s="90" t="s">
        <v>83</v>
      </c>
      <c r="B45" s="89" t="s">
        <v>84</v>
      </c>
      <c r="C45" s="109" t="s">
        <v>51</v>
      </c>
      <c r="D45" s="100">
        <v>119.9</v>
      </c>
      <c r="E45" s="100">
        <v>85</v>
      </c>
      <c r="F45" s="100">
        <v>83</v>
      </c>
      <c r="G45" s="100">
        <v>90</v>
      </c>
      <c r="H45" s="100">
        <v>100</v>
      </c>
      <c r="I45" s="100">
        <v>93</v>
      </c>
      <c r="J45" s="100">
        <v>100</v>
      </c>
      <c r="K45" s="100">
        <v>95</v>
      </c>
      <c r="L45" s="100">
        <v>100.2</v>
      </c>
    </row>
    <row r="46" spans="1:12" ht="63" x14ac:dyDescent="0.25">
      <c r="A46" s="90" t="s">
        <v>85</v>
      </c>
      <c r="B46" s="91" t="s">
        <v>86</v>
      </c>
      <c r="C46" s="109" t="s">
        <v>51</v>
      </c>
      <c r="D46" s="100" t="s">
        <v>408</v>
      </c>
      <c r="E46" s="100" t="s">
        <v>408</v>
      </c>
      <c r="F46" s="100" t="s">
        <v>408</v>
      </c>
      <c r="G46" s="100" t="s">
        <v>408</v>
      </c>
      <c r="H46" s="100" t="s">
        <v>408</v>
      </c>
      <c r="I46" s="100" t="s">
        <v>408</v>
      </c>
      <c r="J46" s="100" t="s">
        <v>408</v>
      </c>
      <c r="K46" s="100" t="s">
        <v>408</v>
      </c>
      <c r="L46" s="100" t="s">
        <v>408</v>
      </c>
    </row>
    <row r="47" spans="1:12" ht="63" x14ac:dyDescent="0.25">
      <c r="A47" s="90" t="s">
        <v>87</v>
      </c>
      <c r="B47" s="89" t="s">
        <v>88</v>
      </c>
      <c r="C47" s="109" t="s">
        <v>51</v>
      </c>
      <c r="D47" s="100">
        <v>109.6</v>
      </c>
      <c r="E47" s="100">
        <v>97.3</v>
      </c>
      <c r="F47" s="100">
        <v>105</v>
      </c>
      <c r="G47" s="100">
        <v>101</v>
      </c>
      <c r="H47" s="100">
        <v>103</v>
      </c>
      <c r="I47" s="100">
        <v>101.5</v>
      </c>
      <c r="J47" s="100">
        <v>103</v>
      </c>
      <c r="K47" s="100">
        <v>103</v>
      </c>
      <c r="L47" s="100">
        <v>104</v>
      </c>
    </row>
    <row r="48" spans="1:12" ht="84" x14ac:dyDescent="0.25">
      <c r="A48" s="90" t="s">
        <v>89</v>
      </c>
      <c r="B48" s="89" t="s">
        <v>90</v>
      </c>
      <c r="C48" s="109" t="s">
        <v>51</v>
      </c>
      <c r="D48" s="100" t="s">
        <v>408</v>
      </c>
      <c r="E48" s="100" t="s">
        <v>408</v>
      </c>
      <c r="F48" s="100" t="s">
        <v>408</v>
      </c>
      <c r="G48" s="100" t="s">
        <v>408</v>
      </c>
      <c r="H48" s="100" t="s">
        <v>408</v>
      </c>
      <c r="I48" s="100" t="s">
        <v>408</v>
      </c>
      <c r="J48" s="100" t="s">
        <v>408</v>
      </c>
      <c r="K48" s="100" t="s">
        <v>408</v>
      </c>
      <c r="L48" s="100" t="s">
        <v>408</v>
      </c>
    </row>
    <row r="49" spans="1:12" ht="63" x14ac:dyDescent="0.25">
      <c r="A49" s="90" t="s">
        <v>91</v>
      </c>
      <c r="B49" s="91" t="s">
        <v>92</v>
      </c>
      <c r="C49" s="109" t="s">
        <v>51</v>
      </c>
      <c r="D49" s="100">
        <v>85</v>
      </c>
      <c r="E49" s="100">
        <v>88.1</v>
      </c>
      <c r="F49" s="100">
        <v>90</v>
      </c>
      <c r="G49" s="100">
        <v>100</v>
      </c>
      <c r="H49" s="100">
        <v>101</v>
      </c>
      <c r="I49" s="100">
        <v>100.5</v>
      </c>
      <c r="J49" s="100">
        <v>101.5</v>
      </c>
      <c r="K49" s="100">
        <v>100.5</v>
      </c>
      <c r="L49" s="100">
        <v>102</v>
      </c>
    </row>
    <row r="50" spans="1:12" ht="73.5" x14ac:dyDescent="0.25">
      <c r="A50" s="90" t="s">
        <v>93</v>
      </c>
      <c r="B50" s="89" t="s">
        <v>94</v>
      </c>
      <c r="C50" s="109" t="s">
        <v>51</v>
      </c>
      <c r="D50" s="100">
        <v>94.2</v>
      </c>
      <c r="E50" s="100">
        <v>107.6</v>
      </c>
      <c r="F50" s="100">
        <v>94.2</v>
      </c>
      <c r="G50" s="100">
        <v>100</v>
      </c>
      <c r="H50" s="100">
        <v>101</v>
      </c>
      <c r="I50" s="100">
        <v>100</v>
      </c>
      <c r="J50" s="100">
        <v>101.5</v>
      </c>
      <c r="K50" s="100">
        <v>101</v>
      </c>
      <c r="L50" s="100">
        <v>102</v>
      </c>
    </row>
    <row r="51" spans="1:12" ht="63" x14ac:dyDescent="0.25">
      <c r="A51" s="90" t="s">
        <v>95</v>
      </c>
      <c r="B51" s="91" t="s">
        <v>96</v>
      </c>
      <c r="C51" s="109" t="s">
        <v>51</v>
      </c>
      <c r="D51" s="100">
        <v>143.1</v>
      </c>
      <c r="E51" s="100">
        <v>124.1</v>
      </c>
      <c r="F51" s="100">
        <v>118</v>
      </c>
      <c r="G51" s="100">
        <v>102</v>
      </c>
      <c r="H51" s="100">
        <v>105</v>
      </c>
      <c r="I51" s="100">
        <v>103</v>
      </c>
      <c r="J51" s="100">
        <v>106</v>
      </c>
      <c r="K51" s="100">
        <v>104</v>
      </c>
      <c r="L51" s="100">
        <v>107</v>
      </c>
    </row>
    <row r="52" spans="1:12" ht="84" x14ac:dyDescent="0.25">
      <c r="A52" s="90" t="s">
        <v>97</v>
      </c>
      <c r="B52" s="89" t="s">
        <v>98</v>
      </c>
      <c r="C52" s="109" t="s">
        <v>51</v>
      </c>
      <c r="D52" s="100">
        <v>80.900000000000006</v>
      </c>
      <c r="E52" s="100">
        <v>94.9</v>
      </c>
      <c r="F52" s="100">
        <v>93</v>
      </c>
      <c r="G52" s="100">
        <v>98</v>
      </c>
      <c r="H52" s="100">
        <v>100</v>
      </c>
      <c r="I52" s="100">
        <v>100</v>
      </c>
      <c r="J52" s="100">
        <v>100.5</v>
      </c>
      <c r="K52" s="100">
        <v>101</v>
      </c>
      <c r="L52" s="100">
        <v>102</v>
      </c>
    </row>
    <row r="53" spans="1:12" ht="63" x14ac:dyDescent="0.25">
      <c r="A53" s="90" t="s">
        <v>99</v>
      </c>
      <c r="B53" s="89" t="s">
        <v>100</v>
      </c>
      <c r="C53" s="109" t="s">
        <v>51</v>
      </c>
      <c r="D53" s="100">
        <v>120.6</v>
      </c>
      <c r="E53" s="100">
        <v>93.1</v>
      </c>
      <c r="F53" s="100">
        <v>106</v>
      </c>
      <c r="G53" s="100">
        <v>100</v>
      </c>
      <c r="H53" s="100">
        <v>102</v>
      </c>
      <c r="I53" s="100">
        <v>101</v>
      </c>
      <c r="J53" s="100">
        <v>103</v>
      </c>
      <c r="K53" s="100">
        <v>102</v>
      </c>
      <c r="L53" s="100">
        <v>103.5</v>
      </c>
    </row>
    <row r="54" spans="1:12" ht="63" x14ac:dyDescent="0.25">
      <c r="A54" s="90" t="s">
        <v>101</v>
      </c>
      <c r="B54" s="91" t="s">
        <v>102</v>
      </c>
      <c r="C54" s="109" t="s">
        <v>51</v>
      </c>
      <c r="D54" s="100">
        <v>96.7</v>
      </c>
      <c r="E54" s="100">
        <v>100.5</v>
      </c>
      <c r="F54" s="100">
        <v>101.5</v>
      </c>
      <c r="G54" s="100">
        <v>100</v>
      </c>
      <c r="H54" s="100">
        <v>101</v>
      </c>
      <c r="I54" s="100">
        <v>101</v>
      </c>
      <c r="J54" s="100">
        <v>102</v>
      </c>
      <c r="K54" s="100">
        <v>101.5</v>
      </c>
      <c r="L54" s="100">
        <v>102.5</v>
      </c>
    </row>
    <row r="55" spans="1:12" ht="84" x14ac:dyDescent="0.25">
      <c r="A55" s="90" t="s">
        <v>103</v>
      </c>
      <c r="B55" s="89" t="s">
        <v>104</v>
      </c>
      <c r="C55" s="109" t="s">
        <v>51</v>
      </c>
      <c r="D55" s="100">
        <v>99.8</v>
      </c>
      <c r="E55" s="100">
        <v>92.1</v>
      </c>
      <c r="F55" s="100">
        <v>90</v>
      </c>
      <c r="G55" s="100">
        <v>100</v>
      </c>
      <c r="H55" s="100">
        <v>100.5</v>
      </c>
      <c r="I55" s="100">
        <v>100.4</v>
      </c>
      <c r="J55" s="100">
        <v>101.2</v>
      </c>
      <c r="K55" s="100">
        <v>100.4</v>
      </c>
      <c r="L55" s="100">
        <v>101.5</v>
      </c>
    </row>
    <row r="56" spans="1:12" ht="63" x14ac:dyDescent="0.25">
      <c r="A56" s="90" t="s">
        <v>105</v>
      </c>
      <c r="B56" s="89" t="s">
        <v>106</v>
      </c>
      <c r="C56" s="109" t="s">
        <v>51</v>
      </c>
      <c r="D56" s="100">
        <v>104.6</v>
      </c>
      <c r="E56" s="100">
        <v>174.5</v>
      </c>
      <c r="F56" s="100">
        <v>95</v>
      </c>
      <c r="G56" s="100">
        <v>103</v>
      </c>
      <c r="H56" s="100">
        <v>105</v>
      </c>
      <c r="I56" s="100">
        <v>103</v>
      </c>
      <c r="J56" s="100">
        <v>106</v>
      </c>
      <c r="K56" s="100">
        <v>103</v>
      </c>
      <c r="L56" s="100">
        <v>106</v>
      </c>
    </row>
    <row r="57" spans="1:12" ht="63" x14ac:dyDescent="0.25">
      <c r="A57" s="90" t="s">
        <v>107</v>
      </c>
      <c r="B57" s="89" t="s">
        <v>108</v>
      </c>
      <c r="C57" s="109" t="s">
        <v>51</v>
      </c>
      <c r="D57" s="100">
        <v>148.19999999999999</v>
      </c>
      <c r="E57" s="100">
        <v>93.9</v>
      </c>
      <c r="F57" s="100">
        <v>92</v>
      </c>
      <c r="G57" s="100">
        <v>100</v>
      </c>
      <c r="H57" s="100">
        <v>102</v>
      </c>
      <c r="I57" s="100">
        <v>100.3</v>
      </c>
      <c r="J57" s="100">
        <v>102</v>
      </c>
      <c r="K57" s="100">
        <v>101</v>
      </c>
      <c r="L57" s="100">
        <v>103</v>
      </c>
    </row>
    <row r="58" spans="1:12" ht="63" x14ac:dyDescent="0.25">
      <c r="A58" s="90" t="s">
        <v>109</v>
      </c>
      <c r="B58" s="91" t="s">
        <v>110</v>
      </c>
      <c r="C58" s="109" t="s">
        <v>51</v>
      </c>
      <c r="D58" s="100">
        <v>96</v>
      </c>
      <c r="E58" s="100">
        <v>83.9</v>
      </c>
      <c r="F58" s="100">
        <v>106</v>
      </c>
      <c r="G58" s="100">
        <v>100</v>
      </c>
      <c r="H58" s="100">
        <v>100.3</v>
      </c>
      <c r="I58" s="100">
        <v>100.4</v>
      </c>
      <c r="J58" s="100">
        <v>100.9</v>
      </c>
      <c r="K58" s="100">
        <v>101</v>
      </c>
      <c r="L58" s="100">
        <v>102</v>
      </c>
    </row>
    <row r="59" spans="1:12" ht="63" x14ac:dyDescent="0.25">
      <c r="A59" s="90" t="s">
        <v>111</v>
      </c>
      <c r="B59" s="91" t="s">
        <v>112</v>
      </c>
      <c r="C59" s="109" t="s">
        <v>51</v>
      </c>
      <c r="D59" s="100">
        <v>87</v>
      </c>
      <c r="E59" s="100">
        <v>101.4</v>
      </c>
      <c r="F59" s="100">
        <v>116</v>
      </c>
      <c r="G59" s="100">
        <v>100</v>
      </c>
      <c r="H59" s="100">
        <v>100.2</v>
      </c>
      <c r="I59" s="100">
        <v>103.2</v>
      </c>
      <c r="J59" s="100">
        <v>102.8</v>
      </c>
      <c r="K59" s="100">
        <v>102.9</v>
      </c>
      <c r="L59" s="100">
        <v>103</v>
      </c>
    </row>
    <row r="60" spans="1:12" ht="63" x14ac:dyDescent="0.25">
      <c r="A60" s="90" t="s">
        <v>113</v>
      </c>
      <c r="B60" s="91" t="s">
        <v>114</v>
      </c>
      <c r="C60" s="109" t="s">
        <v>51</v>
      </c>
      <c r="D60" s="100">
        <v>133.30000000000001</v>
      </c>
      <c r="E60" s="100">
        <v>104.9</v>
      </c>
      <c r="F60" s="100">
        <v>82</v>
      </c>
      <c r="G60" s="100">
        <v>100</v>
      </c>
      <c r="H60" s="100">
        <v>100.5</v>
      </c>
      <c r="I60" s="100">
        <v>101</v>
      </c>
      <c r="J60" s="100">
        <v>101.3</v>
      </c>
      <c r="K60" s="100">
        <v>101</v>
      </c>
      <c r="L60" s="100">
        <v>102</v>
      </c>
    </row>
    <row r="61" spans="1:12" ht="81" x14ac:dyDescent="0.25">
      <c r="A61" s="90" t="s">
        <v>115</v>
      </c>
      <c r="B61" s="92" t="s">
        <v>116</v>
      </c>
      <c r="C61" s="109" t="s">
        <v>51</v>
      </c>
      <c r="D61" s="100">
        <v>95.5</v>
      </c>
      <c r="E61" s="100">
        <v>93.6</v>
      </c>
      <c r="F61" s="100">
        <v>100</v>
      </c>
      <c r="G61" s="100">
        <v>96</v>
      </c>
      <c r="H61" s="100">
        <v>100</v>
      </c>
      <c r="I61" s="100">
        <v>97</v>
      </c>
      <c r="J61" s="100">
        <v>100</v>
      </c>
      <c r="K61" s="100">
        <v>98</v>
      </c>
      <c r="L61" s="100">
        <v>100</v>
      </c>
    </row>
    <row r="62" spans="1:12" ht="117" x14ac:dyDescent="0.25">
      <c r="A62" s="90" t="s">
        <v>117</v>
      </c>
      <c r="B62" s="92" t="s">
        <v>118</v>
      </c>
      <c r="C62" s="109" t="s">
        <v>51</v>
      </c>
      <c r="D62" s="100">
        <v>106.5</v>
      </c>
      <c r="E62" s="100">
        <v>115.6</v>
      </c>
      <c r="F62" s="100">
        <v>96</v>
      </c>
      <c r="G62" s="100">
        <v>97</v>
      </c>
      <c r="H62" s="100">
        <v>100</v>
      </c>
      <c r="I62" s="100">
        <v>98</v>
      </c>
      <c r="J62" s="100">
        <v>100</v>
      </c>
      <c r="K62" s="100">
        <v>99</v>
      </c>
      <c r="L62" s="100">
        <v>100</v>
      </c>
    </row>
    <row r="63" spans="1:12" x14ac:dyDescent="0.25">
      <c r="A63" s="90" t="s">
        <v>119</v>
      </c>
      <c r="B63" s="91" t="s">
        <v>120</v>
      </c>
      <c r="C63" s="88" t="s">
        <v>121</v>
      </c>
      <c r="D63" s="125">
        <v>2860.09</v>
      </c>
      <c r="E63" s="100">
        <v>2968.7</v>
      </c>
      <c r="F63" s="100">
        <v>2893.7</v>
      </c>
      <c r="G63" s="100">
        <v>2909.1</v>
      </c>
      <c r="H63" s="100">
        <v>2909.1</v>
      </c>
      <c r="I63" s="100">
        <v>2909.1</v>
      </c>
      <c r="J63" s="100">
        <v>2909.1</v>
      </c>
      <c r="K63" s="100">
        <v>2909.1</v>
      </c>
      <c r="L63" s="100">
        <v>2909.1</v>
      </c>
    </row>
    <row r="64" spans="1:12" ht="84" x14ac:dyDescent="0.25">
      <c r="A64" s="90" t="s">
        <v>122</v>
      </c>
      <c r="B64" s="89" t="s">
        <v>123</v>
      </c>
      <c r="C64" s="109" t="s">
        <v>124</v>
      </c>
      <c r="D64" s="100">
        <v>4242.8900000000003</v>
      </c>
      <c r="E64" s="100">
        <v>4524.76</v>
      </c>
      <c r="F64" s="100">
        <v>4778.1400000000003</v>
      </c>
      <c r="G64" s="100">
        <v>5045.72</v>
      </c>
      <c r="H64" s="100">
        <v>5017.05</v>
      </c>
      <c r="I64" s="100">
        <v>5222.32</v>
      </c>
      <c r="J64" s="100">
        <v>5162.55</v>
      </c>
      <c r="K64" s="100">
        <v>5405.1</v>
      </c>
      <c r="L64" s="100">
        <v>5312.26</v>
      </c>
    </row>
    <row r="65" spans="1:14" ht="84" x14ac:dyDescent="0.25">
      <c r="A65" s="90" t="s">
        <v>125</v>
      </c>
      <c r="B65" s="89" t="s">
        <v>126</v>
      </c>
      <c r="C65" s="109" t="s">
        <v>127</v>
      </c>
      <c r="D65" s="100">
        <v>102.26</v>
      </c>
      <c r="E65" s="100">
        <v>106.6</v>
      </c>
      <c r="F65" s="100">
        <v>105.6</v>
      </c>
      <c r="G65" s="100">
        <v>105.6</v>
      </c>
      <c r="H65" s="100">
        <v>105</v>
      </c>
      <c r="I65" s="100">
        <v>103.5</v>
      </c>
      <c r="J65" s="100">
        <v>102.9</v>
      </c>
      <c r="K65" s="100">
        <v>103.5</v>
      </c>
      <c r="L65" s="100">
        <v>102.9</v>
      </c>
      <c r="M65" s="55"/>
      <c r="N65" s="55"/>
    </row>
    <row r="66" spans="1:14" x14ac:dyDescent="0.25">
      <c r="A66" s="90"/>
      <c r="B66" s="110" t="s">
        <v>128</v>
      </c>
      <c r="C66" s="109"/>
      <c r="D66" s="88"/>
      <c r="E66" s="88"/>
      <c r="F66" s="88"/>
      <c r="G66" s="88"/>
      <c r="H66" s="88"/>
      <c r="I66" s="88"/>
      <c r="J66" s="88"/>
      <c r="K66" s="88"/>
      <c r="L66" s="88"/>
      <c r="M66" s="55"/>
      <c r="N66" s="55"/>
    </row>
    <row r="67" spans="1:14" x14ac:dyDescent="0.25">
      <c r="A67" s="90" t="s">
        <v>129</v>
      </c>
      <c r="B67" s="91" t="s">
        <v>130</v>
      </c>
      <c r="C67" s="88" t="s">
        <v>40</v>
      </c>
      <c r="D67" s="100">
        <v>127308</v>
      </c>
      <c r="E67" s="124">
        <v>136207.20000000001</v>
      </c>
      <c r="F67" s="100">
        <v>143430</v>
      </c>
      <c r="G67" s="100">
        <v>139665</v>
      </c>
      <c r="H67" s="100">
        <v>147000</v>
      </c>
      <c r="I67" s="100">
        <v>146000</v>
      </c>
      <c r="J67" s="100">
        <v>155800</v>
      </c>
      <c r="K67" s="100">
        <v>152200</v>
      </c>
      <c r="L67" s="100">
        <v>164650</v>
      </c>
      <c r="M67" s="55"/>
      <c r="N67" s="55"/>
    </row>
    <row r="68" spans="1:14" ht="63" x14ac:dyDescent="0.25">
      <c r="A68" s="90" t="s">
        <v>131</v>
      </c>
      <c r="B68" s="91" t="s">
        <v>132</v>
      </c>
      <c r="C68" s="109" t="s">
        <v>51</v>
      </c>
      <c r="D68" s="100">
        <v>100.6</v>
      </c>
      <c r="E68" s="100">
        <v>106.5</v>
      </c>
      <c r="F68" s="100">
        <v>105.3</v>
      </c>
      <c r="G68" s="100">
        <v>95</v>
      </c>
      <c r="H68" s="100">
        <v>100</v>
      </c>
      <c r="I68" s="100">
        <v>100.7</v>
      </c>
      <c r="J68" s="100">
        <v>102.1</v>
      </c>
      <c r="K68" s="100">
        <v>100.7</v>
      </c>
      <c r="L68" s="100">
        <v>102.3</v>
      </c>
      <c r="M68" s="55"/>
      <c r="N68" s="55"/>
    </row>
    <row r="69" spans="1:14" x14ac:dyDescent="0.25">
      <c r="A69" s="90" t="s">
        <v>133</v>
      </c>
      <c r="B69" s="91" t="s">
        <v>134</v>
      </c>
      <c r="C69" s="88" t="s">
        <v>40</v>
      </c>
      <c r="D69" s="100">
        <v>70944</v>
      </c>
      <c r="E69" s="100">
        <v>78772.5</v>
      </c>
      <c r="F69" s="100">
        <v>85290</v>
      </c>
      <c r="G69" s="100">
        <v>81300</v>
      </c>
      <c r="H69" s="100">
        <v>87400</v>
      </c>
      <c r="I69" s="100">
        <v>85000</v>
      </c>
      <c r="J69" s="100">
        <v>92990</v>
      </c>
      <c r="K69" s="100">
        <v>88700</v>
      </c>
      <c r="L69" s="100">
        <v>98650</v>
      </c>
      <c r="M69" s="55"/>
      <c r="N69" s="55"/>
    </row>
    <row r="70" spans="1:14" ht="63" x14ac:dyDescent="0.25">
      <c r="A70" s="90" t="s">
        <v>135</v>
      </c>
      <c r="B70" s="91" t="s">
        <v>136</v>
      </c>
      <c r="C70" s="109" t="s">
        <v>51</v>
      </c>
      <c r="D70" s="88">
        <v>96.8</v>
      </c>
      <c r="E70" s="88">
        <v>109.4</v>
      </c>
      <c r="F70" s="88">
        <v>108.6</v>
      </c>
      <c r="G70" s="88">
        <v>93</v>
      </c>
      <c r="H70" s="88">
        <v>97</v>
      </c>
      <c r="I70" s="88">
        <v>100.8</v>
      </c>
      <c r="J70" s="88">
        <v>102.5</v>
      </c>
      <c r="K70" s="88">
        <v>100.8</v>
      </c>
      <c r="L70" s="88">
        <v>102.5</v>
      </c>
      <c r="M70" s="55"/>
      <c r="N70" s="55"/>
    </row>
    <row r="71" spans="1:14" x14ac:dyDescent="0.25">
      <c r="A71" s="90" t="s">
        <v>137</v>
      </c>
      <c r="B71" s="91" t="s">
        <v>138</v>
      </c>
      <c r="C71" s="88" t="s">
        <v>40</v>
      </c>
      <c r="D71" s="88">
        <v>56364</v>
      </c>
      <c r="E71" s="88">
        <v>57434.7</v>
      </c>
      <c r="F71" s="88">
        <v>58140</v>
      </c>
      <c r="G71" s="88">
        <v>58365</v>
      </c>
      <c r="H71" s="88">
        <v>59600</v>
      </c>
      <c r="I71" s="88">
        <v>61000</v>
      </c>
      <c r="J71" s="88">
        <v>62810</v>
      </c>
      <c r="K71" s="88">
        <v>63500</v>
      </c>
      <c r="L71" s="88">
        <v>66000</v>
      </c>
      <c r="M71" s="55"/>
      <c r="N71" s="55"/>
    </row>
    <row r="72" spans="1:14" ht="63" x14ac:dyDescent="0.25">
      <c r="A72" s="90" t="s">
        <v>139</v>
      </c>
      <c r="B72" s="91" t="s">
        <v>140</v>
      </c>
      <c r="C72" s="109" t="s">
        <v>51</v>
      </c>
      <c r="D72" s="88">
        <v>105</v>
      </c>
      <c r="E72" s="88">
        <v>102.8</v>
      </c>
      <c r="F72" s="88">
        <v>100.8</v>
      </c>
      <c r="G72" s="88">
        <v>100.6</v>
      </c>
      <c r="H72" s="88">
        <v>101</v>
      </c>
      <c r="I72" s="88">
        <v>100.6</v>
      </c>
      <c r="J72" s="88">
        <v>101</v>
      </c>
      <c r="K72" s="88">
        <v>100.6</v>
      </c>
      <c r="L72" s="88">
        <v>101</v>
      </c>
      <c r="M72" s="55"/>
      <c r="N72" s="55"/>
    </row>
    <row r="73" spans="1:14" x14ac:dyDescent="0.25">
      <c r="A73" s="90"/>
      <c r="B73" s="123" t="s">
        <v>141</v>
      </c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55"/>
      <c r="N73" s="55"/>
    </row>
    <row r="74" spans="1:14" ht="63" x14ac:dyDescent="0.25">
      <c r="A74" s="90" t="s">
        <v>142</v>
      </c>
      <c r="B74" s="89" t="s">
        <v>143</v>
      </c>
      <c r="C74" s="109" t="s">
        <v>144</v>
      </c>
      <c r="D74" s="121">
        <v>29865.5</v>
      </c>
      <c r="E74" s="100">
        <v>31970.6</v>
      </c>
      <c r="F74" s="100">
        <v>33539</v>
      </c>
      <c r="G74" s="100">
        <v>34433.699999999997</v>
      </c>
      <c r="H74" s="100">
        <v>35251.199999999997</v>
      </c>
      <c r="I74" s="100">
        <v>35567.199999999997</v>
      </c>
      <c r="J74" s="100">
        <v>37156.6</v>
      </c>
      <c r="K74" s="100">
        <v>36516</v>
      </c>
      <c r="L74" s="100">
        <v>39241.4</v>
      </c>
      <c r="M74" s="55"/>
      <c r="N74" s="55"/>
    </row>
    <row r="75" spans="1:14" ht="84" x14ac:dyDescent="0.25">
      <c r="A75" s="90" t="s">
        <v>145</v>
      </c>
      <c r="B75" s="89" t="s">
        <v>146</v>
      </c>
      <c r="C75" s="109" t="s">
        <v>51</v>
      </c>
      <c r="D75" s="121">
        <v>83.1</v>
      </c>
      <c r="E75" s="100">
        <v>100</v>
      </c>
      <c r="F75" s="100">
        <v>100.1</v>
      </c>
      <c r="G75" s="100">
        <v>97.5</v>
      </c>
      <c r="H75" s="100">
        <v>100.1</v>
      </c>
      <c r="I75" s="100">
        <v>98</v>
      </c>
      <c r="J75" s="100">
        <v>100.1</v>
      </c>
      <c r="K75" s="100">
        <v>97.5</v>
      </c>
      <c r="L75" s="100">
        <v>100.2</v>
      </c>
      <c r="M75" s="55"/>
      <c r="N75" s="122"/>
    </row>
    <row r="76" spans="1:14" x14ac:dyDescent="0.25">
      <c r="A76" s="90" t="s">
        <v>147</v>
      </c>
      <c r="B76" s="91" t="s">
        <v>148</v>
      </c>
      <c r="C76" s="109" t="s">
        <v>149</v>
      </c>
      <c r="D76" s="121">
        <v>108</v>
      </c>
      <c r="E76" s="100">
        <v>107</v>
      </c>
      <c r="F76" s="100">
        <v>104.8</v>
      </c>
      <c r="G76" s="100">
        <v>105.3</v>
      </c>
      <c r="H76" s="100">
        <v>105</v>
      </c>
      <c r="I76" s="100">
        <v>105.4</v>
      </c>
      <c r="J76" s="100">
        <v>105.3</v>
      </c>
      <c r="K76" s="100">
        <v>105.3</v>
      </c>
      <c r="L76" s="100">
        <v>105.4</v>
      </c>
      <c r="M76" s="55"/>
      <c r="N76" s="55"/>
    </row>
    <row r="77" spans="1:14" x14ac:dyDescent="0.25">
      <c r="A77" s="120" t="s">
        <v>150</v>
      </c>
      <c r="B77" s="119" t="s">
        <v>151</v>
      </c>
      <c r="C77" s="118" t="s">
        <v>152</v>
      </c>
      <c r="D77" s="117">
        <v>858.9</v>
      </c>
      <c r="E77" s="116">
        <v>930.8</v>
      </c>
      <c r="F77" s="116">
        <v>680</v>
      </c>
      <c r="G77" s="116">
        <v>500</v>
      </c>
      <c r="H77" s="116">
        <v>760</v>
      </c>
      <c r="I77" s="116">
        <v>550</v>
      </c>
      <c r="J77" s="116">
        <v>810</v>
      </c>
      <c r="K77" s="116">
        <v>600</v>
      </c>
      <c r="L77" s="116">
        <v>750</v>
      </c>
      <c r="M77" s="68"/>
      <c r="N77" s="68"/>
    </row>
    <row r="78" spans="1:14" x14ac:dyDescent="0.25">
      <c r="A78" s="90"/>
      <c r="B78" s="110" t="s">
        <v>153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55"/>
      <c r="N78" s="55"/>
    </row>
    <row r="79" spans="1:14" ht="63" x14ac:dyDescent="0.25">
      <c r="A79" s="90" t="s">
        <v>154</v>
      </c>
      <c r="B79" s="89" t="s">
        <v>155</v>
      </c>
      <c r="C79" s="109" t="s">
        <v>156</v>
      </c>
      <c r="D79" s="100">
        <v>105</v>
      </c>
      <c r="E79" s="100">
        <v>104</v>
      </c>
      <c r="F79" s="100">
        <v>104.8</v>
      </c>
      <c r="G79" s="100">
        <v>103.5</v>
      </c>
      <c r="H79" s="100">
        <v>103.7</v>
      </c>
      <c r="I79" s="100">
        <v>104</v>
      </c>
      <c r="J79" s="100">
        <v>104</v>
      </c>
      <c r="K79" s="100">
        <v>104</v>
      </c>
      <c r="L79" s="100">
        <v>104</v>
      </c>
      <c r="M79" s="55"/>
      <c r="N79" s="55"/>
    </row>
    <row r="80" spans="1:14" ht="73.5" x14ac:dyDescent="0.25">
      <c r="A80" s="90" t="s">
        <v>157</v>
      </c>
      <c r="B80" s="89" t="s">
        <v>158</v>
      </c>
      <c r="C80" s="109" t="s">
        <v>149</v>
      </c>
      <c r="D80" s="100">
        <v>103</v>
      </c>
      <c r="E80" s="100">
        <v>105.6</v>
      </c>
      <c r="F80" s="100">
        <v>104.5</v>
      </c>
      <c r="G80" s="100">
        <v>103.6</v>
      </c>
      <c r="H80" s="100">
        <v>103.6</v>
      </c>
      <c r="I80" s="100">
        <v>103.8</v>
      </c>
      <c r="J80" s="100">
        <v>103.9</v>
      </c>
      <c r="K80" s="100">
        <v>104</v>
      </c>
      <c r="L80" s="100">
        <v>104</v>
      </c>
      <c r="M80" s="55"/>
      <c r="N80" s="55"/>
    </row>
    <row r="81" spans="1:12" x14ac:dyDescent="0.25">
      <c r="A81" s="90" t="s">
        <v>159</v>
      </c>
      <c r="B81" s="91" t="s">
        <v>160</v>
      </c>
      <c r="C81" s="88" t="s">
        <v>161</v>
      </c>
      <c r="D81" s="100">
        <v>200455.6</v>
      </c>
      <c r="E81" s="115">
        <v>211506.9</v>
      </c>
      <c r="F81" s="115">
        <v>209970</v>
      </c>
      <c r="G81" s="114">
        <v>217739</v>
      </c>
      <c r="H81" s="114">
        <v>218385</v>
      </c>
      <c r="I81" s="114">
        <v>226691</v>
      </c>
      <c r="J81" s="114">
        <v>228037</v>
      </c>
      <c r="K81" s="114">
        <v>237409</v>
      </c>
      <c r="L81" s="114">
        <v>239529</v>
      </c>
    </row>
    <row r="82" spans="1:12" ht="63" x14ac:dyDescent="0.25">
      <c r="A82" s="90" t="s">
        <v>162</v>
      </c>
      <c r="B82" s="91" t="s">
        <v>163</v>
      </c>
      <c r="C82" s="109" t="s">
        <v>51</v>
      </c>
      <c r="D82" s="113">
        <v>100.2</v>
      </c>
      <c r="E82" s="112">
        <v>100</v>
      </c>
      <c r="F82" s="112">
        <v>95</v>
      </c>
      <c r="G82" s="111">
        <v>100</v>
      </c>
      <c r="H82" s="111">
        <v>100.2</v>
      </c>
      <c r="I82" s="111">
        <v>100.3</v>
      </c>
      <c r="J82" s="111">
        <v>100.5</v>
      </c>
      <c r="K82" s="111">
        <v>100.7</v>
      </c>
      <c r="L82" s="111">
        <v>101</v>
      </c>
    </row>
    <row r="83" spans="1:12" x14ac:dyDescent="0.25">
      <c r="A83" s="90" t="s">
        <v>164</v>
      </c>
      <c r="B83" s="91" t="s">
        <v>165</v>
      </c>
      <c r="C83" s="88" t="s">
        <v>149</v>
      </c>
      <c r="D83" s="113">
        <v>102.79</v>
      </c>
      <c r="E83" s="112">
        <v>105.56</v>
      </c>
      <c r="F83" s="112">
        <v>104.5</v>
      </c>
      <c r="G83" s="111">
        <v>103.7</v>
      </c>
      <c r="H83" s="111">
        <v>103.8</v>
      </c>
      <c r="I83" s="111">
        <v>103.8</v>
      </c>
      <c r="J83" s="111">
        <v>103.9</v>
      </c>
      <c r="K83" s="111">
        <v>104</v>
      </c>
      <c r="L83" s="111">
        <v>104</v>
      </c>
    </row>
    <row r="84" spans="1:12" x14ac:dyDescent="0.25">
      <c r="A84" s="90" t="s">
        <v>166</v>
      </c>
      <c r="B84" s="91" t="s">
        <v>167</v>
      </c>
      <c r="C84" s="109" t="s">
        <v>161</v>
      </c>
      <c r="D84" s="113">
        <v>49813.3</v>
      </c>
      <c r="E84" s="112">
        <v>52296.6</v>
      </c>
      <c r="F84" s="112">
        <v>49730</v>
      </c>
      <c r="G84" s="111">
        <v>50392</v>
      </c>
      <c r="H84" s="111">
        <v>51471</v>
      </c>
      <c r="I84" s="111">
        <v>52361</v>
      </c>
      <c r="J84" s="111">
        <v>53641</v>
      </c>
      <c r="K84" s="111">
        <v>54781</v>
      </c>
      <c r="L84" s="111">
        <v>56230</v>
      </c>
    </row>
    <row r="85" spans="1:12" ht="63" x14ac:dyDescent="0.25">
      <c r="A85" s="90" t="s">
        <v>168</v>
      </c>
      <c r="B85" s="91" t="s">
        <v>169</v>
      </c>
      <c r="C85" s="109" t="s">
        <v>51</v>
      </c>
      <c r="D85" s="113">
        <v>99.2</v>
      </c>
      <c r="E85" s="112">
        <v>98.8</v>
      </c>
      <c r="F85" s="112">
        <v>91</v>
      </c>
      <c r="G85" s="111">
        <v>98</v>
      </c>
      <c r="H85" s="111">
        <v>100</v>
      </c>
      <c r="I85" s="111">
        <v>100.2</v>
      </c>
      <c r="J85" s="111">
        <v>100.4</v>
      </c>
      <c r="K85" s="111">
        <v>100.5</v>
      </c>
      <c r="L85" s="111">
        <v>100.7</v>
      </c>
    </row>
    <row r="86" spans="1:12" x14ac:dyDescent="0.25">
      <c r="A86" s="90" t="s">
        <v>170</v>
      </c>
      <c r="B86" s="91" t="s">
        <v>171</v>
      </c>
      <c r="C86" s="109" t="s">
        <v>149</v>
      </c>
      <c r="D86" s="113">
        <v>104.4</v>
      </c>
      <c r="E86" s="112">
        <v>106.3</v>
      </c>
      <c r="F86" s="112">
        <v>104.5</v>
      </c>
      <c r="G86" s="111">
        <v>103.4</v>
      </c>
      <c r="H86" s="111">
        <v>103.5</v>
      </c>
      <c r="I86" s="111">
        <v>103.7</v>
      </c>
      <c r="J86" s="111">
        <v>103.8</v>
      </c>
      <c r="K86" s="111">
        <v>104.1</v>
      </c>
      <c r="L86" s="111">
        <v>104.1</v>
      </c>
    </row>
    <row r="87" spans="1:12" x14ac:dyDescent="0.25">
      <c r="A87" s="90"/>
      <c r="B87" s="110" t="s">
        <v>172</v>
      </c>
      <c r="C87" s="88"/>
      <c r="D87" s="88"/>
      <c r="E87" s="88"/>
      <c r="F87" s="88"/>
      <c r="G87" s="88"/>
      <c r="H87" s="88"/>
      <c r="I87" s="88"/>
      <c r="J87" s="88"/>
      <c r="K87" s="88"/>
      <c r="L87" s="88"/>
    </row>
    <row r="88" spans="1:12" ht="21" x14ac:dyDescent="0.25">
      <c r="A88" s="90" t="s">
        <v>173</v>
      </c>
      <c r="B88" s="91" t="s">
        <v>174</v>
      </c>
      <c r="C88" s="109" t="s">
        <v>175</v>
      </c>
      <c r="D88" s="101">
        <v>239.48</v>
      </c>
      <c r="E88" s="100">
        <v>226.04</v>
      </c>
      <c r="F88" s="100">
        <v>290.66000000000003</v>
      </c>
      <c r="G88" s="100">
        <v>300.83</v>
      </c>
      <c r="H88" s="100">
        <v>305.19</v>
      </c>
      <c r="I88" s="100">
        <v>306.85000000000002</v>
      </c>
      <c r="J88" s="100">
        <v>309.77</v>
      </c>
      <c r="K88" s="100">
        <v>311.45</v>
      </c>
      <c r="L88" s="100">
        <v>314.42</v>
      </c>
    </row>
    <row r="89" spans="1:12" ht="21" x14ac:dyDescent="0.25">
      <c r="A89" s="90" t="s">
        <v>176</v>
      </c>
      <c r="B89" s="91" t="s">
        <v>177</v>
      </c>
      <c r="C89" s="109" t="s">
        <v>175</v>
      </c>
      <c r="D89" s="101">
        <v>183.05</v>
      </c>
      <c r="E89" s="100">
        <v>239.02</v>
      </c>
      <c r="F89" s="100">
        <v>215.12</v>
      </c>
      <c r="G89" s="100">
        <v>225.88</v>
      </c>
      <c r="H89" s="100">
        <v>229.53</v>
      </c>
      <c r="I89" s="100">
        <v>229.26</v>
      </c>
      <c r="J89" s="100">
        <v>235.27</v>
      </c>
      <c r="K89" s="100">
        <v>232.7</v>
      </c>
      <c r="L89" s="100">
        <v>241.15</v>
      </c>
    </row>
    <row r="90" spans="1:12" x14ac:dyDescent="0.25">
      <c r="A90" s="90"/>
      <c r="B90" s="98" t="s">
        <v>178</v>
      </c>
      <c r="C90" s="109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1:12" ht="21" x14ac:dyDescent="0.25">
      <c r="A91" s="90" t="s">
        <v>179</v>
      </c>
      <c r="B91" s="91" t="s">
        <v>180</v>
      </c>
      <c r="C91" s="109" t="s">
        <v>175</v>
      </c>
      <c r="D91" s="101">
        <v>157.54</v>
      </c>
      <c r="E91" s="100">
        <v>109.4</v>
      </c>
      <c r="F91" s="100">
        <v>160.66</v>
      </c>
      <c r="G91" s="100">
        <v>166.28</v>
      </c>
      <c r="H91" s="100">
        <v>168.69</v>
      </c>
      <c r="I91" s="100">
        <v>169.61</v>
      </c>
      <c r="J91" s="100">
        <v>171.22</v>
      </c>
      <c r="K91" s="100">
        <v>172.15</v>
      </c>
      <c r="L91" s="100">
        <v>173.79</v>
      </c>
    </row>
    <row r="92" spans="1:12" ht="21" x14ac:dyDescent="0.25">
      <c r="A92" s="90" t="s">
        <v>181</v>
      </c>
      <c r="B92" s="91" t="s">
        <v>182</v>
      </c>
      <c r="C92" s="109" t="s">
        <v>175</v>
      </c>
      <c r="D92" s="101">
        <v>0</v>
      </c>
      <c r="E92" s="100">
        <v>0</v>
      </c>
      <c r="F92" s="100">
        <v>0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</row>
    <row r="93" spans="1:12" ht="21" x14ac:dyDescent="0.25">
      <c r="A93" s="90" t="s">
        <v>183</v>
      </c>
      <c r="B93" s="91" t="s">
        <v>184</v>
      </c>
      <c r="C93" s="109" t="s">
        <v>175</v>
      </c>
      <c r="D93" s="101">
        <v>128.47</v>
      </c>
      <c r="E93" s="100">
        <v>169.5</v>
      </c>
      <c r="F93" s="100">
        <v>157.6</v>
      </c>
      <c r="G93" s="100">
        <v>165.48</v>
      </c>
      <c r="H93" s="100">
        <v>167.84</v>
      </c>
      <c r="I93" s="100">
        <v>167.96</v>
      </c>
      <c r="J93" s="100">
        <v>172.21</v>
      </c>
      <c r="K93" s="100">
        <v>170.48</v>
      </c>
      <c r="L93" s="100">
        <v>176.17</v>
      </c>
    </row>
    <row r="94" spans="1:12" x14ac:dyDescent="0.25">
      <c r="A94" s="90"/>
      <c r="B94" s="98" t="s">
        <v>185</v>
      </c>
      <c r="C94" s="109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1:12" ht="21" x14ac:dyDescent="0.25">
      <c r="A95" s="90" t="s">
        <v>186</v>
      </c>
      <c r="B95" s="91" t="s">
        <v>180</v>
      </c>
      <c r="C95" s="109" t="s">
        <v>175</v>
      </c>
      <c r="D95" s="101">
        <v>81.94</v>
      </c>
      <c r="E95" s="100">
        <v>116.7</v>
      </c>
      <c r="F95" s="100">
        <v>130</v>
      </c>
      <c r="G95" s="100">
        <v>134.55000000000001</v>
      </c>
      <c r="H95" s="100">
        <v>136.5</v>
      </c>
      <c r="I95" s="100">
        <v>137.24</v>
      </c>
      <c r="J95" s="100">
        <v>138.55000000000001</v>
      </c>
      <c r="K95" s="100">
        <v>138.28</v>
      </c>
      <c r="L95" s="100">
        <v>140.63</v>
      </c>
    </row>
    <row r="96" spans="1:12" ht="21" x14ac:dyDescent="0.25">
      <c r="A96" s="90" t="s">
        <v>187</v>
      </c>
      <c r="B96" s="91" t="s">
        <v>184</v>
      </c>
      <c r="C96" s="109" t="s">
        <v>175</v>
      </c>
      <c r="D96" s="101">
        <v>54.6</v>
      </c>
      <c r="E96" s="100">
        <v>69.5</v>
      </c>
      <c r="F96" s="100">
        <v>57.4</v>
      </c>
      <c r="G96" s="100">
        <v>60.38</v>
      </c>
      <c r="H96" s="100">
        <v>61.65</v>
      </c>
      <c r="I96" s="100">
        <v>61.31</v>
      </c>
      <c r="J96" s="100">
        <v>63.07</v>
      </c>
      <c r="K96" s="100">
        <v>62.23</v>
      </c>
      <c r="L96" s="100">
        <v>64.959999999999994</v>
      </c>
    </row>
    <row r="97" spans="1:12" ht="73.5" x14ac:dyDescent="0.25">
      <c r="A97" s="90"/>
      <c r="B97" s="99" t="s">
        <v>188</v>
      </c>
      <c r="C97" s="88"/>
      <c r="D97" s="88"/>
      <c r="E97" s="88"/>
      <c r="F97" s="88"/>
      <c r="G97" s="88"/>
      <c r="H97" s="88"/>
      <c r="I97" s="88"/>
      <c r="J97" s="88"/>
      <c r="K97" s="88"/>
      <c r="L97" s="88"/>
    </row>
    <row r="98" spans="1:12" ht="84" x14ac:dyDescent="0.25">
      <c r="A98" s="90" t="s">
        <v>189</v>
      </c>
      <c r="B98" s="89" t="s">
        <v>190</v>
      </c>
      <c r="C98" s="88" t="s">
        <v>191</v>
      </c>
      <c r="D98" s="101">
        <v>10492</v>
      </c>
      <c r="E98" s="100">
        <v>9872</v>
      </c>
      <c r="F98" s="100">
        <v>9190</v>
      </c>
      <c r="G98" s="100">
        <v>9098</v>
      </c>
      <c r="H98" s="100">
        <v>9144</v>
      </c>
      <c r="I98" s="100">
        <v>9007</v>
      </c>
      <c r="J98" s="100">
        <v>9098</v>
      </c>
      <c r="K98" s="100">
        <v>9007</v>
      </c>
      <c r="L98" s="100">
        <v>9098</v>
      </c>
    </row>
    <row r="99" spans="1:12" ht="157.5" x14ac:dyDescent="0.25">
      <c r="A99" s="90" t="s">
        <v>192</v>
      </c>
      <c r="B99" s="89" t="s">
        <v>193</v>
      </c>
      <c r="C99" s="88" t="s">
        <v>14</v>
      </c>
      <c r="D99" s="101">
        <v>63.508000000000003</v>
      </c>
      <c r="E99" s="100">
        <v>61.037999999999997</v>
      </c>
      <c r="F99" s="100">
        <v>60.755000000000003</v>
      </c>
      <c r="G99" s="100">
        <v>59.54</v>
      </c>
      <c r="H99" s="100">
        <v>60.146999999999998</v>
      </c>
      <c r="I99" s="100">
        <v>58.646999999999998</v>
      </c>
      <c r="J99" s="100">
        <v>59.545999999999999</v>
      </c>
      <c r="K99" s="100">
        <v>58.646999999999998</v>
      </c>
      <c r="L99" s="100">
        <v>59.545999999999999</v>
      </c>
    </row>
    <row r="100" spans="1:12" ht="73.5" x14ac:dyDescent="0.25">
      <c r="A100" s="90" t="s">
        <v>194</v>
      </c>
      <c r="B100" s="89" t="s">
        <v>195</v>
      </c>
      <c r="C100" s="88" t="s">
        <v>196</v>
      </c>
      <c r="D100" s="101">
        <v>269</v>
      </c>
      <c r="E100" s="100">
        <v>268</v>
      </c>
      <c r="F100" s="100">
        <v>260</v>
      </c>
      <c r="G100" s="100">
        <v>260</v>
      </c>
      <c r="H100" s="100">
        <v>262.60000000000002</v>
      </c>
      <c r="I100" s="100">
        <v>261.3</v>
      </c>
      <c r="J100" s="100">
        <v>267.8</v>
      </c>
      <c r="K100" s="100">
        <v>263.89999999999998</v>
      </c>
      <c r="L100" s="100">
        <v>270.5</v>
      </c>
    </row>
    <row r="101" spans="1:12" x14ac:dyDescent="0.25">
      <c r="A101" s="90"/>
      <c r="B101" s="110" t="s">
        <v>197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</row>
    <row r="102" spans="1:12" x14ac:dyDescent="0.25">
      <c r="A102" s="90" t="s">
        <v>198</v>
      </c>
      <c r="B102" s="91" t="s">
        <v>199</v>
      </c>
      <c r="C102" s="88" t="s">
        <v>161</v>
      </c>
      <c r="D102" s="101">
        <v>106230.3</v>
      </c>
      <c r="E102" s="100">
        <v>120578.9</v>
      </c>
      <c r="F102" s="100">
        <v>120504.1</v>
      </c>
      <c r="G102" s="100">
        <v>122831.3</v>
      </c>
      <c r="H102" s="100">
        <v>127620.9</v>
      </c>
      <c r="I102" s="100">
        <v>125265.5</v>
      </c>
      <c r="J102" s="100">
        <v>134646.9</v>
      </c>
      <c r="K102" s="100">
        <v>130445.4</v>
      </c>
      <c r="L102" s="100">
        <v>141655.4</v>
      </c>
    </row>
    <row r="103" spans="1:12" ht="63" x14ac:dyDescent="0.25">
      <c r="A103" s="90" t="s">
        <v>200</v>
      </c>
      <c r="B103" s="91" t="s">
        <v>201</v>
      </c>
      <c r="C103" s="109" t="s">
        <v>51</v>
      </c>
      <c r="D103" s="101">
        <v>89.6</v>
      </c>
      <c r="E103" s="100">
        <v>107</v>
      </c>
      <c r="F103" s="100">
        <v>93.4</v>
      </c>
      <c r="G103" s="100">
        <v>95.8</v>
      </c>
      <c r="H103" s="100">
        <v>100.1</v>
      </c>
      <c r="I103" s="100">
        <v>96.3</v>
      </c>
      <c r="J103" s="100">
        <v>100.1</v>
      </c>
      <c r="K103" s="100">
        <v>98.8</v>
      </c>
      <c r="L103" s="100">
        <v>100.1</v>
      </c>
    </row>
    <row r="104" spans="1:12" x14ac:dyDescent="0.25">
      <c r="A104" s="90" t="s">
        <v>202</v>
      </c>
      <c r="B104" s="91" t="s">
        <v>203</v>
      </c>
      <c r="C104" s="88" t="s">
        <v>149</v>
      </c>
      <c r="D104" s="101">
        <v>106.7</v>
      </c>
      <c r="E104" s="100">
        <v>106.1</v>
      </c>
      <c r="F104" s="100">
        <v>107</v>
      </c>
      <c r="G104" s="100">
        <v>106.4</v>
      </c>
      <c r="H104" s="100">
        <v>105.8</v>
      </c>
      <c r="I104" s="100">
        <v>105.9</v>
      </c>
      <c r="J104" s="100">
        <v>105.4</v>
      </c>
      <c r="K104" s="100">
        <v>105.4</v>
      </c>
      <c r="L104" s="100">
        <v>105.1</v>
      </c>
    </row>
    <row r="105" spans="1:12" ht="73.5" x14ac:dyDescent="0.25">
      <c r="A105" s="108" t="s">
        <v>204</v>
      </c>
      <c r="B105" s="107" t="s">
        <v>205</v>
      </c>
      <c r="C105" s="106" t="s">
        <v>206</v>
      </c>
      <c r="D105" s="105">
        <v>32</v>
      </c>
      <c r="E105" s="104">
        <v>34.700000000000003</v>
      </c>
      <c r="F105" s="104">
        <v>33.03</v>
      </c>
      <c r="G105" s="104">
        <v>32.75</v>
      </c>
      <c r="H105" s="104">
        <v>33.229999999999997</v>
      </c>
      <c r="I105" s="104">
        <v>32.11</v>
      </c>
      <c r="J105" s="104">
        <v>32.979999999999997</v>
      </c>
      <c r="K105" s="104">
        <v>32.17</v>
      </c>
      <c r="L105" s="104">
        <v>32.76</v>
      </c>
    </row>
    <row r="106" spans="1:12" ht="171" x14ac:dyDescent="0.25">
      <c r="A106" s="90"/>
      <c r="B106" s="92" t="s">
        <v>207</v>
      </c>
      <c r="C106" s="88"/>
      <c r="D106" s="88"/>
      <c r="E106" s="103"/>
      <c r="F106" s="103"/>
      <c r="G106" s="103"/>
      <c r="H106" s="103"/>
      <c r="I106" s="103"/>
      <c r="J106" s="103"/>
      <c r="K106" s="103"/>
      <c r="L106" s="103"/>
    </row>
    <row r="107" spans="1:12" x14ac:dyDescent="0.25">
      <c r="A107" s="90" t="s">
        <v>208</v>
      </c>
      <c r="B107" s="91" t="s">
        <v>209</v>
      </c>
      <c r="C107" s="88" t="s">
        <v>161</v>
      </c>
      <c r="D107" s="101">
        <v>25616.6</v>
      </c>
      <c r="E107" s="100">
        <v>22907.7</v>
      </c>
      <c r="F107" s="100">
        <v>21409.06</v>
      </c>
      <c r="G107" s="100">
        <v>20121.3</v>
      </c>
      <c r="H107" s="100">
        <v>20235.41</v>
      </c>
      <c r="I107" s="100">
        <v>19000.29</v>
      </c>
      <c r="J107" s="100">
        <v>19198.68</v>
      </c>
      <c r="K107" s="100">
        <v>18026.84</v>
      </c>
      <c r="L107" s="100">
        <v>18267.060000000001</v>
      </c>
    </row>
    <row r="108" spans="1:12" x14ac:dyDescent="0.25">
      <c r="A108" s="90" t="s">
        <v>210</v>
      </c>
      <c r="B108" s="91" t="s">
        <v>211</v>
      </c>
      <c r="C108" s="88" t="s">
        <v>161</v>
      </c>
      <c r="D108" s="101">
        <v>43893</v>
      </c>
      <c r="E108" s="100">
        <v>55902.1</v>
      </c>
      <c r="F108" s="100">
        <v>59815.25</v>
      </c>
      <c r="G108" s="100">
        <v>63643.42</v>
      </c>
      <c r="H108" s="100">
        <v>63284.53</v>
      </c>
      <c r="I108" s="100">
        <v>67398.38</v>
      </c>
      <c r="J108" s="100">
        <v>66701.899999999994</v>
      </c>
      <c r="K108" s="100">
        <v>71037.899999999994</v>
      </c>
      <c r="L108" s="100">
        <v>70103.69</v>
      </c>
    </row>
    <row r="109" spans="1:12" x14ac:dyDescent="0.25">
      <c r="A109" s="90" t="s">
        <v>212</v>
      </c>
      <c r="B109" s="93" t="s">
        <v>213</v>
      </c>
      <c r="C109" s="88" t="s">
        <v>161</v>
      </c>
      <c r="D109" s="101">
        <v>8367.1</v>
      </c>
      <c r="E109" s="100">
        <v>10501.7</v>
      </c>
      <c r="F109" s="100">
        <v>11236.82</v>
      </c>
      <c r="G109" s="100">
        <v>11955.98</v>
      </c>
      <c r="H109" s="100">
        <v>11888.55</v>
      </c>
      <c r="I109" s="100">
        <v>12661.38</v>
      </c>
      <c r="J109" s="100">
        <v>12530.54</v>
      </c>
      <c r="K109" s="100">
        <v>13345.09</v>
      </c>
      <c r="L109" s="100">
        <v>13169.59</v>
      </c>
    </row>
    <row r="110" spans="1:12" x14ac:dyDescent="0.25">
      <c r="A110" s="90" t="s">
        <v>214</v>
      </c>
      <c r="B110" s="102" t="s">
        <v>215</v>
      </c>
      <c r="C110" s="88" t="s">
        <v>161</v>
      </c>
      <c r="D110" s="100" t="s">
        <v>408</v>
      </c>
      <c r="E110" s="100" t="s">
        <v>408</v>
      </c>
      <c r="F110" s="100" t="s">
        <v>408</v>
      </c>
      <c r="G110" s="100" t="s">
        <v>408</v>
      </c>
      <c r="H110" s="100" t="s">
        <v>408</v>
      </c>
      <c r="I110" s="100" t="s">
        <v>408</v>
      </c>
      <c r="J110" s="100" t="s">
        <v>408</v>
      </c>
      <c r="K110" s="100" t="s">
        <v>408</v>
      </c>
      <c r="L110" s="100" t="s">
        <v>408</v>
      </c>
    </row>
    <row r="111" spans="1:12" x14ac:dyDescent="0.25">
      <c r="A111" s="90" t="s">
        <v>216</v>
      </c>
      <c r="B111" s="93" t="s">
        <v>217</v>
      </c>
      <c r="C111" s="88" t="s">
        <v>161</v>
      </c>
      <c r="D111" s="101">
        <v>303.8</v>
      </c>
      <c r="E111" s="100">
        <v>312.8</v>
      </c>
      <c r="F111" s="100">
        <v>334.7</v>
      </c>
      <c r="G111" s="100">
        <v>356.1</v>
      </c>
      <c r="H111" s="100">
        <v>354.1</v>
      </c>
      <c r="I111" s="100">
        <v>377.1</v>
      </c>
      <c r="J111" s="100">
        <v>373.2</v>
      </c>
      <c r="K111" s="100">
        <v>397.5</v>
      </c>
      <c r="L111" s="100">
        <v>392.26</v>
      </c>
    </row>
    <row r="112" spans="1:12" x14ac:dyDescent="0.25">
      <c r="A112" s="90" t="s">
        <v>218</v>
      </c>
      <c r="B112" s="93" t="s">
        <v>219</v>
      </c>
      <c r="C112" s="88" t="s">
        <v>161</v>
      </c>
      <c r="D112" s="101">
        <v>10613</v>
      </c>
      <c r="E112" s="100">
        <v>8359.5</v>
      </c>
      <c r="F112" s="100">
        <v>9195.4500000000007</v>
      </c>
      <c r="G112" s="100">
        <v>9306.33</v>
      </c>
      <c r="H112" s="100">
        <v>9538.86</v>
      </c>
      <c r="I112" s="100">
        <v>9420.2999999999993</v>
      </c>
      <c r="J112" s="100">
        <v>10077.56</v>
      </c>
      <c r="K112" s="100">
        <v>9838.2900000000009</v>
      </c>
      <c r="L112" s="100">
        <v>11062.99</v>
      </c>
    </row>
    <row r="113" spans="1:12" x14ac:dyDescent="0.25">
      <c r="A113" s="90" t="s">
        <v>220</v>
      </c>
      <c r="B113" s="102" t="s">
        <v>221</v>
      </c>
      <c r="C113" s="88" t="s">
        <v>161</v>
      </c>
      <c r="D113" s="101">
        <v>6029.2</v>
      </c>
      <c r="E113" s="100">
        <v>5599.1</v>
      </c>
      <c r="F113" s="100">
        <v>6159.01</v>
      </c>
      <c r="G113" s="100">
        <v>6165.17</v>
      </c>
      <c r="H113" s="100">
        <v>6343.78</v>
      </c>
      <c r="I113" s="100">
        <v>6226.82</v>
      </c>
      <c r="J113" s="100">
        <v>6660.97</v>
      </c>
      <c r="K113" s="100">
        <v>6538.16</v>
      </c>
      <c r="L113" s="100">
        <v>7327.07</v>
      </c>
    </row>
    <row r="114" spans="1:12" x14ac:dyDescent="0.25">
      <c r="A114" s="90" t="s">
        <v>222</v>
      </c>
      <c r="B114" s="102" t="s">
        <v>223</v>
      </c>
      <c r="C114" s="88" t="s">
        <v>161</v>
      </c>
      <c r="D114" s="101">
        <v>4278.6000000000004</v>
      </c>
      <c r="E114" s="100">
        <v>2395.9</v>
      </c>
      <c r="F114" s="100">
        <v>2635.49</v>
      </c>
      <c r="G114" s="100">
        <v>2714.55</v>
      </c>
      <c r="H114" s="100">
        <v>2767.26</v>
      </c>
      <c r="I114" s="100">
        <v>2741.7</v>
      </c>
      <c r="J114" s="100">
        <v>2960.97</v>
      </c>
      <c r="K114" s="100">
        <v>2823.95</v>
      </c>
      <c r="L114" s="100">
        <v>3257.07</v>
      </c>
    </row>
    <row r="115" spans="1:12" x14ac:dyDescent="0.25">
      <c r="A115" s="90" t="s">
        <v>224</v>
      </c>
      <c r="B115" s="102" t="s">
        <v>225</v>
      </c>
      <c r="C115" s="88" t="s">
        <v>161</v>
      </c>
      <c r="D115" s="101">
        <v>305.2</v>
      </c>
      <c r="E115" s="100">
        <v>364.5</v>
      </c>
      <c r="F115" s="100">
        <v>400.95</v>
      </c>
      <c r="G115" s="100">
        <v>426.61</v>
      </c>
      <c r="H115" s="100">
        <v>427.81</v>
      </c>
      <c r="I115" s="100">
        <v>451.78</v>
      </c>
      <c r="J115" s="100">
        <v>455.62</v>
      </c>
      <c r="K115" s="100">
        <v>476.18</v>
      </c>
      <c r="L115" s="100">
        <v>478.86</v>
      </c>
    </row>
    <row r="116" spans="1:12" x14ac:dyDescent="0.25">
      <c r="A116" s="90" t="s">
        <v>226</v>
      </c>
      <c r="B116" s="93" t="s">
        <v>227</v>
      </c>
      <c r="C116" s="88" t="s">
        <v>161</v>
      </c>
      <c r="D116" s="100">
        <v>13682.9</v>
      </c>
      <c r="E116" s="100">
        <v>2957.3</v>
      </c>
      <c r="F116" s="100" t="s">
        <v>408</v>
      </c>
      <c r="G116" s="100" t="s">
        <v>408</v>
      </c>
      <c r="H116" s="100" t="s">
        <v>408</v>
      </c>
      <c r="I116" s="100" t="s">
        <v>408</v>
      </c>
      <c r="J116" s="100" t="s">
        <v>408</v>
      </c>
      <c r="K116" s="100" t="s">
        <v>408</v>
      </c>
      <c r="L116" s="100" t="s">
        <v>408</v>
      </c>
    </row>
    <row r="117" spans="1:12" ht="63" x14ac:dyDescent="0.25">
      <c r="A117" s="90"/>
      <c r="B117" s="99" t="s">
        <v>228</v>
      </c>
      <c r="C117" s="88"/>
      <c r="D117" s="67"/>
      <c r="E117" s="67"/>
      <c r="F117" s="67"/>
      <c r="G117" s="67"/>
      <c r="H117" s="67"/>
      <c r="I117" s="67"/>
      <c r="J117" s="67"/>
      <c r="K117" s="67"/>
      <c r="L117" s="67"/>
    </row>
    <row r="118" spans="1:12" ht="63" x14ac:dyDescent="0.25">
      <c r="A118" s="90" t="s">
        <v>229</v>
      </c>
      <c r="B118" s="92" t="s">
        <v>230</v>
      </c>
      <c r="C118" s="88" t="s">
        <v>40</v>
      </c>
      <c r="D118" s="87">
        <v>52692.4</v>
      </c>
      <c r="E118" s="87">
        <v>54575.5</v>
      </c>
      <c r="F118" s="87">
        <v>64334.3</v>
      </c>
      <c r="G118" s="87">
        <v>55139.1</v>
      </c>
      <c r="H118" s="87">
        <v>55666.5</v>
      </c>
      <c r="I118" s="87">
        <v>52922</v>
      </c>
      <c r="J118" s="87">
        <v>53755.4</v>
      </c>
      <c r="K118" s="87">
        <v>53215.4</v>
      </c>
      <c r="L118" s="87">
        <v>54100.9</v>
      </c>
    </row>
    <row r="119" spans="1:12" x14ac:dyDescent="0.25">
      <c r="A119" s="90" t="s">
        <v>231</v>
      </c>
      <c r="B119" s="98" t="s">
        <v>232</v>
      </c>
      <c r="C119" s="88" t="s">
        <v>40</v>
      </c>
      <c r="D119" s="87">
        <v>31924.9</v>
      </c>
      <c r="E119" s="87">
        <v>32490.6</v>
      </c>
      <c r="F119" s="87">
        <v>33826.699999999997</v>
      </c>
      <c r="G119" s="87">
        <v>34772.400000000001</v>
      </c>
      <c r="H119" s="87">
        <v>35299.800000000003</v>
      </c>
      <c r="I119" s="87">
        <v>36896.800000000003</v>
      </c>
      <c r="J119" s="87">
        <v>37730.199999999997</v>
      </c>
      <c r="K119" s="87">
        <v>38712.1</v>
      </c>
      <c r="L119" s="87">
        <v>39597.599999999999</v>
      </c>
    </row>
    <row r="120" spans="1:12" ht="90" x14ac:dyDescent="0.25">
      <c r="A120" s="90" t="s">
        <v>233</v>
      </c>
      <c r="B120" s="92" t="s">
        <v>234</v>
      </c>
      <c r="C120" s="88" t="s">
        <v>40</v>
      </c>
      <c r="D120" s="87">
        <v>28813.5</v>
      </c>
      <c r="E120" s="87">
        <v>30059.4</v>
      </c>
      <c r="F120" s="87">
        <v>31850.400000000001</v>
      </c>
      <c r="G120" s="87">
        <v>33126.9</v>
      </c>
      <c r="H120" s="87">
        <v>33631.9</v>
      </c>
      <c r="I120" s="87">
        <v>35426.800000000003</v>
      </c>
      <c r="J120" s="87">
        <v>36250.6</v>
      </c>
      <c r="K120" s="87">
        <v>37262.1</v>
      </c>
      <c r="L120" s="87">
        <v>38139.1</v>
      </c>
    </row>
    <row r="121" spans="1:12" x14ac:dyDescent="0.25">
      <c r="A121" s="90" t="s">
        <v>235</v>
      </c>
      <c r="B121" s="93" t="s">
        <v>236</v>
      </c>
      <c r="C121" s="88" t="s">
        <v>40</v>
      </c>
      <c r="D121" s="87">
        <v>5172.6000000000004</v>
      </c>
      <c r="E121" s="87">
        <v>4878.6000000000004</v>
      </c>
      <c r="F121" s="87">
        <v>5486.4</v>
      </c>
      <c r="G121" s="87">
        <v>5494.7</v>
      </c>
      <c r="H121" s="87">
        <v>5548.8</v>
      </c>
      <c r="I121" s="87">
        <v>5615.6</v>
      </c>
      <c r="J121" s="87">
        <v>5726.3</v>
      </c>
      <c r="K121" s="87">
        <v>5744.8</v>
      </c>
      <c r="L121" s="87">
        <v>5915.3</v>
      </c>
    </row>
    <row r="122" spans="1:12" x14ac:dyDescent="0.25">
      <c r="A122" s="90" t="s">
        <v>237</v>
      </c>
      <c r="B122" s="93" t="s">
        <v>238</v>
      </c>
      <c r="C122" s="88" t="s">
        <v>40</v>
      </c>
      <c r="D122" s="87">
        <v>11870.6</v>
      </c>
      <c r="E122" s="87">
        <v>12508.4</v>
      </c>
      <c r="F122" s="87">
        <v>13534.1</v>
      </c>
      <c r="G122" s="87">
        <v>14122.9</v>
      </c>
      <c r="H122" s="87">
        <v>14283.1</v>
      </c>
      <c r="I122" s="87">
        <v>14829.1</v>
      </c>
      <c r="J122" s="87">
        <v>15111.5</v>
      </c>
      <c r="K122" s="87">
        <v>15615</v>
      </c>
      <c r="L122" s="87">
        <v>16063.5</v>
      </c>
    </row>
    <row r="123" spans="1:12" x14ac:dyDescent="0.25">
      <c r="A123" s="90" t="s">
        <v>239</v>
      </c>
      <c r="B123" s="93" t="s">
        <v>240</v>
      </c>
      <c r="C123" s="88" t="s">
        <v>40</v>
      </c>
      <c r="D123" s="87">
        <v>12.7</v>
      </c>
      <c r="E123" s="87">
        <v>13.5</v>
      </c>
      <c r="F123" s="87">
        <v>13.1</v>
      </c>
      <c r="G123" s="87">
        <v>12.2</v>
      </c>
      <c r="H123" s="87">
        <v>12.2</v>
      </c>
      <c r="I123" s="87">
        <v>13.6</v>
      </c>
      <c r="J123" s="87">
        <v>13.6</v>
      </c>
      <c r="K123" s="87">
        <v>14.4</v>
      </c>
      <c r="L123" s="87">
        <v>14.4</v>
      </c>
    </row>
    <row r="124" spans="1:12" x14ac:dyDescent="0.25">
      <c r="A124" s="90" t="s">
        <v>241</v>
      </c>
      <c r="B124" s="93" t="s">
        <v>242</v>
      </c>
      <c r="C124" s="88" t="s">
        <v>40</v>
      </c>
      <c r="D124" s="87">
        <v>3440</v>
      </c>
      <c r="E124" s="87">
        <v>4092.6</v>
      </c>
      <c r="F124" s="87">
        <v>4540.7</v>
      </c>
      <c r="G124" s="87">
        <v>4560.5</v>
      </c>
      <c r="H124" s="87">
        <v>4635.2</v>
      </c>
      <c r="I124" s="87">
        <v>5773.6</v>
      </c>
      <c r="J124" s="87">
        <v>5913.3</v>
      </c>
      <c r="K124" s="87">
        <v>6304.7</v>
      </c>
      <c r="L124" s="87">
        <v>6507.8</v>
      </c>
    </row>
    <row r="125" spans="1:12" ht="94.5" x14ac:dyDescent="0.25">
      <c r="A125" s="90" t="s">
        <v>243</v>
      </c>
      <c r="B125" s="96" t="s">
        <v>244</v>
      </c>
      <c r="C125" s="95" t="s">
        <v>40</v>
      </c>
      <c r="D125" s="94">
        <v>1361.1</v>
      </c>
      <c r="E125" s="94">
        <v>1628.3</v>
      </c>
      <c r="F125" s="94">
        <v>1670.6</v>
      </c>
      <c r="G125" s="94">
        <v>2100.5</v>
      </c>
      <c r="H125" s="94">
        <v>2258.8000000000002</v>
      </c>
      <c r="I125" s="94">
        <v>2171.9</v>
      </c>
      <c r="J125" s="94">
        <v>2349.1</v>
      </c>
      <c r="K125" s="94">
        <v>2367.1999999999998</v>
      </c>
      <c r="L125" s="94">
        <v>2367.1999999999998</v>
      </c>
    </row>
    <row r="126" spans="1:12" x14ac:dyDescent="0.25">
      <c r="A126" s="90" t="s">
        <v>245</v>
      </c>
      <c r="B126" s="93" t="s">
        <v>246</v>
      </c>
      <c r="C126" s="88" t="s">
        <v>40</v>
      </c>
      <c r="D126" s="87">
        <v>287.2</v>
      </c>
      <c r="E126" s="87">
        <v>353.8</v>
      </c>
      <c r="F126" s="87">
        <v>369.6</v>
      </c>
      <c r="G126" s="87">
        <v>406.6</v>
      </c>
      <c r="H126" s="87">
        <v>406.6</v>
      </c>
      <c r="I126" s="87">
        <v>447.3</v>
      </c>
      <c r="J126" s="87">
        <v>447.3</v>
      </c>
      <c r="K126" s="87">
        <v>492</v>
      </c>
      <c r="L126" s="87">
        <v>492</v>
      </c>
    </row>
    <row r="127" spans="1:12" x14ac:dyDescent="0.25">
      <c r="A127" s="90" t="s">
        <v>247</v>
      </c>
      <c r="B127" s="93" t="s">
        <v>248</v>
      </c>
      <c r="C127" s="88" t="s">
        <v>40</v>
      </c>
      <c r="D127" s="87">
        <v>3292.1</v>
      </c>
      <c r="E127" s="87">
        <v>3132.3</v>
      </c>
      <c r="F127" s="87">
        <v>2936.3</v>
      </c>
      <c r="G127" s="87">
        <v>3258.7</v>
      </c>
      <c r="H127" s="87">
        <v>3298</v>
      </c>
      <c r="I127" s="87">
        <v>3411.9</v>
      </c>
      <c r="J127" s="87">
        <v>3485.4</v>
      </c>
      <c r="K127" s="87">
        <v>3520.3</v>
      </c>
      <c r="L127" s="87">
        <v>3520.3</v>
      </c>
    </row>
    <row r="128" spans="1:12" x14ac:dyDescent="0.25">
      <c r="A128" s="90" t="s">
        <v>249</v>
      </c>
      <c r="B128" s="93" t="s">
        <v>250</v>
      </c>
      <c r="C128" s="88" t="s">
        <v>40</v>
      </c>
      <c r="D128" s="87">
        <v>3.2</v>
      </c>
      <c r="E128" s="87">
        <v>1.5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</row>
    <row r="129" spans="1:12" x14ac:dyDescent="0.25">
      <c r="A129" s="90" t="s">
        <v>251</v>
      </c>
      <c r="B129" s="93" t="s">
        <v>252</v>
      </c>
      <c r="C129" s="88" t="s">
        <v>40</v>
      </c>
      <c r="D129" s="87">
        <v>1067.8</v>
      </c>
      <c r="E129" s="87">
        <v>1145.2</v>
      </c>
      <c r="F129" s="87">
        <v>1148.9000000000001</v>
      </c>
      <c r="G129" s="87">
        <v>1167.5</v>
      </c>
      <c r="H129" s="87">
        <v>1186</v>
      </c>
      <c r="I129" s="87">
        <v>1237.5</v>
      </c>
      <c r="J129" s="87">
        <v>1277.8</v>
      </c>
      <c r="K129" s="87">
        <v>1296.9000000000001</v>
      </c>
      <c r="L129" s="87">
        <v>1351.9</v>
      </c>
    </row>
    <row r="130" spans="1:12" x14ac:dyDescent="0.25">
      <c r="A130" s="90" t="s">
        <v>253</v>
      </c>
      <c r="B130" s="93" t="s">
        <v>254</v>
      </c>
      <c r="C130" s="88" t="s">
        <v>40</v>
      </c>
      <c r="D130" s="87">
        <v>1391.1</v>
      </c>
      <c r="E130" s="87">
        <v>1331</v>
      </c>
      <c r="F130" s="87">
        <v>1247.2</v>
      </c>
      <c r="G130" s="87">
        <v>1260.0999999999999</v>
      </c>
      <c r="H130" s="87">
        <v>1260.0999999999999</v>
      </c>
      <c r="I130" s="87">
        <v>1260.0999999999999</v>
      </c>
      <c r="J130" s="87">
        <v>1260.0999999999999</v>
      </c>
      <c r="K130" s="87">
        <v>1222.3</v>
      </c>
      <c r="L130" s="87">
        <v>1222.3</v>
      </c>
    </row>
    <row r="131" spans="1:12" x14ac:dyDescent="0.25">
      <c r="A131" s="90" t="s">
        <v>255</v>
      </c>
      <c r="B131" s="98" t="s">
        <v>256</v>
      </c>
      <c r="C131" s="88" t="s">
        <v>40</v>
      </c>
      <c r="D131" s="97">
        <v>3111.4</v>
      </c>
      <c r="E131" s="87">
        <v>2431.1999999999998</v>
      </c>
      <c r="F131" s="87">
        <v>1976.3</v>
      </c>
      <c r="G131" s="87">
        <v>1645.5</v>
      </c>
      <c r="H131" s="87">
        <v>1667.9</v>
      </c>
      <c r="I131" s="87">
        <v>1470</v>
      </c>
      <c r="J131" s="87">
        <v>1479.6</v>
      </c>
      <c r="K131" s="87">
        <v>1450</v>
      </c>
      <c r="L131" s="87">
        <v>1458.5</v>
      </c>
    </row>
    <row r="132" spans="1:12" x14ac:dyDescent="0.25">
      <c r="A132" s="90" t="s">
        <v>257</v>
      </c>
      <c r="B132" s="98" t="s">
        <v>258</v>
      </c>
      <c r="C132" s="88" t="s">
        <v>40</v>
      </c>
      <c r="D132" s="97">
        <v>20767.5</v>
      </c>
      <c r="E132" s="87">
        <v>22084.9</v>
      </c>
      <c r="F132" s="87">
        <v>30507.599999999999</v>
      </c>
      <c r="G132" s="87">
        <v>20366.7</v>
      </c>
      <c r="H132" s="87">
        <v>20366.7</v>
      </c>
      <c r="I132" s="87">
        <v>16025.2</v>
      </c>
      <c r="J132" s="87">
        <v>16025.2</v>
      </c>
      <c r="K132" s="87">
        <v>14503.3</v>
      </c>
      <c r="L132" s="87">
        <v>14503.3</v>
      </c>
    </row>
    <row r="133" spans="1:12" x14ac:dyDescent="0.25">
      <c r="A133" s="90" t="s">
        <v>259</v>
      </c>
      <c r="B133" s="93" t="s">
        <v>260</v>
      </c>
      <c r="C133" s="88" t="s">
        <v>40</v>
      </c>
      <c r="D133" s="87">
        <v>4678</v>
      </c>
      <c r="E133" s="87">
        <v>5064</v>
      </c>
      <c r="F133" s="87">
        <v>8719.1</v>
      </c>
      <c r="G133" s="87">
        <v>5377.6</v>
      </c>
      <c r="H133" s="87">
        <v>5377.6</v>
      </c>
      <c r="I133" s="87">
        <v>4439.1000000000004</v>
      </c>
      <c r="J133" s="87">
        <v>4439.1000000000004</v>
      </c>
      <c r="K133" s="87">
        <v>3133.6</v>
      </c>
      <c r="L133" s="87">
        <v>3133.6</v>
      </c>
    </row>
    <row r="134" spans="1:12" x14ac:dyDescent="0.25">
      <c r="A134" s="90" t="s">
        <v>261</v>
      </c>
      <c r="B134" s="93" t="s">
        <v>262</v>
      </c>
      <c r="C134" s="88" t="s">
        <v>40</v>
      </c>
      <c r="D134" s="87">
        <v>2118.6</v>
      </c>
      <c r="E134" s="87">
        <v>2579.9</v>
      </c>
      <c r="F134" s="87">
        <v>3786.1</v>
      </c>
      <c r="G134" s="87">
        <v>3439.8</v>
      </c>
      <c r="H134" s="87">
        <v>3439.8</v>
      </c>
      <c r="I134" s="87">
        <v>3324.3</v>
      </c>
      <c r="J134" s="87">
        <v>3324.3</v>
      </c>
      <c r="K134" s="87">
        <v>3446.5</v>
      </c>
      <c r="L134" s="87">
        <v>3446.5</v>
      </c>
    </row>
    <row r="135" spans="1:12" x14ac:dyDescent="0.25">
      <c r="A135" s="90" t="s">
        <v>263</v>
      </c>
      <c r="B135" s="93" t="s">
        <v>264</v>
      </c>
      <c r="C135" s="88" t="s">
        <v>40</v>
      </c>
      <c r="D135" s="87">
        <v>12426.4</v>
      </c>
      <c r="E135" s="87">
        <v>11258.5</v>
      </c>
      <c r="F135" s="87">
        <v>13162.4</v>
      </c>
      <c r="G135" s="87">
        <v>10509.1</v>
      </c>
      <c r="H135" s="87">
        <v>10509.1</v>
      </c>
      <c r="I135" s="87">
        <v>7596.1</v>
      </c>
      <c r="J135" s="87">
        <v>7596.1</v>
      </c>
      <c r="K135" s="87">
        <v>7596.1</v>
      </c>
      <c r="L135" s="87">
        <v>7596.1</v>
      </c>
    </row>
    <row r="136" spans="1:12" x14ac:dyDescent="0.25">
      <c r="A136" s="90" t="s">
        <v>265</v>
      </c>
      <c r="B136" s="93" t="s">
        <v>266</v>
      </c>
      <c r="C136" s="88" t="s">
        <v>40</v>
      </c>
      <c r="D136" s="87">
        <v>9112.9</v>
      </c>
      <c r="E136" s="87">
        <v>8657.2000000000007</v>
      </c>
      <c r="F136" s="87">
        <v>9522.9</v>
      </c>
      <c r="G136" s="87">
        <v>9522.9</v>
      </c>
      <c r="H136" s="87">
        <v>9522.9</v>
      </c>
      <c r="I136" s="87">
        <v>7596.1</v>
      </c>
      <c r="J136" s="87">
        <v>7596.1</v>
      </c>
      <c r="K136" s="87">
        <v>7596.1</v>
      </c>
      <c r="L136" s="87">
        <v>7596.1</v>
      </c>
    </row>
    <row r="137" spans="1:12" ht="99" x14ac:dyDescent="0.25">
      <c r="A137" s="90" t="s">
        <v>267</v>
      </c>
      <c r="B137" s="92" t="s">
        <v>268</v>
      </c>
      <c r="C137" s="88" t="s">
        <v>40</v>
      </c>
      <c r="D137" s="87">
        <v>53401</v>
      </c>
      <c r="E137" s="87">
        <v>57294.6</v>
      </c>
      <c r="F137" s="87">
        <v>66464.3</v>
      </c>
      <c r="G137" s="87">
        <v>55139.1</v>
      </c>
      <c r="H137" s="87">
        <v>55666.5</v>
      </c>
      <c r="I137" s="87">
        <v>52922</v>
      </c>
      <c r="J137" s="87">
        <v>53755.4</v>
      </c>
      <c r="K137" s="87">
        <v>53215.4</v>
      </c>
      <c r="L137" s="87">
        <v>54100.9</v>
      </c>
    </row>
    <row r="138" spans="1:12" x14ac:dyDescent="0.25">
      <c r="A138" s="90" t="s">
        <v>269</v>
      </c>
      <c r="B138" s="93" t="s">
        <v>270</v>
      </c>
      <c r="C138" s="88" t="s">
        <v>40</v>
      </c>
      <c r="D138" s="87">
        <v>3956</v>
      </c>
      <c r="E138" s="87">
        <v>4528.5</v>
      </c>
      <c r="F138" s="87">
        <v>5445</v>
      </c>
      <c r="G138" s="87">
        <v>4216.7</v>
      </c>
      <c r="H138" s="87">
        <v>4273.8</v>
      </c>
      <c r="I138" s="87">
        <v>3976</v>
      </c>
      <c r="J138" s="87">
        <v>4066.4</v>
      </c>
      <c r="K138" s="87">
        <v>4006.5</v>
      </c>
      <c r="L138" s="87">
        <v>4102.5</v>
      </c>
    </row>
    <row r="139" spans="1:12" x14ac:dyDescent="0.25">
      <c r="A139" s="90" t="s">
        <v>271</v>
      </c>
      <c r="B139" s="93" t="s">
        <v>272</v>
      </c>
      <c r="C139" s="88" t="s">
        <v>40</v>
      </c>
      <c r="D139" s="87">
        <v>25.1</v>
      </c>
      <c r="E139" s="87">
        <v>27.6</v>
      </c>
      <c r="F139" s="87">
        <v>31.2</v>
      </c>
      <c r="G139" s="87">
        <v>31.9</v>
      </c>
      <c r="H139" s="87">
        <v>31.9</v>
      </c>
      <c r="I139" s="87">
        <v>32.200000000000003</v>
      </c>
      <c r="J139" s="87">
        <v>32.200000000000003</v>
      </c>
      <c r="K139" s="87">
        <v>33.5</v>
      </c>
      <c r="L139" s="87">
        <v>33.5</v>
      </c>
    </row>
    <row r="140" spans="1:12" ht="84" x14ac:dyDescent="0.25">
      <c r="A140" s="90" t="s">
        <v>273</v>
      </c>
      <c r="B140" s="96" t="s">
        <v>274</v>
      </c>
      <c r="C140" s="95" t="s">
        <v>40</v>
      </c>
      <c r="D140" s="94">
        <v>422.2</v>
      </c>
      <c r="E140" s="94">
        <v>475.9</v>
      </c>
      <c r="F140" s="94">
        <v>471.9</v>
      </c>
      <c r="G140" s="94">
        <v>391.5</v>
      </c>
      <c r="H140" s="94">
        <v>395.2</v>
      </c>
      <c r="I140" s="94">
        <v>375.7</v>
      </c>
      <c r="J140" s="94">
        <v>381.7</v>
      </c>
      <c r="K140" s="94">
        <v>377.8</v>
      </c>
      <c r="L140" s="94">
        <v>384.1</v>
      </c>
    </row>
    <row r="141" spans="1:12" x14ac:dyDescent="0.25">
      <c r="A141" s="90" t="s">
        <v>275</v>
      </c>
      <c r="B141" s="93" t="s">
        <v>276</v>
      </c>
      <c r="C141" s="88" t="s">
        <v>40</v>
      </c>
      <c r="D141" s="87">
        <v>12142.5</v>
      </c>
      <c r="E141" s="87">
        <v>13369.6</v>
      </c>
      <c r="F141" s="87">
        <v>13631.8</v>
      </c>
      <c r="G141" s="87">
        <v>11309</v>
      </c>
      <c r="H141" s="87">
        <v>11417.2</v>
      </c>
      <c r="I141" s="87">
        <v>10854.3</v>
      </c>
      <c r="J141" s="87">
        <v>11025.2</v>
      </c>
      <c r="K141" s="87">
        <v>10914.5</v>
      </c>
      <c r="L141" s="87">
        <v>11096.1</v>
      </c>
    </row>
    <row r="142" spans="1:12" x14ac:dyDescent="0.25">
      <c r="A142" s="90" t="s">
        <v>277</v>
      </c>
      <c r="B142" s="93" t="s">
        <v>278</v>
      </c>
      <c r="C142" s="88" t="s">
        <v>40</v>
      </c>
      <c r="D142" s="87">
        <v>3233</v>
      </c>
      <c r="E142" s="87">
        <v>2699.2</v>
      </c>
      <c r="F142" s="87">
        <v>3356.4</v>
      </c>
      <c r="G142" s="87">
        <v>2784.5</v>
      </c>
      <c r="H142" s="87">
        <v>2811.2</v>
      </c>
      <c r="I142" s="87">
        <v>2672.6</v>
      </c>
      <c r="J142" s="87">
        <v>2714.6</v>
      </c>
      <c r="K142" s="87">
        <v>2687.4</v>
      </c>
      <c r="L142" s="87">
        <v>2732.1</v>
      </c>
    </row>
    <row r="143" spans="1:12" x14ac:dyDescent="0.25">
      <c r="A143" s="90" t="s">
        <v>279</v>
      </c>
      <c r="B143" s="93" t="s">
        <v>280</v>
      </c>
      <c r="C143" s="88" t="s">
        <v>40</v>
      </c>
      <c r="D143" s="87">
        <v>125.1</v>
      </c>
      <c r="E143" s="87">
        <v>77.8</v>
      </c>
      <c r="F143" s="87">
        <v>192.7</v>
      </c>
      <c r="G143" s="87">
        <v>159.9</v>
      </c>
      <c r="H143" s="87">
        <v>161.4</v>
      </c>
      <c r="I143" s="87">
        <v>153.5</v>
      </c>
      <c r="J143" s="87">
        <v>155.9</v>
      </c>
      <c r="K143" s="87">
        <v>154.30000000000001</v>
      </c>
      <c r="L143" s="87">
        <v>156.9</v>
      </c>
    </row>
    <row r="144" spans="1:12" x14ac:dyDescent="0.25">
      <c r="A144" s="90" t="s">
        <v>281</v>
      </c>
      <c r="B144" s="93" t="s">
        <v>282</v>
      </c>
      <c r="C144" s="88" t="s">
        <v>40</v>
      </c>
      <c r="D144" s="87">
        <v>14576</v>
      </c>
      <c r="E144" s="87">
        <v>15337</v>
      </c>
      <c r="F144" s="87">
        <v>16702.5</v>
      </c>
      <c r="G144" s="87">
        <v>13856.4</v>
      </c>
      <c r="H144" s="87">
        <v>13989</v>
      </c>
      <c r="I144" s="87">
        <v>13299.3</v>
      </c>
      <c r="J144" s="87">
        <v>13508.7</v>
      </c>
      <c r="K144" s="87">
        <v>13373</v>
      </c>
      <c r="L144" s="87">
        <v>13595.6</v>
      </c>
    </row>
    <row r="145" spans="1:12" x14ac:dyDescent="0.25">
      <c r="A145" s="90" t="s">
        <v>283</v>
      </c>
      <c r="B145" s="93" t="s">
        <v>284</v>
      </c>
      <c r="C145" s="88" t="s">
        <v>40</v>
      </c>
      <c r="D145" s="87">
        <v>1777.6</v>
      </c>
      <c r="E145" s="87">
        <v>1906.4</v>
      </c>
      <c r="F145" s="87">
        <v>1874.3</v>
      </c>
      <c r="G145" s="87">
        <v>1554.9</v>
      </c>
      <c r="H145" s="87">
        <v>1569.8</v>
      </c>
      <c r="I145" s="87">
        <v>1492.4</v>
      </c>
      <c r="J145" s="87">
        <v>1515.9</v>
      </c>
      <c r="K145" s="87">
        <v>1500.7</v>
      </c>
      <c r="L145" s="87">
        <v>1525.6</v>
      </c>
    </row>
    <row r="146" spans="1:12" x14ac:dyDescent="0.25">
      <c r="A146" s="90" t="s">
        <v>285</v>
      </c>
      <c r="B146" s="93" t="s">
        <v>286</v>
      </c>
      <c r="C146" s="88" t="s">
        <v>40</v>
      </c>
      <c r="D146" s="87">
        <v>2363.6999999999998</v>
      </c>
      <c r="E146" s="87">
        <v>2959.2</v>
      </c>
      <c r="F146" s="87">
        <v>5729.2</v>
      </c>
      <c r="G146" s="87">
        <v>4753</v>
      </c>
      <c r="H146" s="87">
        <v>4798.5</v>
      </c>
      <c r="I146" s="87">
        <v>4561.8999999999996</v>
      </c>
      <c r="J146" s="87">
        <v>4633.7</v>
      </c>
      <c r="K146" s="87">
        <v>4587.2</v>
      </c>
      <c r="L146" s="87">
        <v>4663.5</v>
      </c>
    </row>
    <row r="147" spans="1:12" x14ac:dyDescent="0.25">
      <c r="A147" s="90" t="s">
        <v>287</v>
      </c>
      <c r="B147" s="93" t="s">
        <v>288</v>
      </c>
      <c r="C147" s="88" t="s">
        <v>40</v>
      </c>
      <c r="D147" s="87">
        <v>12149.5</v>
      </c>
      <c r="E147" s="87">
        <v>13206.5</v>
      </c>
      <c r="F147" s="87">
        <v>15825.1</v>
      </c>
      <c r="G147" s="87">
        <v>13128.6</v>
      </c>
      <c r="H147" s="87">
        <v>13254.2</v>
      </c>
      <c r="I147" s="87">
        <v>12600.7</v>
      </c>
      <c r="J147" s="87">
        <v>12799.2</v>
      </c>
      <c r="K147" s="87">
        <v>12670.6</v>
      </c>
      <c r="L147" s="87">
        <v>12881.4</v>
      </c>
    </row>
    <row r="148" spans="1:12" x14ac:dyDescent="0.25">
      <c r="A148" s="90" t="s">
        <v>289</v>
      </c>
      <c r="B148" s="93" t="s">
        <v>290</v>
      </c>
      <c r="C148" s="88" t="s">
        <v>40</v>
      </c>
      <c r="D148" s="87">
        <v>1100.7</v>
      </c>
      <c r="E148" s="87">
        <v>1302.8</v>
      </c>
      <c r="F148" s="87">
        <v>1342.6</v>
      </c>
      <c r="G148" s="87">
        <v>1113.8</v>
      </c>
      <c r="H148" s="87">
        <v>1124.5</v>
      </c>
      <c r="I148" s="87">
        <v>1069</v>
      </c>
      <c r="J148" s="87">
        <v>1085.9000000000001</v>
      </c>
      <c r="K148" s="87">
        <v>1075</v>
      </c>
      <c r="L148" s="87">
        <v>1092.8</v>
      </c>
    </row>
    <row r="149" spans="1:12" x14ac:dyDescent="0.25">
      <c r="A149" s="90" t="s">
        <v>291</v>
      </c>
      <c r="B149" s="93" t="s">
        <v>292</v>
      </c>
      <c r="C149" s="88" t="s">
        <v>40</v>
      </c>
      <c r="D149" s="87">
        <v>251.1</v>
      </c>
      <c r="E149" s="87">
        <v>151.1</v>
      </c>
      <c r="F149" s="87">
        <v>132.9</v>
      </c>
      <c r="G149" s="87">
        <v>110.3</v>
      </c>
      <c r="H149" s="87">
        <v>111.3</v>
      </c>
      <c r="I149" s="87">
        <v>105.8</v>
      </c>
      <c r="J149" s="87">
        <v>107.5</v>
      </c>
      <c r="K149" s="87">
        <v>106.4</v>
      </c>
      <c r="L149" s="87">
        <v>108.2</v>
      </c>
    </row>
    <row r="150" spans="1:12" x14ac:dyDescent="0.25">
      <c r="A150" s="90" t="s">
        <v>293</v>
      </c>
      <c r="B150" s="93" t="s">
        <v>294</v>
      </c>
      <c r="C150" s="88" t="s">
        <v>40</v>
      </c>
      <c r="D150" s="87">
        <v>1278.5</v>
      </c>
      <c r="E150" s="87">
        <v>1253</v>
      </c>
      <c r="F150" s="87">
        <v>1728.5</v>
      </c>
      <c r="G150" s="87">
        <v>1728.5</v>
      </c>
      <c r="H150" s="87">
        <v>1728.5</v>
      </c>
      <c r="I150" s="87">
        <v>1728.5</v>
      </c>
      <c r="J150" s="87">
        <v>1728.5</v>
      </c>
      <c r="K150" s="87">
        <v>1728.5</v>
      </c>
      <c r="L150" s="87">
        <v>1728.5</v>
      </c>
    </row>
    <row r="151" spans="1:12" ht="81" x14ac:dyDescent="0.25">
      <c r="A151" s="90" t="s">
        <v>295</v>
      </c>
      <c r="B151" s="92" t="s">
        <v>296</v>
      </c>
      <c r="C151" s="88" t="s">
        <v>40</v>
      </c>
      <c r="D151" s="87">
        <v>-708.6</v>
      </c>
      <c r="E151" s="87">
        <v>-2719.1</v>
      </c>
      <c r="F151" s="87">
        <v>-2130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</row>
    <row r="152" spans="1:12" x14ac:dyDescent="0.25">
      <c r="A152" s="90" t="s">
        <v>297</v>
      </c>
      <c r="B152" s="91" t="s">
        <v>298</v>
      </c>
      <c r="C152" s="88" t="s">
        <v>40</v>
      </c>
      <c r="D152" s="87">
        <v>19931.2</v>
      </c>
      <c r="E152" s="87">
        <v>22109.9</v>
      </c>
      <c r="F152" s="87">
        <v>23185</v>
      </c>
      <c r="G152" s="87">
        <v>23185</v>
      </c>
      <c r="H152" s="87">
        <v>23185</v>
      </c>
      <c r="I152" s="87">
        <v>23185</v>
      </c>
      <c r="J152" s="87">
        <v>23185</v>
      </c>
      <c r="K152" s="87">
        <v>23185</v>
      </c>
      <c r="L152" s="87">
        <v>23185</v>
      </c>
    </row>
    <row r="153" spans="1:12" ht="105" x14ac:dyDescent="0.25">
      <c r="A153" s="90" t="s">
        <v>299</v>
      </c>
      <c r="B153" s="89" t="s">
        <v>300</v>
      </c>
      <c r="C153" s="88" t="s">
        <v>40</v>
      </c>
      <c r="D153" s="87">
        <v>2715.4</v>
      </c>
      <c r="E153" s="87">
        <v>3035.5</v>
      </c>
      <c r="F153" s="87">
        <v>3111</v>
      </c>
      <c r="G153" s="87">
        <v>3111</v>
      </c>
      <c r="H153" s="87">
        <v>3111</v>
      </c>
      <c r="I153" s="87">
        <v>3111</v>
      </c>
      <c r="J153" s="87">
        <v>3111</v>
      </c>
      <c r="K153" s="87">
        <v>3111</v>
      </c>
      <c r="L153" s="87">
        <v>3111</v>
      </c>
    </row>
    <row r="154" spans="1:12" x14ac:dyDescent="0.25">
      <c r="A154" s="65"/>
      <c r="B154" s="86" t="s">
        <v>301</v>
      </c>
      <c r="C154" s="63"/>
      <c r="D154" s="67"/>
      <c r="E154" s="67"/>
      <c r="F154" s="67"/>
      <c r="G154" s="67"/>
      <c r="H154" s="67"/>
      <c r="I154" s="67"/>
      <c r="J154" s="67"/>
      <c r="K154" s="67"/>
      <c r="L154" s="67"/>
    </row>
    <row r="155" spans="1:12" x14ac:dyDescent="0.25">
      <c r="A155" s="65" t="s">
        <v>302</v>
      </c>
      <c r="B155" s="64" t="s">
        <v>303</v>
      </c>
      <c r="C155" s="63" t="s">
        <v>149</v>
      </c>
      <c r="D155" s="67">
        <v>98.2</v>
      </c>
      <c r="E155" s="67">
        <v>97.7</v>
      </c>
      <c r="F155" s="67">
        <v>97</v>
      </c>
      <c r="G155" s="67">
        <v>101.7</v>
      </c>
      <c r="H155" s="67">
        <v>103</v>
      </c>
      <c r="I155" s="67">
        <v>101.4</v>
      </c>
      <c r="J155" s="67">
        <v>102.5</v>
      </c>
      <c r="K155" s="67">
        <v>101.6</v>
      </c>
      <c r="L155" s="67">
        <v>102.7</v>
      </c>
    </row>
    <row r="156" spans="1:12" ht="136.5" x14ac:dyDescent="0.25">
      <c r="A156" s="65" t="s">
        <v>304</v>
      </c>
      <c r="B156" s="66" t="s">
        <v>305</v>
      </c>
      <c r="C156" s="63" t="s">
        <v>306</v>
      </c>
      <c r="D156" s="67">
        <v>8654</v>
      </c>
      <c r="E156" s="67">
        <v>9682</v>
      </c>
      <c r="F156" s="67">
        <v>10128</v>
      </c>
      <c r="G156" s="67">
        <v>10221</v>
      </c>
      <c r="H156" s="67">
        <v>10221</v>
      </c>
      <c r="I156" s="67">
        <v>10528</v>
      </c>
      <c r="J156" s="67">
        <v>10528</v>
      </c>
      <c r="K156" s="67">
        <v>10843</v>
      </c>
      <c r="L156" s="67">
        <v>10843</v>
      </c>
    </row>
    <row r="157" spans="1:12" x14ac:dyDescent="0.25">
      <c r="A157" s="65" t="s">
        <v>307</v>
      </c>
      <c r="B157" s="85" t="s">
        <v>308</v>
      </c>
      <c r="C157" s="63" t="s">
        <v>306</v>
      </c>
      <c r="D157" s="67">
        <v>9396</v>
      </c>
      <c r="E157" s="67">
        <v>10514</v>
      </c>
      <c r="F157" s="67">
        <v>10918</v>
      </c>
      <c r="G157" s="67">
        <v>11004</v>
      </c>
      <c r="H157" s="67">
        <v>11004</v>
      </c>
      <c r="I157" s="67">
        <v>11334</v>
      </c>
      <c r="J157" s="67">
        <v>11334</v>
      </c>
      <c r="K157" s="67">
        <v>11674</v>
      </c>
      <c r="L157" s="67">
        <v>11674</v>
      </c>
    </row>
    <row r="158" spans="1:12" x14ac:dyDescent="0.25">
      <c r="A158" s="65" t="s">
        <v>309</v>
      </c>
      <c r="B158" s="85" t="s">
        <v>310</v>
      </c>
      <c r="C158" s="63" t="s">
        <v>306</v>
      </c>
      <c r="D158" s="67">
        <v>7259</v>
      </c>
      <c r="E158" s="67">
        <v>8232</v>
      </c>
      <c r="F158" s="67">
        <v>8677</v>
      </c>
      <c r="G158" s="67">
        <v>8740</v>
      </c>
      <c r="H158" s="67">
        <v>8740</v>
      </c>
      <c r="I158" s="67">
        <v>9002</v>
      </c>
      <c r="J158" s="67">
        <v>9002</v>
      </c>
      <c r="K158" s="67">
        <v>10715</v>
      </c>
      <c r="L158" s="67">
        <v>10715</v>
      </c>
    </row>
    <row r="159" spans="1:12" x14ac:dyDescent="0.25">
      <c r="A159" s="65" t="s">
        <v>311</v>
      </c>
      <c r="B159" s="85" t="s">
        <v>312</v>
      </c>
      <c r="C159" s="63" t="s">
        <v>306</v>
      </c>
      <c r="D159" s="67">
        <v>8602</v>
      </c>
      <c r="E159" s="67">
        <v>9512</v>
      </c>
      <c r="F159" s="67">
        <v>9980</v>
      </c>
      <c r="G159" s="67">
        <v>10100</v>
      </c>
      <c r="H159" s="67">
        <v>10100</v>
      </c>
      <c r="I159" s="67">
        <v>10403</v>
      </c>
      <c r="J159" s="67">
        <v>10403</v>
      </c>
      <c r="K159" s="67">
        <v>9272</v>
      </c>
      <c r="L159" s="67">
        <v>9272</v>
      </c>
    </row>
    <row r="160" spans="1:12" ht="105" x14ac:dyDescent="0.25">
      <c r="A160" s="65" t="s">
        <v>313</v>
      </c>
      <c r="B160" s="66" t="s">
        <v>314</v>
      </c>
      <c r="C160" s="63" t="s">
        <v>206</v>
      </c>
      <c r="D160" s="67">
        <v>9.8000000000000007</v>
      </c>
      <c r="E160" s="67">
        <v>10.7</v>
      </c>
      <c r="F160" s="67">
        <v>12.1</v>
      </c>
      <c r="G160" s="67">
        <v>12.6</v>
      </c>
      <c r="H160" s="67">
        <v>12.3</v>
      </c>
      <c r="I160" s="67">
        <v>11.7</v>
      </c>
      <c r="J160" s="67">
        <v>11.4</v>
      </c>
      <c r="K160" s="67">
        <v>10.9</v>
      </c>
      <c r="L160" s="67">
        <v>10.6</v>
      </c>
    </row>
    <row r="161" spans="1:12" x14ac:dyDescent="0.25">
      <c r="A161" s="65"/>
      <c r="B161" s="86" t="s">
        <v>315</v>
      </c>
      <c r="C161" s="63"/>
      <c r="D161" s="67"/>
      <c r="E161" s="67"/>
      <c r="F161" s="67"/>
      <c r="G161" s="67"/>
      <c r="H161" s="67"/>
      <c r="I161" s="67"/>
      <c r="J161" s="67"/>
      <c r="K161" s="67"/>
      <c r="L161" s="67"/>
    </row>
    <row r="162" spans="1:12" ht="21" x14ac:dyDescent="0.25">
      <c r="A162" s="65" t="s">
        <v>316</v>
      </c>
      <c r="B162" s="76" t="s">
        <v>317</v>
      </c>
      <c r="C162" s="73" t="s">
        <v>318</v>
      </c>
      <c r="D162" s="67">
        <v>506.5</v>
      </c>
      <c r="E162" s="67">
        <v>498.4</v>
      </c>
      <c r="F162" s="67">
        <v>498.4</v>
      </c>
      <c r="G162" s="67">
        <v>498.4</v>
      </c>
      <c r="H162" s="67">
        <v>498.4</v>
      </c>
      <c r="I162" s="67">
        <v>498</v>
      </c>
      <c r="J162" s="67">
        <v>498</v>
      </c>
      <c r="K162" s="67">
        <v>497.8</v>
      </c>
      <c r="L162" s="67">
        <v>497.8</v>
      </c>
    </row>
    <row r="163" spans="1:12" ht="52.5" x14ac:dyDescent="0.25">
      <c r="A163" s="65" t="s">
        <v>319</v>
      </c>
      <c r="B163" s="76" t="s">
        <v>320</v>
      </c>
      <c r="C163" s="73" t="s">
        <v>318</v>
      </c>
      <c r="D163" s="67" t="s">
        <v>409</v>
      </c>
      <c r="E163" s="67">
        <v>560.70000000000005</v>
      </c>
      <c r="F163" s="67">
        <v>549.79999999999995</v>
      </c>
      <c r="G163" s="67">
        <v>538</v>
      </c>
      <c r="H163" s="67">
        <v>540</v>
      </c>
      <c r="I163" s="67">
        <v>529.9</v>
      </c>
      <c r="J163" s="67">
        <v>530.70000000000005</v>
      </c>
      <c r="K163" s="67">
        <v>520.1</v>
      </c>
      <c r="L163" s="67">
        <v>520.79999999999995</v>
      </c>
    </row>
    <row r="164" spans="1:12" x14ac:dyDescent="0.25">
      <c r="A164" s="65" t="s">
        <v>321</v>
      </c>
      <c r="B164" s="85" t="s">
        <v>322</v>
      </c>
      <c r="C164" s="73" t="s">
        <v>318</v>
      </c>
      <c r="D164" s="67" t="s">
        <v>410</v>
      </c>
      <c r="E164" s="67">
        <v>508.9</v>
      </c>
      <c r="F164" s="67">
        <v>498.7</v>
      </c>
      <c r="G164" s="67">
        <v>487</v>
      </c>
      <c r="H164" s="67">
        <v>489.2</v>
      </c>
      <c r="I164" s="67">
        <v>485</v>
      </c>
      <c r="J164" s="67">
        <v>480.3</v>
      </c>
      <c r="K164" s="67">
        <v>468</v>
      </c>
      <c r="L164" s="67">
        <v>471.5</v>
      </c>
    </row>
    <row r="165" spans="1:12" x14ac:dyDescent="0.25">
      <c r="A165" s="75" t="s">
        <v>323</v>
      </c>
      <c r="B165" s="85" t="s">
        <v>324</v>
      </c>
      <c r="C165" s="73" t="s">
        <v>318</v>
      </c>
      <c r="D165" s="67" t="s">
        <v>411</v>
      </c>
      <c r="E165" s="67">
        <v>7.6</v>
      </c>
      <c r="F165" s="67">
        <v>7.4</v>
      </c>
      <c r="G165" s="67">
        <v>7.3</v>
      </c>
      <c r="H165" s="67">
        <v>7.3</v>
      </c>
      <c r="I165" s="67">
        <v>7.2</v>
      </c>
      <c r="J165" s="67">
        <v>7.2</v>
      </c>
      <c r="K165" s="67">
        <v>7</v>
      </c>
      <c r="L165" s="67">
        <v>7</v>
      </c>
    </row>
    <row r="166" spans="1:12" ht="115.5" x14ac:dyDescent="0.25">
      <c r="A166" s="75" t="s">
        <v>325</v>
      </c>
      <c r="B166" s="74" t="s">
        <v>326</v>
      </c>
      <c r="C166" s="73" t="s">
        <v>318</v>
      </c>
      <c r="D166" s="67" t="s">
        <v>412</v>
      </c>
      <c r="E166" s="67">
        <v>44.2</v>
      </c>
      <c r="F166" s="67">
        <v>43.3</v>
      </c>
      <c r="G166" s="67">
        <v>41.5</v>
      </c>
      <c r="H166" s="67">
        <v>42.5</v>
      </c>
      <c r="I166" s="67">
        <v>41</v>
      </c>
      <c r="J166" s="67">
        <v>41.7</v>
      </c>
      <c r="K166" s="67">
        <v>40</v>
      </c>
      <c r="L166" s="67">
        <v>41</v>
      </c>
    </row>
    <row r="167" spans="1:12" x14ac:dyDescent="0.25">
      <c r="A167" s="75" t="s">
        <v>327</v>
      </c>
      <c r="B167" s="84" t="s">
        <v>328</v>
      </c>
      <c r="C167" s="73" t="s">
        <v>318</v>
      </c>
      <c r="D167" s="67">
        <v>44.5</v>
      </c>
      <c r="E167" s="67">
        <v>44</v>
      </c>
      <c r="F167" s="67">
        <v>43.1</v>
      </c>
      <c r="G167" s="67">
        <v>41.3</v>
      </c>
      <c r="H167" s="67">
        <v>42.3</v>
      </c>
      <c r="I167" s="67">
        <v>40.799999999999997</v>
      </c>
      <c r="J167" s="67">
        <v>41.5</v>
      </c>
      <c r="K167" s="67">
        <v>39.799999999999997</v>
      </c>
      <c r="L167" s="67">
        <v>40.799999999999997</v>
      </c>
    </row>
    <row r="168" spans="1:12" x14ac:dyDescent="0.25">
      <c r="A168" s="75" t="s">
        <v>329</v>
      </c>
      <c r="B168" s="84" t="s">
        <v>330</v>
      </c>
      <c r="C168" s="73" t="s">
        <v>318</v>
      </c>
      <c r="D168" s="67">
        <v>0.2</v>
      </c>
      <c r="E168" s="83">
        <v>0.2</v>
      </c>
      <c r="F168" s="83">
        <v>0.2</v>
      </c>
      <c r="G168" s="83">
        <v>0.2</v>
      </c>
      <c r="H168" s="83">
        <v>0.2</v>
      </c>
      <c r="I168" s="83">
        <v>0.2</v>
      </c>
      <c r="J168" s="83">
        <v>0.2</v>
      </c>
      <c r="K168" s="83">
        <v>0.2</v>
      </c>
      <c r="L168" s="83">
        <v>0.2</v>
      </c>
    </row>
    <row r="169" spans="1:12" ht="73.5" x14ac:dyDescent="0.25">
      <c r="A169" s="82" t="s">
        <v>331</v>
      </c>
      <c r="B169" s="81" t="s">
        <v>332</v>
      </c>
      <c r="C169" s="80" t="s">
        <v>318</v>
      </c>
      <c r="D169" s="79">
        <v>466</v>
      </c>
      <c r="E169" s="78">
        <v>454.1</v>
      </c>
      <c r="F169" s="78">
        <v>443</v>
      </c>
      <c r="G169" s="78">
        <v>432</v>
      </c>
      <c r="H169" s="78">
        <v>435</v>
      </c>
      <c r="I169" s="78">
        <v>425</v>
      </c>
      <c r="J169" s="78">
        <v>427</v>
      </c>
      <c r="K169" s="78">
        <v>417</v>
      </c>
      <c r="L169" s="78">
        <v>419</v>
      </c>
    </row>
    <row r="170" spans="1:12" ht="84" x14ac:dyDescent="0.25">
      <c r="A170" s="75" t="s">
        <v>333</v>
      </c>
      <c r="B170" s="74" t="s">
        <v>334</v>
      </c>
      <c r="C170" s="73" t="s">
        <v>318</v>
      </c>
      <c r="D170" s="67">
        <v>108.1</v>
      </c>
      <c r="E170" s="77">
        <v>101.7</v>
      </c>
      <c r="F170" s="77">
        <v>99.2</v>
      </c>
      <c r="G170" s="77">
        <v>97.25</v>
      </c>
      <c r="H170" s="77">
        <v>97.4</v>
      </c>
      <c r="I170" s="77">
        <v>95.5</v>
      </c>
      <c r="J170" s="77">
        <v>95.6</v>
      </c>
      <c r="K170" s="77">
        <v>93.8</v>
      </c>
      <c r="L170" s="77">
        <v>93.9</v>
      </c>
    </row>
    <row r="171" spans="1:12" ht="31.5" x14ac:dyDescent="0.25">
      <c r="A171" s="75" t="s">
        <v>335</v>
      </c>
      <c r="B171" s="74" t="s">
        <v>336</v>
      </c>
      <c r="C171" s="73" t="s">
        <v>318</v>
      </c>
      <c r="D171" s="67">
        <v>0.2</v>
      </c>
      <c r="E171" s="67">
        <v>0.17</v>
      </c>
      <c r="F171" s="67">
        <v>0.17</v>
      </c>
      <c r="G171" s="67">
        <v>0.15</v>
      </c>
      <c r="H171" s="67">
        <v>0.17</v>
      </c>
      <c r="I171" s="67">
        <v>0.1</v>
      </c>
      <c r="J171" s="67">
        <v>0.16</v>
      </c>
      <c r="K171" s="67">
        <v>0.1</v>
      </c>
      <c r="L171" s="67">
        <v>0.13</v>
      </c>
    </row>
    <row r="172" spans="1:12" ht="42" x14ac:dyDescent="0.25">
      <c r="A172" s="75" t="s">
        <v>337</v>
      </c>
      <c r="B172" s="74" t="s">
        <v>338</v>
      </c>
      <c r="C172" s="73" t="s">
        <v>318</v>
      </c>
      <c r="D172" s="67" t="s">
        <v>413</v>
      </c>
      <c r="E172" s="67">
        <v>62.2</v>
      </c>
      <c r="F172" s="67">
        <v>60.7</v>
      </c>
      <c r="G172" s="67">
        <v>59.5</v>
      </c>
      <c r="H172" s="67">
        <v>59.6</v>
      </c>
      <c r="I172" s="67">
        <v>58.3</v>
      </c>
      <c r="J172" s="67">
        <v>58.5</v>
      </c>
      <c r="K172" s="67">
        <v>57.3</v>
      </c>
      <c r="L172" s="67">
        <v>57.4</v>
      </c>
    </row>
    <row r="173" spans="1:12" ht="105" x14ac:dyDescent="0.25">
      <c r="A173" s="75" t="s">
        <v>339</v>
      </c>
      <c r="B173" s="74" t="s">
        <v>340</v>
      </c>
      <c r="C173" s="73" t="s">
        <v>318</v>
      </c>
      <c r="D173" s="67">
        <v>10.7</v>
      </c>
      <c r="E173" s="67">
        <v>10.4</v>
      </c>
      <c r="F173" s="67">
        <v>10.199999999999999</v>
      </c>
      <c r="G173" s="67">
        <v>10</v>
      </c>
      <c r="H173" s="67">
        <v>10</v>
      </c>
      <c r="I173" s="67">
        <v>9.6999999999999993</v>
      </c>
      <c r="J173" s="67">
        <v>9.8000000000000007</v>
      </c>
      <c r="K173" s="67">
        <v>9.5</v>
      </c>
      <c r="L173" s="67">
        <v>9.6</v>
      </c>
    </row>
    <row r="174" spans="1:12" ht="136.5" x14ac:dyDescent="0.25">
      <c r="A174" s="75" t="s">
        <v>341</v>
      </c>
      <c r="B174" s="74" t="s">
        <v>342</v>
      </c>
      <c r="C174" s="73" t="s">
        <v>318</v>
      </c>
      <c r="D174" s="67" t="s">
        <v>414</v>
      </c>
      <c r="E174" s="67">
        <v>4.9000000000000004</v>
      </c>
      <c r="F174" s="67">
        <v>4.8</v>
      </c>
      <c r="G174" s="67">
        <v>4.7</v>
      </c>
      <c r="H174" s="67">
        <v>4.7</v>
      </c>
      <c r="I174" s="67">
        <v>4.5</v>
      </c>
      <c r="J174" s="67">
        <v>4.5999999999999996</v>
      </c>
      <c r="K174" s="67">
        <v>4.3</v>
      </c>
      <c r="L174" s="67">
        <v>4.5</v>
      </c>
    </row>
    <row r="175" spans="1:12" ht="21" x14ac:dyDescent="0.25">
      <c r="A175" s="75" t="s">
        <v>343</v>
      </c>
      <c r="B175" s="74" t="s">
        <v>344</v>
      </c>
      <c r="C175" s="73" t="s">
        <v>318</v>
      </c>
      <c r="D175" s="67" t="s">
        <v>415</v>
      </c>
      <c r="E175" s="67">
        <v>18.3</v>
      </c>
      <c r="F175" s="67">
        <v>17.899999999999999</v>
      </c>
      <c r="G175" s="67">
        <v>17.399999999999999</v>
      </c>
      <c r="H175" s="67">
        <v>17.600000000000001</v>
      </c>
      <c r="I175" s="67">
        <v>17.2</v>
      </c>
      <c r="J175" s="67">
        <v>17.3</v>
      </c>
      <c r="K175" s="67">
        <v>16.899999999999999</v>
      </c>
      <c r="L175" s="67">
        <v>17</v>
      </c>
    </row>
    <row r="176" spans="1:12" ht="84" x14ac:dyDescent="0.25">
      <c r="A176" s="75" t="s">
        <v>345</v>
      </c>
      <c r="B176" s="74" t="s">
        <v>346</v>
      </c>
      <c r="C176" s="73" t="s">
        <v>318</v>
      </c>
      <c r="D176" s="67">
        <v>81</v>
      </c>
      <c r="E176" s="67">
        <v>77.5</v>
      </c>
      <c r="F176" s="67">
        <v>75.599999999999994</v>
      </c>
      <c r="G176" s="67">
        <v>74.099999999999994</v>
      </c>
      <c r="H176" s="67">
        <v>74.2</v>
      </c>
      <c r="I176" s="67">
        <v>72.7</v>
      </c>
      <c r="J176" s="67">
        <v>72.8</v>
      </c>
      <c r="K176" s="67">
        <v>71.400000000000006</v>
      </c>
      <c r="L176" s="67">
        <v>71.5</v>
      </c>
    </row>
    <row r="177" spans="1:12" ht="31.5" x14ac:dyDescent="0.25">
      <c r="A177" s="75" t="s">
        <v>347</v>
      </c>
      <c r="B177" s="74" t="s">
        <v>348</v>
      </c>
      <c r="C177" s="73" t="s">
        <v>318</v>
      </c>
      <c r="D177" s="67">
        <v>25.8</v>
      </c>
      <c r="E177" s="67">
        <v>26.3</v>
      </c>
      <c r="F177" s="67">
        <v>25.7</v>
      </c>
      <c r="G177" s="67">
        <v>25</v>
      </c>
      <c r="H177" s="67">
        <v>25.2</v>
      </c>
      <c r="I177" s="67">
        <v>24.5</v>
      </c>
      <c r="J177" s="67">
        <v>24.7</v>
      </c>
      <c r="K177" s="67">
        <v>24.2</v>
      </c>
      <c r="L177" s="67">
        <v>24.3</v>
      </c>
    </row>
    <row r="178" spans="1:12" ht="73.5" x14ac:dyDescent="0.25">
      <c r="A178" s="75" t="s">
        <v>349</v>
      </c>
      <c r="B178" s="74" t="s">
        <v>350</v>
      </c>
      <c r="C178" s="73" t="s">
        <v>318</v>
      </c>
      <c r="D178" s="67">
        <v>7.8</v>
      </c>
      <c r="E178" s="67">
        <v>7.9</v>
      </c>
      <c r="F178" s="67">
        <v>7.8</v>
      </c>
      <c r="G178" s="67">
        <v>7.2</v>
      </c>
      <c r="H178" s="67">
        <v>7.6</v>
      </c>
      <c r="I178" s="67">
        <v>7.4</v>
      </c>
      <c r="J178" s="67">
        <v>7.5</v>
      </c>
      <c r="K178" s="67">
        <v>7.1</v>
      </c>
      <c r="L178" s="67">
        <v>7.3</v>
      </c>
    </row>
    <row r="179" spans="1:12" ht="42" x14ac:dyDescent="0.25">
      <c r="A179" s="75" t="s">
        <v>351</v>
      </c>
      <c r="B179" s="74" t="s">
        <v>352</v>
      </c>
      <c r="C179" s="73" t="s">
        <v>318</v>
      </c>
      <c r="D179" s="67" t="s">
        <v>416</v>
      </c>
      <c r="E179" s="67">
        <v>6.5</v>
      </c>
      <c r="F179" s="67">
        <v>6.3</v>
      </c>
      <c r="G179" s="67">
        <v>6</v>
      </c>
      <c r="H179" s="67">
        <v>6.2</v>
      </c>
      <c r="I179" s="67">
        <v>6</v>
      </c>
      <c r="J179" s="67">
        <v>6.1</v>
      </c>
      <c r="K179" s="67">
        <v>5.9</v>
      </c>
      <c r="L179" s="67">
        <v>6</v>
      </c>
    </row>
    <row r="180" spans="1:12" ht="42" x14ac:dyDescent="0.25">
      <c r="A180" s="75" t="s">
        <v>353</v>
      </c>
      <c r="B180" s="74" t="s">
        <v>354</v>
      </c>
      <c r="C180" s="73" t="s">
        <v>318</v>
      </c>
      <c r="D180" s="67" t="s">
        <v>417</v>
      </c>
      <c r="E180" s="67">
        <v>4.4000000000000004</v>
      </c>
      <c r="F180" s="67">
        <v>4.3</v>
      </c>
      <c r="G180" s="67">
        <v>4</v>
      </c>
      <c r="H180" s="67">
        <v>4.2</v>
      </c>
      <c r="I180" s="67">
        <v>4</v>
      </c>
      <c r="J180" s="67">
        <v>4.0999999999999996</v>
      </c>
      <c r="K180" s="67">
        <v>3.9</v>
      </c>
      <c r="L180" s="67">
        <v>4</v>
      </c>
    </row>
    <row r="181" spans="1:12" ht="84" x14ac:dyDescent="0.25">
      <c r="A181" s="75" t="s">
        <v>355</v>
      </c>
      <c r="B181" s="74" t="s">
        <v>356</v>
      </c>
      <c r="C181" s="73" t="s">
        <v>318</v>
      </c>
      <c r="D181" s="67">
        <v>9.8000000000000007</v>
      </c>
      <c r="E181" s="67">
        <v>9.9</v>
      </c>
      <c r="F181" s="67">
        <v>9.6</v>
      </c>
      <c r="G181" s="67">
        <v>9.3000000000000007</v>
      </c>
      <c r="H181" s="67">
        <v>9.5</v>
      </c>
      <c r="I181" s="67">
        <v>9.1999999999999993</v>
      </c>
      <c r="J181" s="67">
        <v>9.3000000000000007</v>
      </c>
      <c r="K181" s="67">
        <v>9</v>
      </c>
      <c r="L181" s="67">
        <v>9.1</v>
      </c>
    </row>
    <row r="182" spans="1:12" ht="63" x14ac:dyDescent="0.25">
      <c r="A182" s="75" t="s">
        <v>357</v>
      </c>
      <c r="B182" s="74" t="s">
        <v>358</v>
      </c>
      <c r="C182" s="73" t="s">
        <v>318</v>
      </c>
      <c r="D182" s="67">
        <v>10.199999999999999</v>
      </c>
      <c r="E182" s="67">
        <v>9.5</v>
      </c>
      <c r="F182" s="67">
        <v>9.3000000000000007</v>
      </c>
      <c r="G182" s="67">
        <v>9</v>
      </c>
      <c r="H182" s="67">
        <v>9.1</v>
      </c>
      <c r="I182" s="67">
        <v>9</v>
      </c>
      <c r="J182" s="67">
        <v>9</v>
      </c>
      <c r="K182" s="67">
        <v>8.6999999999999993</v>
      </c>
      <c r="L182" s="67">
        <v>8.8000000000000007</v>
      </c>
    </row>
    <row r="183" spans="1:12" ht="94.5" x14ac:dyDescent="0.25">
      <c r="A183" s="75" t="s">
        <v>359</v>
      </c>
      <c r="B183" s="74" t="s">
        <v>360</v>
      </c>
      <c r="C183" s="73" t="s">
        <v>318</v>
      </c>
      <c r="D183" s="67">
        <v>10.4</v>
      </c>
      <c r="E183" s="67">
        <v>11</v>
      </c>
      <c r="F183" s="67">
        <v>10.7</v>
      </c>
      <c r="G183" s="67">
        <v>10.199999999999999</v>
      </c>
      <c r="H183" s="67">
        <v>10.5</v>
      </c>
      <c r="I183" s="67">
        <v>10.199999999999999</v>
      </c>
      <c r="J183" s="67">
        <v>10.3</v>
      </c>
      <c r="K183" s="67">
        <v>10</v>
      </c>
      <c r="L183" s="67">
        <v>10.1</v>
      </c>
    </row>
    <row r="184" spans="1:12" ht="115.5" x14ac:dyDescent="0.25">
      <c r="A184" s="75" t="s">
        <v>361</v>
      </c>
      <c r="B184" s="74" t="s">
        <v>362</v>
      </c>
      <c r="C184" s="73" t="s">
        <v>318</v>
      </c>
      <c r="D184" s="67">
        <v>25.8</v>
      </c>
      <c r="E184" s="67">
        <v>26.3</v>
      </c>
      <c r="F184" s="67">
        <v>25.7</v>
      </c>
      <c r="G184" s="67">
        <v>25</v>
      </c>
      <c r="H184" s="67">
        <v>25.2</v>
      </c>
      <c r="I184" s="67">
        <v>24.7</v>
      </c>
      <c r="J184" s="67">
        <v>24.8</v>
      </c>
      <c r="K184" s="67">
        <v>24.2</v>
      </c>
      <c r="L184" s="67">
        <v>24.3</v>
      </c>
    </row>
    <row r="185" spans="1:12" ht="21" x14ac:dyDescent="0.25">
      <c r="A185" s="75" t="s">
        <v>363</v>
      </c>
      <c r="B185" s="74" t="s">
        <v>282</v>
      </c>
      <c r="C185" s="73" t="s">
        <v>318</v>
      </c>
      <c r="D185" s="67">
        <v>34.4</v>
      </c>
      <c r="E185" s="67">
        <v>33.5</v>
      </c>
      <c r="F185" s="67">
        <v>32.700000000000003</v>
      </c>
      <c r="G185" s="67">
        <v>31.9</v>
      </c>
      <c r="H185" s="67">
        <v>32.1</v>
      </c>
      <c r="I185" s="67">
        <v>31.4</v>
      </c>
      <c r="J185" s="67">
        <v>31.5</v>
      </c>
      <c r="K185" s="67">
        <v>30.8</v>
      </c>
      <c r="L185" s="67">
        <v>30.9</v>
      </c>
    </row>
    <row r="186" spans="1:12" ht="63" x14ac:dyDescent="0.25">
      <c r="A186" s="75" t="s">
        <v>364</v>
      </c>
      <c r="B186" s="74" t="s">
        <v>365</v>
      </c>
      <c r="C186" s="73" t="s">
        <v>318</v>
      </c>
      <c r="D186" s="67">
        <v>28.9</v>
      </c>
      <c r="E186" s="67">
        <v>29.1</v>
      </c>
      <c r="F186" s="67">
        <v>28.4</v>
      </c>
      <c r="G186" s="67">
        <v>27.7</v>
      </c>
      <c r="H186" s="67">
        <v>27.9</v>
      </c>
      <c r="I186" s="67">
        <v>27.3</v>
      </c>
      <c r="J186" s="67">
        <v>27.4</v>
      </c>
      <c r="K186" s="67">
        <v>26.8</v>
      </c>
      <c r="L186" s="67">
        <v>26.9</v>
      </c>
    </row>
    <row r="187" spans="1:12" ht="84" x14ac:dyDescent="0.25">
      <c r="A187" s="75" t="s">
        <v>366</v>
      </c>
      <c r="B187" s="74" t="s">
        <v>367</v>
      </c>
      <c r="C187" s="73" t="s">
        <v>318</v>
      </c>
      <c r="D187" s="67">
        <v>7.1</v>
      </c>
      <c r="E187" s="67">
        <v>6.6</v>
      </c>
      <c r="F187" s="67">
        <v>6.5</v>
      </c>
      <c r="G187" s="67">
        <v>6.2</v>
      </c>
      <c r="H187" s="67">
        <v>6.4</v>
      </c>
      <c r="I187" s="67">
        <v>6.1</v>
      </c>
      <c r="J187" s="67">
        <v>6.2</v>
      </c>
      <c r="K187" s="67">
        <v>6</v>
      </c>
      <c r="L187" s="67">
        <v>6.1</v>
      </c>
    </row>
    <row r="188" spans="1:12" ht="63" x14ac:dyDescent="0.25">
      <c r="A188" s="75" t="s">
        <v>368</v>
      </c>
      <c r="B188" s="74" t="s">
        <v>369</v>
      </c>
      <c r="C188" s="73" t="s">
        <v>318</v>
      </c>
      <c r="D188" s="67" t="s">
        <v>418</v>
      </c>
      <c r="E188" s="67">
        <v>7.8</v>
      </c>
      <c r="F188" s="67">
        <v>7.6</v>
      </c>
      <c r="G188" s="67">
        <v>7.4</v>
      </c>
      <c r="H188" s="67">
        <v>7.5</v>
      </c>
      <c r="I188" s="67">
        <v>7.2</v>
      </c>
      <c r="J188" s="67">
        <v>7.3</v>
      </c>
      <c r="K188" s="67">
        <v>7.1</v>
      </c>
      <c r="L188" s="67">
        <v>7.2</v>
      </c>
    </row>
    <row r="189" spans="1:12" ht="84" x14ac:dyDescent="0.25">
      <c r="A189" s="75" t="s">
        <v>370</v>
      </c>
      <c r="B189" s="76" t="s">
        <v>371</v>
      </c>
      <c r="C189" s="73" t="s">
        <v>318</v>
      </c>
      <c r="D189" s="67">
        <v>103.1</v>
      </c>
      <c r="E189" s="67">
        <v>106.7</v>
      </c>
      <c r="F189" s="67">
        <v>106.8</v>
      </c>
      <c r="G189" s="67">
        <v>106</v>
      </c>
      <c r="H189" s="67">
        <v>105</v>
      </c>
      <c r="I189" s="67">
        <v>104.9</v>
      </c>
      <c r="J189" s="67">
        <v>103.7</v>
      </c>
      <c r="K189" s="67">
        <v>103.1</v>
      </c>
      <c r="L189" s="67">
        <v>101.8</v>
      </c>
    </row>
    <row r="190" spans="1:12" ht="105" x14ac:dyDescent="0.25">
      <c r="A190" s="75" t="s">
        <v>372</v>
      </c>
      <c r="B190" s="74" t="s">
        <v>373</v>
      </c>
      <c r="C190" s="73" t="s">
        <v>318</v>
      </c>
      <c r="D190" s="67">
        <v>41.9</v>
      </c>
      <c r="E190" s="67">
        <v>42.1</v>
      </c>
      <c r="F190" s="67">
        <v>41.8</v>
      </c>
      <c r="G190" s="67">
        <v>41</v>
      </c>
      <c r="H190" s="67">
        <v>41</v>
      </c>
      <c r="I190" s="67">
        <v>40.799999999999997</v>
      </c>
      <c r="J190" s="67">
        <v>40.799999999999997</v>
      </c>
      <c r="K190" s="67">
        <v>40.6</v>
      </c>
      <c r="L190" s="67">
        <v>40.6</v>
      </c>
    </row>
    <row r="191" spans="1:12" ht="94.5" x14ac:dyDescent="0.25">
      <c r="A191" s="75" t="s">
        <v>374</v>
      </c>
      <c r="B191" s="74" t="s">
        <v>375</v>
      </c>
      <c r="C191" s="73" t="s">
        <v>318</v>
      </c>
      <c r="D191" s="67">
        <v>3.5</v>
      </c>
      <c r="E191" s="67">
        <v>3.4</v>
      </c>
      <c r="F191" s="67">
        <v>10.5</v>
      </c>
      <c r="G191" s="67">
        <v>10.3</v>
      </c>
      <c r="H191" s="67">
        <v>10</v>
      </c>
      <c r="I191" s="67">
        <v>10.1</v>
      </c>
      <c r="J191" s="67">
        <v>9.5</v>
      </c>
      <c r="K191" s="67">
        <v>9.5</v>
      </c>
      <c r="L191" s="67">
        <v>8.6</v>
      </c>
    </row>
    <row r="192" spans="1:12" ht="94.5" x14ac:dyDescent="0.25">
      <c r="A192" s="75" t="s">
        <v>376</v>
      </c>
      <c r="B192" s="74" t="s">
        <v>377</v>
      </c>
      <c r="C192" s="73" t="s">
        <v>318</v>
      </c>
      <c r="D192" s="67">
        <v>57.8</v>
      </c>
      <c r="E192" s="67">
        <v>61.2</v>
      </c>
      <c r="F192" s="67">
        <v>54.5</v>
      </c>
      <c r="G192" s="67">
        <v>54.7</v>
      </c>
      <c r="H192" s="67">
        <v>54</v>
      </c>
      <c r="I192" s="67">
        <v>54</v>
      </c>
      <c r="J192" s="67">
        <v>53.4</v>
      </c>
      <c r="K192" s="67">
        <v>53</v>
      </c>
      <c r="L192" s="67">
        <v>52.6</v>
      </c>
    </row>
    <row r="193" spans="1:12" ht="73.5" x14ac:dyDescent="0.25">
      <c r="A193" s="65" t="s">
        <v>378</v>
      </c>
      <c r="B193" s="66" t="s">
        <v>379</v>
      </c>
      <c r="C193" s="63" t="s">
        <v>380</v>
      </c>
      <c r="D193" s="67">
        <v>26660</v>
      </c>
      <c r="E193" s="67">
        <v>28696.6</v>
      </c>
      <c r="F193" s="67">
        <v>30420</v>
      </c>
      <c r="G193" s="67">
        <v>31800</v>
      </c>
      <c r="H193" s="67">
        <v>32520</v>
      </c>
      <c r="I193" s="67">
        <v>33800</v>
      </c>
      <c r="J193" s="67">
        <v>34820</v>
      </c>
      <c r="K193" s="67">
        <v>36100</v>
      </c>
      <c r="L193" s="67">
        <v>37410</v>
      </c>
    </row>
    <row r="194" spans="1:12" ht="94.5" x14ac:dyDescent="0.25">
      <c r="A194" s="65" t="s">
        <v>381</v>
      </c>
      <c r="B194" s="66" t="s">
        <v>382</v>
      </c>
      <c r="C194" s="63" t="s">
        <v>149</v>
      </c>
      <c r="D194" s="67">
        <v>109.9</v>
      </c>
      <c r="E194" s="67">
        <v>107.6</v>
      </c>
      <c r="F194" s="67">
        <v>106</v>
      </c>
      <c r="G194" s="67">
        <v>105.6</v>
      </c>
      <c r="H194" s="67">
        <v>106.8</v>
      </c>
      <c r="I194" s="67">
        <v>106.3</v>
      </c>
      <c r="J194" s="67">
        <v>107.1</v>
      </c>
      <c r="K194" s="67">
        <v>106.8</v>
      </c>
      <c r="L194" s="67">
        <v>107.4</v>
      </c>
    </row>
    <row r="195" spans="1:12" ht="199.5" x14ac:dyDescent="0.25">
      <c r="A195" s="65" t="s">
        <v>383</v>
      </c>
      <c r="B195" s="66" t="s">
        <v>384</v>
      </c>
      <c r="C195" s="63" t="s">
        <v>380</v>
      </c>
      <c r="D195" s="67">
        <v>23795</v>
      </c>
      <c r="E195" s="67">
        <v>24714</v>
      </c>
      <c r="F195" s="67">
        <v>26200</v>
      </c>
      <c r="G195" s="67">
        <v>27540</v>
      </c>
      <c r="H195" s="67">
        <v>27990</v>
      </c>
      <c r="I195" s="67">
        <v>29300</v>
      </c>
      <c r="J195" s="67">
        <v>29950</v>
      </c>
      <c r="K195" s="67">
        <v>31300</v>
      </c>
      <c r="L195" s="67">
        <v>32150</v>
      </c>
    </row>
    <row r="196" spans="1:12" ht="210" x14ac:dyDescent="0.25">
      <c r="A196" s="65" t="s">
        <v>385</v>
      </c>
      <c r="B196" s="66" t="s">
        <v>386</v>
      </c>
      <c r="C196" s="63" t="s">
        <v>149</v>
      </c>
      <c r="D196" s="67">
        <v>107.8</v>
      </c>
      <c r="E196" s="67">
        <v>103.9</v>
      </c>
      <c r="F196" s="67">
        <v>106</v>
      </c>
      <c r="G196" s="67">
        <v>105.2</v>
      </c>
      <c r="H196" s="67">
        <v>106.8</v>
      </c>
      <c r="I196" s="67">
        <v>106.3</v>
      </c>
      <c r="J196" s="67">
        <v>107</v>
      </c>
      <c r="K196" s="67">
        <v>106.8</v>
      </c>
      <c r="L196" s="67">
        <v>107.3</v>
      </c>
    </row>
    <row r="197" spans="1:12" x14ac:dyDescent="0.25">
      <c r="A197" s="65" t="s">
        <v>387</v>
      </c>
      <c r="B197" s="64" t="s">
        <v>388</v>
      </c>
      <c r="C197" s="63" t="s">
        <v>149</v>
      </c>
      <c r="D197" s="67">
        <v>106.8</v>
      </c>
      <c r="E197" s="67">
        <v>101.9</v>
      </c>
      <c r="F197" s="67">
        <v>100.4</v>
      </c>
      <c r="G197" s="67">
        <v>101.9</v>
      </c>
      <c r="H197" s="67">
        <v>103.1</v>
      </c>
      <c r="I197" s="67">
        <v>102.4</v>
      </c>
      <c r="J197" s="67">
        <v>103.1</v>
      </c>
      <c r="K197" s="67">
        <v>102.7</v>
      </c>
      <c r="L197" s="67">
        <v>103.3</v>
      </c>
    </row>
    <row r="198" spans="1:12" x14ac:dyDescent="0.25">
      <c r="A198" s="72" t="s">
        <v>389</v>
      </c>
      <c r="B198" s="71" t="s">
        <v>390</v>
      </c>
      <c r="C198" s="70" t="s">
        <v>43</v>
      </c>
      <c r="D198" s="69">
        <v>104.1</v>
      </c>
      <c r="E198" s="69">
        <v>104.9</v>
      </c>
      <c r="F198" s="69">
        <v>104</v>
      </c>
      <c r="G198" s="69">
        <v>102.5</v>
      </c>
      <c r="H198" s="69">
        <v>103.6</v>
      </c>
      <c r="I198" s="69">
        <v>102.4</v>
      </c>
      <c r="J198" s="69">
        <v>104.1</v>
      </c>
      <c r="K198" s="69">
        <v>102.6</v>
      </c>
      <c r="L198" s="69">
        <v>104.5</v>
      </c>
    </row>
    <row r="199" spans="1:12" x14ac:dyDescent="0.25">
      <c r="A199" s="65" t="s">
        <v>391</v>
      </c>
      <c r="B199" s="64" t="s">
        <v>392</v>
      </c>
      <c r="C199" s="63" t="s">
        <v>393</v>
      </c>
      <c r="D199" s="67">
        <v>4.0999999999999996</v>
      </c>
      <c r="E199" s="67">
        <v>3.9</v>
      </c>
      <c r="F199" s="67">
        <v>4.9000000000000004</v>
      </c>
      <c r="G199" s="67">
        <v>4.5999999999999996</v>
      </c>
      <c r="H199" s="67">
        <v>4.5999999999999996</v>
      </c>
      <c r="I199" s="67">
        <v>4.2</v>
      </c>
      <c r="J199" s="67">
        <v>3.9</v>
      </c>
      <c r="K199" s="67">
        <v>4.0999999999999996</v>
      </c>
      <c r="L199" s="67">
        <v>3.8</v>
      </c>
    </row>
    <row r="200" spans="1:12" x14ac:dyDescent="0.25">
      <c r="A200" s="65" t="s">
        <v>394</v>
      </c>
      <c r="B200" s="64" t="s">
        <v>395</v>
      </c>
      <c r="C200" s="63" t="s">
        <v>206</v>
      </c>
      <c r="D200" s="67">
        <v>0.7</v>
      </c>
      <c r="E200" s="67">
        <v>0.7</v>
      </c>
      <c r="F200" s="67">
        <v>2.1</v>
      </c>
      <c r="G200" s="67">
        <v>2.1</v>
      </c>
      <c r="H200" s="67">
        <v>2</v>
      </c>
      <c r="I200" s="67">
        <v>2</v>
      </c>
      <c r="J200" s="67">
        <v>1.9</v>
      </c>
      <c r="K200" s="67">
        <v>2</v>
      </c>
      <c r="L200" s="67">
        <v>1.7</v>
      </c>
    </row>
    <row r="201" spans="1:12" x14ac:dyDescent="0.25">
      <c r="A201" s="65" t="s">
        <v>396</v>
      </c>
      <c r="B201" s="64" t="s">
        <v>397</v>
      </c>
      <c r="C201" s="63" t="s">
        <v>14</v>
      </c>
      <c r="D201" s="67">
        <v>20.5</v>
      </c>
      <c r="E201" s="67">
        <v>19.600000000000001</v>
      </c>
      <c r="F201" s="67">
        <v>24.1</v>
      </c>
      <c r="G201" s="67">
        <v>22.9</v>
      </c>
      <c r="H201" s="67">
        <v>22.9</v>
      </c>
      <c r="I201" s="67">
        <v>20.9</v>
      </c>
      <c r="J201" s="67">
        <v>19.5</v>
      </c>
      <c r="K201" s="67">
        <v>20.5</v>
      </c>
      <c r="L201" s="67">
        <v>18.899999999999999</v>
      </c>
    </row>
    <row r="202" spans="1:12" ht="115.5" x14ac:dyDescent="0.25">
      <c r="A202" s="65" t="s">
        <v>398</v>
      </c>
      <c r="B202" s="66" t="s">
        <v>399</v>
      </c>
      <c r="C202" s="63" t="s">
        <v>14</v>
      </c>
      <c r="D202" s="63">
        <v>3.5</v>
      </c>
      <c r="E202" s="63">
        <v>3.4</v>
      </c>
      <c r="F202" s="63">
        <v>10.5</v>
      </c>
      <c r="G202" s="63">
        <v>10.6</v>
      </c>
      <c r="H202" s="63">
        <v>10</v>
      </c>
      <c r="I202" s="63">
        <v>10.1</v>
      </c>
      <c r="J202" s="63">
        <v>9.5</v>
      </c>
      <c r="K202" s="63">
        <v>10</v>
      </c>
      <c r="L202" s="63">
        <v>8.6</v>
      </c>
    </row>
    <row r="203" spans="1:12" x14ac:dyDescent="0.25">
      <c r="A203" s="65" t="s">
        <v>400</v>
      </c>
      <c r="B203" s="64" t="s">
        <v>401</v>
      </c>
      <c r="C203" s="63" t="s">
        <v>40</v>
      </c>
      <c r="D203" s="63">
        <v>83639.3</v>
      </c>
      <c r="E203" s="63">
        <v>89237.2</v>
      </c>
      <c r="F203" s="63">
        <v>93377.2</v>
      </c>
      <c r="G203" s="63">
        <v>97117</v>
      </c>
      <c r="H203" s="63">
        <v>99316.1</v>
      </c>
      <c r="I203" s="63">
        <v>102738</v>
      </c>
      <c r="J203" s="63">
        <v>105838.9</v>
      </c>
      <c r="K203" s="63">
        <v>109166</v>
      </c>
      <c r="L203" s="63">
        <v>113127.8</v>
      </c>
    </row>
    <row r="204" spans="1:12" x14ac:dyDescent="0.25">
      <c r="A204" s="65" t="s">
        <v>402</v>
      </c>
      <c r="B204" s="64" t="s">
        <v>403</v>
      </c>
      <c r="C204" s="63" t="s">
        <v>149</v>
      </c>
      <c r="D204" s="63">
        <v>108.8</v>
      </c>
      <c r="E204" s="63">
        <v>106.7</v>
      </c>
      <c r="F204" s="63">
        <v>104.6</v>
      </c>
      <c r="G204" s="63">
        <v>104</v>
      </c>
      <c r="H204" s="63">
        <v>106.4</v>
      </c>
      <c r="I204" s="63">
        <v>105.8</v>
      </c>
      <c r="J204" s="63">
        <v>106.6</v>
      </c>
      <c r="K204" s="63">
        <v>106.3</v>
      </c>
      <c r="L204" s="63">
        <v>106.9</v>
      </c>
    </row>
    <row r="205" spans="1:12" x14ac:dyDescent="0.25">
      <c r="A205" s="53" t="s">
        <v>404</v>
      </c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</row>
    <row r="206" spans="1:12" x14ac:dyDescent="0.25">
      <c r="A206" s="52" t="s">
        <v>405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</row>
  </sheetData>
  <mergeCells count="11">
    <mergeCell ref="A205:L205"/>
    <mergeCell ref="A206:L206"/>
    <mergeCell ref="A3:L3"/>
    <mergeCell ref="A5:L5"/>
    <mergeCell ref="G7:L7"/>
    <mergeCell ref="D8:D10"/>
    <mergeCell ref="E8:E10"/>
    <mergeCell ref="F8:F10"/>
    <mergeCell ref="G8:H8"/>
    <mergeCell ref="I8:J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2023-02-26T14:04:48Z</dcterms:modified>
</cp:coreProperties>
</file>