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YEAR 03\SEMESTER 02\SPPM\Project\week7\"/>
    </mc:Choice>
  </mc:AlternateContent>
  <bookViews>
    <workbookView xWindow="0" yWindow="0" windowWidth="20490" windowHeight="7755"/>
  </bookViews>
  <sheets>
    <sheet name="Report" sheetId="1" r:id="rId1"/>
    <sheet name="EV" sheetId="2" r:id="rId2"/>
    <sheet name="AC" sheetId="3" r:id="rId3"/>
    <sheet name="©" sheetId="4" r:id="rId4"/>
  </sheets>
  <definedNames>
    <definedName name="holida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2Wdi8kDLyBrKXdXSsvXSy2FBmkA=="/>
    </ext>
  </extLst>
</workbook>
</file>

<file path=xl/calcChain.xml><?xml version="1.0" encoding="utf-8"?>
<calcChain xmlns="http://schemas.openxmlformats.org/spreadsheetml/2006/main">
  <c r="I44" i="1" l="1"/>
  <c r="J44" i="1"/>
  <c r="I43" i="1"/>
  <c r="I45" i="1" s="1"/>
  <c r="J43" i="1"/>
  <c r="J45" i="1" s="1"/>
  <c r="I42" i="1"/>
  <c r="J42" i="1"/>
  <c r="I41" i="1"/>
  <c r="J41" i="1"/>
  <c r="J34" i="1"/>
  <c r="I34" i="1"/>
  <c r="H34" i="1"/>
  <c r="G34" i="1"/>
  <c r="F34" i="1"/>
  <c r="E34" i="1"/>
  <c r="D34" i="1"/>
  <c r="I22" i="3"/>
  <c r="J22" i="3"/>
  <c r="I20" i="3"/>
  <c r="J20" i="3"/>
  <c r="I20" i="2"/>
  <c r="J20" i="2"/>
  <c r="A12" i="2"/>
  <c r="I33" i="1"/>
  <c r="J33" i="1"/>
  <c r="A16" i="3" l="1"/>
  <c r="A15" i="3"/>
  <c r="A14" i="3"/>
  <c r="A13" i="3"/>
  <c r="A12" i="3"/>
  <c r="A10" i="3"/>
  <c r="A9" i="3"/>
  <c r="D33" i="1"/>
  <c r="H20" i="3" l="1"/>
  <c r="G20" i="3"/>
  <c r="F20" i="3"/>
  <c r="E20" i="3"/>
  <c r="D20" i="3"/>
  <c r="A16" i="2"/>
  <c r="A15" i="2"/>
  <c r="A14" i="2"/>
  <c r="A13" i="2"/>
  <c r="A10" i="2"/>
  <c r="A9" i="2"/>
  <c r="H43" i="1"/>
  <c r="G43" i="1"/>
  <c r="F43" i="1"/>
  <c r="E43" i="1"/>
  <c r="D43" i="1"/>
  <c r="H41" i="1"/>
  <c r="G41" i="1"/>
  <c r="F41" i="1"/>
  <c r="E41" i="1"/>
  <c r="D41" i="1"/>
  <c r="H33" i="1"/>
  <c r="G33" i="1"/>
  <c r="F33" i="1"/>
  <c r="E33" i="1"/>
  <c r="C22" i="1"/>
  <c r="H22" i="3" l="1"/>
  <c r="F22" i="3"/>
  <c r="C33" i="1"/>
  <c r="G44" i="1"/>
  <c r="F42" i="1"/>
  <c r="D42" i="1"/>
  <c r="D44" i="1"/>
  <c r="H20" i="2"/>
  <c r="G20" i="2"/>
  <c r="F20" i="2"/>
  <c r="E20" i="2"/>
  <c r="D20" i="2"/>
  <c r="D22" i="3"/>
  <c r="E22" i="3"/>
  <c r="G22" i="3"/>
  <c r="F44" i="1" l="1"/>
  <c r="G42" i="1"/>
  <c r="E42" i="1"/>
  <c r="E44" i="1"/>
  <c r="H45" i="1"/>
  <c r="G45" i="1"/>
  <c r="F45" i="1"/>
  <c r="E45" i="1"/>
  <c r="D45" i="1"/>
  <c r="H44" i="1"/>
  <c r="H42" i="1"/>
</calcChain>
</file>

<file path=xl/comments1.xml><?xml version="1.0" encoding="utf-8"?>
<comments xmlns="http://schemas.openxmlformats.org/spreadsheetml/2006/main">
  <authors>
    <author/>
  </authors>
  <commentList>
    <comment ref="A21" authorId="0" shapeId="0">
      <text>
        <r>
          <rPr>
            <sz val="10"/>
            <color rgb="FF000000"/>
            <rFont val="Calibri"/>
            <scheme val="minor"/>
          </rPr>
          <t>======
ID#AAAAWfX7wEc
    (2022-03-05 17:32:46)
Work Breakdown Structure (WBS)</t>
        </r>
      </text>
    </comment>
    <comment ref="C21" authorId="0" shapeId="0">
      <text>
        <r>
          <rPr>
            <sz val="10"/>
            <color rgb="FF000000"/>
            <rFont val="Calibri"/>
            <scheme val="minor"/>
          </rPr>
          <t>======
ID#AAAAWfX7wEg
    (2022-03-05 17:32:46)
Total Budgeted Cost (TBC)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+l5ynTb7UM0RjLcAP+k+6hpsYg=="/>
    </ext>
  </extLst>
</comments>
</file>

<file path=xl/sharedStrings.xml><?xml version="1.0" encoding="utf-8"?>
<sst xmlns="http://schemas.openxmlformats.org/spreadsheetml/2006/main" count="100" uniqueCount="63">
  <si>
    <t>Earned Value Analysis Report</t>
  </si>
  <si>
    <t>Prepared By:</t>
  </si>
  <si>
    <t>© 2012-2017 Vertex42 LLC</t>
  </si>
  <si>
    <t>Date:</t>
  </si>
  <si>
    <t>[42]</t>
  </si>
  <si>
    <t>For Period:</t>
  </si>
  <si>
    <t>Summary:</t>
  </si>
  <si>
    <t>WBS</t>
  </si>
  <si>
    <t>Task Name</t>
  </si>
  <si>
    <t>TBC</t>
  </si>
  <si>
    <t>Domain Purchasing</t>
  </si>
  <si>
    <t>Client Requirement</t>
  </si>
  <si>
    <t>Purchasing a hosting service</t>
  </si>
  <si>
    <t>Web Design</t>
  </si>
  <si>
    <t>Insert new rows above this one</t>
  </si>
  <si>
    <t>Total Budgeted Cost</t>
  </si>
  <si>
    <t>Cumulative Planned Value (PV)</t>
  </si>
  <si>
    <t>Actual Cost and Earned Value</t>
  </si>
  <si>
    <t>Cumulative Actual Cost (AC)</t>
  </si>
  <si>
    <t>Cumulative Earned Value (EV)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</si>
  <si>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</si>
  <si>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</si>
  <si>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</si>
  <si>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</si>
  <si>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</si>
  <si>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</si>
  <si>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</si>
  <si>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Wk 1</t>
  </si>
  <si>
    <t>Wk 2</t>
  </si>
  <si>
    <t>Wk 3</t>
  </si>
  <si>
    <t>Wk 4</t>
  </si>
  <si>
    <t>Wk 5</t>
  </si>
  <si>
    <t>Cumulative EV</t>
  </si>
  <si>
    <t>Actual Cost Worksheet</t>
  </si>
  <si>
    <t>Actual Cost (AC) of Work Performed</t>
  </si>
  <si>
    <t>Total Actual Cost</t>
  </si>
  <si>
    <t>Earned Value Management (EVM) Template</t>
  </si>
  <si>
    <t>By Vertex42.com</t>
  </si>
  <si>
    <t>https://www.vertex42.com/ExcelTemplates/critical-path-method.html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</si>
  <si>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</si>
  <si>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</si>
  <si>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</si>
  <si>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</si>
  <si>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</t>
  </si>
  <si>
    <t>Caramels and Almonds E-Commerce Website</t>
  </si>
  <si>
    <t xml:space="preserve"> </t>
  </si>
  <si>
    <t xml:space="preserve">   </t>
  </si>
  <si>
    <t>SEO</t>
  </si>
  <si>
    <t>Marketing</t>
  </si>
  <si>
    <t>Integration of an ecommerce platform</t>
  </si>
  <si>
    <t>Integration of payment gateway</t>
  </si>
  <si>
    <t xml:space="preserve">Website Content </t>
  </si>
  <si>
    <t>Other Expenses</t>
  </si>
  <si>
    <t xml:space="preserve">  </t>
  </si>
  <si>
    <t>R.S Senarathna</t>
  </si>
  <si>
    <t>This is the Caramels and Almonds project's earned value analysis report as of week five. The project's complete earned value analysis report shall be made public after completion.</t>
  </si>
  <si>
    <t>Planned Value (PV)/Cost of work scheduled </t>
  </si>
  <si>
    <t>Use this worksheet to determine the EV (earned value).</t>
  </si>
  <si>
    <t>Ensure that the task name, WBS, and TBC match those in the Report worksheet's table.</t>
  </si>
  <si>
    <t>To determine the cumulative earned value, enter the percent of each task that has been completed.</t>
  </si>
  <si>
    <t>Wk 6</t>
  </si>
  <si>
    <t>Wk 7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</si>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</sst>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-409]mmm\-yy"/>
  </numFmts>
  <fonts count="28" x14ac:knownFonts="1">
    <font>
      <sz val="10"/>
      <color rgb="FF000000"/>
      <name val="Calibri"/>
      <scheme val="minor"/>
    </font>
    <font>
      <sz val="16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8"/>
      <color theme="1"/>
      <name val="Arial"/>
    </font>
    <font>
      <sz val="10"/>
      <name val="Calibri"/>
    </font>
    <font>
      <sz val="6"/>
      <color rgb="FFFFFFFF"/>
      <name val="Arial"/>
    </font>
    <font>
      <i/>
      <sz val="10"/>
      <color theme="1"/>
      <name val="Arial"/>
    </font>
    <font>
      <b/>
      <sz val="10"/>
      <color rgb="FFFFFFFF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i/>
      <sz val="8"/>
      <color theme="1"/>
      <name val="Arial"/>
    </font>
    <font>
      <b/>
      <sz val="10"/>
      <color theme="1"/>
      <name val="Arial"/>
    </font>
    <font>
      <sz val="18"/>
      <color rgb="FF2C3A65"/>
      <name val="Arial"/>
    </font>
    <font>
      <sz val="11"/>
      <color theme="1"/>
      <name val="Trebuchet MS"/>
    </font>
    <font>
      <sz val="11"/>
      <color theme="1"/>
      <name val="Arial"/>
    </font>
    <font>
      <u/>
      <sz val="10"/>
      <color rgb="FF0000FF"/>
      <name val="Arial"/>
    </font>
    <font>
      <sz val="12"/>
      <color theme="1"/>
      <name val="Arial"/>
    </font>
    <font>
      <b/>
      <sz val="11"/>
      <color rgb="FF2C3A65"/>
      <name val="Arial"/>
    </font>
    <font>
      <u/>
      <sz val="12"/>
      <color rgb="FF0000FF"/>
      <name val="Arial"/>
    </font>
    <font>
      <b/>
      <sz val="12"/>
      <color rgb="FFFFFFFF"/>
      <name val="Calibri"/>
    </font>
    <font>
      <sz val="11"/>
      <color rgb="FF595959"/>
      <name val="Calibri"/>
    </font>
    <font>
      <u/>
      <sz val="11"/>
      <color rgb="FF0000FF"/>
      <name val="Tahoma"/>
    </font>
    <font>
      <u/>
      <sz val="11"/>
      <color rgb="FF0000FF"/>
      <name val="Arial"/>
    </font>
    <font>
      <sz val="8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D6F4D9"/>
        <bgColor rgb="FFD6F4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3" fillId="0" borderId="0" xfId="0" applyFont="1"/>
    <xf numFmtId="0" fontId="9" fillId="0" borderId="0" xfId="0" applyFont="1"/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3" borderId="5" xfId="0" applyFont="1" applyFill="1" applyBorder="1"/>
    <xf numFmtId="0" fontId="11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3" fillId="3" borderId="5" xfId="0" applyFont="1" applyFill="1" applyBorder="1"/>
    <xf numFmtId="0" fontId="14" fillId="0" borderId="0" xfId="0" applyFont="1" applyAlignment="1">
      <alignment horizontal="right"/>
    </xf>
    <xf numFmtId="0" fontId="14" fillId="0" borderId="7" xfId="0" applyFont="1" applyBorder="1"/>
    <xf numFmtId="0" fontId="2" fillId="0" borderId="7" xfId="0" applyFont="1" applyBorder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" fillId="0" borderId="0" xfId="0" applyFont="1"/>
    <xf numFmtId="165" fontId="10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2" fillId="0" borderId="6" xfId="0" applyNumberFormat="1" applyFont="1" applyBorder="1"/>
    <xf numFmtId="0" fontId="2" fillId="5" borderId="5" xfId="0" applyFont="1" applyFill="1" applyBorder="1"/>
    <xf numFmtId="0" fontId="15" fillId="6" borderId="5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2" fillId="7" borderId="5" xfId="0" applyFont="1" applyFill="1" applyBorder="1"/>
    <xf numFmtId="0" fontId="17" fillId="0" borderId="8" xfId="0" applyFont="1" applyBorder="1"/>
    <xf numFmtId="0" fontId="18" fillId="0" borderId="8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20" fillId="7" borderId="5" xfId="0" applyFont="1" applyFill="1" applyBorder="1"/>
    <xf numFmtId="0" fontId="2" fillId="7" borderId="5" xfId="0" applyFont="1" applyFill="1" applyBorder="1" applyAlignment="1">
      <alignment vertical="top"/>
    </xf>
    <xf numFmtId="0" fontId="17" fillId="7" borderId="5" xfId="0" applyFont="1" applyFill="1" applyBorder="1" applyAlignment="1">
      <alignment horizontal="right" vertical="top"/>
    </xf>
    <xf numFmtId="0" fontId="21" fillId="0" borderId="8" xfId="0" applyFont="1" applyBorder="1" applyAlignment="1">
      <alignment horizontal="left" wrapText="1"/>
    </xf>
    <xf numFmtId="0" fontId="16" fillId="7" borderId="5" xfId="0" applyFont="1" applyFill="1" applyBorder="1" applyAlignment="1">
      <alignment horizontal="left" vertical="top" wrapText="1"/>
    </xf>
    <xf numFmtId="0" fontId="17" fillId="7" borderId="5" xfId="0" applyFont="1" applyFill="1" applyBorder="1" applyAlignment="1">
      <alignment vertical="top"/>
    </xf>
    <xf numFmtId="0" fontId="17" fillId="7" borderId="5" xfId="0" applyFont="1" applyFill="1" applyBorder="1" applyAlignment="1">
      <alignment vertical="top" wrapText="1"/>
    </xf>
    <xf numFmtId="0" fontId="2" fillId="7" borderId="5" xfId="0" applyFont="1" applyFill="1" applyBorder="1" applyAlignment="1">
      <alignment horizontal="right" vertical="top"/>
    </xf>
    <xf numFmtId="0" fontId="22" fillId="7" borderId="5" xfId="0" applyFont="1" applyFill="1" applyBorder="1"/>
    <xf numFmtId="0" fontId="23" fillId="7" borderId="5" xfId="0" applyFont="1" applyFill="1" applyBorder="1" applyAlignment="1">
      <alignment horizontal="center"/>
    </xf>
    <xf numFmtId="0" fontId="24" fillId="7" borderId="5" xfId="0" applyFont="1" applyFill="1" applyBorder="1" applyAlignment="1">
      <alignment horizontal="left"/>
    </xf>
    <xf numFmtId="0" fontId="25" fillId="7" borderId="5" xfId="0" applyFont="1" applyFill="1" applyBorder="1" applyAlignment="1">
      <alignment horizontal="left"/>
    </xf>
    <xf numFmtId="0" fontId="17" fillId="7" borderId="5" xfId="0" applyFont="1" applyFill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 vertical="center"/>
    </xf>
    <xf numFmtId="164" fontId="2" fillId="0" borderId="2" xfId="0" applyNumberFormat="1" applyFont="1" applyBorder="1" applyAlignment="1">
      <alignment horizontal="left"/>
    </xf>
    <xf numFmtId="0" fontId="7" fillId="0" borderId="2" xfId="0" applyFont="1" applyBorder="1"/>
    <xf numFmtId="0" fontId="7" fillId="0" borderId="1" xfId="0" applyFont="1" applyBorder="1"/>
    <xf numFmtId="0" fontId="2" fillId="0" borderId="0" xfId="0" applyFont="1" applyAlignment="1">
      <alignment horizontal="left" vertical="top" wrapText="1"/>
    </xf>
    <xf numFmtId="0" fontId="10" fillId="2" borderId="5" xfId="0" applyFont="1" applyFill="1" applyBorder="1" applyAlignment="1">
      <alignment horizontal="center" vertical="center"/>
    </xf>
    <xf numFmtId="0" fontId="26" fillId="8" borderId="0" xfId="0" applyFont="1" applyFill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0" xfId="0" applyFont="1"/>
  </cellXfs>
  <cellStyles count="1">
    <cellStyle name="Normal" xfId="0" builtinId="0"/>
  </cellStyles>
  <dxfs count="12">
    <dxf>
      <font>
        <color rgb="FF0065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5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5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500"/>
      </font>
      <fill>
        <patternFill patternType="none"/>
      </fill>
    </dxf>
    <dxf>
      <font>
        <color rgb="FF0065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65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238190124671916"/>
          <c:y val="0.12517640902363841"/>
          <c:w val="0.76180987532808397"/>
          <c:h val="0.66915004783280596"/>
        </c:manualLayout>
      </c:layout>
      <c:lineChart>
        <c:grouping val="standard"/>
        <c:varyColors val="1"/>
        <c:ser>
          <c:idx val="0"/>
          <c:order val="0"/>
          <c:tx>
            <c:v>Planned Value (PV)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Report!$D$34:$H$34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25500</c:v>
                </c:pt>
                <c:pt idx="3">
                  <c:v>72000</c:v>
                </c:pt>
                <c:pt idx="4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38-4441-B00C-EEF1E988ADCB}"/>
            </c:ext>
          </c:extLst>
        </c:ser>
        <c:ser>
          <c:idx val="1"/>
          <c:order val="1"/>
          <c:tx>
            <c:v>Earned Value (EV)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Report!$D$38:$H$38</c:f>
              <c:numCache>
                <c:formatCode>General</c:formatCode>
                <c:ptCount val="5"/>
                <c:pt idx="0">
                  <c:v>975</c:v>
                </c:pt>
                <c:pt idx="1">
                  <c:v>2467</c:v>
                </c:pt>
                <c:pt idx="2">
                  <c:v>24100</c:v>
                </c:pt>
                <c:pt idx="3">
                  <c:v>65000</c:v>
                </c:pt>
                <c:pt idx="4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38-4441-B00C-EEF1E988ADCB}"/>
            </c:ext>
          </c:extLst>
        </c:ser>
        <c:ser>
          <c:idx val="2"/>
          <c:order val="2"/>
          <c:tx>
            <c:v>Actual Cost (AC)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Report!$D$21:$H$21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Report!$D$37:$H$37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25500</c:v>
                </c:pt>
                <c:pt idx="3">
                  <c:v>68500</c:v>
                </c:pt>
                <c:pt idx="4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38-4441-B00C-EEF1E988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4731648"/>
        <c:axId val="-714728928"/>
      </c:lineChart>
      <c:catAx>
        <c:axId val="-71473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layout>
            <c:manualLayout>
              <c:xMode val="edge"/>
              <c:yMode val="edge"/>
              <c:x val="0.4863197726363111"/>
              <c:y val="0.926049868766404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714728928"/>
        <c:crosses val="autoZero"/>
        <c:auto val="1"/>
        <c:lblAlgn val="ctr"/>
        <c:lblOffset val="100"/>
        <c:noMultiLvlLbl val="1"/>
      </c:catAx>
      <c:valAx>
        <c:axId val="-71472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[$Rs]#,##0.0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71473164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771525</xdr:colOff>
      <xdr:row>4</xdr:row>
      <xdr:rowOff>19050</xdr:rowOff>
    </xdr:from>
    <xdr:ext cx="6543676" cy="3057525"/>
    <xdr:graphicFrame macro="">
      <xdr:nvGraphicFramePr>
        <xdr:cNvPr id="326673331" name="Chart 1" title="Chart">
          <a:extLst>
            <a:ext uri="{FF2B5EF4-FFF2-40B4-BE49-F238E27FC236}">
              <a16:creationId xmlns="" xmlns:a16="http://schemas.microsoft.com/office/drawing/2014/main" id="{00000000-0008-0000-0000-0000B3A3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4324350</xdr:colOff>
      <xdr:row>0</xdr:row>
      <xdr:rowOff>47625</xdr:rowOff>
    </xdr:from>
    <xdr:ext cx="1219200" cy="304800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99"/>
  <sheetViews>
    <sheetView showGridLines="0" tabSelected="1" topLeftCell="A13" zoomScaleNormal="100" workbookViewId="0">
      <selection activeCell="I21" sqref="I21:J45"/>
    </sheetView>
  </sheetViews>
  <sheetFormatPr defaultColWidth="14.42578125" defaultRowHeight="15" customHeight="1" x14ac:dyDescent="0.2"/>
  <cols>
    <col min="1" max="1" width="6.42578125" customWidth="1"/>
    <col min="2" max="2" width="45.5703125" customWidth="1"/>
    <col min="3" max="3" width="7.85546875" customWidth="1"/>
    <col min="4" max="9" width="8.7109375" customWidth="1"/>
    <col min="10" max="10" width="9.140625" customWidth="1"/>
  </cols>
  <sheetData>
    <row r="1" spans="1:26" ht="21.75" customHeight="1" x14ac:dyDescent="0.3">
      <c r="A1" s="58" t="s">
        <v>44</v>
      </c>
      <c r="B1" s="59"/>
      <c r="C1" s="59"/>
      <c r="D1" s="59"/>
      <c r="E1" s="59"/>
      <c r="G1" s="1"/>
    </row>
    <row r="2" spans="1:26" ht="23.25" customHeight="1" x14ac:dyDescent="0.2">
      <c r="A2" s="60" t="s">
        <v>0</v>
      </c>
      <c r="B2" s="59"/>
      <c r="C2" s="59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" customHeight="1" x14ac:dyDescent="0.2">
      <c r="A3" s="1"/>
      <c r="B3" s="1"/>
      <c r="C3" s="1"/>
      <c r="D3" s="1"/>
      <c r="E3" s="1"/>
      <c r="F3" s="1"/>
      <c r="G3" s="1"/>
      <c r="J3" s="4"/>
    </row>
    <row r="4" spans="1:26" ht="12" customHeight="1" x14ac:dyDescent="0.2">
      <c r="A4" s="1"/>
      <c r="B4" s="5" t="s">
        <v>1</v>
      </c>
      <c r="C4" s="6" t="s">
        <v>54</v>
      </c>
      <c r="D4" s="6"/>
      <c r="E4" s="6"/>
      <c r="F4" s="1"/>
      <c r="G4" s="1"/>
      <c r="J4" s="7"/>
    </row>
    <row r="5" spans="1:26" ht="12" customHeight="1" x14ac:dyDescent="0.2">
      <c r="A5" s="1"/>
      <c r="B5" s="5" t="s">
        <v>3</v>
      </c>
      <c r="C5" s="61">
        <v>45135</v>
      </c>
      <c r="D5" s="62"/>
      <c r="E5" s="1"/>
      <c r="F5" s="1"/>
      <c r="G5" s="1"/>
    </row>
    <row r="6" spans="1:26" ht="12" customHeight="1" x14ac:dyDescent="0.2">
      <c r="A6" s="1"/>
      <c r="B6" s="1"/>
      <c r="C6" s="8" t="s">
        <v>4</v>
      </c>
      <c r="D6" s="1"/>
      <c r="E6" s="1"/>
      <c r="F6" s="1"/>
      <c r="G6" s="1"/>
    </row>
    <row r="7" spans="1:26" ht="12" customHeight="1" x14ac:dyDescent="0.2">
      <c r="A7" s="1"/>
      <c r="B7" s="5" t="s">
        <v>5</v>
      </c>
      <c r="C7" s="67" t="s">
        <v>62</v>
      </c>
      <c r="D7" s="63"/>
      <c r="E7" s="1"/>
      <c r="F7" s="1"/>
      <c r="G7" s="1"/>
    </row>
    <row r="8" spans="1:26" ht="12" customHeight="1" x14ac:dyDescent="0.2">
      <c r="A8" s="1"/>
      <c r="B8" s="1"/>
      <c r="C8" s="8"/>
      <c r="D8" s="1"/>
      <c r="E8" s="1"/>
      <c r="F8" s="1"/>
      <c r="G8" s="1"/>
    </row>
    <row r="9" spans="1:26" ht="12" customHeight="1" x14ac:dyDescent="0.2">
      <c r="A9" s="1" t="s">
        <v>6</v>
      </c>
      <c r="B9" s="5"/>
      <c r="C9" s="8"/>
      <c r="D9" s="1"/>
      <c r="E9" s="1"/>
      <c r="F9" s="1"/>
      <c r="G9" s="1"/>
    </row>
    <row r="10" spans="1:26" ht="12" customHeight="1" x14ac:dyDescent="0.2">
      <c r="A10" s="1"/>
      <c r="B10" s="64" t="s">
        <v>55</v>
      </c>
      <c r="C10" s="59"/>
      <c r="D10" s="59"/>
      <c r="E10" s="59"/>
      <c r="F10" s="1"/>
      <c r="G10" s="1"/>
    </row>
    <row r="11" spans="1:26" ht="12" customHeight="1" x14ac:dyDescent="0.2">
      <c r="A11" s="1"/>
      <c r="B11" s="59"/>
      <c r="C11" s="59"/>
      <c r="D11" s="59"/>
      <c r="E11" s="59"/>
      <c r="F11" s="1"/>
      <c r="G11" s="1"/>
    </row>
    <row r="12" spans="1:26" ht="12" customHeight="1" x14ac:dyDescent="0.2">
      <c r="A12" s="1"/>
      <c r="B12" s="59"/>
      <c r="C12" s="59"/>
      <c r="D12" s="59"/>
      <c r="E12" s="59"/>
      <c r="F12" s="1"/>
      <c r="G12" s="1"/>
    </row>
    <row r="13" spans="1:26" ht="12" customHeight="1" x14ac:dyDescent="0.2">
      <c r="A13" s="1"/>
      <c r="B13" s="59"/>
      <c r="C13" s="59"/>
      <c r="D13" s="59"/>
      <c r="E13" s="59"/>
      <c r="F13" s="1"/>
      <c r="G13" s="1"/>
    </row>
    <row r="14" spans="1:26" ht="12" customHeight="1" x14ac:dyDescent="0.2">
      <c r="A14" s="1"/>
      <c r="B14" s="59"/>
      <c r="C14" s="59"/>
      <c r="D14" s="59"/>
      <c r="E14" s="59"/>
      <c r="F14" s="1"/>
      <c r="G14" s="1"/>
    </row>
    <row r="15" spans="1:26" ht="12" customHeight="1" x14ac:dyDescent="0.2">
      <c r="A15" s="1"/>
      <c r="B15" s="59"/>
      <c r="C15" s="59"/>
      <c r="D15" s="59"/>
      <c r="E15" s="59"/>
      <c r="F15" s="1"/>
      <c r="G15" s="1"/>
    </row>
    <row r="16" spans="1:26" ht="12" customHeight="1" x14ac:dyDescent="0.2">
      <c r="A16" s="1"/>
      <c r="B16" s="59"/>
      <c r="C16" s="59"/>
      <c r="D16" s="59"/>
      <c r="E16" s="59"/>
      <c r="F16" s="1"/>
      <c r="G16" s="1"/>
    </row>
    <row r="17" spans="1:18" ht="12" customHeight="1" x14ac:dyDescent="0.2">
      <c r="A17" s="1"/>
      <c r="B17" s="59"/>
      <c r="C17" s="59"/>
      <c r="D17" s="59"/>
      <c r="E17" s="59"/>
      <c r="F17" s="1"/>
      <c r="G17" s="1"/>
    </row>
    <row r="18" spans="1:18" ht="12" customHeight="1" x14ac:dyDescent="0.2">
      <c r="A18" s="1"/>
      <c r="B18" s="59"/>
      <c r="C18" s="59"/>
      <c r="D18" s="59"/>
      <c r="E18" s="59"/>
      <c r="F18" s="1"/>
      <c r="G18" s="1"/>
    </row>
    <row r="19" spans="1:18" ht="12" customHeight="1" x14ac:dyDescent="0.2">
      <c r="A19" s="1"/>
      <c r="B19" s="1"/>
      <c r="C19" s="8"/>
      <c r="D19" s="1"/>
      <c r="E19" s="1"/>
      <c r="F19" s="1"/>
      <c r="G19" s="1"/>
    </row>
    <row r="20" spans="1:18" ht="22.5" customHeight="1" x14ac:dyDescent="0.25">
      <c r="A20" s="9" t="s">
        <v>56</v>
      </c>
      <c r="B20" s="1"/>
      <c r="C20" s="1"/>
      <c r="D20" s="10"/>
      <c r="E20" s="1"/>
      <c r="F20" s="1"/>
      <c r="R20" t="s">
        <v>53</v>
      </c>
    </row>
    <row r="21" spans="1:18" ht="12" customHeight="1" x14ac:dyDescent="0.2">
      <c r="A21" s="11" t="s">
        <v>7</v>
      </c>
      <c r="B21" s="12" t="s">
        <v>8</v>
      </c>
      <c r="C21" s="13" t="s">
        <v>9</v>
      </c>
      <c r="D21" s="14">
        <v>1</v>
      </c>
      <c r="E21" s="14">
        <v>2</v>
      </c>
      <c r="F21" s="14">
        <v>3</v>
      </c>
      <c r="G21" s="14">
        <v>4</v>
      </c>
      <c r="H21" s="14">
        <v>5</v>
      </c>
      <c r="I21" s="65">
        <v>6</v>
      </c>
      <c r="J21" s="66">
        <v>7</v>
      </c>
    </row>
    <row r="22" spans="1:18" ht="12" customHeight="1" x14ac:dyDescent="0.2">
      <c r="A22" s="15">
        <v>1</v>
      </c>
      <c r="B22" s="16" t="s">
        <v>10</v>
      </c>
      <c r="C22" s="17">
        <f>SUM(E22:H22)</f>
        <v>5000</v>
      </c>
      <c r="D22" s="18">
        <v>0</v>
      </c>
      <c r="E22" s="16">
        <v>0</v>
      </c>
      <c r="F22" s="16">
        <v>5000</v>
      </c>
      <c r="G22" s="56">
        <v>0</v>
      </c>
      <c r="H22" s="16">
        <v>0</v>
      </c>
      <c r="I22" s="16">
        <v>0</v>
      </c>
      <c r="J22" s="16">
        <v>0</v>
      </c>
    </row>
    <row r="23" spans="1:18" ht="12" customHeight="1" x14ac:dyDescent="0.2">
      <c r="A23" s="15">
        <v>2</v>
      </c>
      <c r="B23" s="19" t="s">
        <v>11</v>
      </c>
      <c r="C23" s="17">
        <v>4000</v>
      </c>
      <c r="D23" s="19">
        <v>1000</v>
      </c>
      <c r="E23" s="19">
        <v>1000</v>
      </c>
      <c r="F23" s="19">
        <v>1000</v>
      </c>
      <c r="G23" s="19">
        <v>1000</v>
      </c>
      <c r="H23" s="19">
        <v>0</v>
      </c>
      <c r="I23" s="16">
        <v>0</v>
      </c>
      <c r="J23" s="16">
        <v>0</v>
      </c>
    </row>
    <row r="24" spans="1:18" ht="12" customHeight="1" x14ac:dyDescent="0.2">
      <c r="A24" s="15">
        <v>3</v>
      </c>
      <c r="B24" s="21" t="s">
        <v>12</v>
      </c>
      <c r="C24" s="17">
        <v>2000</v>
      </c>
      <c r="D24" s="19">
        <v>0</v>
      </c>
      <c r="E24" s="19">
        <v>0</v>
      </c>
      <c r="F24" s="19">
        <v>2000</v>
      </c>
      <c r="G24" s="56">
        <v>0</v>
      </c>
      <c r="H24" s="19">
        <v>0</v>
      </c>
      <c r="I24" s="16">
        <v>0</v>
      </c>
      <c r="J24" s="16">
        <v>0</v>
      </c>
    </row>
    <row r="25" spans="1:18" ht="12" customHeight="1" x14ac:dyDescent="0.2">
      <c r="A25" s="15">
        <v>4</v>
      </c>
      <c r="B25" s="19" t="s">
        <v>51</v>
      </c>
      <c r="C25" s="17">
        <v>20000</v>
      </c>
      <c r="D25" s="19">
        <v>0</v>
      </c>
      <c r="E25" s="19">
        <v>0</v>
      </c>
      <c r="F25" s="19">
        <v>5000</v>
      </c>
      <c r="G25" s="19">
        <v>5000</v>
      </c>
      <c r="H25" s="19">
        <v>10000</v>
      </c>
      <c r="I25" s="16">
        <v>0</v>
      </c>
      <c r="J25" s="16">
        <v>0</v>
      </c>
    </row>
    <row r="26" spans="1:18" ht="12" customHeight="1" x14ac:dyDescent="0.2">
      <c r="A26" s="20">
        <v>5</v>
      </c>
      <c r="B26" s="19" t="s">
        <v>13</v>
      </c>
      <c r="C26" s="17">
        <v>60000</v>
      </c>
      <c r="D26" s="19">
        <v>0</v>
      </c>
      <c r="E26" s="19">
        <v>0</v>
      </c>
      <c r="F26" s="19">
        <v>0</v>
      </c>
      <c r="G26" s="19">
        <v>20000</v>
      </c>
      <c r="H26" s="19">
        <v>20000</v>
      </c>
      <c r="I26" s="16">
        <v>10000</v>
      </c>
      <c r="J26" s="16">
        <v>10000</v>
      </c>
    </row>
    <row r="27" spans="1:18" ht="12" customHeight="1" x14ac:dyDescent="0.2">
      <c r="A27" s="15">
        <v>6</v>
      </c>
      <c r="B27" s="19" t="s">
        <v>49</v>
      </c>
      <c r="C27" s="17">
        <v>20000</v>
      </c>
      <c r="D27" s="19">
        <v>0</v>
      </c>
      <c r="E27" s="19">
        <v>0</v>
      </c>
      <c r="F27" s="19">
        <v>0</v>
      </c>
      <c r="G27" s="19">
        <v>20000</v>
      </c>
      <c r="H27" s="19">
        <v>0</v>
      </c>
      <c r="I27" s="16">
        <v>0</v>
      </c>
      <c r="J27" s="16">
        <v>0</v>
      </c>
    </row>
    <row r="28" spans="1:18" ht="12" customHeight="1" x14ac:dyDescent="0.2">
      <c r="A28" s="20">
        <v>7</v>
      </c>
      <c r="B28" s="19" t="s">
        <v>50</v>
      </c>
      <c r="C28" s="17">
        <v>10000</v>
      </c>
      <c r="D28" s="19">
        <v>0</v>
      </c>
      <c r="E28" s="19">
        <v>0</v>
      </c>
      <c r="F28" s="19">
        <v>10000</v>
      </c>
      <c r="G28" s="19">
        <v>0</v>
      </c>
      <c r="H28" s="19">
        <v>0</v>
      </c>
      <c r="I28" s="16">
        <v>0</v>
      </c>
      <c r="J28" s="16">
        <v>0</v>
      </c>
    </row>
    <row r="29" spans="1:18" ht="12" customHeight="1" x14ac:dyDescent="0.2">
      <c r="A29" s="20">
        <v>8</v>
      </c>
      <c r="B29" s="19" t="s">
        <v>47</v>
      </c>
      <c r="C29" s="17">
        <v>7000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6">
        <v>0</v>
      </c>
      <c r="J29" s="16">
        <v>0</v>
      </c>
    </row>
    <row r="30" spans="1:18" ht="12" customHeight="1" x14ac:dyDescent="0.2">
      <c r="A30" s="20">
        <v>9</v>
      </c>
      <c r="B30" s="19" t="s">
        <v>48</v>
      </c>
      <c r="C30" s="17">
        <v>7000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6">
        <v>0</v>
      </c>
      <c r="J30" s="16">
        <v>0</v>
      </c>
    </row>
    <row r="31" spans="1:18" ht="15" customHeight="1" x14ac:dyDescent="0.2">
      <c r="A31" s="54">
        <v>10</v>
      </c>
      <c r="B31" s="53" t="s">
        <v>52</v>
      </c>
      <c r="C31" s="17">
        <v>1500</v>
      </c>
      <c r="D31" s="55">
        <v>0</v>
      </c>
      <c r="E31" s="55">
        <v>500</v>
      </c>
      <c r="F31" s="55">
        <v>0</v>
      </c>
      <c r="G31" s="55">
        <v>500</v>
      </c>
      <c r="H31" s="55">
        <v>0</v>
      </c>
      <c r="I31" s="16">
        <v>500</v>
      </c>
      <c r="J31" s="16">
        <v>0</v>
      </c>
    </row>
    <row r="32" spans="1:18" ht="12" customHeight="1" x14ac:dyDescent="0.2">
      <c r="A32" s="22" t="s">
        <v>14</v>
      </c>
      <c r="B32" s="17"/>
      <c r="C32" s="17"/>
      <c r="D32" s="17"/>
      <c r="E32" s="17"/>
      <c r="F32" s="17"/>
      <c r="G32" s="17"/>
      <c r="H32" s="17"/>
      <c r="I32" s="17"/>
      <c r="J32" s="17"/>
    </row>
    <row r="33" spans="1:16" ht="12" customHeight="1" x14ac:dyDescent="0.2">
      <c r="A33" s="1"/>
      <c r="B33" s="23" t="s">
        <v>15</v>
      </c>
      <c r="C33" s="24">
        <f>SUM(C22:C31)</f>
        <v>136500</v>
      </c>
      <c r="D33" s="25">
        <f>SUM(D22:D32)</f>
        <v>1000</v>
      </c>
      <c r="E33" s="25">
        <f>SUM(E22:E32)</f>
        <v>1500</v>
      </c>
      <c r="F33" s="25">
        <f>SUM(F22:F32)</f>
        <v>23000</v>
      </c>
      <c r="G33" s="25">
        <f>SUM(G22:G32)</f>
        <v>46500</v>
      </c>
      <c r="H33" s="25">
        <f>SUM(H22:H32)</f>
        <v>30000</v>
      </c>
      <c r="I33" s="25">
        <f t="shared" ref="I33:J34" si="0">SUM(I22:I32)</f>
        <v>10500</v>
      </c>
      <c r="J33" s="25">
        <f t="shared" si="0"/>
        <v>10000</v>
      </c>
    </row>
    <row r="34" spans="1:16" ht="12" customHeight="1" x14ac:dyDescent="0.2">
      <c r="A34" s="1"/>
      <c r="B34" s="23"/>
      <c r="C34" s="5" t="s">
        <v>16</v>
      </c>
      <c r="D34" s="1">
        <f>IF(ISBLANK(D21),NA(),SUM($D33:D33))</f>
        <v>1000</v>
      </c>
      <c r="E34" s="1">
        <f>IF(ISBLANK(E21),NA(),SUM($D33:E33))</f>
        <v>2500</v>
      </c>
      <c r="F34" s="1">
        <f>IF(ISBLANK(F21),NA(),SUM($D33:F33))</f>
        <v>25500</v>
      </c>
      <c r="G34" s="1">
        <f>IF(ISBLANK(G21),NA(),SUM($D33:G33))</f>
        <v>72000</v>
      </c>
      <c r="H34" s="1">
        <f>IF(ISBLANK(H21),NA(),SUM($D33:H33))</f>
        <v>102000</v>
      </c>
      <c r="I34" s="1">
        <f>IF(ISBLANK(I21),NA(),SUM($D33:I33))</f>
        <v>112500</v>
      </c>
      <c r="J34" s="1">
        <f>IF(ISBLANK(J21),NA(),SUM($D33:J33))</f>
        <v>122500</v>
      </c>
    </row>
    <row r="35" spans="1:16" ht="12" customHeight="1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16" ht="12" customHeight="1" x14ac:dyDescent="0.25">
      <c r="A36" s="9" t="s">
        <v>17</v>
      </c>
      <c r="I36" s="1"/>
    </row>
    <row r="37" spans="1:16" ht="12" customHeight="1" x14ac:dyDescent="0.2">
      <c r="A37" s="1"/>
      <c r="B37" s="1"/>
      <c r="C37" s="5" t="s">
        <v>18</v>
      </c>
      <c r="D37" s="19">
        <v>1000</v>
      </c>
      <c r="E37" s="1">
        <v>2500</v>
      </c>
      <c r="F37" s="1">
        <v>25500</v>
      </c>
      <c r="G37" s="1">
        <v>68500</v>
      </c>
      <c r="H37" s="1">
        <v>102000</v>
      </c>
      <c r="I37" s="1">
        <v>110250</v>
      </c>
      <c r="J37" s="1">
        <v>119000</v>
      </c>
    </row>
    <row r="38" spans="1:16" ht="12" customHeight="1" x14ac:dyDescent="0.2">
      <c r="A38" s="1"/>
      <c r="B38" s="1"/>
      <c r="C38" s="5" t="s">
        <v>19</v>
      </c>
      <c r="D38" s="19">
        <v>975</v>
      </c>
      <c r="E38" s="19">
        <v>2467</v>
      </c>
      <c r="F38" s="19">
        <v>24100</v>
      </c>
      <c r="G38" s="19">
        <v>65000</v>
      </c>
      <c r="H38" s="19">
        <v>100000</v>
      </c>
      <c r="I38" s="1">
        <v>92250</v>
      </c>
      <c r="J38" s="68">
        <v>116500</v>
      </c>
      <c r="P38" t="s">
        <v>46</v>
      </c>
    </row>
    <row r="39" spans="1:1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16" ht="12" customHeight="1" x14ac:dyDescent="0.25">
      <c r="A40" s="9" t="s">
        <v>20</v>
      </c>
    </row>
    <row r="41" spans="1:16" ht="12" customHeight="1" x14ac:dyDescent="0.2">
      <c r="C41" s="5" t="s">
        <v>21</v>
      </c>
      <c r="D41" s="5">
        <f t="shared" ref="D41:J41" si="1">IF(AND(ISBLANK(D37),ISBLANK(D38))," - ",D38-D37)</f>
        <v>-25</v>
      </c>
      <c r="E41" s="5">
        <f t="shared" si="1"/>
        <v>-33</v>
      </c>
      <c r="F41" s="5">
        <f t="shared" si="1"/>
        <v>-1400</v>
      </c>
      <c r="G41" s="5">
        <f t="shared" si="1"/>
        <v>-3500</v>
      </c>
      <c r="H41" s="5">
        <f t="shared" si="1"/>
        <v>-2000</v>
      </c>
      <c r="I41" s="5">
        <f t="shared" si="1"/>
        <v>-18000</v>
      </c>
      <c r="J41" s="5">
        <f t="shared" si="1"/>
        <v>-2500</v>
      </c>
    </row>
    <row r="42" spans="1:16" ht="12" customHeight="1" x14ac:dyDescent="0.2">
      <c r="C42" s="5" t="s">
        <v>22</v>
      </c>
      <c r="D42" s="5">
        <f t="shared" ref="D42:G42" si="2">IF(AND(ISBLANK(D37),ISBLANK(D38))," - ",D38-D34)</f>
        <v>-25</v>
      </c>
      <c r="E42" s="5">
        <f t="shared" si="2"/>
        <v>-33</v>
      </c>
      <c r="F42" s="5">
        <f>IF(AND(ISBLANK(F37),ISBLANK(F38))," - ",F38-F34)</f>
        <v>-1400</v>
      </c>
      <c r="G42" s="5">
        <f t="shared" si="2"/>
        <v>-7000</v>
      </c>
      <c r="H42" s="5">
        <f>IF(AND(ISBLANK(H37),ISBLANK(H38))," - ",H38-H34)</f>
        <v>-2000</v>
      </c>
      <c r="I42" s="5">
        <f t="shared" ref="I42:J42" si="3">IF(AND(ISBLANK(I37),ISBLANK(I38))," - ",I38-I34)</f>
        <v>-20250</v>
      </c>
      <c r="J42" s="5">
        <f t="shared" si="3"/>
        <v>-6000</v>
      </c>
    </row>
    <row r="43" spans="1:16" ht="12" customHeight="1" x14ac:dyDescent="0.2">
      <c r="C43" s="5" t="s">
        <v>23</v>
      </c>
      <c r="D43" s="26">
        <f t="shared" ref="D43:J43" si="4">IF(AND(ISBLANK(D37),ISBLANK(D38))," - ",D38/D37)</f>
        <v>0.97499999999999998</v>
      </c>
      <c r="E43" s="26">
        <f t="shared" si="4"/>
        <v>0.98680000000000001</v>
      </c>
      <c r="F43" s="26">
        <f t="shared" si="4"/>
        <v>0.94509803921568625</v>
      </c>
      <c r="G43" s="26">
        <f t="shared" si="4"/>
        <v>0.94890510948905105</v>
      </c>
      <c r="H43" s="26">
        <f t="shared" si="4"/>
        <v>0.98039215686274506</v>
      </c>
      <c r="I43" s="26">
        <f t="shared" si="4"/>
        <v>0.83673469387755106</v>
      </c>
      <c r="J43" s="26">
        <f t="shared" si="4"/>
        <v>0.97899159663865543</v>
      </c>
    </row>
    <row r="44" spans="1:16" ht="12" customHeight="1" x14ac:dyDescent="0.2">
      <c r="C44" s="5" t="s">
        <v>24</v>
      </c>
      <c r="D44" s="26">
        <f t="shared" ref="D44:G44" si="5">IF(AND(ISBLANK(D37),ISBLANK(D38))," - ",D38/D34)</f>
        <v>0.97499999999999998</v>
      </c>
      <c r="E44" s="26">
        <f t="shared" si="5"/>
        <v>0.98680000000000001</v>
      </c>
      <c r="F44" s="26">
        <f>IF(AND(ISBLANK(F37),ISBLANK(F38))," - ",F38/F34)</f>
        <v>0.94509803921568625</v>
      </c>
      <c r="G44" s="26">
        <f t="shared" si="5"/>
        <v>0.90277777777777779</v>
      </c>
      <c r="H44" s="26">
        <f>IF(AND(ISBLANK(H37),ISBLANK(H38))," - ",H38/H34)</f>
        <v>0.98039215686274506</v>
      </c>
      <c r="I44" s="26">
        <f t="shared" ref="I44:J44" si="6">IF(AND(ISBLANK(I37),ISBLANK(I38))," - ",I38/I34)</f>
        <v>0.82</v>
      </c>
      <c r="J44" s="26">
        <f t="shared" si="6"/>
        <v>0.95102040816326527</v>
      </c>
    </row>
    <row r="45" spans="1:16" ht="12" customHeight="1" x14ac:dyDescent="0.2">
      <c r="C45" s="5" t="s">
        <v>25</v>
      </c>
      <c r="D45" s="27">
        <f t="shared" ref="D45:J45" si="7">IF(AND(ISBLANK(D37),ISBLANK(D38))," - ",$C$33/D43)</f>
        <v>140000</v>
      </c>
      <c r="E45" s="27">
        <f t="shared" si="7"/>
        <v>138325.90190514794</v>
      </c>
      <c r="F45" s="27">
        <f t="shared" si="7"/>
        <v>144429.46058091286</v>
      </c>
      <c r="G45" s="27">
        <f t="shared" si="7"/>
        <v>143850</v>
      </c>
      <c r="H45" s="27">
        <f t="shared" si="7"/>
        <v>139230</v>
      </c>
      <c r="I45" s="27">
        <f t="shared" si="7"/>
        <v>163134.14634146341</v>
      </c>
      <c r="J45" s="27">
        <f t="shared" si="7"/>
        <v>139429.18454935623</v>
      </c>
    </row>
    <row r="46" spans="1:16" ht="12" customHeight="1" x14ac:dyDescent="0.2"/>
    <row r="47" spans="1:16" ht="12" customHeight="1" x14ac:dyDescent="0.2"/>
    <row r="48" spans="1:16" ht="12" customHeight="1" x14ac:dyDescent="0.2">
      <c r="K48" t="s">
        <v>45</v>
      </c>
    </row>
    <row r="49" spans="10:10" ht="12" customHeight="1" x14ac:dyDescent="0.2"/>
    <row r="50" spans="10:10" ht="12" customHeight="1" x14ac:dyDescent="0.2"/>
    <row r="51" spans="10:10" ht="12" customHeight="1" x14ac:dyDescent="0.2">
      <c r="J51" t="s">
        <v>45</v>
      </c>
    </row>
    <row r="52" spans="10:10" ht="12" customHeight="1" x14ac:dyDescent="0.2"/>
    <row r="53" spans="10:10" ht="12" customHeight="1" x14ac:dyDescent="0.2"/>
    <row r="54" spans="10:10" ht="12" customHeight="1" x14ac:dyDescent="0.2"/>
    <row r="55" spans="10:10" ht="12" customHeight="1" x14ac:dyDescent="0.2"/>
    <row r="56" spans="10:10" ht="12" customHeight="1" x14ac:dyDescent="0.2"/>
    <row r="57" spans="10:10" ht="12" customHeight="1" x14ac:dyDescent="0.2"/>
    <row r="58" spans="10:10" ht="12" customHeight="1" x14ac:dyDescent="0.2"/>
    <row r="59" spans="10:10" ht="12" customHeight="1" x14ac:dyDescent="0.2"/>
    <row r="60" spans="10:10" ht="12" customHeight="1" x14ac:dyDescent="0.2"/>
    <row r="61" spans="10:10" ht="12" customHeight="1" x14ac:dyDescent="0.2"/>
    <row r="62" spans="10:10" ht="12" customHeight="1" x14ac:dyDescent="0.2"/>
    <row r="63" spans="10:10" ht="12" customHeight="1" x14ac:dyDescent="0.2"/>
    <row r="64" spans="10:10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5">
    <mergeCell ref="A1:E1"/>
    <mergeCell ref="A2:C2"/>
    <mergeCell ref="C5:D5"/>
    <mergeCell ref="C7:D7"/>
    <mergeCell ref="B10:E18"/>
  </mergeCells>
  <conditionalFormatting sqref="D41:J42">
    <cfRule type="cellIs" dxfId="11" priority="3" stopIfTrue="1" operator="greaterThanOrEqual">
      <formula>0</formula>
    </cfRule>
    <cfRule type="cellIs" dxfId="10" priority="4" stopIfTrue="1" operator="lessThan">
      <formula>0</formula>
    </cfRule>
  </conditionalFormatting>
  <conditionalFormatting sqref="D43:J44">
    <cfRule type="cellIs" dxfId="9" priority="1" stopIfTrue="1" operator="lessThan">
      <formula>1</formula>
    </cfRule>
    <cfRule type="cellIs" dxfId="8" priority="2" stopIfTrue="1" operator="greaterThanOrEqual">
      <formula>1</formula>
    </cfRule>
  </conditionalFormatting>
  <pageMargins left="0.5" right="0.5" top="0.25" bottom="0.5" header="0" footer="0"/>
  <pageSetup orientation="landscape" r:id="rId1"/>
  <headerFooter>
    <oddFooter>&amp;L01+049https://www.vertex42.com/ExcelTemplates/earned-value-management.html&amp;R01+049EVM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9"/>
  <sheetViews>
    <sheetView showGridLines="0" workbookViewId="0">
      <selection activeCell="I23" sqref="I23"/>
    </sheetView>
  </sheetViews>
  <sheetFormatPr defaultColWidth="14.42578125" defaultRowHeight="15" customHeight="1" x14ac:dyDescent="0.2"/>
  <cols>
    <col min="1" max="1" width="6.42578125" customWidth="1"/>
    <col min="2" max="2" width="31.85546875" customWidth="1"/>
    <col min="3" max="3" width="6.42578125" customWidth="1"/>
    <col min="4" max="9" width="8.7109375" customWidth="1"/>
    <col min="10" max="10" width="11.42578125" customWidth="1"/>
  </cols>
  <sheetData>
    <row r="1" spans="1:10" ht="30" customHeight="1" x14ac:dyDescent="0.3">
      <c r="A1" s="28" t="s">
        <v>26</v>
      </c>
    </row>
    <row r="2" spans="1:10" ht="12" customHeight="1" x14ac:dyDescent="0.25">
      <c r="A2" s="9"/>
      <c r="B2" s="1"/>
      <c r="C2" s="1"/>
      <c r="D2" s="1"/>
      <c r="E2" s="1"/>
      <c r="F2" s="1"/>
      <c r="G2" s="1"/>
    </row>
    <row r="3" spans="1:10" ht="12" customHeight="1" x14ac:dyDescent="0.2">
      <c r="A3" s="10" t="s">
        <v>57</v>
      </c>
      <c r="B3" s="1"/>
      <c r="C3" s="1"/>
      <c r="D3" s="1"/>
      <c r="E3" s="1"/>
      <c r="F3" s="1"/>
      <c r="G3" s="1"/>
      <c r="J3" s="4"/>
    </row>
    <row r="4" spans="1:10" ht="12" customHeight="1" x14ac:dyDescent="0.2">
      <c r="A4" s="10" t="s">
        <v>58</v>
      </c>
      <c r="J4" s="7"/>
    </row>
    <row r="5" spans="1:10" ht="12" customHeight="1" x14ac:dyDescent="0.2">
      <c r="A5" s="10" t="s">
        <v>59</v>
      </c>
      <c r="B5" s="1"/>
      <c r="C5" s="1"/>
      <c r="D5" s="10"/>
      <c r="E5" s="1"/>
      <c r="F5" s="1"/>
    </row>
    <row r="6" spans="1:10" ht="12" customHeight="1" x14ac:dyDescent="0.2"/>
    <row r="7" spans="1:10" ht="17.25" customHeight="1" x14ac:dyDescent="0.25">
      <c r="A7" s="9" t="s">
        <v>19</v>
      </c>
      <c r="B7" s="1"/>
      <c r="C7" s="1"/>
      <c r="D7" s="10"/>
      <c r="E7" s="1"/>
      <c r="F7" s="1"/>
      <c r="G7" s="1"/>
    </row>
    <row r="8" spans="1:10" ht="12" customHeight="1" x14ac:dyDescent="0.2">
      <c r="A8" s="11" t="s">
        <v>7</v>
      </c>
      <c r="B8" s="12" t="s">
        <v>8</v>
      </c>
      <c r="C8" s="13" t="s">
        <v>9</v>
      </c>
      <c r="D8" s="29" t="s">
        <v>27</v>
      </c>
      <c r="E8" s="29" t="s">
        <v>28</v>
      </c>
      <c r="F8" s="29" t="s">
        <v>29</v>
      </c>
      <c r="G8" s="29" t="s">
        <v>30</v>
      </c>
      <c r="H8" s="29" t="s">
        <v>31</v>
      </c>
      <c r="I8" s="29" t="s">
        <v>60</v>
      </c>
      <c r="J8" s="29" t="s">
        <v>61</v>
      </c>
    </row>
    <row r="9" spans="1:10" ht="12" customHeight="1" x14ac:dyDescent="0.2">
      <c r="A9" s="30">
        <f>IF(ISBLANK(Report!A22)," - ",Report!A22)</f>
        <v>1</v>
      </c>
      <c r="B9" s="16" t="s">
        <v>10</v>
      </c>
      <c r="C9" s="17">
        <v>5000</v>
      </c>
      <c r="D9" s="31"/>
      <c r="E9" s="31"/>
      <c r="F9" s="31">
        <v>1</v>
      </c>
      <c r="G9" s="31">
        <v>1</v>
      </c>
      <c r="H9" s="31">
        <v>1</v>
      </c>
      <c r="I9" s="31">
        <v>1</v>
      </c>
      <c r="J9" s="31">
        <v>1</v>
      </c>
    </row>
    <row r="10" spans="1:10" ht="12" customHeight="1" x14ac:dyDescent="0.2">
      <c r="A10" s="30">
        <f>IF(ISBLANK(Report!A23)," - ",Report!A23)</f>
        <v>2</v>
      </c>
      <c r="B10" s="19" t="s">
        <v>11</v>
      </c>
      <c r="C10" s="17">
        <v>4000</v>
      </c>
      <c r="D10" s="31">
        <v>0.6</v>
      </c>
      <c r="E10" s="31">
        <v>0.8</v>
      </c>
      <c r="F10" s="31">
        <v>0.8</v>
      </c>
      <c r="G10" s="31">
        <v>0.9</v>
      </c>
      <c r="H10" s="31">
        <v>1</v>
      </c>
      <c r="I10" s="31">
        <v>1</v>
      </c>
      <c r="J10" s="31">
        <v>1</v>
      </c>
    </row>
    <row r="11" spans="1:10" ht="12" customHeight="1" x14ac:dyDescent="0.2">
      <c r="A11" s="30">
        <v>3</v>
      </c>
      <c r="B11" s="21" t="s">
        <v>12</v>
      </c>
      <c r="C11" s="17">
        <v>2000</v>
      </c>
      <c r="D11" s="31"/>
      <c r="E11" s="31">
        <v>0.5</v>
      </c>
      <c r="F11" s="31">
        <v>0.5</v>
      </c>
      <c r="G11" s="31">
        <v>1</v>
      </c>
      <c r="H11" s="31">
        <v>1</v>
      </c>
      <c r="I11" s="31">
        <v>1</v>
      </c>
      <c r="J11" s="31">
        <v>1</v>
      </c>
    </row>
    <row r="12" spans="1:10" ht="12" customHeight="1" x14ac:dyDescent="0.2">
      <c r="A12" s="30">
        <f>IF(ISBLANK(Report!A24)," - ",Report!A24)</f>
        <v>3</v>
      </c>
      <c r="B12" s="19" t="s">
        <v>51</v>
      </c>
      <c r="C12" s="17">
        <v>20000</v>
      </c>
      <c r="D12" s="31"/>
      <c r="E12" s="31"/>
      <c r="F12" s="31">
        <v>0.5</v>
      </c>
      <c r="G12" s="31">
        <v>0.5</v>
      </c>
      <c r="H12" s="31">
        <v>0.9</v>
      </c>
      <c r="I12" s="31">
        <v>1</v>
      </c>
      <c r="J12" s="31">
        <v>1</v>
      </c>
    </row>
    <row r="13" spans="1:10" ht="12" customHeight="1" x14ac:dyDescent="0.2">
      <c r="A13" s="30">
        <f>IF(ISBLANK(Report!A25)," - ",Report!A25)</f>
        <v>4</v>
      </c>
      <c r="B13" s="19" t="s">
        <v>13</v>
      </c>
      <c r="C13" s="17">
        <v>60000</v>
      </c>
      <c r="D13" s="31"/>
      <c r="E13" s="31"/>
      <c r="F13" s="31"/>
      <c r="G13" s="31">
        <v>0.3</v>
      </c>
      <c r="H13" s="31">
        <v>0.65</v>
      </c>
      <c r="I13" s="31">
        <v>0.85</v>
      </c>
      <c r="J13" s="31">
        <v>1</v>
      </c>
    </row>
    <row r="14" spans="1:10" ht="12" customHeight="1" x14ac:dyDescent="0.2">
      <c r="A14" s="30">
        <f>IF(ISBLANK(Report!A26)," - ",Report!A26)</f>
        <v>5</v>
      </c>
      <c r="B14" s="19" t="s">
        <v>49</v>
      </c>
      <c r="C14" s="17">
        <v>20000</v>
      </c>
      <c r="D14" s="31"/>
      <c r="E14" s="31"/>
      <c r="F14" s="31">
        <v>0.7</v>
      </c>
      <c r="G14" s="31">
        <v>0.88</v>
      </c>
      <c r="H14" s="31">
        <v>1</v>
      </c>
      <c r="I14" s="31">
        <v>1</v>
      </c>
      <c r="J14" s="31">
        <v>1</v>
      </c>
    </row>
    <row r="15" spans="1:10" ht="12" customHeight="1" x14ac:dyDescent="0.2">
      <c r="A15" s="30">
        <f>IF(ISBLANK(Report!A27)," - ",Report!A27)</f>
        <v>6</v>
      </c>
      <c r="B15" s="19" t="s">
        <v>50</v>
      </c>
      <c r="C15" s="17">
        <v>10000</v>
      </c>
      <c r="D15" s="31"/>
      <c r="E15" s="31"/>
      <c r="F15" s="31">
        <v>0.9</v>
      </c>
      <c r="G15" s="31">
        <v>0.9</v>
      </c>
      <c r="H15" s="31">
        <v>0.9</v>
      </c>
      <c r="I15" s="31">
        <v>1</v>
      </c>
      <c r="J15" s="31">
        <v>1</v>
      </c>
    </row>
    <row r="16" spans="1:10" ht="12" customHeight="1" x14ac:dyDescent="0.2">
      <c r="A16" s="30">
        <f>IF(ISBLANK(Report!A28)," - ",Report!A28)</f>
        <v>7</v>
      </c>
      <c r="B16" s="19" t="s">
        <v>47</v>
      </c>
      <c r="C16" s="17">
        <v>7000</v>
      </c>
      <c r="D16" s="31"/>
      <c r="E16" s="31"/>
      <c r="F16" s="31"/>
      <c r="G16" s="31"/>
      <c r="H16" s="31"/>
      <c r="I16" s="31"/>
      <c r="J16" s="31"/>
    </row>
    <row r="17" spans="1:10" ht="12" customHeight="1" x14ac:dyDescent="0.2">
      <c r="A17" s="30">
        <v>9</v>
      </c>
      <c r="B17" s="19" t="s">
        <v>48</v>
      </c>
      <c r="C17" s="17">
        <v>7000</v>
      </c>
      <c r="D17" s="31"/>
      <c r="E17" s="31"/>
      <c r="F17" s="31"/>
      <c r="G17" s="31"/>
      <c r="H17" s="31"/>
      <c r="I17" s="31"/>
      <c r="J17" s="31"/>
    </row>
    <row r="18" spans="1:10" ht="12" customHeight="1" x14ac:dyDescent="0.2">
      <c r="A18" s="30">
        <v>10</v>
      </c>
      <c r="B18" s="53" t="s">
        <v>52</v>
      </c>
      <c r="C18" s="17">
        <v>1000</v>
      </c>
      <c r="D18" s="31"/>
      <c r="E18" s="31">
        <v>0.5</v>
      </c>
      <c r="F18" s="31">
        <v>0.5</v>
      </c>
      <c r="G18" s="31">
        <v>0.5</v>
      </c>
      <c r="H18" s="31">
        <v>0.5</v>
      </c>
      <c r="I18" s="31">
        <v>0.6</v>
      </c>
      <c r="J18" s="31">
        <v>0.7</v>
      </c>
    </row>
    <row r="19" spans="1:10" ht="12" customHeight="1" x14ac:dyDescent="0.2">
      <c r="A19" s="22" t="s">
        <v>14</v>
      </c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2" customHeight="1" x14ac:dyDescent="0.2">
      <c r="C20" s="23" t="s">
        <v>32</v>
      </c>
      <c r="D20" s="25">
        <f>SUMPRODUCT(D9:D19,$C$9:$C$19)</f>
        <v>2400</v>
      </c>
      <c r="E20" s="25">
        <f>SUMPRODUCT(E9:E19,$C$9:$C$19)</f>
        <v>4700</v>
      </c>
      <c r="F20" s="25">
        <f>SUMPRODUCT(F9:F19,$C$9:$C$19)</f>
        <v>42700</v>
      </c>
      <c r="G20" s="25">
        <f>SUMPRODUCT(G9:G19,$C$9:$C$19)</f>
        <v>65700</v>
      </c>
      <c r="H20" s="25">
        <f>SUMPRODUCT(H9:H19,$C$9:$C$19)</f>
        <v>97500</v>
      </c>
      <c r="I20" s="25">
        <f t="shared" ref="I20:J20" si="0">SUMPRODUCT(I9:I19,$C$9:$C$19)</f>
        <v>112600</v>
      </c>
      <c r="J20" s="25">
        <f t="shared" si="0"/>
        <v>121700</v>
      </c>
    </row>
    <row r="21" spans="1:10" ht="12" customHeight="1" x14ac:dyDescent="0.2"/>
    <row r="22" spans="1:10" ht="12" customHeight="1" x14ac:dyDescent="0.2"/>
    <row r="23" spans="1:10" ht="12" customHeight="1" x14ac:dyDescent="0.2"/>
    <row r="24" spans="1:10" ht="12" customHeight="1" x14ac:dyDescent="0.2"/>
    <row r="25" spans="1:10" ht="12" customHeight="1" x14ac:dyDescent="0.2"/>
    <row r="26" spans="1:10" ht="12" customHeight="1" x14ac:dyDescent="0.2"/>
    <row r="27" spans="1:10" ht="12" customHeight="1" x14ac:dyDescent="0.2"/>
    <row r="28" spans="1:10" ht="12" customHeight="1" x14ac:dyDescent="0.2"/>
    <row r="29" spans="1:10" ht="12" customHeight="1" x14ac:dyDescent="0.2"/>
    <row r="30" spans="1:10" ht="12" customHeight="1" x14ac:dyDescent="0.2"/>
    <row r="31" spans="1:10" ht="12" customHeight="1" x14ac:dyDescent="0.2"/>
    <row r="32" spans="1:10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" right="0.5" top="0.25" bottom="0.2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9"/>
  <sheetViews>
    <sheetView showGridLines="0" workbookViewId="0">
      <selection activeCell="J24" sqref="J24"/>
    </sheetView>
  </sheetViews>
  <sheetFormatPr defaultColWidth="14.42578125" defaultRowHeight="15" customHeight="1" x14ac:dyDescent="0.2"/>
  <cols>
    <col min="1" max="1" width="6.42578125" customWidth="1"/>
    <col min="2" max="2" width="31.42578125" customWidth="1"/>
    <col min="3" max="3" width="6.42578125" customWidth="1"/>
    <col min="4" max="9" width="8.7109375" customWidth="1"/>
    <col min="10" max="10" width="11.5703125" customWidth="1"/>
  </cols>
  <sheetData>
    <row r="1" spans="1:10" ht="24" customHeight="1" x14ac:dyDescent="0.3">
      <c r="A1" s="28" t="s">
        <v>33</v>
      </c>
    </row>
    <row r="2" spans="1:10" ht="12" customHeight="1" x14ac:dyDescent="0.25">
      <c r="A2" s="9"/>
      <c r="B2" s="1"/>
      <c r="C2" s="1"/>
      <c r="D2" s="1"/>
      <c r="E2" s="1"/>
      <c r="F2" s="1"/>
      <c r="G2" s="1"/>
    </row>
    <row r="3" spans="1:10" ht="12" customHeight="1" x14ac:dyDescent="0.2">
      <c r="A3" s="10"/>
      <c r="B3" s="1"/>
      <c r="C3" s="1"/>
      <c r="D3" s="1"/>
      <c r="E3" s="1"/>
      <c r="F3" s="1"/>
      <c r="G3" s="1"/>
      <c r="J3" s="4"/>
    </row>
    <row r="4" spans="1:10" ht="12" customHeight="1" x14ac:dyDescent="0.2">
      <c r="A4" s="10"/>
      <c r="J4" s="7"/>
    </row>
    <row r="5" spans="1:10" ht="12" customHeight="1" x14ac:dyDescent="0.2">
      <c r="A5" s="10"/>
      <c r="B5" s="1"/>
      <c r="C5" s="1"/>
      <c r="D5" s="10"/>
      <c r="E5" s="1"/>
      <c r="F5" s="1"/>
    </row>
    <row r="6" spans="1:10" ht="12" customHeight="1" x14ac:dyDescent="0.2"/>
    <row r="7" spans="1:10" ht="15.75" customHeight="1" x14ac:dyDescent="0.25">
      <c r="A7" s="9" t="s">
        <v>34</v>
      </c>
      <c r="B7" s="1"/>
      <c r="C7" s="1"/>
      <c r="D7" s="10"/>
      <c r="E7" s="1"/>
      <c r="F7" s="1"/>
      <c r="G7" s="1"/>
    </row>
    <row r="8" spans="1:10" ht="12" customHeight="1" x14ac:dyDescent="0.2">
      <c r="A8" s="11" t="s">
        <v>7</v>
      </c>
      <c r="B8" s="12" t="s">
        <v>8</v>
      </c>
      <c r="C8" s="13"/>
      <c r="D8" s="29" t="s">
        <v>27</v>
      </c>
      <c r="E8" s="29" t="s">
        <v>28</v>
      </c>
      <c r="F8" s="29" t="s">
        <v>29</v>
      </c>
      <c r="G8" s="29" t="s">
        <v>30</v>
      </c>
      <c r="H8" s="29" t="s">
        <v>31</v>
      </c>
      <c r="I8" s="29" t="s">
        <v>60</v>
      </c>
      <c r="J8" s="29" t="s">
        <v>61</v>
      </c>
    </row>
    <row r="9" spans="1:10" ht="12" customHeight="1" x14ac:dyDescent="0.2">
      <c r="A9" s="30">
        <f>IF(ISBLANK(Report!A22)," - ",Report!A22)</f>
        <v>1</v>
      </c>
      <c r="B9" s="16" t="s">
        <v>10</v>
      </c>
      <c r="E9" s="16"/>
      <c r="F9" s="16">
        <v>4000</v>
      </c>
      <c r="G9" s="16"/>
      <c r="H9" s="16"/>
      <c r="I9" s="16"/>
      <c r="J9" s="16"/>
    </row>
    <row r="10" spans="1:10" ht="12" customHeight="1" x14ac:dyDescent="0.2">
      <c r="A10" s="30">
        <f>IF(ISBLANK(Report!A23)," - ",Report!A23)</f>
        <v>2</v>
      </c>
      <c r="B10" s="19" t="s">
        <v>11</v>
      </c>
      <c r="D10" s="19">
        <v>1000</v>
      </c>
      <c r="E10" s="19">
        <v>1000</v>
      </c>
      <c r="F10" s="19"/>
      <c r="G10" s="19">
        <v>750</v>
      </c>
      <c r="H10" s="19">
        <v>500</v>
      </c>
      <c r="I10" s="16"/>
      <c r="J10" s="16"/>
    </row>
    <row r="11" spans="1:10" ht="12" customHeight="1" x14ac:dyDescent="0.2">
      <c r="A11" s="30">
        <v>3</v>
      </c>
      <c r="B11" s="21" t="s">
        <v>12</v>
      </c>
      <c r="D11" s="19"/>
      <c r="E11" s="19">
        <v>2000</v>
      </c>
      <c r="F11" s="19">
        <v>0</v>
      </c>
      <c r="G11" s="19">
        <v>0</v>
      </c>
      <c r="H11" s="19">
        <v>0</v>
      </c>
      <c r="I11" s="16"/>
      <c r="J11" s="16"/>
    </row>
    <row r="12" spans="1:10" ht="12" customHeight="1" x14ac:dyDescent="0.2">
      <c r="A12" s="30">
        <f>IF(ISBLANK(Report!A24)," - ",Report!A24)</f>
        <v>3</v>
      </c>
      <c r="B12" s="19" t="s">
        <v>51</v>
      </c>
      <c r="D12" s="19">
        <v>0</v>
      </c>
      <c r="E12" s="19">
        <v>0</v>
      </c>
      <c r="F12" s="19">
        <v>2000</v>
      </c>
      <c r="G12" s="19">
        <v>1000</v>
      </c>
      <c r="H12" s="19">
        <v>2000</v>
      </c>
      <c r="I12" s="16"/>
      <c r="J12" s="16"/>
    </row>
    <row r="13" spans="1:10" ht="12" customHeight="1" x14ac:dyDescent="0.2">
      <c r="A13" s="30">
        <f>IF(ISBLANK(Report!A25)," - ",Report!A25)</f>
        <v>4</v>
      </c>
      <c r="B13" s="19" t="s">
        <v>13</v>
      </c>
      <c r="D13" s="19">
        <v>0</v>
      </c>
      <c r="E13" s="19">
        <v>0</v>
      </c>
      <c r="F13" s="19">
        <v>0</v>
      </c>
      <c r="G13" s="19">
        <v>10000</v>
      </c>
      <c r="H13" s="19">
        <v>10000</v>
      </c>
      <c r="I13" s="16">
        <v>5000</v>
      </c>
      <c r="J13" s="16">
        <v>5000</v>
      </c>
    </row>
    <row r="14" spans="1:10" ht="12" customHeight="1" x14ac:dyDescent="0.2">
      <c r="A14" s="30">
        <f>IF(ISBLANK(Report!A26)," - ",Report!A26)</f>
        <v>5</v>
      </c>
      <c r="B14" s="19" t="s">
        <v>49</v>
      </c>
      <c r="D14" s="19">
        <v>0</v>
      </c>
      <c r="E14" s="19">
        <v>0</v>
      </c>
      <c r="F14" s="19">
        <v>20000</v>
      </c>
      <c r="G14" s="19">
        <v>0</v>
      </c>
      <c r="H14" s="19">
        <v>0</v>
      </c>
      <c r="I14" s="16"/>
      <c r="J14" s="16"/>
    </row>
    <row r="15" spans="1:10" ht="12" customHeight="1" x14ac:dyDescent="0.2">
      <c r="A15" s="30">
        <f>IF(ISBLANK(Report!A27)," - ",Report!A27)</f>
        <v>6</v>
      </c>
      <c r="B15" s="19" t="s">
        <v>50</v>
      </c>
      <c r="D15" s="19"/>
      <c r="E15" s="19"/>
      <c r="F15" s="19">
        <v>0</v>
      </c>
      <c r="G15" s="19">
        <v>0</v>
      </c>
      <c r="H15" s="19"/>
      <c r="I15" s="16"/>
      <c r="J15" s="16"/>
    </row>
    <row r="16" spans="1:10" ht="12" customHeight="1" x14ac:dyDescent="0.2">
      <c r="A16" s="30">
        <f>IF(ISBLANK(Report!A28)," - ",Report!A28)</f>
        <v>7</v>
      </c>
      <c r="B16" s="19" t="s">
        <v>47</v>
      </c>
      <c r="D16" s="19"/>
      <c r="E16" s="19"/>
      <c r="F16" s="19"/>
      <c r="G16" s="19"/>
      <c r="H16" s="19"/>
      <c r="I16" s="16"/>
      <c r="J16" s="16"/>
    </row>
    <row r="17" spans="1:10" ht="12" customHeight="1" x14ac:dyDescent="0.2">
      <c r="A17" s="30">
        <v>9</v>
      </c>
      <c r="B17" s="19" t="s">
        <v>48</v>
      </c>
      <c r="D17" s="19"/>
      <c r="E17" s="19"/>
      <c r="F17" s="19"/>
      <c r="G17" s="19"/>
      <c r="H17" s="19"/>
      <c r="I17" s="16"/>
      <c r="J17" s="16"/>
    </row>
    <row r="18" spans="1:10" ht="12" customHeight="1" x14ac:dyDescent="0.2">
      <c r="A18" s="30">
        <v>10</v>
      </c>
      <c r="B18" s="53" t="s">
        <v>52</v>
      </c>
      <c r="D18" s="19"/>
      <c r="E18" s="19"/>
      <c r="F18" s="19">
        <v>500</v>
      </c>
      <c r="G18" s="19"/>
      <c r="H18" s="19"/>
      <c r="I18" s="16">
        <v>250</v>
      </c>
      <c r="J18" s="16">
        <v>250</v>
      </c>
    </row>
    <row r="19" spans="1:10" ht="12" customHeight="1" x14ac:dyDescent="0.2">
      <c r="A19" s="22" t="s">
        <v>14</v>
      </c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2" customHeight="1" x14ac:dyDescent="0.2">
      <c r="C20" s="5" t="s">
        <v>35</v>
      </c>
      <c r="D20" s="25">
        <f>SUM(D9:D19)</f>
        <v>1000</v>
      </c>
      <c r="E20" s="25">
        <f>SUM(E9:E19)</f>
        <v>3000</v>
      </c>
      <c r="F20" s="25">
        <f>SUM(F9:F19)</f>
        <v>26500</v>
      </c>
      <c r="G20" s="25">
        <f>SUM(G9:G19)</f>
        <v>11750</v>
      </c>
      <c r="H20" s="25">
        <f>SUM(H9:H19)</f>
        <v>12500</v>
      </c>
      <c r="I20" s="25">
        <f t="shared" ref="I20:J20" si="0">SUM(I9:I19)</f>
        <v>5250</v>
      </c>
      <c r="J20" s="25">
        <f t="shared" si="0"/>
        <v>5250</v>
      </c>
    </row>
    <row r="21" spans="1:10" ht="12" customHeight="1" x14ac:dyDescent="0.2">
      <c r="I21" s="57"/>
      <c r="J21" s="57"/>
    </row>
    <row r="22" spans="1:10" ht="12" customHeight="1" x14ac:dyDescent="0.2">
      <c r="C22" s="23" t="s">
        <v>18</v>
      </c>
      <c r="D22" s="32">
        <f t="shared" ref="D22:J22" si="1">SUM($D20:D20)</f>
        <v>1000</v>
      </c>
      <c r="E22" s="32">
        <f t="shared" si="1"/>
        <v>4000</v>
      </c>
      <c r="F22" s="32">
        <f t="shared" si="1"/>
        <v>30500</v>
      </c>
      <c r="G22" s="32">
        <f t="shared" si="1"/>
        <v>42250</v>
      </c>
      <c r="H22" s="32">
        <f t="shared" si="1"/>
        <v>54750</v>
      </c>
      <c r="I22" s="32">
        <f t="shared" si="1"/>
        <v>60000</v>
      </c>
      <c r="J22" s="32">
        <f t="shared" si="1"/>
        <v>65250</v>
      </c>
    </row>
    <row r="23" spans="1:10" ht="12" customHeight="1" x14ac:dyDescent="0.2"/>
    <row r="24" spans="1:10" ht="12" customHeight="1" x14ac:dyDescent="0.2"/>
    <row r="25" spans="1:10" ht="12" customHeight="1" x14ac:dyDescent="0.2"/>
    <row r="26" spans="1:10" ht="12" customHeight="1" x14ac:dyDescent="0.2"/>
    <row r="27" spans="1:10" ht="12" customHeight="1" x14ac:dyDescent="0.2"/>
    <row r="28" spans="1:10" ht="12" customHeight="1" x14ac:dyDescent="0.2"/>
    <row r="29" spans="1:10" ht="12" customHeight="1" x14ac:dyDescent="0.2"/>
    <row r="30" spans="1:10" ht="12" customHeight="1" x14ac:dyDescent="0.2"/>
    <row r="31" spans="1:10" ht="12" customHeight="1" x14ac:dyDescent="0.2"/>
    <row r="32" spans="1:10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" right="0.5" top="0.25" bottom="0.2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showGridLines="0" workbookViewId="0"/>
  </sheetViews>
  <sheetFormatPr defaultColWidth="14.42578125" defaultRowHeight="15" customHeight="1" x14ac:dyDescent="0.2"/>
  <cols>
    <col min="1" max="1" width="5.42578125" customWidth="1"/>
    <col min="2" max="2" width="78.42578125" customWidth="1"/>
    <col min="3" max="3" width="5.28515625" customWidth="1"/>
    <col min="4" max="4" width="10.28515625" customWidth="1"/>
    <col min="5" max="22" width="9.140625" customWidth="1"/>
  </cols>
  <sheetData>
    <row r="1" spans="1:22" ht="30" customHeight="1" x14ac:dyDescent="0.2">
      <c r="A1" s="33" t="s">
        <v>36</v>
      </c>
      <c r="B1" s="33"/>
      <c r="C1" s="3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" customHeight="1" x14ac:dyDescent="0.2">
      <c r="A2" s="1"/>
      <c r="B2" s="34"/>
      <c r="C2" s="1"/>
    </row>
    <row r="3" spans="1:22" ht="12" customHeight="1" x14ac:dyDescent="0.2">
      <c r="A3" s="35"/>
      <c r="B3" s="36" t="s">
        <v>37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2" ht="12" customHeight="1" x14ac:dyDescent="0.2">
      <c r="A4" s="35"/>
      <c r="B4" s="37" t="s">
        <v>38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 ht="12" customHeight="1" x14ac:dyDescent="0.2">
      <c r="A5" s="35"/>
      <c r="B5" s="38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 ht="16.5" customHeight="1" x14ac:dyDescent="0.25">
      <c r="A6" s="35"/>
      <c r="B6" s="39" t="s">
        <v>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2" customHeight="1" x14ac:dyDescent="0.25">
      <c r="A7" s="40"/>
      <c r="B7" s="38"/>
      <c r="C7" s="41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 ht="12" customHeight="1" x14ac:dyDescent="0.2">
      <c r="A8" s="42"/>
      <c r="B8" s="38" t="s">
        <v>39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2" ht="12" customHeight="1" x14ac:dyDescent="0.2">
      <c r="A9" s="42"/>
      <c r="B9" s="3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 spans="1:22" ht="12" customHeight="1" x14ac:dyDescent="0.2">
      <c r="A10" s="42"/>
      <c r="B10" s="38" t="s">
        <v>40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22" ht="12" customHeight="1" x14ac:dyDescent="0.2">
      <c r="A11" s="42"/>
      <c r="B11" s="3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spans="1:22" ht="12" customHeight="1" x14ac:dyDescent="0.2">
      <c r="A12" s="42"/>
      <c r="B12" s="38" t="s">
        <v>41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spans="1:22" ht="12" customHeight="1" x14ac:dyDescent="0.2">
      <c r="A13" s="42"/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spans="1:22" ht="12" customHeight="1" x14ac:dyDescent="0.2">
      <c r="A14" s="42"/>
      <c r="B14" s="43" t="s">
        <v>42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1:22" ht="12" customHeight="1" x14ac:dyDescent="0.2">
      <c r="A15" s="42"/>
      <c r="B15" s="38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 ht="12" customHeight="1" x14ac:dyDescent="0.25">
      <c r="A16" s="42"/>
      <c r="B16" s="39" t="s">
        <v>43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 ht="12" customHeight="1" x14ac:dyDescent="0.2">
      <c r="A17" s="42"/>
      <c r="B17" s="4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ht="12" customHeight="1" x14ac:dyDescent="0.2">
      <c r="A18" s="42"/>
      <c r="B18" s="4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ht="12" customHeight="1" x14ac:dyDescent="0.2">
      <c r="A19" s="42"/>
      <c r="B19" s="4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ht="12" customHeight="1" x14ac:dyDescent="0.25">
      <c r="A20" s="40"/>
      <c r="B20" s="45"/>
      <c r="C20" s="41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:22" ht="12" customHeight="1" x14ac:dyDescent="0.2">
      <c r="A21" s="35"/>
      <c r="B21" s="46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spans="1:22" ht="12" customHeight="1" x14ac:dyDescent="0.2">
      <c r="A22" s="35"/>
      <c r="B22" s="46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 spans="1:22" ht="12" customHeight="1" x14ac:dyDescent="0.25">
      <c r="A23" s="47"/>
      <c r="B23" s="48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spans="1:22" ht="12" customHeight="1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2" ht="12" customHeight="1" x14ac:dyDescent="0.25">
      <c r="A25" s="49"/>
      <c r="B25" s="50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2" ht="12" customHeight="1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ht="12" customHeight="1" x14ac:dyDescent="0.25">
      <c r="A27" s="49"/>
      <c r="B27" s="50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spans="1:22" ht="12" customHeight="1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spans="1:22" ht="12" customHeight="1" x14ac:dyDescent="0.25">
      <c r="A29" s="49"/>
      <c r="B29" s="51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spans="1:22" ht="12" customHeight="1" x14ac:dyDescent="0.2">
      <c r="A30" s="35"/>
      <c r="B30" s="52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spans="1:22" ht="12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spans="1:22" ht="12" customHeight="1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4" r:id="rId1"/>
    <hyperlink ref="B14" r:id="rId2"/>
  </hyperlinks>
  <pageMargins left="0.7" right="0.7" top="0.75" bottom="0.75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EV</vt:lpstr>
      <vt:lpstr>AC</vt:lpstr>
      <vt:lpstr>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Avindi</dc:creator>
  <cp:lastModifiedBy>Avindi</cp:lastModifiedBy>
  <dcterms:created xsi:type="dcterms:W3CDTF">2023-07-15T14:37:33Z</dcterms:created>
  <dcterms:modified xsi:type="dcterms:W3CDTF">2023-07-28T16:11:07Z</dcterms:modified>
</cp:coreProperties>
</file>