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075" windowHeight="11565"/>
  </bookViews>
  <sheets>
    <sheet name="Sheet1" sheetId="1" r:id="rId1"/>
    <sheet name="Sheet2" sheetId="2" r:id="rId2"/>
    <sheet name="Sheet3" sheetId="3" r:id="rId3"/>
  </sheets>
  <definedNames>
    <definedName name="alpha1">Sheet1!$C$13</definedName>
    <definedName name="beta">Sheet1!$C$14</definedName>
    <definedName name="g">Sheet1!$C$12</definedName>
  </definedNames>
  <calcPr calcId="145621"/>
</workbook>
</file>

<file path=xl/calcChain.xml><?xml version="1.0" encoding="utf-8"?>
<calcChain xmlns="http://schemas.openxmlformats.org/spreadsheetml/2006/main">
  <c r="B32" i="1" l="1"/>
  <c r="R25" i="1"/>
  <c r="R24" i="1"/>
  <c r="R23" i="1"/>
  <c r="R22" i="1"/>
  <c r="R21" i="1"/>
  <c r="R20" i="1"/>
  <c r="R19" i="1"/>
  <c r="P18" i="1"/>
  <c r="P19" i="1"/>
  <c r="P20" i="1"/>
  <c r="P21" i="1"/>
  <c r="P22" i="1"/>
  <c r="P23" i="1"/>
  <c r="P24" i="1"/>
  <c r="P25" i="1"/>
  <c r="P17" i="1"/>
  <c r="D17" i="1" s="1"/>
  <c r="F17" i="1" s="1"/>
  <c r="C22" i="1"/>
  <c r="C24" i="1" s="1"/>
  <c r="B21" i="1"/>
  <c r="T22" i="1" s="1"/>
  <c r="B18" i="1"/>
  <c r="Q25" i="1" s="1"/>
  <c r="B23" i="1" l="1"/>
  <c r="B25" i="1" s="1"/>
  <c r="X25" i="1" s="1"/>
  <c r="N17" i="1"/>
  <c r="M37" i="1" s="1"/>
  <c r="J17" i="1"/>
  <c r="I33" i="1" s="1"/>
  <c r="M17" i="1"/>
  <c r="L36" i="1" s="1"/>
  <c r="I17" i="1"/>
  <c r="H32" i="1" s="1"/>
  <c r="L17" i="1"/>
  <c r="K35" i="1" s="1"/>
  <c r="H17" i="1"/>
  <c r="G31" i="1" s="1"/>
  <c r="K17" i="1"/>
  <c r="J34" i="1" s="1"/>
  <c r="G17" i="1"/>
  <c r="F30" i="1" s="1"/>
  <c r="Q19" i="1"/>
  <c r="T21" i="1"/>
  <c r="Q18" i="1"/>
  <c r="Q23" i="1"/>
  <c r="T24" i="1"/>
  <c r="T25" i="1"/>
  <c r="Q20" i="1"/>
  <c r="Q21" i="1"/>
  <c r="T23" i="1"/>
  <c r="Q22" i="1"/>
  <c r="V24" i="1"/>
  <c r="V25" i="1"/>
  <c r="V23" i="1"/>
  <c r="Q24" i="1"/>
  <c r="D18" i="1"/>
  <c r="B30" i="1" s="1"/>
  <c r="C25" i="1"/>
  <c r="B20" i="1"/>
  <c r="C21" i="1"/>
  <c r="C23" i="1"/>
  <c r="F18" i="1" l="1"/>
  <c r="G18" i="1"/>
  <c r="F31" i="1" s="1"/>
  <c r="K18" i="1"/>
  <c r="J35" i="1" s="1"/>
  <c r="H18" i="1"/>
  <c r="G32" i="1" s="1"/>
  <c r="L18" i="1"/>
  <c r="K36" i="1" s="1"/>
  <c r="I18" i="1"/>
  <c r="H33" i="1" s="1"/>
  <c r="M18" i="1"/>
  <c r="L37" i="1" s="1"/>
  <c r="J18" i="1"/>
  <c r="I34" i="1" s="1"/>
  <c r="N18" i="1"/>
  <c r="S21" i="1"/>
  <c r="S20" i="1"/>
  <c r="S23" i="1"/>
  <c r="S25" i="1"/>
  <c r="S24" i="1"/>
  <c r="S22" i="1"/>
  <c r="D19" i="1"/>
  <c r="B31" i="1" s="1"/>
  <c r="B22" i="1"/>
  <c r="G19" i="1" l="1"/>
  <c r="F32" i="1" s="1"/>
  <c r="F19" i="1"/>
  <c r="K19" i="1"/>
  <c r="J36" i="1" s="1"/>
  <c r="H19" i="1"/>
  <c r="G33" i="1" s="1"/>
  <c r="L19" i="1"/>
  <c r="K37" i="1" s="1"/>
  <c r="I19" i="1"/>
  <c r="H34" i="1" s="1"/>
  <c r="M19" i="1"/>
  <c r="J19" i="1"/>
  <c r="I35" i="1" s="1"/>
  <c r="N19" i="1"/>
  <c r="U25" i="1"/>
  <c r="U24" i="1"/>
  <c r="U22" i="1"/>
  <c r="U23" i="1"/>
  <c r="D20" i="1"/>
  <c r="B24" i="1"/>
  <c r="F20" i="1" l="1"/>
  <c r="G20" i="1"/>
  <c r="F33" i="1" s="1"/>
  <c r="K20" i="1"/>
  <c r="J37" i="1" s="1"/>
  <c r="H20" i="1"/>
  <c r="G34" i="1" s="1"/>
  <c r="L20" i="1"/>
  <c r="I20" i="1"/>
  <c r="H35" i="1" s="1"/>
  <c r="M20" i="1"/>
  <c r="J20" i="1"/>
  <c r="I36" i="1" s="1"/>
  <c r="N20" i="1"/>
  <c r="W25" i="1"/>
  <c r="D25" i="1" s="1"/>
  <c r="W24" i="1"/>
  <c r="D23" i="1"/>
  <c r="D21" i="1"/>
  <c r="D22" i="1"/>
  <c r="B33" i="1" l="1"/>
  <c r="F23" i="1"/>
  <c r="G23" i="1"/>
  <c r="K23" i="1"/>
  <c r="H23" i="1"/>
  <c r="L23" i="1"/>
  <c r="I23" i="1"/>
  <c r="M23" i="1"/>
  <c r="J23" i="1"/>
  <c r="N23" i="1"/>
  <c r="F22" i="1"/>
  <c r="G22" i="1"/>
  <c r="K22" i="1"/>
  <c r="H22" i="1"/>
  <c r="L22" i="1"/>
  <c r="I22" i="1"/>
  <c r="M22" i="1"/>
  <c r="J22" i="1"/>
  <c r="N22" i="1"/>
  <c r="F21" i="1"/>
  <c r="G21" i="1"/>
  <c r="K21" i="1"/>
  <c r="H21" i="1"/>
  <c r="G35" i="1" s="1"/>
  <c r="L21" i="1"/>
  <c r="I21" i="1"/>
  <c r="H36" i="1" s="1"/>
  <c r="M21" i="1"/>
  <c r="J21" i="1"/>
  <c r="I37" i="1" s="1"/>
  <c r="N21" i="1"/>
  <c r="F25" i="1"/>
  <c r="G25" i="1"/>
  <c r="K25" i="1"/>
  <c r="H25" i="1"/>
  <c r="L25" i="1"/>
  <c r="I25" i="1"/>
  <c r="M25" i="1"/>
  <c r="J25" i="1"/>
  <c r="N25" i="1"/>
  <c r="D24" i="1"/>
  <c r="F34" i="1" l="1"/>
  <c r="B34" i="1" s="1"/>
  <c r="F35" i="1" s="1"/>
  <c r="F24" i="1"/>
  <c r="G24" i="1"/>
  <c r="K24" i="1"/>
  <c r="H24" i="1"/>
  <c r="L24" i="1"/>
  <c r="I24" i="1"/>
  <c r="M24" i="1"/>
  <c r="J24" i="1"/>
  <c r="N24" i="1"/>
  <c r="H37" i="1" l="1"/>
  <c r="G36" i="1"/>
  <c r="B35" i="1"/>
  <c r="F36" i="1" l="1"/>
  <c r="G37" i="1"/>
  <c r="B36" i="1"/>
  <c r="F37" i="1" s="1"/>
  <c r="B37" i="1" s="1"/>
</calcChain>
</file>

<file path=xl/sharedStrings.xml><?xml version="1.0" encoding="utf-8"?>
<sst xmlns="http://schemas.openxmlformats.org/spreadsheetml/2006/main" count="26" uniqueCount="25">
  <si>
    <t>i</t>
  </si>
  <si>
    <t>E(Z^i)</t>
  </si>
  <si>
    <t>E(C^i)</t>
  </si>
  <si>
    <t>g</t>
  </si>
  <si>
    <t>b0</t>
  </si>
  <si>
    <t>b1</t>
  </si>
  <si>
    <t>b2</t>
  </si>
  <si>
    <t>Modello:</t>
  </si>
  <si>
    <t>h_t = b0 + b1*|e_{t-1}| + b2*h_{t-1}</t>
  </si>
  <si>
    <t>e_t = z_t * h_t</t>
  </si>
  <si>
    <t>h_t = b0 + b1*|z_{t-1}|*h_{t-1} + b2*h_{t-1}</t>
  </si>
  <si>
    <t>h_t = b0 + (b1*|z_{t-1}| + b2) * h_{t-1}</t>
  </si>
  <si>
    <t>h_t = b0 + (b2 + b1*|z_{t-1}|)*h_{t-1}</t>
  </si>
  <si>
    <t>h_t = alpha0 + (beta + alpha1*|z_{t-1}|)*h_{t-1}</t>
  </si>
  <si>
    <t>h_t = g + c_{t-1}*h_{t-1}</t>
  </si>
  <si>
    <t>alpha1</t>
  </si>
  <si>
    <t>beta</t>
  </si>
  <si>
    <t>E(|Z|^i)</t>
  </si>
  <si>
    <t>j</t>
  </si>
  <si>
    <t>E(C^i*g^j)</t>
  </si>
  <si>
    <t>m</t>
  </si>
  <si>
    <t>h_t^m</t>
  </si>
  <si>
    <t>gamma_c</t>
  </si>
  <si>
    <t>gamma_cg</t>
  </si>
  <si>
    <t>&lt;- non valido, gamma_c &gt; 1!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</si>
</sst>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7"/>
  <sheetViews>
    <sheetView tabSelected="1" topLeftCell="A7" workbookViewId="0">
      <selection activeCell="B32" sqref="B32"/>
    </sheetView>
  </sheetViews>
  <sheetFormatPr defaultRowHeight="15" x14ac:dyDescent="0.25"/>
  <cols>
    <col min="4" max="4" width="11.5703125" bestFit="1" customWidth="1"/>
  </cols>
  <sheetData>
    <row r="2" spans="1:24" x14ac:dyDescent="0.25">
      <c r="A2" t="s">
        <v>7</v>
      </c>
      <c r="B2" t="s">
        <v>9</v>
      </c>
    </row>
    <row r="3" spans="1:24" x14ac:dyDescent="0.25">
      <c r="B3" t="s">
        <v>8</v>
      </c>
    </row>
    <row r="4" spans="1:24" x14ac:dyDescent="0.25">
      <c r="B4" t="s">
        <v>10</v>
      </c>
    </row>
    <row r="5" spans="1:24" x14ac:dyDescent="0.25">
      <c r="B5" t="s">
        <v>11</v>
      </c>
    </row>
    <row r="6" spans="1:24" x14ac:dyDescent="0.25">
      <c r="B6" t="s">
        <v>12</v>
      </c>
    </row>
    <row r="7" spans="1:24" x14ac:dyDescent="0.25">
      <c r="B7" t="s">
        <v>13</v>
      </c>
    </row>
    <row r="8" spans="1:24" x14ac:dyDescent="0.25">
      <c r="B8" t="s">
        <v>14</v>
      </c>
    </row>
    <row r="12" spans="1:24" x14ac:dyDescent="0.25">
      <c r="A12" t="s">
        <v>4</v>
      </c>
      <c r="B12" t="s">
        <v>3</v>
      </c>
      <c r="C12">
        <v>0.5</v>
      </c>
    </row>
    <row r="13" spans="1:24" x14ac:dyDescent="0.25">
      <c r="A13" t="s">
        <v>5</v>
      </c>
      <c r="B13" t="s">
        <v>15</v>
      </c>
      <c r="C13">
        <v>0.5</v>
      </c>
    </row>
    <row r="14" spans="1:24" x14ac:dyDescent="0.25">
      <c r="A14" t="s">
        <v>6</v>
      </c>
      <c r="B14" t="s">
        <v>16</v>
      </c>
      <c r="C14">
        <v>0.2</v>
      </c>
    </row>
    <row r="15" spans="1:24" x14ac:dyDescent="0.25">
      <c r="D15" s="4" t="s">
        <v>22</v>
      </c>
      <c r="E15" s="4" t="s">
        <v>23</v>
      </c>
      <c r="F15" s="3" t="s">
        <v>18</v>
      </c>
    </row>
    <row r="16" spans="1:24" x14ac:dyDescent="0.25">
      <c r="A16" s="3" t="s">
        <v>0</v>
      </c>
      <c r="B16" s="3" t="s">
        <v>17</v>
      </c>
      <c r="C16" s="3" t="s">
        <v>1</v>
      </c>
      <c r="D16" s="3" t="s">
        <v>2</v>
      </c>
      <c r="E16" s="3" t="s">
        <v>19</v>
      </c>
      <c r="F16">
        <v>0</v>
      </c>
      <c r="G16">
        <v>1</v>
      </c>
      <c r="H16">
        <v>2</v>
      </c>
      <c r="I16">
        <v>3</v>
      </c>
      <c r="J16">
        <v>4</v>
      </c>
      <c r="K16">
        <v>5</v>
      </c>
      <c r="L16">
        <v>6</v>
      </c>
      <c r="M16">
        <v>7</v>
      </c>
      <c r="N16">
        <v>8</v>
      </c>
      <c r="P16" s="1">
        <v>0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  <c r="V16" s="1">
        <v>6</v>
      </c>
      <c r="W16" s="1">
        <v>7</v>
      </c>
      <c r="X16" s="1">
        <v>8</v>
      </c>
    </row>
    <row r="17" spans="1:24" x14ac:dyDescent="0.25">
      <c r="A17">
        <v>0</v>
      </c>
      <c r="B17">
        <v>1</v>
      </c>
      <c r="C17">
        <v>1</v>
      </c>
      <c r="D17">
        <f ca="1">SUM(P17)</f>
        <v>1</v>
      </c>
      <c r="F17">
        <f ca="1">$D17*g^F$16</f>
        <v>1</v>
      </c>
      <c r="G17">
        <f ca="1">$D17*g^G$16</f>
        <v>0.5</v>
      </c>
      <c r="H17">
        <f ca="1">$D17*g^H$16</f>
        <v>0.25</v>
      </c>
      <c r="I17">
        <f ca="1">$D17*g^I$16</f>
        <v>0.125</v>
      </c>
      <c r="J17">
        <f ca="1">$D17*g^J$16</f>
        <v>6.25E-2</v>
      </c>
      <c r="K17">
        <f ca="1">$D17*g^K$16</f>
        <v>3.125E-2</v>
      </c>
      <c r="L17">
        <f ca="1">$D17*g^L$16</f>
        <v>1.5625E-2</v>
      </c>
      <c r="M17">
        <f ca="1">$D17*g^M$16</f>
        <v>7.8125E-3</v>
      </c>
      <c r="N17">
        <f ca="1">$D17*g^N$16</f>
        <v>3.90625E-3</v>
      </c>
      <c r="P17">
        <f ca="1">COMBIN($A17,P$16)*beta^($A17-P$16)*alpha1^P$16*OFFSET($B$17,P$16,0)</f>
        <v>1</v>
      </c>
    </row>
    <row r="18" spans="1:24" x14ac:dyDescent="0.25">
      <c r="A18">
        <v>1</v>
      </c>
      <c r="B18">
        <f>SQRT(2/PI())</f>
        <v>0.79788456080286541</v>
      </c>
      <c r="C18">
        <v>0</v>
      </c>
      <c r="D18" s="2">
        <f ca="1">SUM(P18:Q18)</f>
        <v>0.59894228040143271</v>
      </c>
      <c r="F18">
        <f ca="1">$D18*g^F$16</f>
        <v>0.59894228040143271</v>
      </c>
      <c r="G18">
        <f ca="1">$D18*g^G$16</f>
        <v>0.29947114020071636</v>
      </c>
      <c r="H18">
        <f ca="1">$D18*g^H$16</f>
        <v>0.14973557010035818</v>
      </c>
      <c r="I18">
        <f ca="1">$D18*g^I$16</f>
        <v>7.4867785050179089E-2</v>
      </c>
      <c r="J18">
        <f ca="1">$D18*g^J$16</f>
        <v>3.7433892525089545E-2</v>
      </c>
      <c r="K18">
        <f ca="1">$D18*g^K$16</f>
        <v>1.8716946262544772E-2</v>
      </c>
      <c r="L18">
        <f ca="1">$D18*g^L$16</f>
        <v>9.3584731312723862E-3</v>
      </c>
      <c r="M18">
        <f ca="1">$D18*g^M$16</f>
        <v>4.6792365656361931E-3</v>
      </c>
      <c r="N18">
        <f ca="1">$D18*g^N$16</f>
        <v>2.3396182828180965E-3</v>
      </c>
      <c r="P18">
        <f ca="1">COMBIN($A18,P$16)*beta^($A18-P$16)*alpha1^P$16*OFFSET($B$17,P$16,0)</f>
        <v>0.2</v>
      </c>
      <c r="Q18">
        <f ca="1">COMBIN($A18,Q$16)*beta^($A18-Q$16)*alpha1^Q$16*OFFSET($B$17,Q$16,0)</f>
        <v>0.3989422804014327</v>
      </c>
    </row>
    <row r="19" spans="1:24" x14ac:dyDescent="0.25">
      <c r="A19">
        <v>2</v>
      </c>
      <c r="B19">
        <v>1</v>
      </c>
      <c r="C19">
        <v>1</v>
      </c>
      <c r="D19" s="2">
        <f ca="1">SUM(P19:R19)</f>
        <v>0.44957691216057311</v>
      </c>
      <c r="F19">
        <f ca="1">$D19*g^F$16</f>
        <v>0.44957691216057311</v>
      </c>
      <c r="G19">
        <f ca="1">$D19*g^G$16</f>
        <v>0.22478845608028655</v>
      </c>
      <c r="H19">
        <f ca="1">$D19*g^H$16</f>
        <v>0.11239422804014328</v>
      </c>
      <c r="I19">
        <f ca="1">$D19*g^I$16</f>
        <v>5.6197114020071638E-2</v>
      </c>
      <c r="J19">
        <f ca="1">$D19*g^J$16</f>
        <v>2.8098557010035819E-2</v>
      </c>
      <c r="K19">
        <f ca="1">$D19*g^K$16</f>
        <v>1.404927850501791E-2</v>
      </c>
      <c r="L19">
        <f ca="1">$D19*g^L$16</f>
        <v>7.0246392525089548E-3</v>
      </c>
      <c r="M19">
        <f ca="1">$D19*g^M$16</f>
        <v>3.5123196262544774E-3</v>
      </c>
      <c r="N19">
        <f ca="1">$D19*g^N$16</f>
        <v>1.7561598131272387E-3</v>
      </c>
      <c r="P19">
        <f ca="1">COMBIN($A19,P$16)*beta^($A19-P$16)*alpha1^P$16*OFFSET($B$17,P$16,0)</f>
        <v>4.0000000000000008E-2</v>
      </c>
      <c r="Q19">
        <f ca="1">COMBIN($A19,Q$16)*beta^($A19-Q$16)*alpha1^Q$16*OFFSET($B$17,Q$16,0)</f>
        <v>0.1595769121605731</v>
      </c>
      <c r="R19">
        <f ca="1">COMBIN($A19,R$16)*beta^($A19-R$16)*alpha1^R$16*OFFSET($B$17,R$16,0)</f>
        <v>0.25</v>
      </c>
    </row>
    <row r="20" spans="1:24" x14ac:dyDescent="0.25">
      <c r="A20">
        <v>3</v>
      </c>
      <c r="B20">
        <f>(A20-1)*B18</f>
        <v>1.5957691216057308</v>
      </c>
      <c r="C20">
        <v>0</v>
      </c>
      <c r="D20" s="2">
        <f ca="1">SUM(P20:S20)</f>
        <v>0.4053442138488883</v>
      </c>
      <c r="F20">
        <f ca="1">$D20*g^F$16</f>
        <v>0.4053442138488883</v>
      </c>
      <c r="G20">
        <f ca="1">$D20*g^G$16</f>
        <v>0.20267210692444415</v>
      </c>
      <c r="H20">
        <f ca="1">$D20*g^H$16</f>
        <v>0.10133605346222208</v>
      </c>
      <c r="I20">
        <f ca="1">$D20*g^I$16</f>
        <v>5.0668026731111038E-2</v>
      </c>
      <c r="J20">
        <f ca="1">$D20*g^J$16</f>
        <v>2.5334013365555519E-2</v>
      </c>
      <c r="K20">
        <f ca="1">$D20*g^K$16</f>
        <v>1.2667006682777759E-2</v>
      </c>
      <c r="L20">
        <f ca="1">$D20*g^L$16</f>
        <v>6.3335033413888797E-3</v>
      </c>
      <c r="M20">
        <f ca="1">$D20*g^M$16</f>
        <v>3.1667516706944399E-3</v>
      </c>
      <c r="N20">
        <f ca="1">$D20*g^N$16</f>
        <v>1.5833758353472199E-3</v>
      </c>
      <c r="P20">
        <f ca="1">COMBIN($A20,P$16)*beta^($A20-P$16)*alpha1^P$16*OFFSET($B$17,P$16,0)</f>
        <v>8.0000000000000019E-3</v>
      </c>
      <c r="Q20">
        <f ca="1">COMBIN($A20,Q$16)*beta^($A20-Q$16)*alpha1^Q$16*OFFSET($B$17,Q$16,0)</f>
        <v>4.7873073648171935E-2</v>
      </c>
      <c r="R20">
        <f ca="1">COMBIN($A20,R$16)*beta^($A20-R$16)*alpha1^R$16*OFFSET($B$17,R$16,0)</f>
        <v>0.15000000000000002</v>
      </c>
      <c r="S20">
        <f ca="1">COMBIN($A20,S$16)*beta^($A20-S$16)*alpha1^S$16*OFFSET($B$17,S$16,0)</f>
        <v>0.19947114020071635</v>
      </c>
    </row>
    <row r="21" spans="1:24" x14ac:dyDescent="0.25">
      <c r="A21">
        <v>4</v>
      </c>
      <c r="B21">
        <f>(A21-1)*B19</f>
        <v>3</v>
      </c>
      <c r="C21">
        <f>B21</f>
        <v>3</v>
      </c>
      <c r="D21" s="2">
        <f ca="1">SUM(P21:T21)</f>
        <v>0.42144306513341895</v>
      </c>
      <c r="F21">
        <f ca="1">$D21*g^F$16</f>
        <v>0.42144306513341895</v>
      </c>
      <c r="G21">
        <f ca="1">$D21*g^G$16</f>
        <v>0.21072153256670947</v>
      </c>
      <c r="H21">
        <f ca="1">$D21*g^H$16</f>
        <v>0.10536076628335474</v>
      </c>
      <c r="I21">
        <f ca="1">$D21*g^I$16</f>
        <v>5.2680383141677369E-2</v>
      </c>
      <c r="J21">
        <f ca="1">$D21*g^J$16</f>
        <v>2.6340191570838684E-2</v>
      </c>
      <c r="K21">
        <f ca="1">$D21*g^K$16</f>
        <v>1.3170095785419342E-2</v>
      </c>
      <c r="L21">
        <f ca="1">$D21*g^L$16</f>
        <v>6.5850478927096711E-3</v>
      </c>
      <c r="M21">
        <f ca="1">$D21*g^M$16</f>
        <v>3.2925239463548355E-3</v>
      </c>
      <c r="N21">
        <f ca="1">$D21*g^N$16</f>
        <v>1.6462619731774178E-3</v>
      </c>
      <c r="P21">
        <f ca="1">COMBIN($A21,P$16)*beta^($A21-P$16)*alpha1^P$16*OFFSET($B$17,P$16,0)</f>
        <v>1.6000000000000007E-3</v>
      </c>
      <c r="Q21">
        <f ca="1">COMBIN($A21,Q$16)*beta^($A21-Q$16)*alpha1^Q$16*OFFSET($B$17,Q$16,0)</f>
        <v>1.276615297284585E-2</v>
      </c>
      <c r="R21">
        <f ca="1">COMBIN($A21,R$16)*beta^($A21-R$16)*alpha1^R$16*OFFSET($B$17,R$16,0)</f>
        <v>6.0000000000000012E-2</v>
      </c>
      <c r="S21">
        <f ca="1">COMBIN($A21,S$16)*beta^($A21-S$16)*alpha1^S$16*OFFSET($B$17,S$16,0)</f>
        <v>0.1595769121605731</v>
      </c>
      <c r="T21">
        <f ca="1">COMBIN($A21,T$16)*beta^($A21-T$16)*alpha1^T$16*OFFSET($B$17,T$16,0)</f>
        <v>0.1875</v>
      </c>
    </row>
    <row r="22" spans="1:24" x14ac:dyDescent="0.25">
      <c r="A22">
        <v>5</v>
      </c>
      <c r="B22">
        <f t="shared" ref="B22:B25" si="0">(A22-1)*B20</f>
        <v>6.3830764864229232</v>
      </c>
      <c r="C22">
        <f>C20</f>
        <v>0</v>
      </c>
      <c r="D22" s="2">
        <f ca="1">SUM(P22:U22)</f>
        <v>0.49027113452421434</v>
      </c>
      <c r="F22">
        <f ca="1">$D22*g^F$16</f>
        <v>0.49027113452421434</v>
      </c>
      <c r="G22">
        <f ca="1">$D22*g^G$16</f>
        <v>0.24513556726210717</v>
      </c>
      <c r="H22">
        <f ca="1">$D22*g^H$16</f>
        <v>0.12256778363105358</v>
      </c>
      <c r="I22">
        <f ca="1">$D22*g^I$16</f>
        <v>6.1283891815526792E-2</v>
      </c>
      <c r="J22">
        <f ca="1">$D22*g^J$16</f>
        <v>3.0641945907763396E-2</v>
      </c>
      <c r="K22">
        <f ca="1">$D22*g^K$16</f>
        <v>1.5320972953881698E-2</v>
      </c>
      <c r="L22">
        <f ca="1">$D22*g^L$16</f>
        <v>7.660486476940849E-3</v>
      </c>
      <c r="M22">
        <f ca="1">$D22*g^M$16</f>
        <v>3.8302432384704245E-3</v>
      </c>
      <c r="N22">
        <f ca="1">$D22*g^N$16</f>
        <v>1.9151216192352122E-3</v>
      </c>
      <c r="P22">
        <f ca="1">COMBIN($A22,P$16)*beta^($A22-P$16)*alpha1^P$16*OFFSET($B$17,P$16,0)</f>
        <v>3.2000000000000019E-4</v>
      </c>
      <c r="Q22">
        <f ca="1">COMBIN($A22,Q$16)*beta^($A22-Q$16)*alpha1^Q$16*OFFSET($B$17,Q$16,0)</f>
        <v>3.191538243211463E-3</v>
      </c>
      <c r="R22">
        <f ca="1">COMBIN($A22,R$16)*beta^($A22-R$16)*alpha1^R$16*OFFSET($B$17,R$16,0)</f>
        <v>2.0000000000000004E-2</v>
      </c>
      <c r="S22">
        <f ca="1">COMBIN($A22,S$16)*beta^($A22-S$16)*alpha1^S$16*OFFSET($B$17,S$16,0)</f>
        <v>7.9788456080286563E-2</v>
      </c>
      <c r="T22">
        <f ca="1">COMBIN($A22,T$16)*beta^($A22-T$16)*alpha1^T$16*OFFSET($B$17,T$16,0)</f>
        <v>0.1875</v>
      </c>
      <c r="U22">
        <f ca="1">COMBIN($A22,U$16)*beta^($A22-U$16)*alpha1^U$16*OFFSET($B$17,U$16,0)</f>
        <v>0.19947114020071635</v>
      </c>
    </row>
    <row r="23" spans="1:24" x14ac:dyDescent="0.25">
      <c r="A23">
        <v>6</v>
      </c>
      <c r="B23">
        <f t="shared" si="0"/>
        <v>15</v>
      </c>
      <c r="C23">
        <f t="shared" ref="C23" si="1">B23</f>
        <v>15</v>
      </c>
      <c r="D23" s="2">
        <f ca="1">SUM(P23:V23)</f>
        <v>0.6249857198513451</v>
      </c>
      <c r="F23">
        <f ca="1">$D23*g^F$16</f>
        <v>0.6249857198513451</v>
      </c>
      <c r="G23">
        <f ca="1">$D23*g^G$16</f>
        <v>0.31249285992567255</v>
      </c>
      <c r="H23">
        <f ca="1">$D23*g^H$16</f>
        <v>0.15624642996283628</v>
      </c>
      <c r="I23">
        <f ca="1">$D23*g^I$16</f>
        <v>7.8123214981418138E-2</v>
      </c>
      <c r="J23">
        <f ca="1">$D23*g^J$16</f>
        <v>3.9061607490709069E-2</v>
      </c>
      <c r="K23">
        <f ca="1">$D23*g^K$16</f>
        <v>1.9530803745354534E-2</v>
      </c>
      <c r="L23">
        <f ca="1">$D23*g^L$16</f>
        <v>9.7654018726772672E-3</v>
      </c>
      <c r="M23">
        <f ca="1">$D23*g^M$16</f>
        <v>4.8827009363386336E-3</v>
      </c>
      <c r="N23">
        <f ca="1">$D23*g^N$16</f>
        <v>2.4413504681693168E-3</v>
      </c>
      <c r="P23">
        <f ca="1">COMBIN($A23,P$16)*beta^($A23-P$16)*alpha1^P$16*OFFSET($B$17,P$16,0)</f>
        <v>6.4000000000000038E-5</v>
      </c>
      <c r="Q23">
        <f ca="1">COMBIN($A23,Q$16)*beta^($A23-Q$16)*alpha1^Q$16*OFFSET($B$17,Q$16,0)</f>
        <v>7.6596917837075125E-4</v>
      </c>
      <c r="R23">
        <f ca="1">COMBIN($A23,R$16)*beta^($A23-R$16)*alpha1^R$16*OFFSET($B$17,R$16,0)</f>
        <v>6.0000000000000027E-3</v>
      </c>
      <c r="S23">
        <f ca="1">COMBIN($A23,S$16)*beta^($A23-S$16)*alpha1^S$16*OFFSET($B$17,S$16,0)</f>
        <v>3.1915382432114621E-2</v>
      </c>
      <c r="T23">
        <f ca="1">COMBIN($A23,T$16)*beta^($A23-T$16)*alpha1^T$16*OFFSET($B$17,T$16,0)</f>
        <v>0.11250000000000002</v>
      </c>
      <c r="U23">
        <f ca="1">COMBIN($A23,U$16)*beta^($A23-U$16)*alpha1^U$16*OFFSET($B$17,U$16,0)</f>
        <v>0.23936536824085966</v>
      </c>
      <c r="V23">
        <f ca="1">COMBIN($A23,V$16)*beta^($A23-V$16)*alpha1^V$16*OFFSET($B$17,V$16,0)</f>
        <v>0.234375</v>
      </c>
    </row>
    <row r="24" spans="1:24" x14ac:dyDescent="0.25">
      <c r="A24">
        <v>7</v>
      </c>
      <c r="B24">
        <f t="shared" si="0"/>
        <v>38.298458918537541</v>
      </c>
      <c r="C24">
        <f t="shared" ref="C24" si="2">C22</f>
        <v>0</v>
      </c>
      <c r="D24" s="2">
        <f ca="1">SUM(P24:W24)</f>
        <v>0.86042937806253628</v>
      </c>
      <c r="F24">
        <f ca="1">$D24*g^F$16</f>
        <v>0.86042937806253628</v>
      </c>
      <c r="G24">
        <f ca="1">$D24*g^G$16</f>
        <v>0.43021468903126814</v>
      </c>
      <c r="H24">
        <f ca="1">$D24*g^H$16</f>
        <v>0.21510734451563407</v>
      </c>
      <c r="I24">
        <f ca="1">$D24*g^I$16</f>
        <v>0.10755367225781703</v>
      </c>
      <c r="J24">
        <f ca="1">$D24*g^J$16</f>
        <v>5.3776836128908517E-2</v>
      </c>
      <c r="K24">
        <f ca="1">$D24*g^K$16</f>
        <v>2.6888418064454259E-2</v>
      </c>
      <c r="L24">
        <f ca="1">$D24*g^L$16</f>
        <v>1.3444209032227129E-2</v>
      </c>
      <c r="M24">
        <f ca="1">$D24*g^M$16</f>
        <v>6.7221045161135647E-3</v>
      </c>
      <c r="N24">
        <f ca="1">$D24*g^N$16</f>
        <v>3.3610522580567823E-3</v>
      </c>
      <c r="P24">
        <f ca="1">COMBIN($A24,P$16)*beta^($A24-P$16)*alpha1^P$16*OFFSET($B$17,P$16,0)</f>
        <v>1.280000000000001E-5</v>
      </c>
      <c r="Q24">
        <f ca="1">COMBIN($A24,Q$16)*beta^($A24-Q$16)*alpha1^Q$16*OFFSET($B$17,Q$16,0)</f>
        <v>1.7872614161984195E-4</v>
      </c>
      <c r="R24">
        <f ca="1">COMBIN($A24,R$16)*beta^($A24-R$16)*alpha1^R$16*OFFSET($B$17,R$16,0)</f>
        <v>1.6800000000000009E-3</v>
      </c>
      <c r="S24">
        <f ca="1">COMBIN($A24,S$16)*beta^($A24-S$16)*alpha1^S$16*OFFSET($B$17,S$16,0)</f>
        <v>1.1170383851240121E-2</v>
      </c>
      <c r="T24">
        <f ca="1">COMBIN($A24,T$16)*beta^($A24-T$16)*alpha1^T$16*OFFSET($B$17,T$16,0)</f>
        <v>5.2500000000000019E-2</v>
      </c>
      <c r="U24">
        <f ca="1">COMBIN($A24,U$16)*beta^($A24-U$16)*alpha1^U$16*OFFSET($B$17,U$16,0)</f>
        <v>0.16755575776860177</v>
      </c>
      <c r="V24">
        <f ca="1">COMBIN($A24,V$16)*beta^($A24-V$16)*alpha1^V$16*OFFSET($B$17,V$16,0)</f>
        <v>0.32812500000000006</v>
      </c>
      <c r="W24">
        <f ca="1">COMBIN($A24,W$16)*beta^($A24-W$16)*alpha1^W$16*OFFSET($B$17,W$16,0)</f>
        <v>0.29920671030107454</v>
      </c>
    </row>
    <row r="25" spans="1:24" x14ac:dyDescent="0.25">
      <c r="A25">
        <v>8</v>
      </c>
      <c r="B25">
        <f t="shared" si="0"/>
        <v>105</v>
      </c>
      <c r="C25">
        <f t="shared" ref="C25" si="3">B25</f>
        <v>105</v>
      </c>
      <c r="D25" s="2">
        <f ca="1">SUM(P25:X25)</f>
        <v>1.2658159918135503</v>
      </c>
      <c r="F25">
        <f ca="1">$D25*g^F$16</f>
        <v>1.2658159918135503</v>
      </c>
      <c r="G25">
        <f ca="1">$D25*g^G$16</f>
        <v>0.63290799590677516</v>
      </c>
      <c r="H25">
        <f ca="1">$D25*g^H$16</f>
        <v>0.31645399795338758</v>
      </c>
      <c r="I25">
        <f ca="1">$D25*g^I$16</f>
        <v>0.15822699897669379</v>
      </c>
      <c r="J25">
        <f ca="1">$D25*g^J$16</f>
        <v>7.9113499488346894E-2</v>
      </c>
      <c r="K25">
        <f ca="1">$D25*g^K$16</f>
        <v>3.9556749744173447E-2</v>
      </c>
      <c r="L25">
        <f ca="1">$D25*g^L$16</f>
        <v>1.9778374872086724E-2</v>
      </c>
      <c r="M25">
        <f ca="1">$D25*g^M$16</f>
        <v>9.8891874360433618E-3</v>
      </c>
      <c r="N25">
        <f ca="1">$D25*g^N$16</f>
        <v>4.9445937180216809E-3</v>
      </c>
      <c r="P25">
        <f ca="1">COMBIN($A25,P$16)*beta^($A25-P$16)*alpha1^P$16*OFFSET($B$17,P$16,0)</f>
        <v>2.5600000000000022E-6</v>
      </c>
      <c r="Q25">
        <f ca="1">COMBIN($A25,Q$16)*beta^($A25-Q$16)*alpha1^Q$16*OFFSET($B$17,Q$16,0)</f>
        <v>4.0851689513106739E-5</v>
      </c>
      <c r="R25">
        <f ca="1">COMBIN($A25,R$16)*beta^($A25-R$16)*alpha1^R$16*OFFSET($B$17,R$16,0)</f>
        <v>4.4800000000000026E-4</v>
      </c>
      <c r="S25">
        <f ca="1">COMBIN($A25,S$16)*beta^($A25-S$16)*alpha1^S$16*OFFSET($B$17,S$16,0)</f>
        <v>3.5745228323968395E-3</v>
      </c>
      <c r="T25">
        <f ca="1">COMBIN($A25,T$16)*beta^($A25-T$16)*alpha1^T$16*OFFSET($B$17,T$16,0)</f>
        <v>2.1000000000000008E-2</v>
      </c>
      <c r="U25">
        <f ca="1">COMBIN($A25,U$16)*beta^($A25-U$16)*alpha1^U$16*OFFSET($B$17,U$16,0)</f>
        <v>8.9363070809920953E-2</v>
      </c>
      <c r="V25">
        <f ca="1">COMBIN($A25,V$16)*beta^($A25-V$16)*alpha1^V$16*OFFSET($B$17,V$16,0)</f>
        <v>0.26250000000000001</v>
      </c>
      <c r="W25">
        <f ca="1">COMBIN($A25,W$16)*beta^($A25-W$16)*alpha1^W$16*OFFSET($B$17,W$16,0)</f>
        <v>0.47873073648171927</v>
      </c>
      <c r="X25">
        <f ca="1">COMBIN($A25,X$16)*beta^($A25-X$16)*alpha1^X$16*OFFSET($B$17,X$16,0)</f>
        <v>0.41015625</v>
      </c>
    </row>
    <row r="27" spans="1:24" x14ac:dyDescent="0.25">
      <c r="F27" t="s">
        <v>18</v>
      </c>
    </row>
    <row r="28" spans="1:24" x14ac:dyDescent="0.25">
      <c r="A28" s="3" t="s">
        <v>20</v>
      </c>
      <c r="B28" t="s">
        <v>21</v>
      </c>
      <c r="F28">
        <v>1</v>
      </c>
      <c r="G28">
        <v>2</v>
      </c>
      <c r="H28">
        <v>3</v>
      </c>
      <c r="I28">
        <v>4</v>
      </c>
      <c r="J28">
        <v>5</v>
      </c>
      <c r="K28">
        <v>6</v>
      </c>
      <c r="L28">
        <v>7</v>
      </c>
      <c r="M28">
        <v>8</v>
      </c>
    </row>
    <row r="29" spans="1:24" x14ac:dyDescent="0.25">
      <c r="A29">
        <v>0</v>
      </c>
      <c r="B29" s="1">
        <v>1</v>
      </c>
    </row>
    <row r="30" spans="1:24" x14ac:dyDescent="0.25">
      <c r="A30">
        <v>1</v>
      </c>
      <c r="B30">
        <f ca="1">1/(1-D18)*G17</f>
        <v>1.2467033435996882</v>
      </c>
      <c r="F30">
        <f ca="1">COMBIN($A30,F$28)*OFFSET($F$17,$A30-F$28,F$28)</f>
        <v>0.5</v>
      </c>
    </row>
    <row r="31" spans="1:24" x14ac:dyDescent="0.25">
      <c r="A31">
        <v>2</v>
      </c>
      <c r="B31">
        <f ca="1">1/(1-D19)*SUM(F31:G31)</f>
        <v>1.8107949423270795</v>
      </c>
      <c r="F31">
        <f ca="1">COMBIN($A31,F$28)*OFFSET($F$17,$A31-F$28,F$28)*IF($A31-F$28=0,1,OFFSET($B31,-F$28,0))</f>
        <v>0.74670334359968815</v>
      </c>
      <c r="G31">
        <f ca="1">COMBIN($A31,G$28)*OFFSET($F$17,$A31-G$28,G$28)*IF($A31-G$28=0,1,OFFSET($B31,-G$28,0))</f>
        <v>0.25</v>
      </c>
    </row>
    <row r="32" spans="1:24" x14ac:dyDescent="0.25">
      <c r="A32">
        <v>3</v>
      </c>
      <c r="B32">
        <f ca="1">1/(1-D20)*SUM(F32:H32)</f>
        <v>3.2054929089792226</v>
      </c>
      <c r="F32">
        <f t="shared" ref="F32:M37" ca="1" si="4">COMBIN($A32,F$28)*OFFSET($F$17,$A32-F$28,F$28)*IF($A32-F$28=0,1,OFFSET($B32,-F$28,0))</f>
        <v>1.2211373980910873</v>
      </c>
      <c r="G32">
        <f t="shared" ca="1" si="4"/>
        <v>0.56002750769976606</v>
      </c>
      <c r="H32">
        <f t="shared" ca="1" si="4"/>
        <v>0.125</v>
      </c>
    </row>
    <row r="33" spans="1:13" x14ac:dyDescent="0.25">
      <c r="A33">
        <v>4</v>
      </c>
      <c r="B33">
        <f ca="1">1/(1-D21)*SUM(F33:I33)</f>
        <v>7.3556201988124945</v>
      </c>
      <c r="F33">
        <f t="shared" ca="1" si="4"/>
        <v>2.5986560063767379</v>
      </c>
      <c r="G33">
        <f t="shared" ca="1" si="4"/>
        <v>1.2211373980910873</v>
      </c>
      <c r="H33">
        <f t="shared" ca="1" si="4"/>
        <v>0.37335167179984408</v>
      </c>
      <c r="I33">
        <f t="shared" ca="1" si="4"/>
        <v>6.25E-2</v>
      </c>
    </row>
    <row r="34" spans="1:13" x14ac:dyDescent="0.25">
      <c r="A34">
        <v>5</v>
      </c>
      <c r="B34">
        <f ca="1">1/(1-D22)*SUM(F34:J34)</f>
        <v>24.092155534794809</v>
      </c>
      <c r="F34">
        <f t="shared" ca="1" si="4"/>
        <v>7.7499378063620652</v>
      </c>
      <c r="G34">
        <f t="shared" ca="1" si="4"/>
        <v>3.2483200079709227</v>
      </c>
      <c r="H34">
        <f t="shared" ca="1" si="4"/>
        <v>1.0176144984092392</v>
      </c>
      <c r="I34">
        <f t="shared" ca="1" si="4"/>
        <v>0.23334479487490256</v>
      </c>
      <c r="J34">
        <f t="shared" ca="1" si="4"/>
        <v>3.125E-2</v>
      </c>
    </row>
    <row r="35" spans="1:13" x14ac:dyDescent="0.25">
      <c r="A35">
        <v>6</v>
      </c>
      <c r="B35">
        <f ca="1">1/(1-D23)*SUM(F35:K35)</f>
        <v>136.6004908652348</v>
      </c>
      <c r="F35">
        <f t="shared" ca="1" si="4"/>
        <v>35.435065281533042</v>
      </c>
      <c r="G35">
        <f t="shared" ca="1" si="4"/>
        <v>11.624906709543099</v>
      </c>
      <c r="H35">
        <f t="shared" ca="1" si="4"/>
        <v>3.2483200079709227</v>
      </c>
      <c r="I35">
        <f t="shared" ca="1" si="4"/>
        <v>0.76321087380692942</v>
      </c>
      <c r="J35">
        <f t="shared" ca="1" si="4"/>
        <v>0.14000687692494151</v>
      </c>
      <c r="K35">
        <f t="shared" ca="1" si="4"/>
        <v>1.5625E-2</v>
      </c>
    </row>
    <row r="36" spans="1:13" x14ac:dyDescent="0.25">
      <c r="A36">
        <v>7</v>
      </c>
      <c r="B36">
        <f ca="1">1/(1-D24)*SUM(F36:L36)</f>
        <v>2707.2066267216046</v>
      </c>
      <c r="F36">
        <f t="shared" ca="1" si="4"/>
        <v>298.80674640409552</v>
      </c>
      <c r="G36">
        <f t="shared" ca="1" si="4"/>
        <v>62.011364242682824</v>
      </c>
      <c r="H36">
        <f t="shared" ca="1" si="4"/>
        <v>13.562391161133613</v>
      </c>
      <c r="I36">
        <f t="shared" ca="1" si="4"/>
        <v>2.8422800069745571</v>
      </c>
      <c r="J36">
        <f t="shared" ca="1" si="4"/>
        <v>0.53424761166485069</v>
      </c>
      <c r="K36">
        <f t="shared" ca="1" si="4"/>
        <v>8.1670678206215888E-2</v>
      </c>
      <c r="L36">
        <f t="shared" ca="1" si="4"/>
        <v>7.8125E-3</v>
      </c>
    </row>
    <row r="37" spans="1:13" x14ac:dyDescent="0.25">
      <c r="A37">
        <v>8</v>
      </c>
      <c r="B37">
        <f t="shared" ref="B32:B37" ca="1" si="5">1/(1-D25)*SUM(F37:G37)</f>
        <v>-37300.441864424145</v>
      </c>
      <c r="C37" t="s">
        <v>24</v>
      </c>
      <c r="F37">
        <f t="shared" ca="1" si="4"/>
        <v>9317.4404564673878</v>
      </c>
      <c r="G37">
        <f t="shared" ca="1" si="4"/>
        <v>597.61349280819104</v>
      </c>
      <c r="H37">
        <f t="shared" ca="1" si="4"/>
        <v>82.681818990243769</v>
      </c>
      <c r="I37">
        <f t="shared" ca="1" si="4"/>
        <v>13.562391161133613</v>
      </c>
      <c r="J37">
        <f t="shared" ca="1" si="4"/>
        <v>2.2738240055796459</v>
      </c>
      <c r="K37">
        <f t="shared" ca="1" si="4"/>
        <v>0.35616507444323375</v>
      </c>
      <c r="L37">
        <f t="shared" ca="1" si="4"/>
        <v>4.6668958974980509E-2</v>
      </c>
      <c r="M37">
        <f t="shared" ca="1" si="4"/>
        <v>3.90625E-3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alpha1</vt:lpstr>
      <vt:lpstr>beta</vt:lpstr>
      <vt:lpstr>g</vt:lpstr>
    </vt:vector>
  </TitlesOfParts>
  <Company>USI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ortellic</dc:creator>
  <cp:lastModifiedBy>ortellic</cp:lastModifiedBy>
  <cp:lastPrinted>2011-12-16T09:29:15Z</cp:lastPrinted>
  <dcterms:created xsi:type="dcterms:W3CDTF">2011-12-16T09:10:28Z</dcterms:created>
  <dcterms:modified xsi:type="dcterms:W3CDTF">2011-12-16T11:25:37Z</dcterms:modified>
</cp:coreProperties>
</file>