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ProjectManagement GIT\doc\resourceAllocation\"/>
    </mc:Choice>
  </mc:AlternateContent>
  <bookViews>
    <workbookView xWindow="0" yWindow="0" windowWidth="19368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P2" i="1"/>
  <c r="U34" i="1"/>
  <c r="T34" i="1"/>
  <c r="R37" i="1" l="1"/>
  <c r="R36" i="1"/>
  <c r="R35" i="1"/>
  <c r="P37" i="1"/>
  <c r="P36" i="1"/>
  <c r="P35" i="1"/>
  <c r="U3" i="1"/>
  <c r="U4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" i="1"/>
  <c r="R3" i="1"/>
  <c r="R4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P3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L27" i="1"/>
  <c r="L19" i="1"/>
  <c r="L11" i="1"/>
</calcChain>
</file>

<file path=xl/sharedStrings.xml><?xml version="1.0" encoding="utf-8"?>
<sst xmlns="http://schemas.openxmlformats.org/spreadsheetml/2006/main" count="305" uniqueCount="243">
  <si>
    <t>Basic Tasks</t>
  </si>
  <si>
    <t>Setup a development environment</t>
  </si>
  <si>
    <t>Test the system</t>
  </si>
  <si>
    <t>C (Capability Indicator) - Cijt (Capability Factor, Resource, Task)</t>
  </si>
  <si>
    <t>C111</t>
  </si>
  <si>
    <t>C211</t>
  </si>
  <si>
    <t>Skill Description</t>
  </si>
  <si>
    <t>Likes working in teams</t>
  </si>
  <si>
    <t>C221</t>
  </si>
  <si>
    <t>.Net Knowledge</t>
  </si>
  <si>
    <t>C121</t>
  </si>
  <si>
    <t>Vehicle Knowledge</t>
  </si>
  <si>
    <t>Simulation Software Knowledge</t>
  </si>
  <si>
    <t>Database Knowledge</t>
  </si>
  <si>
    <t>Extroverted</t>
  </si>
  <si>
    <t>C131</t>
  </si>
  <si>
    <t>C141</t>
  </si>
  <si>
    <t>C311</t>
  </si>
  <si>
    <t>Experience with car systems</t>
  </si>
  <si>
    <t>C231</t>
  </si>
  <si>
    <t>Adapting to new situations</t>
  </si>
  <si>
    <t>C321</t>
  </si>
  <si>
    <t>Experience with .Net projects</t>
  </si>
  <si>
    <t>C112</t>
  </si>
  <si>
    <t>C122</t>
  </si>
  <si>
    <t>C132</t>
  </si>
  <si>
    <t>Implement the frontend</t>
  </si>
  <si>
    <t>Implement the backend</t>
  </si>
  <si>
    <t>Design skills</t>
  </si>
  <si>
    <t>Layouting Knowledge</t>
  </si>
  <si>
    <t>C212</t>
  </si>
  <si>
    <t>Likes to design</t>
  </si>
  <si>
    <t>C222</t>
  </si>
  <si>
    <t>Likes working with layouts</t>
  </si>
  <si>
    <t>C223</t>
  </si>
  <si>
    <t>Understanding in customers needs</t>
  </si>
  <si>
    <t>C312</t>
  </si>
  <si>
    <t>C232</t>
  </si>
  <si>
    <t>Experience with GUIs</t>
  </si>
  <si>
    <t>C322</t>
  </si>
  <si>
    <t>Experience with WPF</t>
  </si>
  <si>
    <t>C323</t>
  </si>
  <si>
    <t>Experience with CarComp. Layouts</t>
  </si>
  <si>
    <t>C113</t>
  </si>
  <si>
    <t>C123</t>
  </si>
  <si>
    <t>C133</t>
  </si>
  <si>
    <t>Sensor/Microcontroller Knowledge</t>
  </si>
  <si>
    <t>C143</t>
  </si>
  <si>
    <t>C# Programming Skills</t>
  </si>
  <si>
    <t>C213</t>
  </si>
  <si>
    <t>Can work independently</t>
  </si>
  <si>
    <t xml:space="preserve">C233 </t>
  </si>
  <si>
    <t>C313</t>
  </si>
  <si>
    <t>Experience with C#</t>
  </si>
  <si>
    <t>C333</t>
  </si>
  <si>
    <t>Experience with .Net Projects</t>
  </si>
  <si>
    <t>C343</t>
  </si>
  <si>
    <t>Experience with databases</t>
  </si>
  <si>
    <t>C114</t>
  </si>
  <si>
    <t>Writing Skills</t>
  </si>
  <si>
    <t>C124</t>
  </si>
  <si>
    <t>C134</t>
  </si>
  <si>
    <t>C214</t>
  </si>
  <si>
    <t>C224</t>
  </si>
  <si>
    <t>C314</t>
  </si>
  <si>
    <t>X (How much capacity of resource is required )</t>
  </si>
  <si>
    <t>X111</t>
  </si>
  <si>
    <t>X121</t>
  </si>
  <si>
    <t>X131</t>
  </si>
  <si>
    <t>X141</t>
  </si>
  <si>
    <t>X211</t>
  </si>
  <si>
    <t>X221</t>
  </si>
  <si>
    <t>X231</t>
  </si>
  <si>
    <t>X311</t>
  </si>
  <si>
    <t>X321</t>
  </si>
  <si>
    <t>X112</t>
  </si>
  <si>
    <t>X122</t>
  </si>
  <si>
    <t>X132</t>
  </si>
  <si>
    <t>X212</t>
  </si>
  <si>
    <t>X222</t>
  </si>
  <si>
    <t>X232</t>
  </si>
  <si>
    <t>X312</t>
  </si>
  <si>
    <t>X322</t>
  </si>
  <si>
    <t>X323</t>
  </si>
  <si>
    <t>X113</t>
  </si>
  <si>
    <t>X123</t>
  </si>
  <si>
    <t>X133</t>
  </si>
  <si>
    <t>X143</t>
  </si>
  <si>
    <t>X213</t>
  </si>
  <si>
    <t>X223</t>
  </si>
  <si>
    <t xml:space="preserve">X233 </t>
  </si>
  <si>
    <t>X313</t>
  </si>
  <si>
    <t>X333</t>
  </si>
  <si>
    <t>X343</t>
  </si>
  <si>
    <t>X114</t>
  </si>
  <si>
    <t>X124</t>
  </si>
  <si>
    <t>X134</t>
  </si>
  <si>
    <t>X214</t>
  </si>
  <si>
    <t>X224</t>
  </si>
  <si>
    <t>X314</t>
  </si>
  <si>
    <t>0.8</t>
  </si>
  <si>
    <t>0.7</t>
  </si>
  <si>
    <t>0.5</t>
  </si>
  <si>
    <t>0.4</t>
  </si>
  <si>
    <t>0.3</t>
  </si>
  <si>
    <t>0.6</t>
  </si>
  <si>
    <t>0.85</t>
  </si>
  <si>
    <t>0.9</t>
  </si>
  <si>
    <t>0.75</t>
  </si>
  <si>
    <t>C'11</t>
  </si>
  <si>
    <t>C'12</t>
  </si>
  <si>
    <t>C'13</t>
  </si>
  <si>
    <t>C'14</t>
  </si>
  <si>
    <t>C'15</t>
  </si>
  <si>
    <t>C'16</t>
  </si>
  <si>
    <t>C'17</t>
  </si>
  <si>
    <t>C'18</t>
  </si>
  <si>
    <t>C'21</t>
  </si>
  <si>
    <t>C'22</t>
  </si>
  <si>
    <t>C'23</t>
  </si>
  <si>
    <t>C'24</t>
  </si>
  <si>
    <t>C'25</t>
  </si>
  <si>
    <t>C'26</t>
  </si>
  <si>
    <t>C'27</t>
  </si>
  <si>
    <t>C'31</t>
  </si>
  <si>
    <t>C'32</t>
  </si>
  <si>
    <t>C'33</t>
  </si>
  <si>
    <t>C'34</t>
  </si>
  <si>
    <t>C'35</t>
  </si>
  <si>
    <t>C'36</t>
  </si>
  <si>
    <t>C'37</t>
  </si>
  <si>
    <t>C'19</t>
  </si>
  <si>
    <t>X'</t>
  </si>
  <si>
    <t>C'</t>
  </si>
  <si>
    <t>W (Weight)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</si>
  <si>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</si>
  <si>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</si>
  <si>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</si>
  <si>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</si>
  <si>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</si>
  <si>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</si>
  <si>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</si>
  <si>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</si>
  <si>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</si>
  <si>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W21</t>
  </si>
  <si>
    <t>W22</t>
  </si>
  <si>
    <t>W23</t>
  </si>
  <si>
    <t>W24</t>
  </si>
  <si>
    <t>W25</t>
  </si>
  <si>
    <t>W26</t>
  </si>
  <si>
    <t>W27</t>
  </si>
  <si>
    <t>W31</t>
  </si>
  <si>
    <t>W32</t>
  </si>
  <si>
    <t>W33</t>
  </si>
  <si>
    <t>W34</t>
  </si>
  <si>
    <t>W35</t>
  </si>
  <si>
    <t>W36</t>
  </si>
  <si>
    <t>W37</t>
  </si>
  <si>
    <t>A (Availability)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</si>
  <si>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</si>
  <si>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</si>
  <si>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</si>
  <si>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</si>
  <si>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</si>
  <si>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</si>
  <si>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</si>
  <si>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</si>
  <si>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</si>
  <si>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A121</t>
  </si>
  <si>
    <t>A122</t>
  </si>
  <si>
    <t>A123</t>
  </si>
  <si>
    <t>A124</t>
  </si>
  <si>
    <t>A125</t>
  </si>
  <si>
    <t>A126</t>
  </si>
  <si>
    <t>A127</t>
  </si>
  <si>
    <t>A131</t>
  </si>
  <si>
    <t>A132</t>
  </si>
  <si>
    <t>A133</t>
  </si>
  <si>
    <t>A134</t>
  </si>
  <si>
    <t>A135</t>
  </si>
  <si>
    <t>A136</t>
  </si>
  <si>
    <t>A137</t>
  </si>
  <si>
    <t>A' (Normalized Availability)</t>
  </si>
  <si>
    <t>A'111</t>
  </si>
  <si>
    <t>A'112</t>
  </si>
  <si>
    <t>A'113</t>
  </si>
  <si>
    <t>A'114</t>
  </si>
  <si>
    <t>A'115</t>
  </si>
  <si>
    <t>A'116</t>
  </si>
  <si>
    <t>A'117</t>
  </si>
  <si>
    <t>A'118</t>
  </si>
  <si>
    <t>A'119</t>
  </si>
  <si>
    <t>A'121</t>
  </si>
  <si>
    <t>A'122</t>
  </si>
  <si>
    <t>A'123</t>
  </si>
  <si>
    <t>A'124</t>
  </si>
  <si>
    <t>A'125</t>
  </si>
  <si>
    <t>A'126</t>
  </si>
  <si>
    <t>A'127</t>
  </si>
  <si>
    <t>A'131</t>
  </si>
  <si>
    <t>A'132</t>
  </si>
  <si>
    <t>A'133</t>
  </si>
  <si>
    <t>A'134</t>
  </si>
  <si>
    <t>A'135</t>
  </si>
  <si>
    <t>A'136</t>
  </si>
  <si>
    <t>A'137</t>
  </si>
  <si>
    <t>A'' (Normalized Availability)</t>
  </si>
  <si>
    <t>A''111</t>
  </si>
  <si>
    <t>A''112</t>
  </si>
  <si>
    <t>A''113</t>
  </si>
  <si>
    <t>A''114</t>
  </si>
  <si>
    <t>A''115</t>
  </si>
  <si>
    <t>A''116</t>
  </si>
  <si>
    <t>A''117</t>
  </si>
  <si>
    <t>A''118</t>
  </si>
  <si>
    <t>A''119</t>
  </si>
  <si>
    <t>A''121</t>
  </si>
  <si>
    <t>A''122</t>
  </si>
  <si>
    <t>A''123</t>
  </si>
  <si>
    <t>A''124</t>
  </si>
  <si>
    <t>A''125</t>
  </si>
  <si>
    <t>A''126</t>
  </si>
  <si>
    <t>A''127</t>
  </si>
  <si>
    <t>A''131</t>
  </si>
  <si>
    <t>A''132</t>
  </si>
  <si>
    <t>A''133</t>
  </si>
  <si>
    <t>A''134</t>
  </si>
  <si>
    <t>A''135</t>
  </si>
  <si>
    <t>A''136</t>
  </si>
  <si>
    <t>A''137</t>
  </si>
  <si>
    <t>Normalization</t>
  </si>
  <si>
    <t>A'11</t>
  </si>
  <si>
    <t>A'12</t>
  </si>
  <si>
    <t>A'13</t>
  </si>
  <si>
    <t>A'</t>
  </si>
  <si>
    <t>A''</t>
  </si>
  <si>
    <t>A' * W</t>
  </si>
  <si>
    <t>A'' * W</t>
  </si>
  <si>
    <t>A''11</t>
  </si>
  <si>
    <t>A''12</t>
  </si>
  <si>
    <t>A''13</t>
  </si>
  <si>
    <t xml:space="preserve">Impact </t>
  </si>
  <si>
    <t>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</si>
</sst>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8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8" borderId="3" xfId="0" applyFill="1" applyBorder="1"/>
    <xf numFmtId="0" fontId="0" fillId="8" borderId="4" xfId="0" applyFill="1" applyBorder="1" applyAlignment="1">
      <alignment horizontal="left"/>
    </xf>
    <xf numFmtId="0" fontId="0" fillId="0" borderId="3" xfId="0" applyBorder="1"/>
    <xf numFmtId="0" fontId="1" fillId="0" borderId="4" xfId="0" applyFont="1" applyBorder="1" applyAlignment="1">
      <alignment horizontal="left"/>
    </xf>
    <xf numFmtId="0" fontId="0" fillId="9" borderId="3" xfId="0" applyFill="1" applyBorder="1"/>
    <xf numFmtId="0" fontId="0" fillId="9" borderId="4" xfId="0" applyFill="1" applyBorder="1" applyAlignment="1">
      <alignment horizontal="left"/>
    </xf>
    <xf numFmtId="0" fontId="0" fillId="10" borderId="3" xfId="0" applyFill="1" applyBorder="1"/>
    <xf numFmtId="0" fontId="0" fillId="10" borderId="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2" borderId="1" xfId="0" applyFill="1" applyBorder="1"/>
    <xf numFmtId="0" fontId="0" fillId="9" borderId="3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Fill="1" applyBorder="1"/>
    <xf numFmtId="0" fontId="0" fillId="0" borderId="7" xfId="0" applyBorder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9" borderId="4" xfId="0" applyNumberFormat="1" applyFill="1" applyBorder="1" applyAlignment="1">
      <alignment horizontal="left"/>
    </xf>
    <xf numFmtId="2" fontId="0" fillId="8" borderId="4" xfId="0" applyNumberFormat="1" applyFill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10" borderId="4" xfId="0" applyNumberFormat="1" applyFill="1" applyBorder="1" applyAlignment="1">
      <alignment horizontal="left"/>
    </xf>
    <xf numFmtId="2" fontId="0" fillId="10" borderId="6" xfId="0" applyNumberFormat="1" applyFill="1" applyBorder="1" applyAlignment="1">
      <alignment horizontal="left"/>
    </xf>
    <xf numFmtId="2" fontId="0" fillId="8" borderId="0" xfId="0" applyNumberForma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9" borderId="0" xfId="0" applyNumberFormat="1" applyFill="1" applyBorder="1" applyAlignment="1">
      <alignment horizontal="left"/>
    </xf>
    <xf numFmtId="2" fontId="0" fillId="10" borderId="0" xfId="0" applyNumberFormat="1" applyFill="1" applyBorder="1" applyAlignment="1">
      <alignment horizontal="left"/>
    </xf>
    <xf numFmtId="2" fontId="0" fillId="10" borderId="8" xfId="0" applyNumberFormat="1" applyFill="1" applyBorder="1" applyAlignment="1">
      <alignment horizontal="left"/>
    </xf>
    <xf numFmtId="0" fontId="0" fillId="7" borderId="0" xfId="0" applyFill="1" applyAlignment="1">
      <alignment horizontal="left"/>
    </xf>
    <xf numFmtId="2" fontId="0" fillId="7" borderId="0" xfId="0" applyNumberForma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B1" zoomScale="70" zoomScaleNormal="70" workbookViewId="0">
      <selection activeCell="T33" sqref="T33:U34"/>
    </sheetView>
  </sheetViews>
  <sheetFormatPr baseColWidth="10" defaultRowHeight="14.4" x14ac:dyDescent="0.3"/>
  <cols>
    <col min="1" max="1" width="29.21875" bestFit="1" customWidth="1"/>
    <col min="3" max="3" width="29.6640625" bestFit="1" customWidth="1"/>
    <col min="9" max="9" width="29.6640625" bestFit="1" customWidth="1"/>
    <col min="12" max="12" width="9.33203125" customWidth="1"/>
  </cols>
  <sheetData>
    <row r="1" spans="1:21" x14ac:dyDescent="0.3">
      <c r="A1" s="1" t="s">
        <v>0</v>
      </c>
      <c r="B1" s="1" t="s">
        <v>3</v>
      </c>
      <c r="C1" s="1" t="s">
        <v>6</v>
      </c>
      <c r="E1" s="1" t="s">
        <v>65</v>
      </c>
      <c r="F1" s="1"/>
      <c r="G1" s="1"/>
      <c r="H1" s="1" t="s">
        <v>133</v>
      </c>
      <c r="I1" s="1"/>
      <c r="J1" s="1" t="s">
        <v>132</v>
      </c>
      <c r="K1" s="14" t="s">
        <v>134</v>
      </c>
      <c r="L1" s="15"/>
      <c r="M1" s="26" t="s">
        <v>158</v>
      </c>
      <c r="N1" s="31"/>
      <c r="O1" s="30" t="s">
        <v>182</v>
      </c>
      <c r="P1" s="31"/>
      <c r="Q1" s="14" t="s">
        <v>206</v>
      </c>
      <c r="R1" s="15"/>
      <c r="T1" t="s">
        <v>236</v>
      </c>
      <c r="U1" t="s">
        <v>237</v>
      </c>
    </row>
    <row r="2" spans="1:21" x14ac:dyDescent="0.3">
      <c r="A2" s="5" t="s">
        <v>1</v>
      </c>
      <c r="B2" s="5" t="s">
        <v>4</v>
      </c>
      <c r="C2" s="5" t="s">
        <v>9</v>
      </c>
      <c r="E2" s="5" t="s">
        <v>66</v>
      </c>
      <c r="F2" s="5" t="s">
        <v>100</v>
      </c>
      <c r="H2" s="7" t="s">
        <v>109</v>
      </c>
      <c r="I2" s="7" t="s">
        <v>9</v>
      </c>
      <c r="J2" s="10">
        <v>0.9</v>
      </c>
      <c r="K2" s="16" t="s">
        <v>135</v>
      </c>
      <c r="L2" s="17">
        <v>0.2</v>
      </c>
      <c r="M2" s="16" t="s">
        <v>159</v>
      </c>
      <c r="N2" s="32">
        <v>0.7</v>
      </c>
      <c r="O2" s="16" t="s">
        <v>183</v>
      </c>
      <c r="P2" s="39">
        <f>(MIN(J2,N2))/J2</f>
        <v>0.77777777777777768</v>
      </c>
      <c r="Q2" s="16" t="s">
        <v>207</v>
      </c>
      <c r="R2" s="35">
        <f>(MIN(J2,N2))/N2</f>
        <v>1</v>
      </c>
      <c r="T2" s="29">
        <f>P2*L2</f>
        <v>0.15555555555555556</v>
      </c>
      <c r="U2" s="29">
        <f>R2*L2</f>
        <v>0.2</v>
      </c>
    </row>
    <row r="3" spans="1:21" x14ac:dyDescent="0.3">
      <c r="A3" s="5"/>
      <c r="B3" s="5" t="s">
        <v>10</v>
      </c>
      <c r="C3" s="5" t="s">
        <v>11</v>
      </c>
      <c r="E3" s="5" t="s">
        <v>67</v>
      </c>
      <c r="F3" s="5" t="s">
        <v>101</v>
      </c>
      <c r="H3" s="7" t="s">
        <v>110</v>
      </c>
      <c r="I3" s="7" t="s">
        <v>11</v>
      </c>
      <c r="J3" s="10">
        <v>0.7</v>
      </c>
      <c r="K3" s="16" t="s">
        <v>136</v>
      </c>
      <c r="L3" s="17">
        <v>0.1</v>
      </c>
      <c r="M3" s="16" t="s">
        <v>160</v>
      </c>
      <c r="N3" s="32">
        <v>0.6</v>
      </c>
      <c r="O3" s="16" t="s">
        <v>184</v>
      </c>
      <c r="P3" s="39">
        <f t="shared" ref="P3:P26" si="0">(MIN(J3,N3))/J3</f>
        <v>0.85714285714285721</v>
      </c>
      <c r="Q3" s="16" t="s">
        <v>208</v>
      </c>
      <c r="R3" s="35">
        <f t="shared" ref="R3:R26" si="1">(MIN(J3,N3))/N3</f>
        <v>1</v>
      </c>
      <c r="T3" s="29">
        <f t="shared" ref="T3:T26" si="2">P3*L3</f>
        <v>8.5714285714285729E-2</v>
      </c>
      <c r="U3" s="29">
        <f t="shared" ref="U3:U26" si="3">R3*L3</f>
        <v>0.1</v>
      </c>
    </row>
    <row r="4" spans="1:21" x14ac:dyDescent="0.3">
      <c r="A4" s="5"/>
      <c r="B4" s="5" t="s">
        <v>15</v>
      </c>
      <c r="C4" s="5" t="s">
        <v>12</v>
      </c>
      <c r="E4" s="5" t="s">
        <v>68</v>
      </c>
      <c r="F4" s="5" t="s">
        <v>102</v>
      </c>
      <c r="H4" s="7" t="s">
        <v>111</v>
      </c>
      <c r="I4" s="7" t="s">
        <v>12</v>
      </c>
      <c r="J4" s="10">
        <v>0.5</v>
      </c>
      <c r="K4" s="16" t="s">
        <v>137</v>
      </c>
      <c r="L4" s="17">
        <v>0.08</v>
      </c>
      <c r="M4" s="16" t="s">
        <v>161</v>
      </c>
      <c r="N4" s="32">
        <v>0.3</v>
      </c>
      <c r="O4" s="16" t="s">
        <v>185</v>
      </c>
      <c r="P4" s="39">
        <f t="shared" si="0"/>
        <v>0.6</v>
      </c>
      <c r="Q4" s="16" t="s">
        <v>209</v>
      </c>
      <c r="R4" s="35">
        <f t="shared" si="1"/>
        <v>1</v>
      </c>
      <c r="T4" s="29">
        <f t="shared" si="2"/>
        <v>4.8000000000000001E-2</v>
      </c>
      <c r="U4" s="29">
        <f t="shared" si="3"/>
        <v>0.08</v>
      </c>
    </row>
    <row r="5" spans="1:21" x14ac:dyDescent="0.3">
      <c r="A5" s="5"/>
      <c r="B5" s="5" t="s">
        <v>16</v>
      </c>
      <c r="C5" s="5" t="s">
        <v>13</v>
      </c>
      <c r="E5" s="5" t="s">
        <v>69</v>
      </c>
      <c r="F5" s="5" t="s">
        <v>101</v>
      </c>
      <c r="H5" s="7" t="s">
        <v>112</v>
      </c>
      <c r="I5" s="7" t="s">
        <v>13</v>
      </c>
      <c r="J5" s="10">
        <v>0.7</v>
      </c>
      <c r="K5" s="16" t="s">
        <v>138</v>
      </c>
      <c r="L5" s="17">
        <v>0.09</v>
      </c>
      <c r="M5" s="16" t="s">
        <v>162</v>
      </c>
      <c r="N5" s="32">
        <v>0.1</v>
      </c>
      <c r="O5" s="16" t="s">
        <v>186</v>
      </c>
      <c r="P5" s="39">
        <f t="shared" si="0"/>
        <v>0.14285714285714288</v>
      </c>
      <c r="Q5" s="16" t="s">
        <v>210</v>
      </c>
      <c r="R5" s="35">
        <f t="shared" si="1"/>
        <v>1</v>
      </c>
      <c r="T5" s="29">
        <f t="shared" si="2"/>
        <v>1.2857142857142859E-2</v>
      </c>
      <c r="U5" s="29">
        <f t="shared" si="3"/>
        <v>0.09</v>
      </c>
    </row>
    <row r="6" spans="1:21" x14ac:dyDescent="0.3">
      <c r="A6" s="5"/>
      <c r="B6" s="5"/>
      <c r="C6" s="5"/>
      <c r="E6" s="5"/>
      <c r="F6" s="5"/>
      <c r="H6" s="7" t="s">
        <v>113</v>
      </c>
      <c r="I6" s="7" t="s">
        <v>28</v>
      </c>
      <c r="J6" s="10">
        <v>0.85</v>
      </c>
      <c r="K6" s="16" t="s">
        <v>139</v>
      </c>
      <c r="L6" s="17">
        <v>0.17</v>
      </c>
      <c r="M6" s="16" t="s">
        <v>163</v>
      </c>
      <c r="N6" s="32">
        <v>0.5</v>
      </c>
      <c r="O6" s="16" t="s">
        <v>187</v>
      </c>
      <c r="P6" s="39">
        <f t="shared" si="0"/>
        <v>0.58823529411764708</v>
      </c>
      <c r="Q6" s="16" t="s">
        <v>211</v>
      </c>
      <c r="R6" s="35">
        <f t="shared" si="1"/>
        <v>1</v>
      </c>
      <c r="T6" s="29">
        <f t="shared" si="2"/>
        <v>0.1</v>
      </c>
      <c r="U6" s="29">
        <f t="shared" si="3"/>
        <v>0.17</v>
      </c>
    </row>
    <row r="7" spans="1:21" x14ac:dyDescent="0.3">
      <c r="A7" s="5"/>
      <c r="B7" s="5" t="s">
        <v>5</v>
      </c>
      <c r="C7" s="5" t="s">
        <v>7</v>
      </c>
      <c r="E7" s="5" t="s">
        <v>70</v>
      </c>
      <c r="F7" s="5" t="s">
        <v>103</v>
      </c>
      <c r="H7" s="7" t="s">
        <v>114</v>
      </c>
      <c r="I7" s="7" t="s">
        <v>29</v>
      </c>
      <c r="J7" s="10">
        <v>0.85</v>
      </c>
      <c r="K7" s="16" t="s">
        <v>140</v>
      </c>
      <c r="L7" s="17">
        <v>0.17</v>
      </c>
      <c r="M7" s="16" t="s">
        <v>164</v>
      </c>
      <c r="N7" s="32">
        <v>0.6</v>
      </c>
      <c r="O7" s="16" t="s">
        <v>188</v>
      </c>
      <c r="P7" s="39">
        <f t="shared" si="0"/>
        <v>0.70588235294117652</v>
      </c>
      <c r="Q7" s="16" t="s">
        <v>212</v>
      </c>
      <c r="R7" s="35">
        <f t="shared" si="1"/>
        <v>1</v>
      </c>
      <c r="T7" s="29">
        <f t="shared" si="2"/>
        <v>0.12000000000000002</v>
      </c>
      <c r="U7" s="29">
        <f t="shared" si="3"/>
        <v>0.17</v>
      </c>
    </row>
    <row r="8" spans="1:21" x14ac:dyDescent="0.3">
      <c r="A8" s="5"/>
      <c r="B8" s="5" t="s">
        <v>8</v>
      </c>
      <c r="C8" s="5" t="s">
        <v>14</v>
      </c>
      <c r="E8" s="5" t="s">
        <v>71</v>
      </c>
      <c r="F8" s="5" t="s">
        <v>104</v>
      </c>
      <c r="H8" s="7" t="s">
        <v>115</v>
      </c>
      <c r="I8" s="7" t="s">
        <v>46</v>
      </c>
      <c r="J8" s="10">
        <v>0.5</v>
      </c>
      <c r="K8" s="16" t="s">
        <v>141</v>
      </c>
      <c r="L8" s="17">
        <v>0.06</v>
      </c>
      <c r="M8" s="16" t="s">
        <v>165</v>
      </c>
      <c r="N8" s="32">
        <v>0.4</v>
      </c>
      <c r="O8" s="16" t="s">
        <v>189</v>
      </c>
      <c r="P8" s="39">
        <f t="shared" si="0"/>
        <v>0.8</v>
      </c>
      <c r="Q8" s="16" t="s">
        <v>213</v>
      </c>
      <c r="R8" s="35">
        <f t="shared" si="1"/>
        <v>1</v>
      </c>
      <c r="T8" s="29">
        <f t="shared" si="2"/>
        <v>4.8000000000000001E-2</v>
      </c>
      <c r="U8" s="29">
        <f t="shared" si="3"/>
        <v>0.06</v>
      </c>
    </row>
    <row r="9" spans="1:21" x14ac:dyDescent="0.3">
      <c r="A9" s="5"/>
      <c r="B9" s="5" t="s">
        <v>19</v>
      </c>
      <c r="C9" s="5" t="s">
        <v>20</v>
      </c>
      <c r="E9" s="5" t="s">
        <v>72</v>
      </c>
      <c r="F9" s="5" t="s">
        <v>102</v>
      </c>
      <c r="H9" s="7" t="s">
        <v>116</v>
      </c>
      <c r="I9" s="7" t="s">
        <v>48</v>
      </c>
      <c r="J9" s="10">
        <v>0.8</v>
      </c>
      <c r="K9" s="16" t="s">
        <v>142</v>
      </c>
      <c r="L9" s="17">
        <v>0.1</v>
      </c>
      <c r="M9" s="16" t="s">
        <v>166</v>
      </c>
      <c r="N9" s="32">
        <v>0.8</v>
      </c>
      <c r="O9" s="16" t="s">
        <v>190</v>
      </c>
      <c r="P9" s="39">
        <f t="shared" si="0"/>
        <v>1</v>
      </c>
      <c r="Q9" s="16" t="s">
        <v>214</v>
      </c>
      <c r="R9" s="35">
        <f t="shared" si="1"/>
        <v>1</v>
      </c>
      <c r="T9" s="29">
        <f t="shared" si="2"/>
        <v>0.1</v>
      </c>
      <c r="U9" s="29">
        <f t="shared" si="3"/>
        <v>0.1</v>
      </c>
    </row>
    <row r="10" spans="1:21" x14ac:dyDescent="0.3">
      <c r="A10" s="5"/>
      <c r="B10" s="5"/>
      <c r="C10" s="5"/>
      <c r="E10" s="5"/>
      <c r="F10" s="5"/>
      <c r="H10" s="7" t="s">
        <v>131</v>
      </c>
      <c r="I10" s="7" t="s">
        <v>59</v>
      </c>
      <c r="J10" s="10">
        <v>0.3</v>
      </c>
      <c r="K10" s="16" t="s">
        <v>143</v>
      </c>
      <c r="L10" s="17">
        <v>0.03</v>
      </c>
      <c r="M10" s="16" t="s">
        <v>167</v>
      </c>
      <c r="N10" s="32">
        <v>0.5</v>
      </c>
      <c r="O10" s="16" t="s">
        <v>191</v>
      </c>
      <c r="P10" s="39">
        <f t="shared" si="0"/>
        <v>1</v>
      </c>
      <c r="Q10" s="16" t="s">
        <v>215</v>
      </c>
      <c r="R10" s="35">
        <f t="shared" si="1"/>
        <v>0.6</v>
      </c>
      <c r="T10" s="29">
        <f t="shared" si="2"/>
        <v>0.03</v>
      </c>
      <c r="U10" s="29">
        <f t="shared" si="3"/>
        <v>1.7999999999999999E-2</v>
      </c>
    </row>
    <row r="11" spans="1:21" x14ac:dyDescent="0.3">
      <c r="A11" s="5"/>
      <c r="B11" s="5" t="s">
        <v>17</v>
      </c>
      <c r="C11" s="5" t="s">
        <v>18</v>
      </c>
      <c r="E11" s="5" t="s">
        <v>73</v>
      </c>
      <c r="F11" s="5" t="s">
        <v>100</v>
      </c>
      <c r="J11" s="28"/>
      <c r="K11" s="18"/>
      <c r="L11" s="19">
        <f>SUM(L2:L10)</f>
        <v>1</v>
      </c>
      <c r="M11" s="18"/>
      <c r="N11" s="32"/>
      <c r="O11" s="18"/>
      <c r="P11" s="40"/>
      <c r="Q11" s="18"/>
      <c r="R11" s="36"/>
      <c r="T11" s="29"/>
      <c r="U11" s="29"/>
    </row>
    <row r="12" spans="1:21" x14ac:dyDescent="0.3">
      <c r="A12" s="5"/>
      <c r="B12" s="5" t="s">
        <v>21</v>
      </c>
      <c r="C12" s="5" t="s">
        <v>22</v>
      </c>
      <c r="E12" s="5" t="s">
        <v>74</v>
      </c>
      <c r="F12" s="5" t="s">
        <v>105</v>
      </c>
      <c r="H12" s="8" t="s">
        <v>117</v>
      </c>
      <c r="I12" s="8" t="s">
        <v>7</v>
      </c>
      <c r="J12" s="12">
        <v>0.5</v>
      </c>
      <c r="K12" s="20" t="s">
        <v>144</v>
      </c>
      <c r="L12" s="21">
        <v>0.13</v>
      </c>
      <c r="M12" s="27" t="s">
        <v>168</v>
      </c>
      <c r="N12" s="32">
        <v>0.8</v>
      </c>
      <c r="O12" s="27" t="s">
        <v>192</v>
      </c>
      <c r="P12" s="41">
        <f t="shared" si="0"/>
        <v>1</v>
      </c>
      <c r="Q12" s="27" t="s">
        <v>216</v>
      </c>
      <c r="R12" s="34">
        <f t="shared" si="1"/>
        <v>0.625</v>
      </c>
      <c r="T12" s="29">
        <f t="shared" si="2"/>
        <v>0.13</v>
      </c>
      <c r="U12" s="29">
        <f t="shared" si="3"/>
        <v>8.1250000000000003E-2</v>
      </c>
    </row>
    <row r="13" spans="1:21" x14ac:dyDescent="0.3">
      <c r="H13" s="8" t="s">
        <v>118</v>
      </c>
      <c r="I13" s="8" t="s">
        <v>14</v>
      </c>
      <c r="J13" s="12">
        <v>0.3</v>
      </c>
      <c r="K13" s="20" t="s">
        <v>145</v>
      </c>
      <c r="L13" s="21">
        <v>0.09</v>
      </c>
      <c r="M13" s="27" t="s">
        <v>169</v>
      </c>
      <c r="N13" s="32">
        <v>0.5</v>
      </c>
      <c r="O13" s="27" t="s">
        <v>193</v>
      </c>
      <c r="P13" s="41">
        <f t="shared" si="0"/>
        <v>1</v>
      </c>
      <c r="Q13" s="27" t="s">
        <v>217</v>
      </c>
      <c r="R13" s="34">
        <f t="shared" si="1"/>
        <v>0.6</v>
      </c>
      <c r="T13" s="29">
        <f t="shared" si="2"/>
        <v>0.09</v>
      </c>
      <c r="U13" s="29">
        <f t="shared" si="3"/>
        <v>5.3999999999999999E-2</v>
      </c>
    </row>
    <row r="14" spans="1:21" x14ac:dyDescent="0.3">
      <c r="A14" s="4" t="s">
        <v>26</v>
      </c>
      <c r="B14" s="4" t="s">
        <v>23</v>
      </c>
      <c r="C14" s="4" t="s">
        <v>9</v>
      </c>
      <c r="E14" s="4" t="s">
        <v>75</v>
      </c>
      <c r="F14" s="4" t="s">
        <v>100</v>
      </c>
      <c r="H14" s="8" t="s">
        <v>119</v>
      </c>
      <c r="I14" s="8" t="s">
        <v>20</v>
      </c>
      <c r="J14" s="12">
        <v>0.6</v>
      </c>
      <c r="K14" s="20" t="s">
        <v>146</v>
      </c>
      <c r="L14" s="21">
        <v>0.15</v>
      </c>
      <c r="M14" s="27" t="s">
        <v>170</v>
      </c>
      <c r="N14" s="32">
        <v>0.6</v>
      </c>
      <c r="O14" s="27" t="s">
        <v>194</v>
      </c>
      <c r="P14" s="41">
        <f t="shared" si="0"/>
        <v>1</v>
      </c>
      <c r="Q14" s="27" t="s">
        <v>218</v>
      </c>
      <c r="R14" s="34">
        <f t="shared" si="1"/>
        <v>1</v>
      </c>
      <c r="T14" s="29">
        <f t="shared" si="2"/>
        <v>0.15</v>
      </c>
      <c r="U14" s="29">
        <f t="shared" si="3"/>
        <v>0.15</v>
      </c>
    </row>
    <row r="15" spans="1:21" x14ac:dyDescent="0.3">
      <c r="A15" s="4"/>
      <c r="B15" s="4" t="s">
        <v>24</v>
      </c>
      <c r="C15" s="4" t="s">
        <v>28</v>
      </c>
      <c r="E15" s="4" t="s">
        <v>76</v>
      </c>
      <c r="F15" s="4" t="s">
        <v>106</v>
      </c>
      <c r="H15" s="8" t="s">
        <v>120</v>
      </c>
      <c r="I15" s="8" t="s">
        <v>31</v>
      </c>
      <c r="J15" s="12">
        <v>0.85</v>
      </c>
      <c r="K15" s="20" t="s">
        <v>147</v>
      </c>
      <c r="L15" s="21">
        <v>0.2</v>
      </c>
      <c r="M15" s="27" t="s">
        <v>171</v>
      </c>
      <c r="N15" s="32">
        <v>0.4</v>
      </c>
      <c r="O15" s="27" t="s">
        <v>195</v>
      </c>
      <c r="P15" s="41">
        <f t="shared" si="0"/>
        <v>0.4705882352941177</v>
      </c>
      <c r="Q15" s="27" t="s">
        <v>219</v>
      </c>
      <c r="R15" s="34">
        <f t="shared" si="1"/>
        <v>1</v>
      </c>
      <c r="T15" s="29">
        <f t="shared" si="2"/>
        <v>9.4117647058823542E-2</v>
      </c>
      <c r="U15" s="29">
        <f t="shared" si="3"/>
        <v>0.2</v>
      </c>
    </row>
    <row r="16" spans="1:21" x14ac:dyDescent="0.3">
      <c r="A16" s="4"/>
      <c r="B16" s="4" t="s">
        <v>25</v>
      </c>
      <c r="C16" s="4" t="s">
        <v>29</v>
      </c>
      <c r="E16" s="4" t="s">
        <v>77</v>
      </c>
      <c r="F16" s="4" t="s">
        <v>106</v>
      </c>
      <c r="H16" s="8" t="s">
        <v>121</v>
      </c>
      <c r="I16" s="8" t="s">
        <v>33</v>
      </c>
      <c r="J16" s="12">
        <v>0.8</v>
      </c>
      <c r="K16" s="20" t="s">
        <v>148</v>
      </c>
      <c r="L16" s="21">
        <v>0.2</v>
      </c>
      <c r="M16" s="27" t="s">
        <v>172</v>
      </c>
      <c r="N16" s="32">
        <v>0.9</v>
      </c>
      <c r="O16" s="27" t="s">
        <v>196</v>
      </c>
      <c r="P16" s="41">
        <f t="shared" si="0"/>
        <v>1</v>
      </c>
      <c r="Q16" s="27" t="s">
        <v>220</v>
      </c>
      <c r="R16" s="34">
        <f t="shared" si="1"/>
        <v>0.88888888888888895</v>
      </c>
      <c r="T16" s="29">
        <f t="shared" si="2"/>
        <v>0.2</v>
      </c>
      <c r="U16" s="29">
        <f t="shared" si="3"/>
        <v>0.17777777777777781</v>
      </c>
    </row>
    <row r="17" spans="1:21" x14ac:dyDescent="0.3">
      <c r="A17" s="4"/>
      <c r="B17" s="4"/>
      <c r="C17" s="4"/>
      <c r="E17" s="4"/>
      <c r="F17" s="4"/>
      <c r="H17" s="8" t="s">
        <v>122</v>
      </c>
      <c r="I17" s="8" t="s">
        <v>35</v>
      </c>
      <c r="J17" s="12">
        <v>0.6</v>
      </c>
      <c r="K17" s="20" t="s">
        <v>149</v>
      </c>
      <c r="L17" s="21">
        <v>0.13</v>
      </c>
      <c r="M17" s="27" t="s">
        <v>173</v>
      </c>
      <c r="N17" s="32">
        <v>0.4</v>
      </c>
      <c r="O17" s="27" t="s">
        <v>197</v>
      </c>
      <c r="P17" s="41">
        <f t="shared" si="0"/>
        <v>0.66666666666666674</v>
      </c>
      <c r="Q17" s="27" t="s">
        <v>221</v>
      </c>
      <c r="R17" s="34">
        <f t="shared" si="1"/>
        <v>1</v>
      </c>
      <c r="T17" s="29">
        <f t="shared" si="2"/>
        <v>8.6666666666666684E-2</v>
      </c>
      <c r="U17" s="29">
        <f t="shared" si="3"/>
        <v>0.13</v>
      </c>
    </row>
    <row r="18" spans="1:21" x14ac:dyDescent="0.3">
      <c r="A18" s="4"/>
      <c r="B18" s="4" t="s">
        <v>30</v>
      </c>
      <c r="C18" s="4" t="s">
        <v>31</v>
      </c>
      <c r="E18" s="4" t="s">
        <v>78</v>
      </c>
      <c r="F18" s="4" t="s">
        <v>106</v>
      </c>
      <c r="H18" s="8" t="s">
        <v>123</v>
      </c>
      <c r="I18" s="8" t="s">
        <v>50</v>
      </c>
      <c r="J18" s="12">
        <v>0.4</v>
      </c>
      <c r="K18" s="20" t="s">
        <v>150</v>
      </c>
      <c r="L18" s="21">
        <v>0.1</v>
      </c>
      <c r="M18" s="27" t="s">
        <v>174</v>
      </c>
      <c r="N18" s="32">
        <v>0.5</v>
      </c>
      <c r="O18" s="27" t="s">
        <v>198</v>
      </c>
      <c r="P18" s="41">
        <f t="shared" si="0"/>
        <v>1</v>
      </c>
      <c r="Q18" s="27" t="s">
        <v>222</v>
      </c>
      <c r="R18" s="34">
        <f t="shared" si="1"/>
        <v>0.8</v>
      </c>
      <c r="T18" s="29">
        <f t="shared" si="2"/>
        <v>0.1</v>
      </c>
      <c r="U18" s="29">
        <f t="shared" si="3"/>
        <v>8.0000000000000016E-2</v>
      </c>
    </row>
    <row r="19" spans="1:21" x14ac:dyDescent="0.3">
      <c r="A19" s="4"/>
      <c r="B19" s="4" t="s">
        <v>32</v>
      </c>
      <c r="C19" s="4" t="s">
        <v>33</v>
      </c>
      <c r="E19" s="4" t="s">
        <v>79</v>
      </c>
      <c r="F19" s="4" t="s">
        <v>100</v>
      </c>
      <c r="J19" s="28"/>
      <c r="K19" s="18"/>
      <c r="L19" s="19">
        <f>SUM(L12:L18)</f>
        <v>1</v>
      </c>
      <c r="M19" s="18"/>
      <c r="N19" s="32"/>
      <c r="O19" s="18"/>
      <c r="P19" s="40"/>
      <c r="Q19" s="18"/>
      <c r="R19" s="36"/>
      <c r="T19" s="29"/>
      <c r="U19" s="29"/>
    </row>
    <row r="20" spans="1:21" x14ac:dyDescent="0.3">
      <c r="A20" s="4"/>
      <c r="B20" s="4" t="s">
        <v>37</v>
      </c>
      <c r="C20" s="4" t="s">
        <v>35</v>
      </c>
      <c r="E20" s="4" t="s">
        <v>80</v>
      </c>
      <c r="F20" s="4" t="s">
        <v>105</v>
      </c>
      <c r="H20" s="9" t="s">
        <v>124</v>
      </c>
      <c r="I20" s="9" t="s">
        <v>18</v>
      </c>
      <c r="J20" s="13">
        <v>0.8</v>
      </c>
      <c r="K20" s="22" t="s">
        <v>151</v>
      </c>
      <c r="L20" s="23">
        <v>0.2</v>
      </c>
      <c r="M20" s="22" t="s">
        <v>175</v>
      </c>
      <c r="N20" s="32">
        <v>0.1</v>
      </c>
      <c r="O20" s="22" t="s">
        <v>199</v>
      </c>
      <c r="P20" s="42">
        <f t="shared" si="0"/>
        <v>0.125</v>
      </c>
      <c r="Q20" s="22" t="s">
        <v>223</v>
      </c>
      <c r="R20" s="37">
        <f t="shared" si="1"/>
        <v>1</v>
      </c>
      <c r="T20" s="29">
        <f t="shared" si="2"/>
        <v>2.5000000000000001E-2</v>
      </c>
      <c r="U20" s="29">
        <f t="shared" si="3"/>
        <v>0.2</v>
      </c>
    </row>
    <row r="21" spans="1:21" x14ac:dyDescent="0.3">
      <c r="A21" s="4"/>
      <c r="B21" s="4"/>
      <c r="C21" s="4"/>
      <c r="E21" s="4"/>
      <c r="F21" s="4"/>
      <c r="H21" s="9" t="s">
        <v>125</v>
      </c>
      <c r="I21" s="9" t="s">
        <v>22</v>
      </c>
      <c r="J21" s="13">
        <v>0.75</v>
      </c>
      <c r="K21" s="22" t="s">
        <v>152</v>
      </c>
      <c r="L21" s="23">
        <v>0.19</v>
      </c>
      <c r="M21" s="22" t="s">
        <v>176</v>
      </c>
      <c r="N21" s="32">
        <v>0.5</v>
      </c>
      <c r="O21" s="22" t="s">
        <v>200</v>
      </c>
      <c r="P21" s="42">
        <f t="shared" si="0"/>
        <v>0.66666666666666663</v>
      </c>
      <c r="Q21" s="22" t="s">
        <v>224</v>
      </c>
      <c r="R21" s="37">
        <f t="shared" si="1"/>
        <v>1</v>
      </c>
      <c r="T21" s="29">
        <f t="shared" si="2"/>
        <v>0.12666666666666665</v>
      </c>
      <c r="U21" s="29">
        <f t="shared" si="3"/>
        <v>0.19</v>
      </c>
    </row>
    <row r="22" spans="1:21" x14ac:dyDescent="0.3">
      <c r="A22" s="4"/>
      <c r="B22" s="4" t="s">
        <v>36</v>
      </c>
      <c r="C22" s="4" t="s">
        <v>38</v>
      </c>
      <c r="E22" s="4" t="s">
        <v>81</v>
      </c>
      <c r="F22" s="4" t="s">
        <v>101</v>
      </c>
      <c r="H22" s="9" t="s">
        <v>126</v>
      </c>
      <c r="I22" s="9" t="s">
        <v>38</v>
      </c>
      <c r="J22" s="13">
        <v>0.7</v>
      </c>
      <c r="K22" s="22" t="s">
        <v>153</v>
      </c>
      <c r="L22" s="23">
        <v>0.15</v>
      </c>
      <c r="M22" s="22" t="s">
        <v>177</v>
      </c>
      <c r="N22" s="32">
        <v>0.9</v>
      </c>
      <c r="O22" s="22" t="s">
        <v>201</v>
      </c>
      <c r="P22" s="42">
        <f t="shared" si="0"/>
        <v>1</v>
      </c>
      <c r="Q22" s="22" t="s">
        <v>225</v>
      </c>
      <c r="R22" s="37">
        <f t="shared" si="1"/>
        <v>0.77777777777777768</v>
      </c>
      <c r="T22" s="29">
        <f t="shared" si="2"/>
        <v>0.15</v>
      </c>
      <c r="U22" s="29">
        <f t="shared" si="3"/>
        <v>0.11666666666666664</v>
      </c>
    </row>
    <row r="23" spans="1:21" x14ac:dyDescent="0.3">
      <c r="A23" s="4"/>
      <c r="B23" s="4" t="s">
        <v>39</v>
      </c>
      <c r="C23" s="4" t="s">
        <v>40</v>
      </c>
      <c r="E23" s="4" t="s">
        <v>82</v>
      </c>
      <c r="F23" s="4" t="s">
        <v>105</v>
      </c>
      <c r="H23" s="9" t="s">
        <v>127</v>
      </c>
      <c r="I23" s="9" t="s">
        <v>40</v>
      </c>
      <c r="J23" s="13">
        <v>0.6</v>
      </c>
      <c r="K23" s="22" t="s">
        <v>154</v>
      </c>
      <c r="L23" s="23">
        <v>0.1</v>
      </c>
      <c r="M23" s="22" t="s">
        <v>178</v>
      </c>
      <c r="N23" s="32">
        <v>0.8</v>
      </c>
      <c r="O23" s="22" t="s">
        <v>202</v>
      </c>
      <c r="P23" s="42">
        <f t="shared" si="0"/>
        <v>1</v>
      </c>
      <c r="Q23" s="22" t="s">
        <v>226</v>
      </c>
      <c r="R23" s="37">
        <f t="shared" si="1"/>
        <v>0.74999999999999989</v>
      </c>
      <c r="T23" s="29">
        <f t="shared" si="2"/>
        <v>0.1</v>
      </c>
      <c r="U23" s="29">
        <f t="shared" si="3"/>
        <v>7.4999999999999997E-2</v>
      </c>
    </row>
    <row r="24" spans="1:21" x14ac:dyDescent="0.3">
      <c r="A24" s="4"/>
      <c r="B24" s="4" t="s">
        <v>41</v>
      </c>
      <c r="C24" s="4" t="s">
        <v>42</v>
      </c>
      <c r="E24" s="4" t="s">
        <v>83</v>
      </c>
      <c r="F24" s="4" t="s">
        <v>101</v>
      </c>
      <c r="H24" s="9" t="s">
        <v>128</v>
      </c>
      <c r="I24" s="9" t="s">
        <v>42</v>
      </c>
      <c r="J24" s="13">
        <v>0.7</v>
      </c>
      <c r="K24" s="22" t="s">
        <v>155</v>
      </c>
      <c r="L24" s="23">
        <v>0.13</v>
      </c>
      <c r="M24" s="22" t="s">
        <v>179</v>
      </c>
      <c r="N24" s="32">
        <v>0.5</v>
      </c>
      <c r="O24" s="22" t="s">
        <v>203</v>
      </c>
      <c r="P24" s="42">
        <f t="shared" si="0"/>
        <v>0.7142857142857143</v>
      </c>
      <c r="Q24" s="22" t="s">
        <v>227</v>
      </c>
      <c r="R24" s="37">
        <f t="shared" si="1"/>
        <v>1</v>
      </c>
      <c r="T24" s="29">
        <f t="shared" si="2"/>
        <v>9.285714285714286E-2</v>
      </c>
      <c r="U24" s="29">
        <f t="shared" si="3"/>
        <v>0.13</v>
      </c>
    </row>
    <row r="25" spans="1:21" x14ac:dyDescent="0.3">
      <c r="H25" s="9" t="s">
        <v>129</v>
      </c>
      <c r="I25" s="9" t="s">
        <v>53</v>
      </c>
      <c r="J25" s="13">
        <v>0.7</v>
      </c>
      <c r="K25" s="22" t="s">
        <v>156</v>
      </c>
      <c r="L25" s="23">
        <v>0.13</v>
      </c>
      <c r="M25" s="22" t="s">
        <v>180</v>
      </c>
      <c r="N25" s="32">
        <v>0.7</v>
      </c>
      <c r="O25" s="22" t="s">
        <v>204</v>
      </c>
      <c r="P25" s="42">
        <f t="shared" si="0"/>
        <v>1</v>
      </c>
      <c r="Q25" s="22" t="s">
        <v>228</v>
      </c>
      <c r="R25" s="37">
        <f t="shared" si="1"/>
        <v>1</v>
      </c>
      <c r="T25" s="29">
        <f t="shared" si="2"/>
        <v>0.13</v>
      </c>
      <c r="U25" s="29">
        <f t="shared" si="3"/>
        <v>0.13</v>
      </c>
    </row>
    <row r="26" spans="1:21" ht="15" thickBot="1" x14ac:dyDescent="0.35">
      <c r="A26" s="2" t="s">
        <v>27</v>
      </c>
      <c r="B26" s="2" t="s">
        <v>43</v>
      </c>
      <c r="C26" s="2" t="s">
        <v>9</v>
      </c>
      <c r="E26" s="2" t="s">
        <v>84</v>
      </c>
      <c r="F26" s="2" t="s">
        <v>107</v>
      </c>
      <c r="H26" s="9" t="s">
        <v>130</v>
      </c>
      <c r="I26" s="9" t="s">
        <v>57</v>
      </c>
      <c r="J26" s="13">
        <v>0.6</v>
      </c>
      <c r="K26" s="24" t="s">
        <v>157</v>
      </c>
      <c r="L26" s="25">
        <v>0.1</v>
      </c>
      <c r="M26" s="24" t="s">
        <v>181</v>
      </c>
      <c r="N26" s="33">
        <v>0.6</v>
      </c>
      <c r="O26" s="24" t="s">
        <v>205</v>
      </c>
      <c r="P26" s="43">
        <f t="shared" si="0"/>
        <v>1</v>
      </c>
      <c r="Q26" s="24" t="s">
        <v>229</v>
      </c>
      <c r="R26" s="38">
        <f t="shared" si="1"/>
        <v>1</v>
      </c>
      <c r="T26" s="29">
        <f t="shared" si="2"/>
        <v>0.1</v>
      </c>
      <c r="U26" s="29">
        <f t="shared" si="3"/>
        <v>0.1</v>
      </c>
    </row>
    <row r="27" spans="1:21" x14ac:dyDescent="0.3">
      <c r="A27" s="2"/>
      <c r="B27" s="2" t="s">
        <v>44</v>
      </c>
      <c r="C27" s="2" t="s">
        <v>13</v>
      </c>
      <c r="E27" s="2" t="s">
        <v>85</v>
      </c>
      <c r="F27" s="2" t="s">
        <v>101</v>
      </c>
      <c r="L27" s="11">
        <f>SUM(L20:L26)</f>
        <v>1</v>
      </c>
    </row>
    <row r="28" spans="1:21" x14ac:dyDescent="0.3">
      <c r="A28" s="2"/>
      <c r="B28" s="2" t="s">
        <v>45</v>
      </c>
      <c r="C28" s="2" t="s">
        <v>46</v>
      </c>
      <c r="E28" s="2" t="s">
        <v>86</v>
      </c>
      <c r="F28" s="2" t="s">
        <v>102</v>
      </c>
    </row>
    <row r="29" spans="1:21" x14ac:dyDescent="0.3">
      <c r="A29" s="2"/>
      <c r="B29" s="2" t="s">
        <v>47</v>
      </c>
      <c r="C29" s="2" t="s">
        <v>48</v>
      </c>
      <c r="E29" s="2" t="s">
        <v>87</v>
      </c>
      <c r="F29" s="2" t="s">
        <v>100</v>
      </c>
    </row>
    <row r="30" spans="1:21" x14ac:dyDescent="0.3">
      <c r="A30" s="2"/>
      <c r="B30" s="2"/>
      <c r="C30" s="2"/>
      <c r="E30" s="2"/>
      <c r="F30" s="2"/>
    </row>
    <row r="31" spans="1:21" x14ac:dyDescent="0.3">
      <c r="A31" s="2"/>
      <c r="B31" s="2" t="s">
        <v>49</v>
      </c>
      <c r="C31" s="2" t="s">
        <v>7</v>
      </c>
      <c r="E31" s="2" t="s">
        <v>88</v>
      </c>
      <c r="F31" s="2" t="s">
        <v>102</v>
      </c>
    </row>
    <row r="32" spans="1:21" x14ac:dyDescent="0.3">
      <c r="A32" s="2"/>
      <c r="B32" s="2" t="s">
        <v>34</v>
      </c>
      <c r="C32" s="2" t="s">
        <v>50</v>
      </c>
      <c r="E32" s="2" t="s">
        <v>89</v>
      </c>
      <c r="F32" s="2" t="s">
        <v>103</v>
      </c>
    </row>
    <row r="33" spans="1:21" x14ac:dyDescent="0.3">
      <c r="A33" s="2"/>
      <c r="B33" s="2" t="s">
        <v>51</v>
      </c>
      <c r="C33" s="2" t="s">
        <v>20</v>
      </c>
      <c r="E33" s="2" t="s">
        <v>90</v>
      </c>
      <c r="F33" s="2" t="s">
        <v>105</v>
      </c>
      <c r="O33" s="6" t="s">
        <v>230</v>
      </c>
      <c r="P33" s="6"/>
      <c r="Q33" s="6"/>
      <c r="R33" s="6"/>
      <c r="T33" t="s">
        <v>241</v>
      </c>
      <c r="U33" t="s">
        <v>242</v>
      </c>
    </row>
    <row r="34" spans="1:21" x14ac:dyDescent="0.3">
      <c r="A34" s="2"/>
      <c r="B34" s="2"/>
      <c r="C34" s="2"/>
      <c r="E34" s="2"/>
      <c r="F34" s="2"/>
      <c r="O34" s="8" t="s">
        <v>234</v>
      </c>
      <c r="P34" s="8"/>
      <c r="Q34" s="8" t="s">
        <v>235</v>
      </c>
      <c r="R34" s="8"/>
      <c r="T34" s="29">
        <f>-0.326+0.234*AVERAGE(P2:P10)+0.436*AVERAGE(P12:P18)+0.585*AVERAGE(P20:P26)</f>
        <v>0.68467289249032948</v>
      </c>
      <c r="U34" s="29">
        <f>-0.326+0.234*AVERAGE(R2:R10)+0.436*AVERAGE(R12:R18)+0.585*AVERAGE(R20:R26)</f>
        <v>0.81148650793650789</v>
      </c>
    </row>
    <row r="35" spans="1:21" x14ac:dyDescent="0.3">
      <c r="A35" s="2"/>
      <c r="B35" s="2" t="s">
        <v>52</v>
      </c>
      <c r="C35" s="2" t="s">
        <v>53</v>
      </c>
      <c r="E35" s="2" t="s">
        <v>91</v>
      </c>
      <c r="F35" s="2" t="s">
        <v>101</v>
      </c>
      <c r="O35" s="44" t="s">
        <v>231</v>
      </c>
      <c r="P35" s="45">
        <f>SUM(T2:T10)</f>
        <v>0.70012698412698415</v>
      </c>
      <c r="Q35" s="44" t="s">
        <v>238</v>
      </c>
      <c r="R35" s="45">
        <f>SUM(U2:U10)</f>
        <v>0.9880000000000001</v>
      </c>
    </row>
    <row r="36" spans="1:21" x14ac:dyDescent="0.3">
      <c r="A36" s="2"/>
      <c r="B36" s="2" t="s">
        <v>41</v>
      </c>
      <c r="C36" s="2" t="s">
        <v>18</v>
      </c>
      <c r="E36" s="2" t="s">
        <v>83</v>
      </c>
      <c r="F36" s="2" t="s">
        <v>105</v>
      </c>
      <c r="O36" s="44" t="s">
        <v>232</v>
      </c>
      <c r="P36" s="45">
        <f>SUM(T12:T18)</f>
        <v>0.85078431372549013</v>
      </c>
      <c r="Q36" s="44" t="s">
        <v>239</v>
      </c>
      <c r="R36" s="45">
        <f>SUM(U12:U18)</f>
        <v>0.87302777777777774</v>
      </c>
    </row>
    <row r="37" spans="1:21" x14ac:dyDescent="0.3">
      <c r="A37" s="2"/>
      <c r="B37" s="2" t="s">
        <v>54</v>
      </c>
      <c r="C37" s="2" t="s">
        <v>55</v>
      </c>
      <c r="E37" s="2" t="s">
        <v>92</v>
      </c>
      <c r="F37" s="2" t="s">
        <v>108</v>
      </c>
      <c r="O37" s="44" t="s">
        <v>233</v>
      </c>
      <c r="P37" s="45">
        <f>SUM(T20:T26)</f>
        <v>0.72452380952380946</v>
      </c>
      <c r="Q37" s="44" t="s">
        <v>240</v>
      </c>
      <c r="R37" s="45">
        <f>SUM(U20:U26)</f>
        <v>0.94166666666666654</v>
      </c>
    </row>
    <row r="38" spans="1:21" x14ac:dyDescent="0.3">
      <c r="A38" s="2"/>
      <c r="B38" s="2" t="s">
        <v>56</v>
      </c>
      <c r="C38" s="2" t="s">
        <v>57</v>
      </c>
      <c r="E38" s="2" t="s">
        <v>93</v>
      </c>
      <c r="F38" s="2" t="s">
        <v>105</v>
      </c>
    </row>
    <row r="40" spans="1:21" x14ac:dyDescent="0.3">
      <c r="A40" s="3" t="s">
        <v>2</v>
      </c>
      <c r="B40" s="3" t="s">
        <v>58</v>
      </c>
      <c r="C40" s="3" t="s">
        <v>11</v>
      </c>
      <c r="E40" s="3" t="s">
        <v>94</v>
      </c>
      <c r="F40" s="3" t="s">
        <v>105</v>
      </c>
    </row>
    <row r="41" spans="1:21" x14ac:dyDescent="0.3">
      <c r="A41" s="3"/>
      <c r="B41" s="3" t="s">
        <v>60</v>
      </c>
      <c r="C41" s="3" t="s">
        <v>12</v>
      </c>
      <c r="E41" s="3" t="s">
        <v>95</v>
      </c>
      <c r="F41" s="3" t="s">
        <v>102</v>
      </c>
    </row>
    <row r="42" spans="1:21" x14ac:dyDescent="0.3">
      <c r="A42" s="3"/>
      <c r="B42" s="3" t="s">
        <v>61</v>
      </c>
      <c r="C42" s="3" t="s">
        <v>59</v>
      </c>
      <c r="E42" s="3" t="s">
        <v>96</v>
      </c>
      <c r="F42" s="3" t="s">
        <v>104</v>
      </c>
    </row>
    <row r="43" spans="1:21" x14ac:dyDescent="0.3">
      <c r="A43" s="3"/>
      <c r="B43" s="3"/>
      <c r="C43" s="3"/>
      <c r="E43" s="3"/>
      <c r="F43" s="3"/>
    </row>
    <row r="44" spans="1:21" x14ac:dyDescent="0.3">
      <c r="A44" s="3"/>
      <c r="B44" s="3" t="s">
        <v>62</v>
      </c>
      <c r="C44" s="3" t="s">
        <v>35</v>
      </c>
      <c r="E44" s="3" t="s">
        <v>97</v>
      </c>
      <c r="F44" s="3" t="s">
        <v>103</v>
      </c>
    </row>
    <row r="45" spans="1:21" x14ac:dyDescent="0.3">
      <c r="A45" s="3"/>
      <c r="B45" s="3" t="s">
        <v>63</v>
      </c>
      <c r="C45" s="3" t="s">
        <v>50</v>
      </c>
      <c r="E45" s="3" t="s">
        <v>98</v>
      </c>
      <c r="F45" s="3" t="s">
        <v>101</v>
      </c>
    </row>
    <row r="46" spans="1:21" x14ac:dyDescent="0.3">
      <c r="A46" s="3"/>
      <c r="B46" s="3"/>
      <c r="C46" s="3"/>
      <c r="E46" s="3"/>
      <c r="F46" s="3"/>
    </row>
    <row r="47" spans="1:21" x14ac:dyDescent="0.3">
      <c r="A47" s="3"/>
      <c r="B47" s="3" t="s">
        <v>64</v>
      </c>
      <c r="C47" s="3" t="s">
        <v>18</v>
      </c>
      <c r="E47" s="3" t="s">
        <v>99</v>
      </c>
      <c r="F47" s="3" t="s">
        <v>100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2017-04-14T09:59:30Z</dcterms:created>
  <dcterms:modified xsi:type="dcterms:W3CDTF">2017-04-15T13:29:16Z</dcterms:modified>
</cp:coreProperties>
</file>