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ba/Desktop/如果能这学期在美国找到工作就太好了(*≧∪≦)/Deep Learning/Final Project/Buyout/"/>
    </mc:Choice>
  </mc:AlternateContent>
  <xr:revisionPtr revIDLastSave="0" documentId="13_ncr:1_{E7C5341B-34A6-7F46-9D4C-A90ED6941EE5}" xr6:coauthVersionLast="45" xr6:coauthVersionMax="45" xr10:uidLastSave="{00000000-0000-0000-0000-000000000000}"/>
  <bookViews>
    <workbookView xWindow="5620" yWindow="460" windowWidth="25100" windowHeight="19140" firstSheet="15" activeTab="23" xr2:uid="{4E585D18-82F8-8149-8123-4E32A0B67EB7}"/>
  </bookViews>
  <sheets>
    <sheet name="interest rate" sheetId="28" r:id="rId1"/>
    <sheet name="Conference Board's CCI" sheetId="27" r:id="rId2"/>
    <sheet name="DGO m_m exclude transportation" sheetId="26" r:id="rId3"/>
    <sheet name="Durable Goods Orders m_m" sheetId="25" r:id="rId4"/>
    <sheet name="House sales" sheetId="24" r:id="rId5"/>
    <sheet name="Michigan Consumer Sentiment Ind" sheetId="23" r:id="rId6"/>
    <sheet name="core CPI year" sheetId="21" r:id="rId7"/>
    <sheet name="New Housing" sheetId="22" r:id="rId8"/>
    <sheet name="core CPI m_m" sheetId="20" r:id="rId9"/>
    <sheet name="consumer product index year" sheetId="19" r:id="rId10"/>
    <sheet name="consumer product index m_m" sheetId="18" r:id="rId11"/>
    <sheet name="core retail index" sheetId="17" r:id="rId12"/>
    <sheet name="retail index" sheetId="16" r:id="rId13"/>
    <sheet name="core PPI year" sheetId="15" r:id="rId14"/>
    <sheet name="core PPI m_m" sheetId="14" r:id="rId15"/>
    <sheet name="PPI" sheetId="13" r:id="rId16"/>
    <sheet name="PHSI" sheetId="12" r:id="rId17"/>
    <sheet name="Trade account" sheetId="11" r:id="rId18"/>
    <sheet name="NFP" sheetId="10" r:id="rId19"/>
    <sheet name="ISMnon-manu" sheetId="9" r:id="rId20"/>
    <sheet name="ISMmanu" sheetId="7" r:id="rId21"/>
    <sheet name="unemployment" sheetId="6" r:id="rId22"/>
    <sheet name="GDP" sheetId="8" r:id="rId23"/>
    <sheet name="All" sheetId="1" r:id="rId24"/>
    <sheet name="Large" sheetId="4" r:id="rId25"/>
    <sheet name="Mid" sheetId="3" r:id="rId26"/>
    <sheet name="Small" sheetId="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8" l="1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P101" i="28"/>
  <c r="O101" i="28"/>
  <c r="P100" i="28"/>
  <c r="O100" i="28"/>
  <c r="P99" i="28"/>
  <c r="O99" i="28"/>
  <c r="P98" i="28"/>
  <c r="O98" i="28"/>
  <c r="P97" i="28"/>
  <c r="O97" i="28"/>
  <c r="P96" i="28"/>
  <c r="O96" i="28"/>
  <c r="P95" i="28"/>
  <c r="O95" i="28"/>
  <c r="P94" i="28"/>
  <c r="O94" i="28"/>
  <c r="P93" i="28"/>
  <c r="O93" i="28"/>
  <c r="P92" i="28"/>
  <c r="O92" i="28"/>
  <c r="P91" i="28"/>
  <c r="O91" i="28"/>
  <c r="P90" i="28"/>
  <c r="O90" i="28"/>
  <c r="P89" i="28"/>
  <c r="O89" i="28"/>
  <c r="P88" i="28"/>
  <c r="O88" i="28"/>
  <c r="P87" i="28"/>
  <c r="O87" i="28"/>
  <c r="P86" i="28"/>
  <c r="O86" i="28"/>
  <c r="P85" i="28"/>
  <c r="O85" i="28"/>
  <c r="P84" i="28"/>
  <c r="O84" i="28"/>
  <c r="P83" i="28"/>
  <c r="O83" i="28"/>
  <c r="P82" i="28"/>
  <c r="O82" i="28"/>
  <c r="P81" i="28"/>
  <c r="O81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B25" i="28"/>
  <c r="R24" i="28"/>
  <c r="B24" i="28"/>
  <c r="R23" i="28"/>
  <c r="B23" i="28"/>
  <c r="R22" i="28"/>
  <c r="B22" i="28"/>
  <c r="R21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I5" i="28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B5" i="28"/>
  <c r="B4" i="28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4" i="26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4" i="25"/>
  <c r="Y30" i="24"/>
  <c r="Z30" i="24"/>
  <c r="Y31" i="24"/>
  <c r="Z31" i="24"/>
  <c r="Y32" i="24"/>
  <c r="Z32" i="24"/>
  <c r="Y33" i="24"/>
  <c r="Z33" i="24"/>
  <c r="Y34" i="24"/>
  <c r="Z34" i="24"/>
  <c r="Y35" i="24"/>
  <c r="Z35" i="24"/>
  <c r="Y36" i="24"/>
  <c r="Z36" i="24"/>
  <c r="Y37" i="24"/>
  <c r="Z37" i="24"/>
  <c r="Y38" i="24"/>
  <c r="Z38" i="24"/>
  <c r="Y39" i="24"/>
  <c r="Z39" i="24"/>
  <c r="Y40" i="24"/>
  <c r="Z40" i="24"/>
  <c r="Y41" i="24"/>
  <c r="Z41" i="24"/>
  <c r="Y42" i="24"/>
  <c r="Z42" i="24"/>
  <c r="Y43" i="24"/>
  <c r="Z43" i="24"/>
  <c r="Y44" i="24"/>
  <c r="Z44" i="24"/>
  <c r="Y45" i="24"/>
  <c r="Z45" i="24"/>
  <c r="Y46" i="24"/>
  <c r="Z46" i="24"/>
  <c r="Y47" i="24"/>
  <c r="Z47" i="24"/>
  <c r="Y48" i="24"/>
  <c r="Z48" i="24"/>
  <c r="Y49" i="24"/>
  <c r="Z49" i="24"/>
  <c r="Y50" i="24"/>
  <c r="Z50" i="24"/>
  <c r="Y51" i="24"/>
  <c r="Z51" i="24"/>
  <c r="Y52" i="24"/>
  <c r="Z52" i="24"/>
  <c r="Y53" i="24"/>
  <c r="Z53" i="24"/>
  <c r="Y54" i="24"/>
  <c r="Z54" i="24"/>
  <c r="Y55" i="24"/>
  <c r="Z55" i="24"/>
  <c r="Y56" i="24"/>
  <c r="Z56" i="24"/>
  <c r="Y57" i="24"/>
  <c r="Z57" i="24"/>
  <c r="Y58" i="24"/>
  <c r="Z58" i="24"/>
  <c r="Y59" i="24"/>
  <c r="Z59" i="24"/>
  <c r="Y60" i="24"/>
  <c r="Z60" i="24"/>
  <c r="Y61" i="24"/>
  <c r="Z61" i="24"/>
  <c r="Y62" i="24"/>
  <c r="Z62" i="24"/>
  <c r="Y63" i="24"/>
  <c r="Z63" i="24"/>
  <c r="Y64" i="24"/>
  <c r="Z64" i="24"/>
  <c r="Y65" i="24"/>
  <c r="Z65" i="24"/>
  <c r="Y66" i="24"/>
  <c r="Z66" i="24"/>
  <c r="Y67" i="24"/>
  <c r="Z67" i="24"/>
  <c r="Y68" i="24"/>
  <c r="Z68" i="24"/>
  <c r="Y69" i="24"/>
  <c r="Z69" i="24"/>
  <c r="Y70" i="24"/>
  <c r="Z70" i="24"/>
  <c r="Y71" i="24"/>
  <c r="Z71" i="24"/>
  <c r="Y72" i="24"/>
  <c r="Z72" i="24"/>
  <c r="Y73" i="24"/>
  <c r="Z73" i="24"/>
  <c r="Y74" i="24"/>
  <c r="Z74" i="24"/>
  <c r="Y75" i="24"/>
  <c r="Z75" i="24"/>
  <c r="Y76" i="24"/>
  <c r="Z76" i="24"/>
  <c r="Y77" i="24"/>
  <c r="Z77" i="24"/>
  <c r="Y78" i="24"/>
  <c r="Z78" i="24"/>
  <c r="Y79" i="24"/>
  <c r="Z79" i="24"/>
  <c r="Y80" i="24"/>
  <c r="Z80" i="24"/>
  <c r="Y4" i="24"/>
  <c r="Z4" i="24"/>
  <c r="Y5" i="24"/>
  <c r="Z5" i="24"/>
  <c r="Y6" i="24"/>
  <c r="Z6" i="24"/>
  <c r="Y7" i="24"/>
  <c r="Z7" i="24"/>
  <c r="Y8" i="24"/>
  <c r="Z8" i="24"/>
  <c r="Y9" i="24"/>
  <c r="Z9" i="24"/>
  <c r="Y10" i="24"/>
  <c r="Z10" i="24"/>
  <c r="Y11" i="24"/>
  <c r="Z11" i="24"/>
  <c r="Y12" i="24"/>
  <c r="Z12" i="24"/>
  <c r="Y13" i="24"/>
  <c r="Z13" i="24"/>
  <c r="Y14" i="24"/>
  <c r="Z14" i="24"/>
  <c r="Y15" i="24"/>
  <c r="Z15" i="24"/>
  <c r="Y16" i="24"/>
  <c r="Z16" i="24"/>
  <c r="Y17" i="24"/>
  <c r="Z17" i="24"/>
  <c r="Y18" i="24"/>
  <c r="Z18" i="24"/>
  <c r="Y19" i="24"/>
  <c r="Z19" i="24"/>
  <c r="Y20" i="24"/>
  <c r="Z20" i="24"/>
  <c r="Y21" i="24"/>
  <c r="Z21" i="24"/>
  <c r="Y22" i="24"/>
  <c r="Z22" i="24"/>
  <c r="Y23" i="24"/>
  <c r="Z23" i="24"/>
  <c r="Y24" i="24"/>
  <c r="Z24" i="24"/>
  <c r="Y25" i="24"/>
  <c r="Z25" i="24"/>
  <c r="Y26" i="24"/>
  <c r="Z26" i="24"/>
  <c r="Y27" i="24"/>
  <c r="Z27" i="24"/>
  <c r="Y28" i="24"/>
  <c r="Z28" i="24"/>
  <c r="Y29" i="24"/>
  <c r="Z29" i="24"/>
  <c r="Z3" i="24"/>
  <c r="Y3" i="24"/>
  <c r="Z2" i="24"/>
  <c r="Y2" i="24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4" i="18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4" i="17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4" i="16"/>
  <c r="B25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4" i="14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4" i="13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4" i="11"/>
  <c r="B5" i="8"/>
  <c r="Z2" i="22" l="1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58" i="22"/>
  <c r="Z59" i="22"/>
  <c r="Z60" i="22"/>
  <c r="Z61" i="22"/>
  <c r="Z62" i="22"/>
  <c r="Z63" i="22"/>
  <c r="Z64" i="22"/>
  <c r="Z65" i="22"/>
  <c r="Z66" i="22"/>
  <c r="Z67" i="22"/>
  <c r="Z68" i="22"/>
  <c r="Z69" i="22"/>
  <c r="Z70" i="22"/>
  <c r="Z71" i="22"/>
  <c r="Z72" i="22"/>
  <c r="Z73" i="22"/>
  <c r="Z74" i="22"/>
  <c r="Z75" i="22"/>
  <c r="Z76" i="22"/>
  <c r="Z77" i="22"/>
  <c r="Z78" i="22"/>
  <c r="Z79" i="22"/>
  <c r="Z80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2" i="22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2" i="11"/>
  <c r="P101" i="27" l="1"/>
  <c r="O101" i="27"/>
  <c r="P100" i="27"/>
  <c r="O100" i="27"/>
  <c r="P99" i="27"/>
  <c r="O99" i="27"/>
  <c r="P98" i="27"/>
  <c r="O98" i="27"/>
  <c r="P97" i="27"/>
  <c r="O97" i="27"/>
  <c r="P96" i="27"/>
  <c r="O96" i="27"/>
  <c r="P95" i="27"/>
  <c r="O95" i="27"/>
  <c r="P94" i="27"/>
  <c r="O94" i="27"/>
  <c r="P93" i="27"/>
  <c r="O93" i="27"/>
  <c r="P92" i="27"/>
  <c r="O92" i="27"/>
  <c r="P91" i="27"/>
  <c r="O91" i="27"/>
  <c r="P90" i="27"/>
  <c r="O90" i="27"/>
  <c r="P89" i="27"/>
  <c r="O89" i="27"/>
  <c r="P88" i="27"/>
  <c r="O88" i="27"/>
  <c r="P87" i="27"/>
  <c r="O87" i="27"/>
  <c r="P86" i="27"/>
  <c r="O86" i="27"/>
  <c r="P85" i="27"/>
  <c r="O85" i="27"/>
  <c r="P84" i="27"/>
  <c r="O84" i="27"/>
  <c r="P83" i="27"/>
  <c r="O83" i="27"/>
  <c r="P82" i="27"/>
  <c r="O82" i="27"/>
  <c r="P81" i="27"/>
  <c r="O81" i="27"/>
  <c r="R37" i="27"/>
  <c r="R36" i="27"/>
  <c r="R35" i="27"/>
  <c r="R34" i="27"/>
  <c r="R33" i="27"/>
  <c r="R32" i="27"/>
  <c r="R31" i="27"/>
  <c r="R30" i="27"/>
  <c r="R29" i="27"/>
  <c r="R28" i="27"/>
  <c r="R27" i="27"/>
  <c r="R26" i="27"/>
  <c r="R25" i="27"/>
  <c r="B25" i="27"/>
  <c r="R24" i="27"/>
  <c r="B24" i="27"/>
  <c r="R23" i="27"/>
  <c r="B23" i="27"/>
  <c r="R22" i="27"/>
  <c r="B22" i="27"/>
  <c r="R21" i="27"/>
  <c r="B21" i="27"/>
  <c r="R20" i="27"/>
  <c r="B20" i="27"/>
  <c r="R19" i="27"/>
  <c r="B19" i="27"/>
  <c r="R18" i="27"/>
  <c r="B18" i="27"/>
  <c r="R17" i="27"/>
  <c r="B17" i="27"/>
  <c r="R16" i="27"/>
  <c r="B16" i="27"/>
  <c r="R15" i="27"/>
  <c r="B15" i="27"/>
  <c r="R14" i="27"/>
  <c r="B14" i="27"/>
  <c r="R13" i="27"/>
  <c r="B13" i="27"/>
  <c r="R12" i="27"/>
  <c r="B12" i="27"/>
  <c r="R11" i="27"/>
  <c r="B11" i="27"/>
  <c r="R10" i="27"/>
  <c r="B10" i="27"/>
  <c r="R9" i="27"/>
  <c r="B9" i="27"/>
  <c r="R8" i="27"/>
  <c r="B8" i="27"/>
  <c r="R7" i="27"/>
  <c r="B7" i="27"/>
  <c r="R6" i="27"/>
  <c r="B6" i="27"/>
  <c r="R5" i="27"/>
  <c r="I5" i="27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B5" i="27"/>
  <c r="R4" i="27"/>
  <c r="B4" i="27"/>
  <c r="R3" i="27"/>
  <c r="R2" i="27"/>
  <c r="P101" i="26"/>
  <c r="O101" i="26"/>
  <c r="P100" i="26"/>
  <c r="O100" i="26"/>
  <c r="P99" i="26"/>
  <c r="O99" i="26"/>
  <c r="P98" i="26"/>
  <c r="O98" i="26"/>
  <c r="P97" i="26"/>
  <c r="O97" i="26"/>
  <c r="P96" i="26"/>
  <c r="O96" i="26"/>
  <c r="P95" i="26"/>
  <c r="O95" i="26"/>
  <c r="P94" i="26"/>
  <c r="O94" i="26"/>
  <c r="P93" i="26"/>
  <c r="O93" i="26"/>
  <c r="P92" i="26"/>
  <c r="O92" i="26"/>
  <c r="P91" i="26"/>
  <c r="O91" i="26"/>
  <c r="P90" i="26"/>
  <c r="O90" i="26"/>
  <c r="P89" i="26"/>
  <c r="O89" i="26"/>
  <c r="P88" i="26"/>
  <c r="O88" i="26"/>
  <c r="P87" i="26"/>
  <c r="O87" i="26"/>
  <c r="P86" i="26"/>
  <c r="O86" i="26"/>
  <c r="P85" i="26"/>
  <c r="O85" i="26"/>
  <c r="P84" i="26"/>
  <c r="O84" i="26"/>
  <c r="P83" i="26"/>
  <c r="O83" i="26"/>
  <c r="P82" i="26"/>
  <c r="O82" i="26"/>
  <c r="P81" i="26"/>
  <c r="O81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I5" i="26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R4" i="26"/>
  <c r="R3" i="26"/>
  <c r="R2" i="26"/>
  <c r="P101" i="25"/>
  <c r="O101" i="25"/>
  <c r="P100" i="25"/>
  <c r="O100" i="25"/>
  <c r="P99" i="25"/>
  <c r="O99" i="25"/>
  <c r="P98" i="25"/>
  <c r="O98" i="25"/>
  <c r="P97" i="25"/>
  <c r="O97" i="25"/>
  <c r="P96" i="25"/>
  <c r="O96" i="25"/>
  <c r="P95" i="25"/>
  <c r="O95" i="25"/>
  <c r="P94" i="25"/>
  <c r="O94" i="25"/>
  <c r="P93" i="25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R10" i="25"/>
  <c r="R9" i="25"/>
  <c r="R8" i="25"/>
  <c r="R7" i="25"/>
  <c r="R6" i="25"/>
  <c r="R5" i="25"/>
  <c r="I5" i="25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R4" i="25"/>
  <c r="R3" i="25"/>
  <c r="R2" i="25"/>
  <c r="P101" i="24"/>
  <c r="O101" i="24"/>
  <c r="P100" i="24"/>
  <c r="O100" i="24"/>
  <c r="P99" i="24"/>
  <c r="O99" i="24"/>
  <c r="P98" i="24"/>
  <c r="O98" i="24"/>
  <c r="P97" i="24"/>
  <c r="O97" i="24"/>
  <c r="P96" i="24"/>
  <c r="O96" i="24"/>
  <c r="P95" i="24"/>
  <c r="O95" i="24"/>
  <c r="P94" i="24"/>
  <c r="O94" i="24"/>
  <c r="P93" i="24"/>
  <c r="O93" i="24"/>
  <c r="P92" i="24"/>
  <c r="O92" i="24"/>
  <c r="P91" i="24"/>
  <c r="O91" i="24"/>
  <c r="P90" i="24"/>
  <c r="O90" i="24"/>
  <c r="P89" i="24"/>
  <c r="O89" i="24"/>
  <c r="P88" i="24"/>
  <c r="O88" i="24"/>
  <c r="P87" i="24"/>
  <c r="O87" i="24"/>
  <c r="P86" i="24"/>
  <c r="O86" i="24"/>
  <c r="P85" i="24"/>
  <c r="O85" i="24"/>
  <c r="P84" i="24"/>
  <c r="O84" i="24"/>
  <c r="P83" i="24"/>
  <c r="O83" i="24"/>
  <c r="P82" i="24"/>
  <c r="O82" i="24"/>
  <c r="P81" i="24"/>
  <c r="O81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B25" i="24"/>
  <c r="R24" i="24"/>
  <c r="B24" i="24"/>
  <c r="R23" i="24"/>
  <c r="B23" i="24"/>
  <c r="R22" i="24"/>
  <c r="B22" i="24"/>
  <c r="R21" i="24"/>
  <c r="B21" i="24"/>
  <c r="R20" i="24"/>
  <c r="B20" i="24"/>
  <c r="R19" i="24"/>
  <c r="B19" i="24"/>
  <c r="R18" i="24"/>
  <c r="B18" i="24"/>
  <c r="R17" i="24"/>
  <c r="B17" i="24"/>
  <c r="R16" i="24"/>
  <c r="B16" i="24"/>
  <c r="R15" i="24"/>
  <c r="B15" i="24"/>
  <c r="R14" i="24"/>
  <c r="B14" i="24"/>
  <c r="R13" i="24"/>
  <c r="B13" i="24"/>
  <c r="R12" i="24"/>
  <c r="B12" i="24"/>
  <c r="R11" i="24"/>
  <c r="B11" i="24"/>
  <c r="R10" i="24"/>
  <c r="B10" i="24"/>
  <c r="R9" i="24"/>
  <c r="B9" i="24"/>
  <c r="R8" i="24"/>
  <c r="B8" i="24"/>
  <c r="R7" i="24"/>
  <c r="B7" i="24"/>
  <c r="R6" i="24"/>
  <c r="B6" i="24"/>
  <c r="R5" i="24"/>
  <c r="I5" i="24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B5" i="24"/>
  <c r="R4" i="24"/>
  <c r="B4" i="24"/>
  <c r="R3" i="24"/>
  <c r="R2" i="24"/>
  <c r="P101" i="23"/>
  <c r="O101" i="23"/>
  <c r="P100" i="23"/>
  <c r="O100" i="23"/>
  <c r="P99" i="23"/>
  <c r="O99" i="23"/>
  <c r="P98" i="23"/>
  <c r="O98" i="23"/>
  <c r="P97" i="23"/>
  <c r="O97" i="23"/>
  <c r="P96" i="23"/>
  <c r="O96" i="23"/>
  <c r="P95" i="23"/>
  <c r="O95" i="23"/>
  <c r="P94" i="23"/>
  <c r="O94" i="23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R37" i="23"/>
  <c r="R36" i="23"/>
  <c r="R35" i="23"/>
  <c r="R34" i="23"/>
  <c r="R33" i="23"/>
  <c r="R32" i="23"/>
  <c r="R31" i="23"/>
  <c r="R30" i="23"/>
  <c r="R29" i="23"/>
  <c r="R28" i="23"/>
  <c r="R27" i="23"/>
  <c r="R26" i="23"/>
  <c r="R25" i="23"/>
  <c r="B25" i="23"/>
  <c r="R24" i="23"/>
  <c r="B24" i="23"/>
  <c r="R23" i="23"/>
  <c r="B23" i="23"/>
  <c r="R22" i="23"/>
  <c r="B22" i="23"/>
  <c r="R21" i="23"/>
  <c r="B21" i="23"/>
  <c r="R20" i="23"/>
  <c r="B20" i="23"/>
  <c r="R19" i="23"/>
  <c r="B19" i="23"/>
  <c r="R18" i="23"/>
  <c r="B18" i="23"/>
  <c r="R17" i="23"/>
  <c r="B17" i="23"/>
  <c r="R16" i="23"/>
  <c r="B16" i="23"/>
  <c r="R15" i="23"/>
  <c r="B15" i="23"/>
  <c r="R14" i="23"/>
  <c r="B14" i="23"/>
  <c r="R13" i="23"/>
  <c r="B13" i="23"/>
  <c r="R12" i="23"/>
  <c r="B12" i="23"/>
  <c r="R11" i="23"/>
  <c r="B11" i="23"/>
  <c r="R10" i="23"/>
  <c r="B10" i="23"/>
  <c r="R9" i="23"/>
  <c r="B9" i="23"/>
  <c r="R8" i="23"/>
  <c r="B8" i="23"/>
  <c r="R7" i="23"/>
  <c r="B7" i="23"/>
  <c r="R6" i="23"/>
  <c r="B6" i="23"/>
  <c r="R5" i="23"/>
  <c r="I5" i="23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B5" i="23"/>
  <c r="R4" i="23"/>
  <c r="B4" i="23"/>
  <c r="R3" i="23"/>
  <c r="R2" i="23"/>
  <c r="P101" i="22"/>
  <c r="O101" i="22"/>
  <c r="P100" i="22"/>
  <c r="O100" i="22"/>
  <c r="P99" i="22"/>
  <c r="O99" i="22"/>
  <c r="P98" i="22"/>
  <c r="O98" i="22"/>
  <c r="P97" i="22"/>
  <c r="O97" i="22"/>
  <c r="P96" i="22"/>
  <c r="O96" i="22"/>
  <c r="P95" i="22"/>
  <c r="O95" i="22"/>
  <c r="P94" i="22"/>
  <c r="O94" i="22"/>
  <c r="P93" i="22"/>
  <c r="O93" i="22"/>
  <c r="P92" i="22"/>
  <c r="O92" i="22"/>
  <c r="P91" i="22"/>
  <c r="O91" i="22"/>
  <c r="P90" i="22"/>
  <c r="O90" i="22"/>
  <c r="P89" i="22"/>
  <c r="O89" i="22"/>
  <c r="P88" i="22"/>
  <c r="O88" i="22"/>
  <c r="P87" i="22"/>
  <c r="O87" i="22"/>
  <c r="P86" i="22"/>
  <c r="O86" i="22"/>
  <c r="P85" i="22"/>
  <c r="O85" i="22"/>
  <c r="P84" i="22"/>
  <c r="O84" i="22"/>
  <c r="P83" i="22"/>
  <c r="O83" i="22"/>
  <c r="P82" i="22"/>
  <c r="O82" i="22"/>
  <c r="P81" i="22"/>
  <c r="O81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B25" i="22"/>
  <c r="R24" i="22"/>
  <c r="B24" i="22"/>
  <c r="R23" i="22"/>
  <c r="B23" i="22"/>
  <c r="R22" i="22"/>
  <c r="B22" i="22"/>
  <c r="R21" i="22"/>
  <c r="B21" i="22"/>
  <c r="R20" i="22"/>
  <c r="B20" i="22"/>
  <c r="R19" i="22"/>
  <c r="B19" i="22"/>
  <c r="R18" i="22"/>
  <c r="B18" i="22"/>
  <c r="R17" i="22"/>
  <c r="B17" i="22"/>
  <c r="R16" i="22"/>
  <c r="B16" i="22"/>
  <c r="R15" i="22"/>
  <c r="B15" i="22"/>
  <c r="R14" i="22"/>
  <c r="B14" i="22"/>
  <c r="R13" i="22"/>
  <c r="B13" i="22"/>
  <c r="R12" i="22"/>
  <c r="B12" i="22"/>
  <c r="R11" i="22"/>
  <c r="B11" i="22"/>
  <c r="R10" i="22"/>
  <c r="B10" i="22"/>
  <c r="R9" i="22"/>
  <c r="B9" i="22"/>
  <c r="R8" i="22"/>
  <c r="B8" i="22"/>
  <c r="R7" i="22"/>
  <c r="B7" i="22"/>
  <c r="R6" i="22"/>
  <c r="B6" i="22"/>
  <c r="R5" i="22"/>
  <c r="I5" i="22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B5" i="22"/>
  <c r="R4" i="22"/>
  <c r="B4" i="22"/>
  <c r="R3" i="22"/>
  <c r="R2" i="22"/>
  <c r="P101" i="21"/>
  <c r="O101" i="21"/>
  <c r="P100" i="21"/>
  <c r="O100" i="21"/>
  <c r="P99" i="21"/>
  <c r="O99" i="21"/>
  <c r="P98" i="21"/>
  <c r="O98" i="21"/>
  <c r="P97" i="21"/>
  <c r="O97" i="21"/>
  <c r="P96" i="21"/>
  <c r="O96" i="21"/>
  <c r="P95" i="21"/>
  <c r="O95" i="21"/>
  <c r="P94" i="21"/>
  <c r="O94" i="21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O83" i="21"/>
  <c r="P82" i="21"/>
  <c r="O82" i="21"/>
  <c r="P81" i="21"/>
  <c r="O81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B25" i="21"/>
  <c r="R24" i="21"/>
  <c r="B24" i="21"/>
  <c r="R23" i="21"/>
  <c r="B23" i="21"/>
  <c r="R22" i="21"/>
  <c r="B22" i="21"/>
  <c r="R21" i="21"/>
  <c r="B21" i="21"/>
  <c r="R20" i="21"/>
  <c r="B20" i="21"/>
  <c r="R19" i="21"/>
  <c r="B19" i="21"/>
  <c r="R18" i="21"/>
  <c r="B18" i="21"/>
  <c r="R17" i="21"/>
  <c r="B17" i="21"/>
  <c r="R16" i="21"/>
  <c r="B16" i="21"/>
  <c r="R15" i="21"/>
  <c r="B15" i="21"/>
  <c r="R14" i="21"/>
  <c r="B14" i="21"/>
  <c r="R13" i="21"/>
  <c r="B13" i="21"/>
  <c r="R12" i="21"/>
  <c r="B12" i="21"/>
  <c r="R11" i="21"/>
  <c r="B11" i="21"/>
  <c r="R10" i="21"/>
  <c r="B10" i="21"/>
  <c r="R9" i="21"/>
  <c r="B9" i="21"/>
  <c r="R8" i="21"/>
  <c r="B8" i="21"/>
  <c r="R7" i="21"/>
  <c r="B7" i="21"/>
  <c r="R6" i="21"/>
  <c r="B6" i="21"/>
  <c r="R5" i="2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B5" i="21"/>
  <c r="R4" i="21"/>
  <c r="B4" i="21"/>
  <c r="R3" i="21"/>
  <c r="R2" i="21"/>
  <c r="P101" i="20"/>
  <c r="O101" i="20"/>
  <c r="P100" i="20"/>
  <c r="O100" i="20"/>
  <c r="P99" i="20"/>
  <c r="O99" i="20"/>
  <c r="P98" i="20"/>
  <c r="O98" i="20"/>
  <c r="P97" i="20"/>
  <c r="O97" i="20"/>
  <c r="P96" i="20"/>
  <c r="O96" i="20"/>
  <c r="P95" i="20"/>
  <c r="O95" i="20"/>
  <c r="P94" i="20"/>
  <c r="O94" i="20"/>
  <c r="P93" i="20"/>
  <c r="O93" i="20"/>
  <c r="P92" i="20"/>
  <c r="O92" i="20"/>
  <c r="P91" i="20"/>
  <c r="O91" i="20"/>
  <c r="P90" i="20"/>
  <c r="O90" i="20"/>
  <c r="P89" i="20"/>
  <c r="O89" i="20"/>
  <c r="P88" i="20"/>
  <c r="O88" i="20"/>
  <c r="P87" i="20"/>
  <c r="O87" i="20"/>
  <c r="P86" i="20"/>
  <c r="O86" i="20"/>
  <c r="P85" i="20"/>
  <c r="O85" i="20"/>
  <c r="P84" i="20"/>
  <c r="O84" i="20"/>
  <c r="P83" i="20"/>
  <c r="O83" i="20"/>
  <c r="P82" i="20"/>
  <c r="O82" i="20"/>
  <c r="P81" i="20"/>
  <c r="O81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B25" i="20"/>
  <c r="R24" i="20"/>
  <c r="B24" i="20"/>
  <c r="R23" i="20"/>
  <c r="B23" i="20"/>
  <c r="R22" i="20"/>
  <c r="B22" i="20"/>
  <c r="R21" i="20"/>
  <c r="B21" i="20"/>
  <c r="R20" i="20"/>
  <c r="B20" i="20"/>
  <c r="R19" i="20"/>
  <c r="B19" i="20"/>
  <c r="R18" i="20"/>
  <c r="B18" i="20"/>
  <c r="R17" i="20"/>
  <c r="B17" i="20"/>
  <c r="R16" i="20"/>
  <c r="B16" i="20"/>
  <c r="R15" i="20"/>
  <c r="B15" i="20"/>
  <c r="R14" i="20"/>
  <c r="B14" i="20"/>
  <c r="R13" i="20"/>
  <c r="B13" i="20"/>
  <c r="R12" i="20"/>
  <c r="B12" i="20"/>
  <c r="R11" i="20"/>
  <c r="B11" i="20"/>
  <c r="R10" i="20"/>
  <c r="B10" i="20"/>
  <c r="R9" i="20"/>
  <c r="B9" i="20"/>
  <c r="R8" i="20"/>
  <c r="B8" i="20"/>
  <c r="R7" i="20"/>
  <c r="B7" i="20"/>
  <c r="R6" i="20"/>
  <c r="B6" i="20"/>
  <c r="R5" i="20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B5" i="20"/>
  <c r="R4" i="20"/>
  <c r="B4" i="20"/>
  <c r="R3" i="20"/>
  <c r="R2" i="20"/>
  <c r="P101" i="19"/>
  <c r="O101" i="19"/>
  <c r="P100" i="19"/>
  <c r="O100" i="19"/>
  <c r="P99" i="19"/>
  <c r="O99" i="19"/>
  <c r="P98" i="19"/>
  <c r="O98" i="19"/>
  <c r="P97" i="19"/>
  <c r="O97" i="19"/>
  <c r="P96" i="19"/>
  <c r="O96" i="19"/>
  <c r="P95" i="19"/>
  <c r="O95" i="19"/>
  <c r="P94" i="19"/>
  <c r="O94" i="19"/>
  <c r="P93" i="19"/>
  <c r="O93" i="19"/>
  <c r="P92" i="19"/>
  <c r="O92" i="19"/>
  <c r="P91" i="19"/>
  <c r="O91" i="19"/>
  <c r="P90" i="19"/>
  <c r="O90" i="19"/>
  <c r="P89" i="19"/>
  <c r="O89" i="19"/>
  <c r="P88" i="19"/>
  <c r="O88" i="19"/>
  <c r="P87" i="19"/>
  <c r="O87" i="19"/>
  <c r="P86" i="19"/>
  <c r="O86" i="19"/>
  <c r="P85" i="19"/>
  <c r="O85" i="19"/>
  <c r="P84" i="19"/>
  <c r="O84" i="19"/>
  <c r="P83" i="19"/>
  <c r="O83" i="19"/>
  <c r="P82" i="19"/>
  <c r="O82" i="19"/>
  <c r="P81" i="19"/>
  <c r="O81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B25" i="19"/>
  <c r="R24" i="19"/>
  <c r="B24" i="19"/>
  <c r="R23" i="19"/>
  <c r="B23" i="19"/>
  <c r="R22" i="19"/>
  <c r="B22" i="19"/>
  <c r="R21" i="19"/>
  <c r="B21" i="19"/>
  <c r="R20" i="19"/>
  <c r="B20" i="19"/>
  <c r="R19" i="19"/>
  <c r="B19" i="19"/>
  <c r="R18" i="19"/>
  <c r="B18" i="19"/>
  <c r="R17" i="19"/>
  <c r="B17" i="19"/>
  <c r="R16" i="19"/>
  <c r="B16" i="19"/>
  <c r="R15" i="19"/>
  <c r="B15" i="19"/>
  <c r="R14" i="19"/>
  <c r="B14" i="19"/>
  <c r="R13" i="19"/>
  <c r="B13" i="19"/>
  <c r="R12" i="19"/>
  <c r="B12" i="19"/>
  <c r="R11" i="19"/>
  <c r="B11" i="19"/>
  <c r="R10" i="19"/>
  <c r="B10" i="19"/>
  <c r="R9" i="19"/>
  <c r="B9" i="19"/>
  <c r="R8" i="19"/>
  <c r="B8" i="19"/>
  <c r="R7" i="19"/>
  <c r="B7" i="19"/>
  <c r="R6" i="19"/>
  <c r="B6" i="19"/>
  <c r="R5" i="19"/>
  <c r="I5" i="19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B5" i="19"/>
  <c r="R4" i="19"/>
  <c r="B4" i="19"/>
  <c r="R3" i="19"/>
  <c r="R2" i="19"/>
  <c r="P101" i="18"/>
  <c r="O101" i="18"/>
  <c r="P100" i="18"/>
  <c r="O100" i="18"/>
  <c r="P99" i="18"/>
  <c r="O99" i="18"/>
  <c r="P98" i="18"/>
  <c r="O98" i="18"/>
  <c r="P97" i="18"/>
  <c r="O97" i="18"/>
  <c r="P96" i="18"/>
  <c r="O96" i="18"/>
  <c r="P95" i="18"/>
  <c r="O95" i="18"/>
  <c r="P94" i="18"/>
  <c r="O94" i="18"/>
  <c r="P93" i="18"/>
  <c r="O93" i="18"/>
  <c r="P92" i="18"/>
  <c r="O92" i="18"/>
  <c r="P91" i="18"/>
  <c r="O91" i="18"/>
  <c r="P90" i="18"/>
  <c r="O90" i="18"/>
  <c r="P89" i="18"/>
  <c r="O89" i="18"/>
  <c r="P88" i="18"/>
  <c r="O88" i="18"/>
  <c r="P87" i="18"/>
  <c r="O87" i="18"/>
  <c r="P86" i="18"/>
  <c r="O86" i="18"/>
  <c r="P85" i="18"/>
  <c r="O85" i="18"/>
  <c r="P84" i="18"/>
  <c r="O84" i="18"/>
  <c r="P83" i="18"/>
  <c r="O83" i="18"/>
  <c r="P82" i="18"/>
  <c r="O82" i="18"/>
  <c r="P81" i="18"/>
  <c r="O81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I5" i="18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R4" i="18"/>
  <c r="R3" i="18"/>
  <c r="R2" i="18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I5" i="17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R4" i="17"/>
  <c r="R3" i="17"/>
  <c r="R2" i="17"/>
  <c r="P101" i="16"/>
  <c r="O101" i="16"/>
  <c r="P100" i="16"/>
  <c r="O100" i="16"/>
  <c r="P99" i="16"/>
  <c r="O99" i="16"/>
  <c r="P98" i="16"/>
  <c r="O98" i="16"/>
  <c r="P97" i="16"/>
  <c r="O97" i="16"/>
  <c r="P96" i="16"/>
  <c r="O96" i="16"/>
  <c r="P95" i="16"/>
  <c r="O95" i="16"/>
  <c r="P94" i="16"/>
  <c r="O94" i="16"/>
  <c r="P93" i="16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I5" i="16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R4" i="16"/>
  <c r="R3" i="16"/>
  <c r="R2" i="16"/>
  <c r="P101" i="15"/>
  <c r="O101" i="15"/>
  <c r="P100" i="15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B25" i="15"/>
  <c r="R24" i="15"/>
  <c r="B24" i="15"/>
  <c r="R23" i="15"/>
  <c r="B23" i="15"/>
  <c r="R22" i="15"/>
  <c r="B22" i="15"/>
  <c r="R21" i="15"/>
  <c r="B21" i="15"/>
  <c r="R20" i="15"/>
  <c r="B20" i="15"/>
  <c r="R19" i="15"/>
  <c r="B19" i="15"/>
  <c r="R18" i="15"/>
  <c r="B18" i="15"/>
  <c r="R17" i="15"/>
  <c r="B17" i="15"/>
  <c r="R16" i="15"/>
  <c r="B16" i="15"/>
  <c r="R15" i="15"/>
  <c r="B15" i="15"/>
  <c r="R14" i="15"/>
  <c r="B14" i="15"/>
  <c r="R13" i="15"/>
  <c r="B13" i="15"/>
  <c r="R12" i="15"/>
  <c r="B12" i="15"/>
  <c r="R11" i="15"/>
  <c r="B11" i="15"/>
  <c r="R10" i="15"/>
  <c r="B10" i="15"/>
  <c r="R9" i="15"/>
  <c r="B9" i="15"/>
  <c r="R8" i="15"/>
  <c r="B8" i="15"/>
  <c r="R7" i="15"/>
  <c r="B7" i="15"/>
  <c r="R6" i="15"/>
  <c r="B6" i="15"/>
  <c r="R5" i="15"/>
  <c r="I5" i="15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B5" i="15"/>
  <c r="R4" i="15"/>
  <c r="B4" i="15"/>
  <c r="R3" i="15"/>
  <c r="R2" i="15"/>
  <c r="P101" i="14"/>
  <c r="O101" i="14"/>
  <c r="P100" i="14"/>
  <c r="O100" i="14"/>
  <c r="P99" i="14"/>
  <c r="O99" i="14"/>
  <c r="P98" i="14"/>
  <c r="O98" i="14"/>
  <c r="P97" i="14"/>
  <c r="O97" i="14"/>
  <c r="P96" i="14"/>
  <c r="O96" i="14"/>
  <c r="P95" i="14"/>
  <c r="O95" i="14"/>
  <c r="P94" i="14"/>
  <c r="O94" i="14"/>
  <c r="P93" i="14"/>
  <c r="O93" i="14"/>
  <c r="P92" i="14"/>
  <c r="O92" i="14"/>
  <c r="P91" i="14"/>
  <c r="O91" i="14"/>
  <c r="P90" i="14"/>
  <c r="O90" i="14"/>
  <c r="P89" i="14"/>
  <c r="O89" i="14"/>
  <c r="P88" i="14"/>
  <c r="O88" i="14"/>
  <c r="P87" i="14"/>
  <c r="O87" i="14"/>
  <c r="P86" i="14"/>
  <c r="O86" i="14"/>
  <c r="P85" i="14"/>
  <c r="O85" i="14"/>
  <c r="P84" i="14"/>
  <c r="O84" i="14"/>
  <c r="P83" i="14"/>
  <c r="O83" i="14"/>
  <c r="P82" i="14"/>
  <c r="O82" i="14"/>
  <c r="P81" i="14"/>
  <c r="O81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R4" i="14"/>
  <c r="R3" i="14"/>
  <c r="R2" i="14"/>
  <c r="P101" i="13"/>
  <c r="O101" i="13"/>
  <c r="P100" i="13"/>
  <c r="O100" i="13"/>
  <c r="P99" i="13"/>
  <c r="O99" i="13"/>
  <c r="P98" i="13"/>
  <c r="O98" i="13"/>
  <c r="P97" i="13"/>
  <c r="O97" i="13"/>
  <c r="P96" i="13"/>
  <c r="O96" i="13"/>
  <c r="P95" i="13"/>
  <c r="O95" i="13"/>
  <c r="P94" i="13"/>
  <c r="O94" i="13"/>
  <c r="P93" i="13"/>
  <c r="O93" i="13"/>
  <c r="P92" i="13"/>
  <c r="O92" i="13"/>
  <c r="P91" i="13"/>
  <c r="O91" i="13"/>
  <c r="P90" i="13"/>
  <c r="O90" i="13"/>
  <c r="P89" i="13"/>
  <c r="O89" i="13"/>
  <c r="P88" i="13"/>
  <c r="O88" i="13"/>
  <c r="P87" i="13"/>
  <c r="O87" i="13"/>
  <c r="P86" i="13"/>
  <c r="O86" i="13"/>
  <c r="P85" i="13"/>
  <c r="O85" i="13"/>
  <c r="P84" i="13"/>
  <c r="O84" i="13"/>
  <c r="P83" i="13"/>
  <c r="O83" i="13"/>
  <c r="P82" i="13"/>
  <c r="O82" i="13"/>
  <c r="P81" i="13"/>
  <c r="O81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I5" i="13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R4" i="13"/>
  <c r="R3" i="13"/>
  <c r="R2" i="13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R3" i="12"/>
  <c r="R2" i="12"/>
  <c r="P101" i="11"/>
  <c r="O101" i="11"/>
  <c r="P100" i="11"/>
  <c r="O100" i="11"/>
  <c r="P99" i="11"/>
  <c r="O99" i="11"/>
  <c r="P98" i="11"/>
  <c r="O98" i="11"/>
  <c r="P97" i="11"/>
  <c r="O97" i="11"/>
  <c r="P96" i="11"/>
  <c r="O96" i="11"/>
  <c r="P95" i="11"/>
  <c r="O95" i="11"/>
  <c r="P94" i="11"/>
  <c r="O94" i="11"/>
  <c r="P93" i="11"/>
  <c r="O93" i="11"/>
  <c r="P92" i="11"/>
  <c r="O92" i="11"/>
  <c r="P91" i="11"/>
  <c r="O91" i="11"/>
  <c r="P90" i="11"/>
  <c r="O90" i="11"/>
  <c r="P89" i="11"/>
  <c r="O89" i="11"/>
  <c r="P88" i="11"/>
  <c r="O88" i="11"/>
  <c r="P87" i="11"/>
  <c r="O87" i="11"/>
  <c r="P86" i="11"/>
  <c r="O86" i="11"/>
  <c r="P85" i="11"/>
  <c r="O85" i="11"/>
  <c r="P84" i="11"/>
  <c r="O84" i="11"/>
  <c r="P83" i="11"/>
  <c r="O83" i="11"/>
  <c r="P82" i="11"/>
  <c r="O82" i="11"/>
  <c r="P81" i="11"/>
  <c r="O81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I5" i="1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R3" i="11"/>
  <c r="R2" i="11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B4" i="10"/>
  <c r="B5" i="10"/>
  <c r="B6" i="10"/>
  <c r="B7" i="10"/>
  <c r="B8" i="10"/>
  <c r="B9" i="10"/>
  <c r="B10" i="10"/>
  <c r="B11" i="10"/>
  <c r="B12" i="10"/>
  <c r="B13" i="10"/>
  <c r="B16" i="10"/>
  <c r="R37" i="10"/>
  <c r="R36" i="10"/>
  <c r="B17" i="10"/>
  <c r="R35" i="10"/>
  <c r="R34" i="10"/>
  <c r="R33" i="10"/>
  <c r="B18" i="10"/>
  <c r="R32" i="10"/>
  <c r="R31" i="10"/>
  <c r="R30" i="10"/>
  <c r="B19" i="10"/>
  <c r="R29" i="10"/>
  <c r="R28" i="10"/>
  <c r="R27" i="10"/>
  <c r="B20" i="10"/>
  <c r="R26" i="10"/>
  <c r="R25" i="10"/>
  <c r="R24" i="10"/>
  <c r="B21" i="10"/>
  <c r="R23" i="10"/>
  <c r="R22" i="10"/>
  <c r="R21" i="10"/>
  <c r="B22" i="10"/>
  <c r="R20" i="10"/>
  <c r="R19" i="10"/>
  <c r="R18" i="10"/>
  <c r="B23" i="10"/>
  <c r="R17" i="10"/>
  <c r="R16" i="10"/>
  <c r="R15" i="10"/>
  <c r="B24" i="10"/>
  <c r="R14" i="10"/>
  <c r="B15" i="10"/>
  <c r="R13" i="10"/>
  <c r="B14" i="10"/>
  <c r="R12" i="10"/>
  <c r="B25" i="10"/>
  <c r="R11" i="10"/>
  <c r="R10" i="10"/>
  <c r="R9" i="10"/>
  <c r="R8" i="10"/>
  <c r="R7" i="10"/>
  <c r="R6" i="10"/>
  <c r="R5" i="10"/>
  <c r="R4" i="10"/>
  <c r="I5" i="10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R3" i="10"/>
  <c r="R2" i="10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B25" i="9"/>
  <c r="R37" i="9"/>
  <c r="B5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B24" i="9"/>
  <c r="R23" i="9"/>
  <c r="B23" i="9"/>
  <c r="R22" i="9"/>
  <c r="B22" i="9"/>
  <c r="R21" i="9"/>
  <c r="B21" i="9"/>
  <c r="R20" i="9"/>
  <c r="B20" i="9"/>
  <c r="R19" i="9"/>
  <c r="B19" i="9"/>
  <c r="R18" i="9"/>
  <c r="B18" i="9"/>
  <c r="R17" i="9"/>
  <c r="B17" i="9"/>
  <c r="R16" i="9"/>
  <c r="B16" i="9"/>
  <c r="R15" i="9"/>
  <c r="B15" i="9"/>
  <c r="R14" i="9"/>
  <c r="B14" i="9"/>
  <c r="R13" i="9"/>
  <c r="B13" i="9"/>
  <c r="R12" i="9"/>
  <c r="B12" i="9"/>
  <c r="R11" i="9"/>
  <c r="B11" i="9"/>
  <c r="R10" i="9"/>
  <c r="B10" i="9"/>
  <c r="R9" i="9"/>
  <c r="B9" i="9"/>
  <c r="R8" i="9"/>
  <c r="B8" i="9"/>
  <c r="R7" i="9"/>
  <c r="B7" i="9"/>
  <c r="R6" i="9"/>
  <c r="B6" i="9"/>
  <c r="R5" i="9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R4" i="9"/>
  <c r="B4" i="9"/>
  <c r="R3" i="9"/>
  <c r="R2" i="9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4" i="6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4" i="7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R4" i="8"/>
  <c r="R3" i="8"/>
  <c r="R2" i="8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R4" i="7"/>
  <c r="R3" i="7"/>
  <c r="R2" i="7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R4" i="6"/>
  <c r="R3" i="6"/>
  <c r="R2" i="6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5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</calcChain>
</file>

<file path=xl/sharedStrings.xml><?xml version="1.0" encoding="utf-8"?>
<sst xmlns="http://schemas.openxmlformats.org/spreadsheetml/2006/main" count="2829" uniqueCount="463">
  <si>
    <t>Called Up</t>
  </si>
  <si>
    <t>Distributed</t>
  </si>
  <si>
    <t>IRR</t>
  </si>
  <si>
    <t>Median</t>
  </si>
  <si>
    <t>Mean</t>
  </si>
  <si>
    <t>Called Up- Mean</t>
  </si>
  <si>
    <t>Distributed- Mean</t>
  </si>
  <si>
    <t>IRR- Mean</t>
  </si>
  <si>
    <t>Time</t>
  </si>
  <si>
    <t>2014 Vintage-Large</t>
  </si>
  <si>
    <t>2014 Vintage-Mid</t>
  </si>
  <si>
    <t>2014 Vintage-Small</t>
  </si>
  <si>
    <t>2014 Vintage-All</t>
  </si>
  <si>
    <t>previous</t>
    <phoneticPr fontId="7" type="noConversion"/>
  </si>
  <si>
    <t>now</t>
    <phoneticPr fontId="7" type="noConversion"/>
  </si>
  <si>
    <t>-</t>
  </si>
  <si>
    <t>Institute of Supply Management Manufacturing Index</t>
  </si>
  <si>
    <t>2020年3月</t>
  </si>
  <si>
    <t>2020年2月</t>
  </si>
  <si>
    <t>2020年1月</t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</si>
  <si>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</si>
  <si>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</si>
  <si>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</si>
  <si>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</si>
  <si>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</si>
  <si>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</si>
  <si>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</si>
  <si>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</si>
  <si>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</si>
  <si>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</si>
  <si>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</si>
  <si>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</si>
  <si>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</si>
  <si>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</si>
  <si>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</si>
  <si>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</si>
  <si>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</si>
  <si>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</si>
  <si>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</si>
  <si>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</si>
  <si>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</si>
  <si>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</si>
  <si>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</si>
  <si>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2018年1月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</si>
  <si>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</si>
  <si>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</si>
  <si>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</si>
  <si>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</si>
  <si>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</si>
  <si>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</si>
  <si>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</si>
  <si>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</si>
  <si>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</si>
  <si>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</si>
  <si>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</si>
  <si>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2017年1月</t>
  </si>
  <si>
    <t>2016年12月</t>
  </si>
  <si>
    <t>2016年11月</t>
  </si>
  <si>
    <t>2016年10月</t>
  </si>
  <si>
    <t>2016年9月</t>
  </si>
  <si>
    <t>2016年8月</t>
  </si>
  <si>
    <t>2016年7月</t>
  </si>
  <si>
    <t>2016年6月</t>
  </si>
  <si>
    <t>2016年5月</t>
  </si>
  <si>
    <t>2016年4月</t>
  </si>
  <si>
    <t>2016年3月</t>
  </si>
  <si>
    <t>2016年2月</t>
  </si>
  <si>
    <t>2016年1月</t>
  </si>
  <si>
    <t>2015年12月</t>
  </si>
  <si>
    <t>2015年11月</t>
  </si>
  <si>
    <t>2015年10月</t>
  </si>
  <si>
    <t>2015年9月</t>
  </si>
  <si>
    <t>2015年8月</t>
  </si>
  <si>
    <t>2015年7月</t>
  </si>
  <si>
    <t>2015年6月</t>
  </si>
  <si>
    <t>2015年5月</t>
  </si>
  <si>
    <t>2015年4月</t>
  </si>
  <si>
    <t>2015年3月</t>
  </si>
  <si>
    <t>2015年2月</t>
  </si>
  <si>
    <t>2015年1月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</si>
  <si>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</si>
  <si>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</si>
  <si>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</si>
  <si>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</si>
  <si>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</si>
  <si>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</si>
  <si>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</si>
  <si>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</si>
  <si>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</si>
  <si>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</si>
  <si>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</si>
  <si>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2014年1月</t>
  </si>
  <si>
    <t>2013年12月</t>
  </si>
  <si>
    <t>2013年11月</t>
  </si>
  <si>
    <t>2013年10月</t>
  </si>
  <si>
    <t>2013年9月</t>
  </si>
  <si>
    <t>27.50万</t>
  </si>
  <si>
    <t>-70.10万</t>
  </si>
  <si>
    <t>21.40万</t>
  </si>
  <si>
    <t>18.40万</t>
  </si>
  <si>
    <t>26.10万</t>
  </si>
  <si>
    <t>19.30万</t>
  </si>
  <si>
    <t>21.90万</t>
  </si>
  <si>
    <t>16.60万</t>
  </si>
  <si>
    <t>17.80万</t>
  </si>
  <si>
    <t>6.20万</t>
  </si>
  <si>
    <t>21.60万</t>
  </si>
  <si>
    <t>15.30万</t>
  </si>
  <si>
    <t>5.60万</t>
  </si>
  <si>
    <t>31.20万</t>
  </si>
  <si>
    <t>22.70万</t>
  </si>
  <si>
    <t>19.60万</t>
  </si>
  <si>
    <t>27.70万</t>
  </si>
  <si>
    <t>10.80万</t>
  </si>
  <si>
    <t>28.20万</t>
  </si>
  <si>
    <t>26.20万</t>
  </si>
  <si>
    <t>27.00万</t>
  </si>
  <si>
    <t>18.20万</t>
  </si>
  <si>
    <t>33.00万</t>
  </si>
  <si>
    <t>17.10万</t>
  </si>
  <si>
    <t>17.40万</t>
  </si>
  <si>
    <t>22.00万</t>
  </si>
  <si>
    <t>26.00万</t>
  </si>
  <si>
    <t>1.80万</t>
  </si>
  <si>
    <t>18.70万</t>
  </si>
  <si>
    <t>20.40万</t>
  </si>
  <si>
    <t>22.90万</t>
  </si>
  <si>
    <t>12.80万</t>
  </si>
  <si>
    <t>21.30万</t>
  </si>
  <si>
    <t>12.70万</t>
  </si>
  <si>
    <t>14.10万</t>
  </si>
  <si>
    <t>25.20万</t>
  </si>
  <si>
    <t>21.50万</t>
  </si>
  <si>
    <t>17.00万</t>
  </si>
  <si>
    <t>13.50万</t>
  </si>
  <si>
    <t>33.60万</t>
  </si>
  <si>
    <t>1.50万</t>
  </si>
  <si>
    <t>21.10万</t>
  </si>
  <si>
    <t>23.40万</t>
  </si>
  <si>
    <t>23.20万</t>
  </si>
  <si>
    <t>9.00万</t>
  </si>
  <si>
    <t>28.00万</t>
  </si>
  <si>
    <t>23.50万</t>
  </si>
  <si>
    <t>33.90万</t>
  </si>
  <si>
    <t>13.30万</t>
  </si>
  <si>
    <t>12.20万</t>
  </si>
  <si>
    <t>29.30万</t>
  </si>
  <si>
    <t>31.90万</t>
  </si>
  <si>
    <t>30.00万</t>
  </si>
  <si>
    <t>7.70万</t>
  </si>
  <si>
    <t>24.80万</t>
  </si>
  <si>
    <t>26.90万</t>
  </si>
  <si>
    <t>28.60万</t>
  </si>
  <si>
    <t>25.80万</t>
  </si>
  <si>
    <t>31.10万</t>
  </si>
  <si>
    <t>18.80万</t>
  </si>
  <si>
    <t>32.40万</t>
  </si>
  <si>
    <t>22.10万</t>
  </si>
  <si>
    <t>32.70万</t>
  </si>
  <si>
    <t>25.00万</t>
  </si>
  <si>
    <t>16.80万</t>
  </si>
  <si>
    <t>17.70万</t>
  </si>
  <si>
    <t>6.70万</t>
  </si>
  <si>
    <t>26.70万</t>
  </si>
  <si>
    <t>22.50万</t>
  </si>
  <si>
    <t>18.90万</t>
  </si>
  <si>
    <t>24.20万</t>
  </si>
  <si>
    <t>-399.32亿美元</t>
  </si>
  <si>
    <t>-453.38亿美元</t>
  </si>
  <si>
    <t>-488.80亿美元</t>
  </si>
  <si>
    <t>-436.91亿美元</t>
  </si>
  <si>
    <t>-473.69亿美元</t>
  </si>
  <si>
    <t>-515.31亿美元</t>
  </si>
  <si>
    <t>-535.44亿美元</t>
  </si>
  <si>
    <t>-527.14亿美元</t>
  </si>
  <si>
    <t>-555.08亿美元</t>
  </si>
  <si>
    <t>-558.47亿美元</t>
  </si>
  <si>
    <t>-519.79亿美元</t>
  </si>
  <si>
    <t>-519.06亿美元</t>
  </si>
  <si>
    <t>-500.03亿美元</t>
  </si>
  <si>
    <t>-511.34亿美元</t>
  </si>
  <si>
    <t>-599.00亿美元</t>
  </si>
  <si>
    <t>-505.29亿美元</t>
  </si>
  <si>
    <t>-565.34亿美元</t>
  </si>
  <si>
    <t>-556.99亿美元</t>
  </si>
  <si>
    <t>-536.85亿美元</t>
  </si>
  <si>
    <t>-504.16亿美元</t>
  </si>
  <si>
    <t>-457.39亿美元</t>
  </si>
  <si>
    <t>-425.61亿美元</t>
  </si>
  <si>
    <t>-460.81亿美元</t>
  </si>
  <si>
    <t>-472.10亿美元</t>
  </si>
  <si>
    <t>-555.36亿美元</t>
  </si>
  <si>
    <t>-528.81亿美元</t>
  </si>
  <si>
    <t>-539.08亿美元</t>
  </si>
  <si>
    <t>-508.80亿美元</t>
  </si>
  <si>
    <t>-488.53亿美元</t>
  </si>
  <si>
    <t>-448.30亿美元</t>
  </si>
  <si>
    <t>-443.06亿美元</t>
  </si>
  <si>
    <t>-451.62亿美元</t>
  </si>
  <si>
    <t>-435.43亿美元</t>
  </si>
  <si>
    <t>-463.91亿美元</t>
  </si>
  <si>
    <t>-475.85亿美元</t>
  </si>
  <si>
    <t>-452.83亿美元</t>
  </si>
  <si>
    <t>-449.10亿美元</t>
  </si>
  <si>
    <t>-487.86亿美元</t>
  </si>
  <si>
    <t>-442.59亿美元</t>
  </si>
  <si>
    <t>-454.84亿美元</t>
  </si>
  <si>
    <t>-425.77亿美元</t>
  </si>
  <si>
    <t>-365.16亿美元</t>
  </si>
  <si>
    <t>-406.41亿美元</t>
  </si>
  <si>
    <t>-396.26亿美元</t>
  </si>
  <si>
    <t>-446.55亿美元</t>
  </si>
  <si>
    <t>-419.97亿美元</t>
  </si>
  <si>
    <t>-385.96亿美元</t>
  </si>
  <si>
    <t>-355.36亿美元</t>
  </si>
  <si>
    <t>-440.28亿美元</t>
  </si>
  <si>
    <t>-423.08亿美元</t>
  </si>
  <si>
    <t>-446.98亿美元</t>
  </si>
  <si>
    <t>-435.71亿美元</t>
  </si>
  <si>
    <t>-454.76亿美元</t>
  </si>
  <si>
    <t>-424.84亿美元</t>
  </si>
  <si>
    <t>-488.11亿美元</t>
  </si>
  <si>
    <t>-424.33亿美元</t>
  </si>
  <si>
    <t>-462.60亿美元</t>
  </si>
  <si>
    <t>-434.45亿美元</t>
  </si>
  <si>
    <t>-433.68亿美元</t>
  </si>
  <si>
    <t>-521.63亿美元</t>
  </si>
  <si>
    <t>-385.37亿美元</t>
  </si>
  <si>
    <t>-435.88亿美元</t>
  </si>
  <si>
    <t>-455.49亿美元</t>
  </si>
  <si>
    <t>-400.21亿美元</t>
  </si>
  <si>
    <t>-427.53亿美元</t>
  </si>
  <si>
    <t>-431.86亿美元</t>
  </si>
  <si>
    <t>-412.75亿美元</t>
  </si>
  <si>
    <t>-414.11亿美元</t>
  </si>
  <si>
    <t>-423.71亿美元</t>
  </si>
  <si>
    <t>-420.70亿美元</t>
  </si>
  <si>
    <t>-442.71亿美元</t>
  </si>
  <si>
    <t>-431.21亿美元</t>
  </si>
  <si>
    <t>-428.35亿美元</t>
  </si>
  <si>
    <t>-394.62亿美元</t>
  </si>
  <si>
    <t>-374.49亿美元</t>
  </si>
  <si>
    <t>-357.64亿美元</t>
  </si>
  <si>
    <t>-399.04亿美元</t>
  </si>
  <si>
    <t>-424.30亿美元</t>
  </si>
  <si>
    <t>-399.60亿美元</t>
  </si>
  <si>
    <t>159.90万</t>
  </si>
  <si>
    <t>156.70万</t>
  </si>
  <si>
    <t>162.60万</t>
  </si>
  <si>
    <t>138.10万</t>
  </si>
  <si>
    <t>134.00万</t>
  </si>
  <si>
    <t>126.60万</t>
  </si>
  <si>
    <t>137.50万</t>
  </si>
  <si>
    <t>120.40万</t>
  </si>
  <si>
    <t>123.30万</t>
  </si>
  <si>
    <t>126.40万</t>
  </si>
  <si>
    <t>127.00万</t>
  </si>
  <si>
    <t>119.90万</t>
  </si>
  <si>
    <t>114.90万</t>
  </si>
  <si>
    <t>127.30万</t>
  </si>
  <si>
    <t>114.00万</t>
  </si>
  <si>
    <t>120.60万</t>
  </si>
  <si>
    <t>121.70万</t>
  </si>
  <si>
    <t>123.70万</t>
  </si>
  <si>
    <t>128.00万</t>
  </si>
  <si>
    <t>118.40万</t>
  </si>
  <si>
    <t>117.70万</t>
  </si>
  <si>
    <t>132.90万</t>
  </si>
  <si>
    <t>128.60万</t>
  </si>
  <si>
    <t>132.70万</t>
  </si>
  <si>
    <t>129.00万</t>
  </si>
  <si>
    <t>133.90万</t>
  </si>
  <si>
    <t>120.70万</t>
  </si>
  <si>
    <t>129.90万</t>
  </si>
  <si>
    <t>126.10万</t>
  </si>
  <si>
    <t>115.90万</t>
  </si>
  <si>
    <t>117.20万</t>
  </si>
  <si>
    <t>118.50万</t>
  </si>
  <si>
    <t>112.90万</t>
  </si>
  <si>
    <t>115.40万</t>
  </si>
  <si>
    <t>118.90万</t>
  </si>
  <si>
    <t>128.80万</t>
  </si>
  <si>
    <t>123.60万</t>
  </si>
  <si>
    <t>127.50万</t>
  </si>
  <si>
    <t>132.00万</t>
  </si>
  <si>
    <t>105.20万</t>
  </si>
  <si>
    <t>116.40万</t>
  </si>
  <si>
    <t>121.80万</t>
  </si>
  <si>
    <t>119.50万</t>
  </si>
  <si>
    <t>112.80万</t>
  </si>
  <si>
    <t>116.70万</t>
  </si>
  <si>
    <t>111.30万</t>
  </si>
  <si>
    <t>119.40万</t>
  </si>
  <si>
    <t>111.70万</t>
  </si>
  <si>
    <t>117.60万</t>
  </si>
  <si>
    <t>107.10万</t>
  </si>
  <si>
    <t>113.20万</t>
  </si>
  <si>
    <t>115.20万</t>
  </si>
  <si>
    <t>121.10万</t>
  </si>
  <si>
    <t>107.20万</t>
  </si>
  <si>
    <t>119.00万</t>
  </si>
  <si>
    <t>95.40万</t>
  </si>
  <si>
    <t>90.00万</t>
  </si>
  <si>
    <t>108.00万</t>
  </si>
  <si>
    <t>108.10万</t>
  </si>
  <si>
    <t>102.80万</t>
  </si>
  <si>
    <t>100.90万</t>
  </si>
  <si>
    <t>101.70万</t>
  </si>
  <si>
    <t>95.60万</t>
  </si>
  <si>
    <t>90.90万</t>
  </si>
  <si>
    <t>98.40万</t>
  </si>
  <si>
    <t>106.30万</t>
  </si>
  <si>
    <t>95.00万</t>
  </si>
  <si>
    <t>92.80万</t>
  </si>
  <si>
    <t>89.70万</t>
  </si>
  <si>
    <t>103.40万</t>
  </si>
  <si>
    <t>110.10万</t>
  </si>
  <si>
    <t>89.90万</t>
  </si>
  <si>
    <t>87.30万</t>
  </si>
  <si>
    <t>88.30万</t>
  </si>
  <si>
    <t>577.00万</t>
  </si>
  <si>
    <t>542.00万</t>
  </si>
  <si>
    <t>553.00万</t>
  </si>
  <si>
    <t>532.00万</t>
  </si>
  <si>
    <t>541.00万</t>
  </si>
  <si>
    <t>549.00万</t>
  </si>
  <si>
    <t>529.00万</t>
  </si>
  <si>
    <t>536.00万</t>
  </si>
  <si>
    <t>521.00万</t>
  </si>
  <si>
    <t>548.00万</t>
  </si>
  <si>
    <t>436.00万</t>
  </si>
  <si>
    <t>445.00万</t>
  </si>
  <si>
    <t>522.00万</t>
  </si>
  <si>
    <t>515.00万</t>
  </si>
  <si>
    <t>533.00万</t>
  </si>
  <si>
    <t>534.00万</t>
  </si>
  <si>
    <t>538.00万</t>
  </si>
  <si>
    <t>545.00万</t>
  </si>
  <si>
    <t>560.00万</t>
  </si>
  <si>
    <t>554.00万</t>
  </si>
  <si>
    <t>556.00万</t>
  </si>
  <si>
    <t>572.00万</t>
  </si>
  <si>
    <t>550.00万</t>
  </si>
  <si>
    <t>537.00万</t>
  </si>
  <si>
    <t>535.00万</t>
  </si>
  <si>
    <t>544.00万</t>
  </si>
  <si>
    <t>551.00万</t>
  </si>
  <si>
    <t>562.00万</t>
  </si>
  <si>
    <t>570.00万</t>
  </si>
  <si>
    <t>547.00万</t>
  </si>
  <si>
    <t>569.00万</t>
  </si>
  <si>
    <t>539.00万</t>
  </si>
  <si>
    <t>520.00万</t>
  </si>
  <si>
    <t>486.00万</t>
  </si>
  <si>
    <t>514.00万</t>
  </si>
  <si>
    <t>525.00万</t>
  </si>
  <si>
    <t>497.00万</t>
  </si>
  <si>
    <t>493.00万</t>
  </si>
  <si>
    <t>507.00万</t>
  </si>
  <si>
    <t>495.00万</t>
  </si>
  <si>
    <t>516.00万</t>
  </si>
  <si>
    <t>510.00万</t>
  </si>
  <si>
    <t>500.00万</t>
  </si>
  <si>
    <t>501.00万</t>
  </si>
  <si>
    <t>490.00万</t>
  </si>
  <si>
    <t>475.00万</t>
  </si>
  <si>
    <t>470.00万</t>
  </si>
  <si>
    <t>466.00万</t>
  </si>
  <si>
    <t>462.00万</t>
  </si>
  <si>
    <t>487.00万</t>
  </si>
  <si>
    <t>483.00万</t>
  </si>
  <si>
    <t>513.00万</t>
  </si>
  <si>
    <t>526.00万</t>
  </si>
  <si>
    <t>美国房地产交易商协会成屋销售指数（PHSI）是衡量签约房屋动态的指标。 它被用作为房地产动态的领先指标。 该数据来自于现有单户住宅、公寓和共有公寓的签约房地产合同。 交易完成之前，签约合同不能看作为销售。 该指数未包含新建筑</t>
  </si>
  <si>
    <t>Pending Home Sales Index</t>
    <phoneticPr fontId="7" type="noConversion"/>
  </si>
  <si>
    <t>-399.32</t>
  </si>
  <si>
    <t>-453.38</t>
  </si>
  <si>
    <t>-488.80</t>
  </si>
  <si>
    <t>-436.91</t>
  </si>
  <si>
    <t>-473.69</t>
  </si>
  <si>
    <t>-515.31</t>
  </si>
  <si>
    <t>-535.44</t>
  </si>
  <si>
    <t>-527.14</t>
  </si>
  <si>
    <t>-555.08</t>
  </si>
  <si>
    <t>-558.47</t>
  </si>
  <si>
    <t>-519.79</t>
  </si>
  <si>
    <t>-519.06</t>
  </si>
  <si>
    <t>-500.03</t>
  </si>
  <si>
    <t>-511.34</t>
  </si>
  <si>
    <t>-599.00</t>
  </si>
  <si>
    <t>-505.29</t>
  </si>
  <si>
    <t>-565.34</t>
  </si>
  <si>
    <t>-556.99</t>
  </si>
  <si>
    <t>-536.85</t>
  </si>
  <si>
    <t>-504.16</t>
  </si>
  <si>
    <t>-457.39</t>
  </si>
  <si>
    <t>-425.61</t>
  </si>
  <si>
    <t>-460.81</t>
  </si>
  <si>
    <t>-472.10</t>
  </si>
  <si>
    <t>-555.36</t>
  </si>
  <si>
    <t>-528.81</t>
  </si>
  <si>
    <t>-539.08</t>
  </si>
  <si>
    <t>-508.80</t>
  </si>
  <si>
    <t>-488.53</t>
  </si>
  <si>
    <t>-448.30</t>
  </si>
  <si>
    <t>-443.06</t>
  </si>
  <si>
    <t>-451.62</t>
  </si>
  <si>
    <t>-435.43</t>
  </si>
  <si>
    <t>-463.91</t>
  </si>
  <si>
    <t>-475.85</t>
  </si>
  <si>
    <t>-452.83</t>
  </si>
  <si>
    <t>-449.10</t>
  </si>
  <si>
    <t>-487.86</t>
  </si>
  <si>
    <t>-442.59</t>
  </si>
  <si>
    <t>-454.84</t>
  </si>
  <si>
    <t>-425.77</t>
  </si>
  <si>
    <t>-365.16</t>
  </si>
  <si>
    <t>-406.41</t>
  </si>
  <si>
    <t>-396.26</t>
  </si>
  <si>
    <t>-446.55</t>
  </si>
  <si>
    <t>-419.97</t>
  </si>
  <si>
    <t>-385.96</t>
  </si>
  <si>
    <t>-355.36</t>
  </si>
  <si>
    <t>-440.28</t>
  </si>
  <si>
    <t>-423.08</t>
  </si>
  <si>
    <t>-446.98</t>
  </si>
  <si>
    <t>-435.71</t>
  </si>
  <si>
    <t>-454.76</t>
  </si>
  <si>
    <t>-424.84</t>
  </si>
  <si>
    <t>-488.11</t>
  </si>
  <si>
    <t>-424.33</t>
  </si>
  <si>
    <t>-462.60</t>
  </si>
  <si>
    <t>-434.45</t>
  </si>
  <si>
    <t>-433.68</t>
  </si>
  <si>
    <t>-521.63</t>
  </si>
  <si>
    <t>-385.37</t>
  </si>
  <si>
    <t>-435.88</t>
  </si>
  <si>
    <t>-455.49</t>
  </si>
  <si>
    <t>-400.21</t>
  </si>
  <si>
    <t>-427.53</t>
  </si>
  <si>
    <t>-431.86</t>
  </si>
  <si>
    <t>-412.75</t>
  </si>
  <si>
    <t>-414.11</t>
  </si>
  <si>
    <t>-423.71</t>
  </si>
  <si>
    <t>-420.70</t>
  </si>
  <si>
    <t>-442.71</t>
  </si>
  <si>
    <t>-431.21</t>
  </si>
  <si>
    <t>-428.35</t>
  </si>
  <si>
    <t>-394.62</t>
  </si>
  <si>
    <t>-374.49</t>
  </si>
  <si>
    <t>-357.64</t>
  </si>
  <si>
    <t>-399.04</t>
  </si>
  <si>
    <t>-424.30</t>
  </si>
  <si>
    <t>-399.60</t>
  </si>
  <si>
    <t>耐用品订单月率</t>
    <phoneticPr fontId="7" type="noConversion"/>
  </si>
  <si>
    <t>New housing</t>
    <phoneticPr fontId="7" type="noConversion"/>
  </si>
  <si>
    <t>House Sales</t>
    <phoneticPr fontId="7" type="noConversion"/>
  </si>
  <si>
    <t>Nonfarm payroll change</t>
    <phoneticPr fontId="7" type="noConversion"/>
  </si>
  <si>
    <t>非农就业</t>
    <phoneticPr fontId="7" type="noConversion"/>
  </si>
  <si>
    <t>贸易帐</t>
    <phoneticPr fontId="7" type="noConversion"/>
  </si>
  <si>
    <t>retail index</t>
    <phoneticPr fontId="7" type="noConversion"/>
  </si>
  <si>
    <t>533.00</t>
  </si>
  <si>
    <t>526.00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</si>
</sst>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[$-F800]dddd\,\ mmmm\ dd\,\ yyyy"/>
    <numFmt numFmtId="178" formatCode="0.00_);[Red]\(0.00\)"/>
  </numFmts>
  <fonts count="12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333333"/>
      <name val="Inherit"/>
    </font>
    <font>
      <b/>
      <sz val="12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rgb="FF333333"/>
      <name val="Verdana"/>
      <family val="2"/>
    </font>
    <font>
      <sz val="12"/>
      <color theme="1"/>
      <name val="Helvetica"/>
      <family val="2"/>
    </font>
    <font>
      <sz val="9"/>
      <name val="等线"/>
      <family val="3"/>
      <charset val="134"/>
      <scheme val="minor"/>
    </font>
    <font>
      <sz val="12"/>
      <color rgb="FF484848"/>
      <name val="宋体"/>
      <family val="3"/>
      <charset val="134"/>
    </font>
    <font>
      <sz val="14"/>
      <color rgb="FF333333"/>
      <name val="Arial"/>
      <family val="2"/>
    </font>
    <font>
      <sz val="12"/>
      <color rgb="FF484848"/>
      <name val="宋体"/>
      <family val="3"/>
      <charset val="134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10" fontId="8" fillId="0" borderId="0" xfId="0" applyNumberFormat="1" applyFont="1"/>
    <xf numFmtId="176" fontId="2" fillId="0" borderId="0" xfId="0" applyNumberFormat="1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14" fontId="10" fillId="0" borderId="0" xfId="0" applyNumberFormat="1" applyFont="1"/>
    <xf numFmtId="177" fontId="0" fillId="0" borderId="0" xfId="0" applyNumberFormat="1"/>
    <xf numFmtId="2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0" fontId="10" fillId="0" borderId="0" xfId="0" applyNumberFormat="1" applyFont="1"/>
    <xf numFmtId="178" fontId="2" fillId="0" borderId="0" xfId="0" applyNumberFormat="1" applyFont="1"/>
    <xf numFmtId="178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E3D1-60FE-0B48-A17F-787C1B2B64E6}">
  <dimension ref="A1:W102"/>
  <sheetViews>
    <sheetView workbookViewId="0">
      <selection activeCell="B4" sqref="B4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7"/>
      <c r="B2" s="27" t="s">
        <v>3</v>
      </c>
      <c r="C2" s="27"/>
      <c r="D2" s="27"/>
      <c r="E2" s="27" t="s">
        <v>4</v>
      </c>
      <c r="F2" s="27"/>
      <c r="G2" s="27"/>
      <c r="O2" s="11" t="s">
        <v>15</v>
      </c>
      <c r="P2" s="13">
        <v>2.5000000000000001E-3</v>
      </c>
      <c r="Q2" s="11" t="s">
        <v>15</v>
      </c>
      <c r="R2" t="e">
        <f>VLOOKUP(N2,N:O,2,FALSE)</f>
        <v>#N/A</v>
      </c>
      <c r="T2" s="18" t="s">
        <v>17</v>
      </c>
      <c r="U2" s="18">
        <v>130.69999999999999</v>
      </c>
      <c r="V2" s="18">
        <v>120</v>
      </c>
      <c r="W2" s="19">
        <v>43921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3">
        <v>1.7500000000000002E-2</v>
      </c>
      <c r="P3" s="13">
        <v>2.5000000000000001E-3</v>
      </c>
      <c r="Q3" s="11" t="s">
        <v>15</v>
      </c>
      <c r="R3">
        <f t="shared" ref="R3:R37" si="0">VLOOKUP(N4,N:O,2,FALSE)</f>
        <v>1.7500000000000002E-2</v>
      </c>
      <c r="T3" s="18" t="s">
        <v>18</v>
      </c>
      <c r="U3" s="18">
        <v>131.6</v>
      </c>
      <c r="V3" s="18">
        <v>130.69999999999999</v>
      </c>
      <c r="W3" s="19">
        <v>43886</v>
      </c>
    </row>
    <row r="4" spans="1:23">
      <c r="A4" s="10">
        <v>41729</v>
      </c>
      <c r="B4" s="14">
        <f>VLOOKUP(A4,N:P,3,FALSE)</f>
        <v>2.5000000000000001E-3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3">
        <v>1.7500000000000002E-2</v>
      </c>
      <c r="P4" s="13">
        <v>1.7500000000000002E-2</v>
      </c>
      <c r="Q4" s="12">
        <v>43860</v>
      </c>
      <c r="R4" t="str">
        <f t="shared" si="0"/>
        <v>-</v>
      </c>
      <c r="T4" s="18" t="s">
        <v>19</v>
      </c>
      <c r="U4" s="18">
        <v>126.5</v>
      </c>
      <c r="V4" s="18">
        <v>131.6</v>
      </c>
      <c r="W4" s="19">
        <v>43858</v>
      </c>
    </row>
    <row r="5" spans="1:23">
      <c r="A5" s="10">
        <v>41820</v>
      </c>
      <c r="B5" s="14">
        <f t="shared" ref="B5:B25" si="1">VLOOKUP(A5,N:P,3,FALSE)</f>
        <v>2.5000000000000001E-3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1" t="s">
        <v>15</v>
      </c>
      <c r="P5" s="13">
        <v>1.7500000000000002E-2</v>
      </c>
      <c r="Q5" s="12">
        <v>43811</v>
      </c>
      <c r="R5">
        <f t="shared" si="0"/>
        <v>1.7500000000000002E-2</v>
      </c>
      <c r="T5" s="18" t="s">
        <v>20</v>
      </c>
      <c r="U5" s="18">
        <v>125.5</v>
      </c>
      <c r="V5" s="18">
        <v>126.5</v>
      </c>
      <c r="W5" s="19">
        <v>43830</v>
      </c>
    </row>
    <row r="6" spans="1:23">
      <c r="A6" s="10">
        <v>41912</v>
      </c>
      <c r="B6" s="14">
        <f t="shared" si="1"/>
        <v>2.5000000000000001E-3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3">
        <v>1.7500000000000002E-2</v>
      </c>
      <c r="P6" s="13">
        <v>1.7500000000000002E-2</v>
      </c>
      <c r="Q6" s="11" t="s">
        <v>15</v>
      </c>
      <c r="R6">
        <f t="shared" si="0"/>
        <v>0.02</v>
      </c>
      <c r="T6" s="18" t="s">
        <v>21</v>
      </c>
      <c r="U6" s="18">
        <v>125.9</v>
      </c>
      <c r="V6" s="18">
        <v>125.5</v>
      </c>
      <c r="W6" s="19">
        <v>43795</v>
      </c>
    </row>
    <row r="7" spans="1:23">
      <c r="A7" s="10">
        <v>42004</v>
      </c>
      <c r="B7" s="14">
        <f t="shared" si="1"/>
        <v>2.5000000000000001E-3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3">
        <v>0.02</v>
      </c>
      <c r="P7" s="13">
        <v>1.7500000000000002E-2</v>
      </c>
      <c r="Q7" s="12">
        <v>43769</v>
      </c>
      <c r="R7">
        <f t="shared" si="0"/>
        <v>2.2499999999999999E-2</v>
      </c>
      <c r="T7" s="18" t="s">
        <v>22</v>
      </c>
      <c r="U7" s="18">
        <v>125.1</v>
      </c>
      <c r="V7" s="18">
        <v>125.9</v>
      </c>
      <c r="W7" s="19">
        <v>43767</v>
      </c>
    </row>
    <row r="8" spans="1:23">
      <c r="A8" s="10">
        <v>42094</v>
      </c>
      <c r="B8" s="14">
        <f t="shared" si="1"/>
        <v>2.5000000000000001E-3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3">
        <v>2.2499999999999999E-2</v>
      </c>
      <c r="P8" s="13">
        <v>0.02</v>
      </c>
      <c r="Q8" s="12">
        <v>43727</v>
      </c>
      <c r="R8" t="str">
        <f t="shared" si="0"/>
        <v>-</v>
      </c>
      <c r="T8" s="18" t="s">
        <v>23</v>
      </c>
      <c r="U8" s="18">
        <v>135.1</v>
      </c>
      <c r="V8" s="18">
        <v>125.1</v>
      </c>
      <c r="W8" s="19">
        <v>43732</v>
      </c>
    </row>
    <row r="9" spans="1:23">
      <c r="A9" s="10">
        <v>42185</v>
      </c>
      <c r="B9" s="14">
        <f t="shared" si="1"/>
        <v>2.5000000000000001E-3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1" t="s">
        <v>15</v>
      </c>
      <c r="P9" s="13">
        <v>2.2499999999999999E-2</v>
      </c>
      <c r="Q9" s="12">
        <v>43678</v>
      </c>
      <c r="R9">
        <f t="shared" si="0"/>
        <v>2.5000000000000001E-2</v>
      </c>
      <c r="T9" s="18" t="s">
        <v>24</v>
      </c>
      <c r="U9" s="18">
        <v>135.69999999999999</v>
      </c>
      <c r="V9" s="18">
        <v>135.1</v>
      </c>
      <c r="W9" s="19">
        <v>43704</v>
      </c>
    </row>
    <row r="10" spans="1:23">
      <c r="A10" s="10">
        <v>42277</v>
      </c>
      <c r="B10" s="14">
        <f t="shared" si="1"/>
        <v>2.5000000000000001E-3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3">
        <v>2.5000000000000001E-2</v>
      </c>
      <c r="P10" s="13">
        <v>2.2499999999999999E-2</v>
      </c>
      <c r="Q10" s="11" t="s">
        <v>15</v>
      </c>
      <c r="R10">
        <f t="shared" si="0"/>
        <v>2.5000000000000001E-2</v>
      </c>
      <c r="T10" s="18" t="s">
        <v>25</v>
      </c>
      <c r="U10" s="18">
        <v>121.5</v>
      </c>
      <c r="V10" s="18">
        <v>135.69999999999999</v>
      </c>
      <c r="W10" s="19">
        <v>43676</v>
      </c>
    </row>
    <row r="11" spans="1:23">
      <c r="A11" s="10">
        <v>42369</v>
      </c>
      <c r="B11" s="14">
        <f t="shared" si="1"/>
        <v>2.5000000000000001E-3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3">
        <v>2.5000000000000001E-2</v>
      </c>
      <c r="P11" s="13">
        <v>2.5000000000000001E-2</v>
      </c>
      <c r="Q11" s="12">
        <v>43636</v>
      </c>
      <c r="R11" t="str">
        <f t="shared" si="0"/>
        <v>-</v>
      </c>
      <c r="T11" s="18" t="s">
        <v>26</v>
      </c>
      <c r="U11" s="18">
        <v>134.1</v>
      </c>
      <c r="V11" s="18">
        <v>121.5</v>
      </c>
      <c r="W11" s="19">
        <v>43641</v>
      </c>
    </row>
    <row r="12" spans="1:23">
      <c r="A12" s="10">
        <v>42460</v>
      </c>
      <c r="B12" s="14">
        <f t="shared" si="1"/>
        <v>5.0000000000000001E-3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1" t="s">
        <v>15</v>
      </c>
      <c r="P12" s="13">
        <v>2.5000000000000001E-2</v>
      </c>
      <c r="Q12" s="12">
        <v>43587</v>
      </c>
      <c r="R12">
        <f t="shared" si="0"/>
        <v>2.5000000000000001E-2</v>
      </c>
      <c r="T12" s="18" t="s">
        <v>27</v>
      </c>
      <c r="U12" s="18">
        <v>129.19999999999999</v>
      </c>
      <c r="V12" s="18">
        <v>134.1</v>
      </c>
      <c r="W12" s="19">
        <v>43613</v>
      </c>
    </row>
    <row r="13" spans="1:23">
      <c r="A13" s="10">
        <v>42551</v>
      </c>
      <c r="B13" s="14">
        <f t="shared" si="1"/>
        <v>5.0000000000000001E-3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3">
        <v>2.5000000000000001E-2</v>
      </c>
      <c r="P13" s="13">
        <v>2.5000000000000001E-2</v>
      </c>
      <c r="Q13" s="11" t="s">
        <v>15</v>
      </c>
      <c r="R13" t="str">
        <f t="shared" si="0"/>
        <v>-</v>
      </c>
      <c r="T13" s="18" t="s">
        <v>28</v>
      </c>
      <c r="U13" s="18">
        <v>124.1</v>
      </c>
      <c r="V13" s="18">
        <v>129.19999999999999</v>
      </c>
      <c r="W13" s="19">
        <v>43585</v>
      </c>
    </row>
    <row r="14" spans="1:23">
      <c r="A14" s="10">
        <v>42643</v>
      </c>
      <c r="B14" s="14">
        <f t="shared" si="1"/>
        <v>5.0000000000000001E-3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1" t="s">
        <v>15</v>
      </c>
      <c r="P14" s="13">
        <v>2.5000000000000001E-2</v>
      </c>
      <c r="Q14" s="12">
        <v>43545</v>
      </c>
      <c r="R14">
        <f t="shared" si="0"/>
        <v>2.5000000000000001E-2</v>
      </c>
      <c r="T14" s="18" t="s">
        <v>29</v>
      </c>
      <c r="U14" s="18">
        <v>131.4</v>
      </c>
      <c r="V14" s="18">
        <v>124.1</v>
      </c>
      <c r="W14" s="19">
        <v>43550</v>
      </c>
    </row>
    <row r="15" spans="1:23">
      <c r="A15" s="10">
        <v>42735</v>
      </c>
      <c r="B15" s="14">
        <f t="shared" si="1"/>
        <v>5.0000000000000001E-3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3">
        <v>2.5000000000000001E-2</v>
      </c>
      <c r="P15" s="13">
        <v>2.5000000000000001E-2</v>
      </c>
      <c r="Q15" s="11" t="s">
        <v>15</v>
      </c>
      <c r="R15">
        <f t="shared" si="0"/>
        <v>2.5000000000000001E-2</v>
      </c>
      <c r="T15" s="18" t="s">
        <v>30</v>
      </c>
      <c r="U15" s="18">
        <v>121.7</v>
      </c>
      <c r="V15" s="18">
        <v>131.4</v>
      </c>
      <c r="W15" s="19">
        <v>43522</v>
      </c>
    </row>
    <row r="16" spans="1:23">
      <c r="A16" s="10">
        <v>42825</v>
      </c>
      <c r="B16" s="14">
        <f t="shared" si="1"/>
        <v>7.4999999999999997E-3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3">
        <v>2.5000000000000001E-2</v>
      </c>
      <c r="P16" s="13">
        <v>2.5000000000000001E-2</v>
      </c>
      <c r="Q16" s="12">
        <v>43545</v>
      </c>
      <c r="R16">
        <f t="shared" si="0"/>
        <v>2.2499999999999999E-2</v>
      </c>
      <c r="T16" s="18" t="s">
        <v>31</v>
      </c>
      <c r="U16" s="18">
        <v>128.1</v>
      </c>
      <c r="V16" s="18">
        <v>121.7</v>
      </c>
      <c r="W16" s="19">
        <v>43494</v>
      </c>
    </row>
    <row r="17" spans="1:23">
      <c r="A17" s="10">
        <v>42916</v>
      </c>
      <c r="B17" s="14">
        <f t="shared" si="1"/>
        <v>0.01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3">
        <v>2.2499999999999999E-2</v>
      </c>
      <c r="P17" s="13">
        <v>2.5000000000000001E-2</v>
      </c>
      <c r="Q17" s="12">
        <v>43496</v>
      </c>
      <c r="R17" t="str">
        <f t="shared" si="0"/>
        <v>-</v>
      </c>
      <c r="T17" s="18" t="s">
        <v>32</v>
      </c>
      <c r="U17" s="18">
        <v>135.69999999999999</v>
      </c>
      <c r="V17" s="18">
        <v>128.1</v>
      </c>
      <c r="W17" s="19">
        <v>43461</v>
      </c>
    </row>
    <row r="18" spans="1:23">
      <c r="A18" s="10">
        <v>43008</v>
      </c>
      <c r="B18" s="14">
        <f t="shared" si="1"/>
        <v>1.2500000000000001E-2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1" t="s">
        <v>15</v>
      </c>
      <c r="P18" s="13">
        <v>2.2499999999999999E-2</v>
      </c>
      <c r="Q18" s="12">
        <v>43454</v>
      </c>
      <c r="R18">
        <f t="shared" si="0"/>
        <v>2.2499999999999999E-2</v>
      </c>
      <c r="T18" s="18" t="s">
        <v>33</v>
      </c>
      <c r="U18" s="18">
        <v>137.9</v>
      </c>
      <c r="V18" s="18">
        <v>135.69999999999999</v>
      </c>
      <c r="W18" s="19">
        <v>43431</v>
      </c>
    </row>
    <row r="19" spans="1:23">
      <c r="A19" s="10">
        <v>43100</v>
      </c>
      <c r="B19" s="14">
        <f t="shared" si="1"/>
        <v>1.2500000000000001E-2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3">
        <v>2.2499999999999999E-2</v>
      </c>
      <c r="P19" s="13">
        <v>2.2499999999999999E-2</v>
      </c>
      <c r="Q19" s="12">
        <v>43413</v>
      </c>
      <c r="R19">
        <f t="shared" si="0"/>
        <v>0.02</v>
      </c>
      <c r="T19" s="18" t="s">
        <v>34</v>
      </c>
      <c r="U19" s="18">
        <v>134.69999999999999</v>
      </c>
      <c r="V19" s="18">
        <v>137.9</v>
      </c>
      <c r="W19" s="19">
        <v>43403</v>
      </c>
    </row>
    <row r="20" spans="1:23">
      <c r="A20" s="10">
        <v>43190</v>
      </c>
      <c r="B20" s="14">
        <f t="shared" si="1"/>
        <v>1.4999999999999999E-2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3">
        <v>0.02</v>
      </c>
      <c r="P20" s="13">
        <v>2.2499999999999999E-2</v>
      </c>
      <c r="Q20" s="12">
        <v>43370</v>
      </c>
      <c r="R20" t="str">
        <f t="shared" si="0"/>
        <v>-</v>
      </c>
      <c r="T20" s="18" t="s">
        <v>35</v>
      </c>
      <c r="U20" s="18">
        <v>133.4</v>
      </c>
      <c r="V20" s="18">
        <v>134.69999999999999</v>
      </c>
      <c r="W20" s="19">
        <v>43368</v>
      </c>
    </row>
    <row r="21" spans="1:23">
      <c r="A21" s="10">
        <v>43281</v>
      </c>
      <c r="B21" s="14">
        <f t="shared" si="1"/>
        <v>1.7500000000000002E-2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1" t="s">
        <v>15</v>
      </c>
      <c r="P21" s="13">
        <v>0.02</v>
      </c>
      <c r="Q21" s="12">
        <v>43314</v>
      </c>
      <c r="R21">
        <f t="shared" si="0"/>
        <v>0.02</v>
      </c>
      <c r="T21" s="18" t="s">
        <v>36</v>
      </c>
      <c r="U21" s="18">
        <v>127.4</v>
      </c>
      <c r="V21" s="18">
        <v>133.4</v>
      </c>
      <c r="W21" s="19">
        <v>43340</v>
      </c>
    </row>
    <row r="22" spans="1:23">
      <c r="A22" s="10">
        <v>43373</v>
      </c>
      <c r="B22" s="14">
        <f t="shared" si="1"/>
        <v>0.02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3">
        <v>0.02</v>
      </c>
      <c r="P22" s="13">
        <v>0.02</v>
      </c>
      <c r="Q22" s="11" t="s">
        <v>15</v>
      </c>
      <c r="R22">
        <f t="shared" si="0"/>
        <v>1.7500000000000002E-2</v>
      </c>
      <c r="T22" s="18" t="s">
        <v>37</v>
      </c>
      <c r="U22" s="18">
        <v>126.4</v>
      </c>
      <c r="V22" s="18">
        <v>127.4</v>
      </c>
      <c r="W22" s="19">
        <v>43312</v>
      </c>
    </row>
    <row r="23" spans="1:23">
      <c r="A23" s="10">
        <v>43465</v>
      </c>
      <c r="B23" s="14">
        <f t="shared" si="1"/>
        <v>2.2499999999999999E-2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3">
        <v>1.7500000000000002E-2</v>
      </c>
      <c r="P23" s="13">
        <v>0.02</v>
      </c>
      <c r="Q23" s="12">
        <v>43264</v>
      </c>
      <c r="R23" t="str">
        <f t="shared" si="0"/>
        <v>-</v>
      </c>
      <c r="T23" s="18" t="s">
        <v>38</v>
      </c>
      <c r="U23" s="18">
        <v>128.80000000000001</v>
      </c>
      <c r="V23" s="18">
        <v>126.4</v>
      </c>
      <c r="W23" s="19">
        <v>43277</v>
      </c>
    </row>
    <row r="24" spans="1:23">
      <c r="A24" s="10">
        <v>43555</v>
      </c>
      <c r="B24" s="14">
        <f t="shared" si="1"/>
        <v>2.5000000000000001E-2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1" t="s">
        <v>15</v>
      </c>
      <c r="P24" s="13">
        <v>1.7500000000000002E-2</v>
      </c>
      <c r="Q24" s="12">
        <v>43222</v>
      </c>
      <c r="R24">
        <f t="shared" si="0"/>
        <v>1.7500000000000002E-2</v>
      </c>
      <c r="T24" s="18" t="s">
        <v>39</v>
      </c>
      <c r="U24" s="18">
        <v>128.69999999999999</v>
      </c>
      <c r="V24" s="18">
        <v>128.80000000000001</v>
      </c>
      <c r="W24" s="19">
        <v>43249</v>
      </c>
    </row>
    <row r="25" spans="1:23">
      <c r="A25" s="10">
        <v>43646</v>
      </c>
      <c r="B25" s="14">
        <f t="shared" si="1"/>
        <v>2.5000000000000001E-2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3">
        <v>1.7500000000000002E-2</v>
      </c>
      <c r="P25" s="13">
        <v>1.7500000000000002E-2</v>
      </c>
      <c r="Q25" s="11" t="s">
        <v>15</v>
      </c>
      <c r="R25">
        <f t="shared" si="0"/>
        <v>1.4999999999999999E-2</v>
      </c>
      <c r="T25" s="18" t="s">
        <v>40</v>
      </c>
      <c r="U25" s="18">
        <v>127.7</v>
      </c>
      <c r="V25" s="18">
        <v>128.69999999999999</v>
      </c>
      <c r="W25" s="19">
        <v>43214</v>
      </c>
    </row>
    <row r="26" spans="1:23">
      <c r="N26" s="10">
        <v>43220</v>
      </c>
      <c r="O26" s="13">
        <v>1.4999999999999999E-2</v>
      </c>
      <c r="P26" s="13">
        <v>1.7500000000000002E-2</v>
      </c>
      <c r="Q26" s="12">
        <v>43181</v>
      </c>
      <c r="R26" t="str">
        <f t="shared" si="0"/>
        <v>-</v>
      </c>
      <c r="T26" s="18" t="s">
        <v>41</v>
      </c>
      <c r="U26" s="18">
        <v>130.80000000000001</v>
      </c>
      <c r="V26" s="18">
        <v>127.7</v>
      </c>
      <c r="W26" s="19">
        <v>43186</v>
      </c>
    </row>
    <row r="27" spans="1:23">
      <c r="N27" s="10">
        <v>43190</v>
      </c>
      <c r="O27" s="11" t="s">
        <v>15</v>
      </c>
      <c r="P27" s="13">
        <v>1.4999999999999999E-2</v>
      </c>
      <c r="Q27" s="12">
        <v>43132</v>
      </c>
      <c r="R27">
        <f t="shared" si="0"/>
        <v>1.4999999999999999E-2</v>
      </c>
      <c r="T27" s="18" t="s">
        <v>42</v>
      </c>
      <c r="U27" s="18">
        <v>125.4</v>
      </c>
      <c r="V27" s="18">
        <v>130.80000000000001</v>
      </c>
      <c r="W27" s="19">
        <v>43158</v>
      </c>
    </row>
    <row r="28" spans="1:23">
      <c r="N28" s="10">
        <v>43159</v>
      </c>
      <c r="O28" s="13">
        <v>1.4999999999999999E-2</v>
      </c>
      <c r="P28" s="13">
        <v>1.4999999999999999E-2</v>
      </c>
      <c r="Q28" s="11" t="s">
        <v>15</v>
      </c>
      <c r="R28">
        <f t="shared" si="0"/>
        <v>1.2500000000000001E-2</v>
      </c>
      <c r="T28" s="18" t="s">
        <v>43</v>
      </c>
      <c r="U28" s="18">
        <v>122.1</v>
      </c>
      <c r="V28" s="18">
        <v>125.4</v>
      </c>
      <c r="W28" s="19">
        <v>43130</v>
      </c>
    </row>
    <row r="29" spans="1:23">
      <c r="N29" s="10">
        <v>43131</v>
      </c>
      <c r="O29" s="13">
        <v>1.2500000000000001E-2</v>
      </c>
      <c r="P29" s="13">
        <v>1.4999999999999999E-2</v>
      </c>
      <c r="Q29" s="12">
        <v>43083</v>
      </c>
      <c r="R29" t="str">
        <f t="shared" si="0"/>
        <v>-</v>
      </c>
      <c r="T29" s="18" t="s">
        <v>44</v>
      </c>
      <c r="U29" s="18">
        <v>129.5</v>
      </c>
      <c r="V29" s="18">
        <v>122.1</v>
      </c>
      <c r="W29" s="19">
        <v>43096</v>
      </c>
    </row>
    <row r="30" spans="1:23">
      <c r="N30" s="10">
        <v>43100</v>
      </c>
      <c r="O30" s="11" t="s">
        <v>15</v>
      </c>
      <c r="P30" s="13">
        <v>1.2500000000000001E-2</v>
      </c>
      <c r="Q30" s="12">
        <v>43041</v>
      </c>
      <c r="R30">
        <f t="shared" si="0"/>
        <v>1.2500000000000001E-2</v>
      </c>
      <c r="T30" s="18" t="s">
        <v>45</v>
      </c>
      <c r="U30" s="18">
        <v>125.9</v>
      </c>
      <c r="V30" s="18">
        <v>129.5</v>
      </c>
      <c r="W30" s="19">
        <v>43067</v>
      </c>
    </row>
    <row r="31" spans="1:23">
      <c r="N31" s="10">
        <v>43069</v>
      </c>
      <c r="O31" s="13">
        <v>1.2500000000000001E-2</v>
      </c>
      <c r="P31" s="13">
        <v>1.2500000000000001E-2</v>
      </c>
      <c r="Q31" s="12">
        <v>43041</v>
      </c>
      <c r="R31" t="str">
        <f t="shared" si="0"/>
        <v>-</v>
      </c>
      <c r="T31" s="18" t="s">
        <v>46</v>
      </c>
      <c r="U31" s="18">
        <v>119.8</v>
      </c>
      <c r="V31" s="18">
        <v>125.9</v>
      </c>
      <c r="W31" s="19">
        <v>43039</v>
      </c>
    </row>
    <row r="32" spans="1:23" ht="18">
      <c r="E32" s="10"/>
      <c r="J32" s="15" t="s">
        <v>16</v>
      </c>
      <c r="N32" s="10">
        <v>43039</v>
      </c>
      <c r="O32" s="11" t="s">
        <v>15</v>
      </c>
      <c r="P32" s="13">
        <v>1.2500000000000001E-2</v>
      </c>
      <c r="Q32" s="12">
        <v>42999</v>
      </c>
      <c r="R32">
        <f t="shared" si="0"/>
        <v>1.2500000000000001E-2</v>
      </c>
      <c r="T32" s="18" t="s">
        <v>47</v>
      </c>
      <c r="U32" s="18">
        <v>122.9</v>
      </c>
      <c r="V32" s="18">
        <v>119.8</v>
      </c>
      <c r="W32" s="19">
        <v>43004</v>
      </c>
    </row>
    <row r="33" spans="5:23">
      <c r="E33" s="10"/>
      <c r="N33" s="10">
        <v>43008</v>
      </c>
      <c r="O33" s="13">
        <v>1.2500000000000001E-2</v>
      </c>
      <c r="P33" s="13">
        <v>1.2500000000000001E-2</v>
      </c>
      <c r="Q33" s="11" t="s">
        <v>15</v>
      </c>
      <c r="R33">
        <f t="shared" si="0"/>
        <v>1.2500000000000001E-2</v>
      </c>
      <c r="T33" s="18" t="s">
        <v>48</v>
      </c>
      <c r="U33" s="18">
        <v>121.1</v>
      </c>
      <c r="V33" s="18">
        <v>122.9</v>
      </c>
      <c r="W33" s="19">
        <v>42976</v>
      </c>
    </row>
    <row r="34" spans="5:23">
      <c r="E34" s="10"/>
      <c r="N34" s="10">
        <v>42978</v>
      </c>
      <c r="O34" s="13">
        <v>1.2500000000000001E-2</v>
      </c>
      <c r="P34" s="13">
        <v>1.2500000000000001E-2</v>
      </c>
      <c r="Q34" s="12">
        <v>42943</v>
      </c>
      <c r="R34">
        <f t="shared" si="0"/>
        <v>0.01</v>
      </c>
      <c r="T34" s="18" t="s">
        <v>49</v>
      </c>
      <c r="U34" s="18">
        <v>118.9</v>
      </c>
      <c r="V34" s="18">
        <v>121.1</v>
      </c>
      <c r="W34" s="19">
        <v>42941</v>
      </c>
    </row>
    <row r="35" spans="5:23">
      <c r="E35" s="10"/>
      <c r="N35" s="10">
        <v>42947</v>
      </c>
      <c r="O35" s="13">
        <v>0.01</v>
      </c>
      <c r="P35" s="13">
        <v>1.2500000000000001E-2</v>
      </c>
      <c r="Q35" s="12">
        <v>42901</v>
      </c>
      <c r="R35" t="str">
        <f t="shared" si="0"/>
        <v>-</v>
      </c>
      <c r="T35" s="18" t="s">
        <v>50</v>
      </c>
      <c r="U35" s="18">
        <v>117.9</v>
      </c>
      <c r="V35" s="18">
        <v>118.9</v>
      </c>
      <c r="W35" s="19">
        <v>42913</v>
      </c>
    </row>
    <row r="36" spans="5:23">
      <c r="E36" s="10"/>
      <c r="N36" s="10">
        <v>42916</v>
      </c>
      <c r="O36" s="11" t="s">
        <v>15</v>
      </c>
      <c r="P36" s="13">
        <v>0.01</v>
      </c>
      <c r="Q36" s="12">
        <v>42859</v>
      </c>
      <c r="R36">
        <f t="shared" si="0"/>
        <v>0.01</v>
      </c>
      <c r="T36" s="18" t="s">
        <v>51</v>
      </c>
      <c r="U36" s="18">
        <v>120.3</v>
      </c>
      <c r="V36" s="18">
        <v>117.9</v>
      </c>
      <c r="W36" s="19">
        <v>42885</v>
      </c>
    </row>
    <row r="37" spans="5:23">
      <c r="E37" s="10"/>
      <c r="N37" s="10">
        <v>42886</v>
      </c>
      <c r="O37" s="13">
        <v>0.01</v>
      </c>
      <c r="P37" s="13">
        <v>0.01</v>
      </c>
      <c r="Q37" s="11" t="s">
        <v>15</v>
      </c>
      <c r="R37">
        <f t="shared" si="0"/>
        <v>7.4999999999999997E-3</v>
      </c>
      <c r="T37" s="18" t="s">
        <v>52</v>
      </c>
      <c r="U37" s="18">
        <v>125.6</v>
      </c>
      <c r="V37" s="18">
        <v>120.3</v>
      </c>
      <c r="W37" s="19">
        <v>42850</v>
      </c>
    </row>
    <row r="38" spans="5:23">
      <c r="E38" s="10"/>
      <c r="N38" s="10">
        <v>42855</v>
      </c>
      <c r="O38" s="13">
        <v>7.4999999999999997E-3</v>
      </c>
      <c r="P38" s="13">
        <v>0.01</v>
      </c>
      <c r="Q38" s="12">
        <v>42810</v>
      </c>
      <c r="T38" s="18" t="s">
        <v>53</v>
      </c>
      <c r="U38" s="18">
        <v>114.8</v>
      </c>
      <c r="V38" s="18">
        <v>125.6</v>
      </c>
      <c r="W38" s="19">
        <v>42822</v>
      </c>
    </row>
    <row r="39" spans="5:23">
      <c r="E39" s="10"/>
      <c r="N39" s="10">
        <v>42825</v>
      </c>
      <c r="O39" s="11" t="s">
        <v>15</v>
      </c>
      <c r="P39" s="13">
        <v>7.4999999999999997E-3</v>
      </c>
      <c r="Q39" s="12">
        <v>42768</v>
      </c>
      <c r="T39" s="18" t="s">
        <v>54</v>
      </c>
      <c r="U39" s="18">
        <v>111.8</v>
      </c>
      <c r="V39" s="18">
        <v>114.8</v>
      </c>
      <c r="W39" s="19">
        <v>42794</v>
      </c>
    </row>
    <row r="40" spans="5:23">
      <c r="E40" s="10"/>
      <c r="N40" s="10">
        <v>42794</v>
      </c>
      <c r="O40" s="13">
        <v>7.4999999999999997E-3</v>
      </c>
      <c r="P40" s="13">
        <v>7.4999999999999997E-3</v>
      </c>
      <c r="Q40" s="12">
        <v>42768</v>
      </c>
      <c r="T40" s="18" t="s">
        <v>55</v>
      </c>
      <c r="U40" s="18">
        <v>113.7</v>
      </c>
      <c r="V40" s="18">
        <v>111.8</v>
      </c>
      <c r="W40" s="19">
        <v>42766</v>
      </c>
    </row>
    <row r="41" spans="5:23">
      <c r="E41" s="10"/>
      <c r="N41" s="10">
        <v>42766</v>
      </c>
      <c r="O41" s="13">
        <v>5.0000000000000001E-3</v>
      </c>
      <c r="P41" s="13">
        <v>7.4999999999999997E-3</v>
      </c>
      <c r="Q41" s="12">
        <v>42719</v>
      </c>
      <c r="T41" s="18" t="s">
        <v>56</v>
      </c>
      <c r="U41" s="18">
        <v>107.1</v>
      </c>
      <c r="V41" s="18">
        <v>113.7</v>
      </c>
      <c r="W41" s="19">
        <v>42731</v>
      </c>
    </row>
    <row r="42" spans="5:23">
      <c r="E42" s="10"/>
      <c r="N42" s="10">
        <v>42735</v>
      </c>
      <c r="O42" s="13">
        <v>5.0000000000000001E-3</v>
      </c>
      <c r="P42" s="13">
        <v>5.0000000000000001E-3</v>
      </c>
      <c r="Q42" s="11" t="s">
        <v>15</v>
      </c>
      <c r="T42" s="18" t="s">
        <v>57</v>
      </c>
      <c r="U42" s="18">
        <v>98.6</v>
      </c>
      <c r="V42" s="18">
        <v>107.1</v>
      </c>
      <c r="W42" s="19">
        <v>42703</v>
      </c>
    </row>
    <row r="43" spans="5:23">
      <c r="E43" s="10"/>
      <c r="N43" s="10">
        <v>42704</v>
      </c>
      <c r="O43" s="13">
        <v>5.0000000000000001E-3</v>
      </c>
      <c r="P43" s="13">
        <v>5.0000000000000001E-3</v>
      </c>
      <c r="Q43" s="12">
        <v>42677</v>
      </c>
      <c r="T43" s="18" t="s">
        <v>58</v>
      </c>
      <c r="U43" s="18">
        <v>104.1</v>
      </c>
      <c r="V43" s="18">
        <v>98.6</v>
      </c>
      <c r="W43" s="19">
        <v>42668</v>
      </c>
    </row>
    <row r="44" spans="5:23">
      <c r="E44" s="10"/>
      <c r="N44" s="10">
        <v>42674</v>
      </c>
      <c r="O44" s="11" t="s">
        <v>15</v>
      </c>
      <c r="P44" s="13">
        <v>5.0000000000000001E-3</v>
      </c>
      <c r="Q44" s="12">
        <v>42635</v>
      </c>
      <c r="T44" s="18" t="s">
        <v>59</v>
      </c>
      <c r="U44" s="18">
        <v>101.1</v>
      </c>
      <c r="V44" s="18">
        <v>104.1</v>
      </c>
      <c r="W44" s="19">
        <v>42640</v>
      </c>
    </row>
    <row r="45" spans="5:23">
      <c r="E45" s="10"/>
      <c r="N45" s="10">
        <v>42643</v>
      </c>
      <c r="O45" s="13">
        <v>5.0000000000000001E-3</v>
      </c>
      <c r="P45" s="13">
        <v>5.0000000000000001E-3</v>
      </c>
      <c r="Q45" s="11" t="s">
        <v>15</v>
      </c>
      <c r="T45" s="18" t="s">
        <v>60</v>
      </c>
      <c r="U45" s="18">
        <v>97.3</v>
      </c>
      <c r="V45" s="18">
        <v>101.1</v>
      </c>
      <c r="W45" s="19">
        <v>42612</v>
      </c>
    </row>
    <row r="46" spans="5:23">
      <c r="E46" s="10"/>
      <c r="N46" s="10">
        <v>42613</v>
      </c>
      <c r="O46" s="13">
        <v>5.0000000000000001E-3</v>
      </c>
      <c r="P46" s="13">
        <v>5.0000000000000001E-3</v>
      </c>
      <c r="Q46" s="12">
        <v>42579</v>
      </c>
      <c r="T46" s="18" t="s">
        <v>61</v>
      </c>
      <c r="U46" s="18">
        <v>98</v>
      </c>
      <c r="V46" s="18">
        <v>97.3</v>
      </c>
      <c r="W46" s="19">
        <v>42577</v>
      </c>
    </row>
    <row r="47" spans="5:23">
      <c r="E47" s="10"/>
      <c r="N47" s="10">
        <v>42582</v>
      </c>
      <c r="O47" s="11" t="s">
        <v>15</v>
      </c>
      <c r="P47" s="13">
        <v>5.0000000000000001E-3</v>
      </c>
      <c r="Q47" s="12">
        <v>42537</v>
      </c>
      <c r="T47" s="18" t="s">
        <v>62</v>
      </c>
      <c r="U47" s="18">
        <v>92.4</v>
      </c>
      <c r="V47" s="18">
        <v>98</v>
      </c>
      <c r="W47" s="19">
        <v>42549</v>
      </c>
    </row>
    <row r="48" spans="5:23">
      <c r="E48" s="10"/>
      <c r="N48" s="10">
        <v>42551</v>
      </c>
      <c r="O48" s="13">
        <v>5.0000000000000001E-3</v>
      </c>
      <c r="P48" s="13">
        <v>5.0000000000000001E-3</v>
      </c>
      <c r="Q48" s="11" t="s">
        <v>15</v>
      </c>
      <c r="T48" s="18" t="s">
        <v>63</v>
      </c>
      <c r="U48" s="18">
        <v>94.7</v>
      </c>
      <c r="V48" s="18">
        <v>92.4</v>
      </c>
      <c r="W48" s="19">
        <v>42521</v>
      </c>
    </row>
    <row r="49" spans="5:23">
      <c r="E49" s="10"/>
      <c r="N49" s="10">
        <v>42521</v>
      </c>
      <c r="O49" s="13">
        <v>5.0000000000000001E-3</v>
      </c>
      <c r="P49" s="13">
        <v>5.0000000000000001E-3</v>
      </c>
      <c r="Q49" s="12">
        <v>42488</v>
      </c>
      <c r="T49" s="18" t="s">
        <v>64</v>
      </c>
      <c r="U49" s="18">
        <v>96.1</v>
      </c>
      <c r="V49" s="18">
        <v>94.7</v>
      </c>
      <c r="W49" s="19">
        <v>42486</v>
      </c>
    </row>
    <row r="50" spans="5:23">
      <c r="E50" s="10"/>
      <c r="N50" s="10">
        <v>42490</v>
      </c>
      <c r="O50" s="11" t="s">
        <v>15</v>
      </c>
      <c r="P50" s="13">
        <v>5.0000000000000001E-3</v>
      </c>
      <c r="Q50" s="12">
        <v>42446</v>
      </c>
      <c r="T50" s="18" t="s">
        <v>65</v>
      </c>
      <c r="U50" s="18">
        <v>94</v>
      </c>
      <c r="V50" s="18">
        <v>96.1</v>
      </c>
      <c r="W50" s="19">
        <v>42458</v>
      </c>
    </row>
    <row r="51" spans="5:23">
      <c r="E51" s="10"/>
      <c r="N51" s="10">
        <v>42460</v>
      </c>
      <c r="O51" s="13">
        <v>5.0000000000000001E-3</v>
      </c>
      <c r="P51" s="13">
        <v>5.0000000000000001E-3</v>
      </c>
      <c r="Q51" s="11" t="s">
        <v>15</v>
      </c>
      <c r="T51" s="18" t="s">
        <v>66</v>
      </c>
      <c r="U51" s="18">
        <v>98.1</v>
      </c>
      <c r="V51" s="18">
        <v>94</v>
      </c>
      <c r="W51" s="19">
        <v>42423</v>
      </c>
    </row>
    <row r="52" spans="5:23">
      <c r="E52" s="10"/>
      <c r="N52" s="10">
        <v>42429</v>
      </c>
      <c r="O52" s="13">
        <v>5.0000000000000001E-3</v>
      </c>
      <c r="P52" s="13">
        <v>5.0000000000000001E-3</v>
      </c>
      <c r="Q52" s="12">
        <v>42397</v>
      </c>
      <c r="T52" s="18" t="s">
        <v>67</v>
      </c>
      <c r="U52" s="18">
        <v>96.3</v>
      </c>
      <c r="V52" s="18">
        <v>98.1</v>
      </c>
      <c r="W52" s="19">
        <v>42395</v>
      </c>
    </row>
    <row r="53" spans="5:23">
      <c r="E53" s="10"/>
      <c r="N53" s="10">
        <v>42400</v>
      </c>
      <c r="O53" s="11" t="s">
        <v>15</v>
      </c>
      <c r="P53" s="13">
        <v>5.0000000000000001E-3</v>
      </c>
      <c r="Q53" s="12">
        <v>42355</v>
      </c>
      <c r="T53" s="18" t="s">
        <v>68</v>
      </c>
      <c r="U53" s="18">
        <v>90.4</v>
      </c>
      <c r="V53" s="18">
        <v>96.3</v>
      </c>
      <c r="W53" s="19">
        <v>42367</v>
      </c>
    </row>
    <row r="54" spans="5:23">
      <c r="N54" s="10">
        <v>42369</v>
      </c>
      <c r="O54" s="13">
        <v>2.5000000000000001E-3</v>
      </c>
      <c r="P54" s="13">
        <v>2.5000000000000001E-3</v>
      </c>
      <c r="Q54" s="11" t="s">
        <v>15</v>
      </c>
      <c r="T54" s="18" t="s">
        <v>69</v>
      </c>
      <c r="U54" s="18">
        <v>97.6</v>
      </c>
      <c r="V54" s="18">
        <v>90.4</v>
      </c>
      <c r="W54" s="19">
        <v>42332</v>
      </c>
    </row>
    <row r="55" spans="5:23">
      <c r="N55" s="10">
        <v>42338</v>
      </c>
      <c r="O55" s="13">
        <v>2.5000000000000001E-3</v>
      </c>
      <c r="P55" s="13">
        <v>2.5000000000000001E-3</v>
      </c>
      <c r="Q55" s="12">
        <v>42306</v>
      </c>
      <c r="T55" s="18" t="s">
        <v>70</v>
      </c>
      <c r="U55" s="18">
        <v>103</v>
      </c>
      <c r="V55" s="18">
        <v>97.6</v>
      </c>
      <c r="W55" s="19">
        <v>42304</v>
      </c>
    </row>
    <row r="56" spans="5:23">
      <c r="N56" s="10">
        <v>42308</v>
      </c>
      <c r="O56" s="11" t="s">
        <v>15</v>
      </c>
      <c r="P56" s="13">
        <v>2.5000000000000001E-3</v>
      </c>
      <c r="Q56" s="12">
        <v>42265</v>
      </c>
      <c r="T56" s="18" t="s">
        <v>71</v>
      </c>
      <c r="U56" s="18">
        <v>101.5</v>
      </c>
      <c r="V56" s="18">
        <v>103</v>
      </c>
      <c r="W56" s="19">
        <v>42276</v>
      </c>
    </row>
    <row r="57" spans="5:23">
      <c r="N57" s="10">
        <v>42277</v>
      </c>
      <c r="O57" s="13">
        <v>2.5000000000000001E-3</v>
      </c>
      <c r="P57" s="13">
        <v>2.5000000000000001E-3</v>
      </c>
      <c r="Q57" s="11" t="s">
        <v>15</v>
      </c>
      <c r="T57" s="18" t="s">
        <v>72</v>
      </c>
      <c r="U57" s="18">
        <v>91</v>
      </c>
      <c r="V57" s="18">
        <v>101.5</v>
      </c>
      <c r="W57" s="19">
        <v>42241</v>
      </c>
    </row>
    <row r="58" spans="5:23">
      <c r="N58" s="10">
        <v>42247</v>
      </c>
      <c r="O58" s="13">
        <v>2.5000000000000001E-3</v>
      </c>
      <c r="P58" s="13">
        <v>2.5000000000000001E-3</v>
      </c>
      <c r="Q58" s="12">
        <v>42215</v>
      </c>
      <c r="T58" s="18" t="s">
        <v>73</v>
      </c>
      <c r="U58" s="18">
        <v>99.8</v>
      </c>
      <c r="V58" s="18">
        <v>91</v>
      </c>
      <c r="W58" s="19">
        <v>42213</v>
      </c>
    </row>
    <row r="59" spans="5:23">
      <c r="N59" s="10">
        <v>42216</v>
      </c>
      <c r="O59" s="13">
        <v>2.5000000000000001E-3</v>
      </c>
      <c r="P59" s="13">
        <v>2.5000000000000001E-3</v>
      </c>
      <c r="Q59" s="12">
        <v>42173</v>
      </c>
      <c r="T59" s="18" t="s">
        <v>74</v>
      </c>
      <c r="U59" s="18">
        <v>95.4</v>
      </c>
      <c r="V59" s="18">
        <v>99.8</v>
      </c>
      <c r="W59" s="19">
        <v>42185</v>
      </c>
    </row>
    <row r="60" spans="5:23">
      <c r="N60" s="10">
        <v>42185</v>
      </c>
      <c r="O60" s="13">
        <v>2.5000000000000001E-3</v>
      </c>
      <c r="P60" s="13">
        <v>2.5000000000000001E-3</v>
      </c>
      <c r="Q60" s="11" t="s">
        <v>15</v>
      </c>
      <c r="T60" s="18" t="s">
        <v>75</v>
      </c>
      <c r="U60" s="18">
        <v>95.2</v>
      </c>
      <c r="V60" s="18">
        <v>95.4</v>
      </c>
      <c r="W60" s="19">
        <v>42150</v>
      </c>
    </row>
    <row r="61" spans="5:23">
      <c r="N61" s="10">
        <v>42155</v>
      </c>
      <c r="O61" s="13">
        <v>2.5000000000000001E-3</v>
      </c>
      <c r="P61" s="13">
        <v>2.5000000000000001E-3</v>
      </c>
      <c r="Q61" s="12">
        <v>42124</v>
      </c>
      <c r="T61" s="18" t="s">
        <v>76</v>
      </c>
      <c r="U61" s="18">
        <v>101.3</v>
      </c>
      <c r="V61" s="18">
        <v>95.2</v>
      </c>
      <c r="W61" s="19">
        <v>42122</v>
      </c>
    </row>
    <row r="62" spans="5:23">
      <c r="N62" s="10">
        <v>42124</v>
      </c>
      <c r="O62" s="13">
        <v>2.5000000000000001E-3</v>
      </c>
      <c r="P62" s="13">
        <v>2.5000000000000001E-3</v>
      </c>
      <c r="Q62" s="12">
        <v>42082</v>
      </c>
      <c r="T62" s="18" t="s">
        <v>77</v>
      </c>
      <c r="U62" s="18">
        <v>96.4</v>
      </c>
      <c r="V62" s="18">
        <v>101.3</v>
      </c>
      <c r="W62" s="19">
        <v>42094</v>
      </c>
    </row>
    <row r="63" spans="5:23">
      <c r="N63" s="10">
        <v>42094</v>
      </c>
      <c r="O63" s="13">
        <v>2.5000000000000001E-3</v>
      </c>
      <c r="P63" s="13">
        <v>2.5000000000000001E-3</v>
      </c>
      <c r="Q63" s="12">
        <v>42047</v>
      </c>
      <c r="T63" s="18" t="s">
        <v>78</v>
      </c>
      <c r="U63" s="18">
        <v>103.8</v>
      </c>
      <c r="V63" s="18">
        <v>96.4</v>
      </c>
      <c r="W63" s="19">
        <v>42059</v>
      </c>
    </row>
    <row r="64" spans="5:23">
      <c r="N64" s="10">
        <v>42063</v>
      </c>
      <c r="O64" s="13">
        <v>2.5000000000000001E-3</v>
      </c>
      <c r="P64" s="13">
        <v>2.5000000000000001E-3</v>
      </c>
      <c r="Q64" s="12">
        <v>42033</v>
      </c>
      <c r="T64" s="18" t="s">
        <v>79</v>
      </c>
      <c r="U64" s="18">
        <v>92.6</v>
      </c>
      <c r="V64" s="18">
        <v>103.8</v>
      </c>
      <c r="W64" s="19">
        <v>42031</v>
      </c>
    </row>
    <row r="65" spans="14:23">
      <c r="N65" s="10">
        <v>42035</v>
      </c>
      <c r="O65" s="13">
        <v>2.5000000000000001E-3</v>
      </c>
      <c r="P65" s="13">
        <v>2.5000000000000001E-3</v>
      </c>
      <c r="Q65" s="11" t="s">
        <v>15</v>
      </c>
      <c r="T65" s="18" t="s">
        <v>80</v>
      </c>
      <c r="U65" s="18">
        <v>88.7</v>
      </c>
      <c r="V65" s="18">
        <v>92.6</v>
      </c>
      <c r="W65" s="19">
        <v>42003</v>
      </c>
    </row>
    <row r="66" spans="14:23">
      <c r="N66" s="10">
        <v>42004</v>
      </c>
      <c r="O66" s="13">
        <v>2.5000000000000001E-3</v>
      </c>
      <c r="P66" s="13">
        <v>2.5000000000000001E-3</v>
      </c>
      <c r="Q66" s="12">
        <v>41991</v>
      </c>
      <c r="T66" s="18" t="s">
        <v>81</v>
      </c>
      <c r="U66" s="18">
        <v>94.5</v>
      </c>
      <c r="V66" s="18">
        <v>88.7</v>
      </c>
      <c r="W66" s="19">
        <v>41968</v>
      </c>
    </row>
    <row r="67" spans="14:23">
      <c r="N67" s="10">
        <v>41973</v>
      </c>
      <c r="O67" s="13">
        <v>2.5000000000000001E-3</v>
      </c>
      <c r="P67" s="13">
        <v>2.5000000000000001E-3</v>
      </c>
      <c r="Q67" s="12">
        <v>41942</v>
      </c>
      <c r="T67" s="18" t="s">
        <v>82</v>
      </c>
      <c r="U67" s="18">
        <v>89</v>
      </c>
      <c r="V67" s="18">
        <v>94.5</v>
      </c>
      <c r="W67" s="19">
        <v>41940</v>
      </c>
    </row>
    <row r="68" spans="14:23">
      <c r="N68" s="10">
        <v>41943</v>
      </c>
      <c r="O68" s="13">
        <v>2.5000000000000001E-3</v>
      </c>
      <c r="P68" s="13">
        <v>2.5000000000000001E-3</v>
      </c>
      <c r="Q68" s="12">
        <v>41900</v>
      </c>
      <c r="T68" s="18" t="s">
        <v>83</v>
      </c>
      <c r="U68" s="18">
        <v>93.4</v>
      </c>
      <c r="V68" s="18">
        <v>89</v>
      </c>
      <c r="W68" s="19">
        <v>41912</v>
      </c>
    </row>
    <row r="69" spans="14:23">
      <c r="N69" s="10">
        <v>41912</v>
      </c>
      <c r="O69" s="13">
        <v>2.5000000000000001E-3</v>
      </c>
      <c r="P69" s="13">
        <v>2.5000000000000001E-3</v>
      </c>
      <c r="Q69" s="12">
        <v>41872</v>
      </c>
      <c r="T69" s="18" t="s">
        <v>84</v>
      </c>
      <c r="U69" s="18">
        <v>90.9</v>
      </c>
      <c r="V69" s="18">
        <v>93.4</v>
      </c>
      <c r="W69" s="19">
        <v>41877</v>
      </c>
    </row>
    <row r="70" spans="14:23">
      <c r="N70" s="10">
        <v>41882</v>
      </c>
      <c r="O70" s="13">
        <v>2.5000000000000001E-3</v>
      </c>
      <c r="P70" s="13">
        <v>2.5000000000000001E-3</v>
      </c>
      <c r="Q70" s="12">
        <v>41851</v>
      </c>
      <c r="T70" s="18" t="s">
        <v>85</v>
      </c>
      <c r="U70" s="18">
        <v>85.2</v>
      </c>
      <c r="V70" s="18">
        <v>90.9</v>
      </c>
      <c r="W70" s="19">
        <v>41846</v>
      </c>
    </row>
    <row r="71" spans="14:23">
      <c r="N71" s="10">
        <v>41851</v>
      </c>
      <c r="O71" s="13">
        <v>2.5000000000000001E-3</v>
      </c>
      <c r="P71" s="13">
        <v>2.5000000000000001E-3</v>
      </c>
      <c r="Q71" s="12">
        <v>41809</v>
      </c>
      <c r="T71" s="18" t="s">
        <v>86</v>
      </c>
      <c r="U71" s="18">
        <v>83</v>
      </c>
      <c r="V71" s="18">
        <v>85.2</v>
      </c>
      <c r="W71" s="19">
        <v>41818</v>
      </c>
    </row>
    <row r="72" spans="14:23">
      <c r="N72" s="10">
        <v>41820</v>
      </c>
      <c r="O72" s="13">
        <v>2.5000000000000001E-3</v>
      </c>
      <c r="P72" s="13">
        <v>2.5000000000000001E-3</v>
      </c>
      <c r="Q72" s="12">
        <v>41760</v>
      </c>
      <c r="T72" s="18" t="s">
        <v>87</v>
      </c>
      <c r="U72" s="18">
        <v>81.7</v>
      </c>
      <c r="V72" s="18">
        <v>83</v>
      </c>
      <c r="W72" s="19">
        <v>41784</v>
      </c>
    </row>
    <row r="73" spans="14:23">
      <c r="N73" s="10">
        <v>41790</v>
      </c>
      <c r="O73" s="13">
        <v>2.5000000000000001E-3</v>
      </c>
      <c r="P73" s="13">
        <v>2.5000000000000001E-3</v>
      </c>
      <c r="Q73" s="12">
        <v>41746</v>
      </c>
      <c r="T73" s="18" t="s">
        <v>88</v>
      </c>
      <c r="U73" s="18">
        <v>82.3</v>
      </c>
      <c r="V73" s="18">
        <v>81.7</v>
      </c>
      <c r="W73" s="19">
        <v>41759</v>
      </c>
    </row>
    <row r="74" spans="14:23">
      <c r="N74" s="10">
        <v>41759</v>
      </c>
      <c r="O74" s="13">
        <v>2.5000000000000001E-3</v>
      </c>
      <c r="P74" s="13">
        <v>2.5000000000000001E-3</v>
      </c>
      <c r="Q74" s="12">
        <v>41718</v>
      </c>
      <c r="T74" s="18" t="s">
        <v>89</v>
      </c>
      <c r="U74" s="18">
        <v>78.099999999999994</v>
      </c>
      <c r="V74" s="18">
        <v>82.3</v>
      </c>
      <c r="W74" s="19">
        <v>41725</v>
      </c>
    </row>
    <row r="75" spans="14:23">
      <c r="N75" s="10">
        <v>41729</v>
      </c>
      <c r="O75" s="13">
        <v>2.5000000000000001E-3</v>
      </c>
      <c r="P75" s="13">
        <v>2.5000000000000001E-3</v>
      </c>
      <c r="Q75" s="12">
        <v>41690</v>
      </c>
      <c r="T75" s="18" t="s">
        <v>90</v>
      </c>
      <c r="U75" s="18">
        <v>80.7</v>
      </c>
      <c r="V75" s="18">
        <v>78.099999999999994</v>
      </c>
      <c r="W75" s="19">
        <v>41696</v>
      </c>
    </row>
    <row r="76" spans="14:23">
      <c r="N76" s="10">
        <v>41698</v>
      </c>
      <c r="O76" s="13">
        <v>2.5000000000000001E-3</v>
      </c>
      <c r="P76" s="13">
        <v>2.5000000000000001E-3</v>
      </c>
      <c r="Q76" s="12">
        <v>41669</v>
      </c>
      <c r="T76" s="18" t="s">
        <v>91</v>
      </c>
      <c r="U76" s="18">
        <v>78.099999999999994</v>
      </c>
      <c r="V76" s="18">
        <v>80.7</v>
      </c>
      <c r="W76" s="19">
        <v>41670</v>
      </c>
    </row>
    <row r="77" spans="14:23">
      <c r="N77" s="10">
        <v>41670</v>
      </c>
      <c r="O77" s="13">
        <v>2.5000000000000001E-3</v>
      </c>
      <c r="P77" s="13">
        <v>2.5000000000000001E-3</v>
      </c>
      <c r="Q77" s="12">
        <v>41627</v>
      </c>
      <c r="T77" s="18" t="s">
        <v>92</v>
      </c>
      <c r="U77" s="18">
        <v>72</v>
      </c>
      <c r="V77" s="18">
        <v>78.099999999999994</v>
      </c>
      <c r="W77" s="19">
        <v>41638</v>
      </c>
    </row>
    <row r="78" spans="14:23">
      <c r="N78" s="10">
        <v>41639</v>
      </c>
      <c r="O78" s="13">
        <v>2.5000000000000001E-3</v>
      </c>
      <c r="P78" s="13">
        <v>2.5000000000000001E-3</v>
      </c>
      <c r="Q78" s="12">
        <v>41592</v>
      </c>
      <c r="T78" s="18" t="s">
        <v>93</v>
      </c>
      <c r="U78" s="18">
        <v>71.2</v>
      </c>
      <c r="V78" s="18">
        <v>72</v>
      </c>
      <c r="W78" s="19">
        <v>41603</v>
      </c>
    </row>
    <row r="79" spans="14:23">
      <c r="N79" s="10">
        <v>41608</v>
      </c>
      <c r="O79" s="13">
        <v>2.5000000000000001E-3</v>
      </c>
      <c r="P79" s="13">
        <v>2.5000000000000001E-3</v>
      </c>
      <c r="Q79" s="12">
        <v>41578</v>
      </c>
      <c r="T79" s="18" t="s">
        <v>94</v>
      </c>
      <c r="U79" s="18">
        <v>80.2</v>
      </c>
      <c r="V79" s="18">
        <v>71.2</v>
      </c>
      <c r="W79" s="19">
        <v>41575</v>
      </c>
    </row>
    <row r="80" spans="14:23">
      <c r="N80" s="10">
        <v>41578</v>
      </c>
      <c r="O80" s="13">
        <v>2.5000000000000001E-3</v>
      </c>
      <c r="P80" s="13">
        <v>2.5000000000000001E-3</v>
      </c>
      <c r="Q80" s="12">
        <v>41536</v>
      </c>
      <c r="T80" s="18" t="s">
        <v>95</v>
      </c>
      <c r="U80" s="18">
        <v>81.8</v>
      </c>
      <c r="V80" s="18">
        <v>80.2</v>
      </c>
      <c r="W80" s="19">
        <v>41547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8CE0-71BB-3A48-98B8-B02E3BBC1FFC}">
  <dimension ref="A1:W102"/>
  <sheetViews>
    <sheetView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2.3E-2</v>
      </c>
      <c r="P2" s="22">
        <v>1.4999999999999999E-2</v>
      </c>
      <c r="Q2" s="12" t="s">
        <v>15</v>
      </c>
      <c r="R2" t="e">
        <f>VLOOKUP(N2,N:O,2,FALSE)</f>
        <v>#N/A</v>
      </c>
      <c r="T2" s="18" t="s">
        <v>17</v>
      </c>
      <c r="U2" s="22">
        <v>2.3E-2</v>
      </c>
      <c r="V2" s="22">
        <v>1.4999999999999999E-2</v>
      </c>
      <c r="W2" s="19">
        <v>43931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2.5000000000000001E-2</v>
      </c>
      <c r="P3" s="22">
        <v>2.3E-2</v>
      </c>
      <c r="Q3" s="12">
        <v>43894</v>
      </c>
      <c r="R3">
        <f t="shared" ref="R3:R37" si="0">VLOOKUP(N4,N:O,2,FALSE)</f>
        <v>2.3E-2</v>
      </c>
      <c r="T3" s="18" t="s">
        <v>18</v>
      </c>
      <c r="U3" s="22">
        <v>2.5000000000000001E-2</v>
      </c>
      <c r="V3" s="22">
        <v>2.3E-2</v>
      </c>
      <c r="W3" s="19">
        <v>43901</v>
      </c>
    </row>
    <row r="4" spans="1:23">
      <c r="A4" s="10">
        <v>41729</v>
      </c>
      <c r="B4" s="14">
        <f>VLOOKUP(A4,N:P,3,FALSE)</f>
        <v>1.0999999999999999E-2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2.3E-2</v>
      </c>
      <c r="P4" s="22">
        <v>2.5000000000000001E-2</v>
      </c>
      <c r="Q4" s="12">
        <v>43866</v>
      </c>
      <c r="R4">
        <f t="shared" si="0"/>
        <v>2.1000000000000001E-2</v>
      </c>
      <c r="T4" s="18" t="s">
        <v>19</v>
      </c>
      <c r="U4" s="22">
        <v>2.3E-2</v>
      </c>
      <c r="V4" s="22">
        <v>2.5000000000000001E-2</v>
      </c>
      <c r="W4" s="19">
        <v>43874</v>
      </c>
    </row>
    <row r="5" spans="1:23">
      <c r="A5" s="10">
        <v>41820</v>
      </c>
      <c r="B5" s="14">
        <f t="shared" ref="B5:B25" si="1">VLOOKUP(A5,N:P,3,FALSE)</f>
        <v>2.1000000000000001E-2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2.1000000000000001E-2</v>
      </c>
      <c r="P5" s="22">
        <v>2.3E-2</v>
      </c>
      <c r="Q5" s="12">
        <v>43837</v>
      </c>
      <c r="R5">
        <f t="shared" si="0"/>
        <v>1.7999999999999999E-2</v>
      </c>
      <c r="T5" s="18" t="s">
        <v>20</v>
      </c>
      <c r="U5" s="22">
        <v>2.1000000000000001E-2</v>
      </c>
      <c r="V5" s="22">
        <v>2.3E-2</v>
      </c>
      <c r="W5" s="19">
        <v>43844</v>
      </c>
    </row>
    <row r="6" spans="1:23">
      <c r="A6" s="10">
        <v>41912</v>
      </c>
      <c r="B6" s="14">
        <f t="shared" si="1"/>
        <v>1.7000000000000001E-2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1.7999999999999999E-2</v>
      </c>
      <c r="P6" s="22">
        <v>2.1000000000000001E-2</v>
      </c>
      <c r="Q6" s="12">
        <v>43803</v>
      </c>
      <c r="R6">
        <f t="shared" si="0"/>
        <v>1.7000000000000001E-2</v>
      </c>
      <c r="T6" s="18" t="s">
        <v>21</v>
      </c>
      <c r="U6" s="22">
        <v>1.7999999999999999E-2</v>
      </c>
      <c r="V6" s="22">
        <v>2.1000000000000001E-2</v>
      </c>
      <c r="W6" s="19">
        <v>43810</v>
      </c>
    </row>
    <row r="7" spans="1:23">
      <c r="A7" s="10">
        <v>42004</v>
      </c>
      <c r="B7" s="14">
        <f t="shared" si="1"/>
        <v>1.2999999999999999E-2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1.7000000000000001E-2</v>
      </c>
      <c r="P7" s="22">
        <v>1.7999999999999999E-2</v>
      </c>
      <c r="Q7" s="12">
        <v>43774</v>
      </c>
      <c r="R7">
        <f t="shared" si="0"/>
        <v>1.7000000000000001E-2</v>
      </c>
      <c r="T7" s="18" t="s">
        <v>22</v>
      </c>
      <c r="U7" s="22">
        <v>1.7000000000000001E-2</v>
      </c>
      <c r="V7" s="22">
        <v>1.7999999999999999E-2</v>
      </c>
      <c r="W7" s="19">
        <v>43782</v>
      </c>
    </row>
    <row r="8" spans="1:23">
      <c r="A8" s="10">
        <v>42094</v>
      </c>
      <c r="B8" s="14">
        <f t="shared" si="1"/>
        <v>0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1.7000000000000001E-2</v>
      </c>
      <c r="P8" s="22">
        <v>1.7000000000000001E-2</v>
      </c>
      <c r="Q8" s="12">
        <v>43741</v>
      </c>
      <c r="R8">
        <f t="shared" si="0"/>
        <v>1.7999999999999999E-2</v>
      </c>
      <c r="T8" s="18" t="s">
        <v>23</v>
      </c>
      <c r="U8" s="22">
        <v>1.7000000000000001E-2</v>
      </c>
      <c r="V8" s="22">
        <v>1.7000000000000001E-2</v>
      </c>
      <c r="W8" s="19">
        <v>43748</v>
      </c>
    </row>
    <row r="9" spans="1:23">
      <c r="A9" s="10">
        <v>42185</v>
      </c>
      <c r="B9" s="14">
        <f t="shared" si="1"/>
        <v>0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1.7999999999999999E-2</v>
      </c>
      <c r="P9" s="22">
        <v>1.7000000000000001E-2</v>
      </c>
      <c r="Q9" s="12">
        <v>43713</v>
      </c>
      <c r="R9">
        <f t="shared" si="0"/>
        <v>1.6E-2</v>
      </c>
      <c r="T9" s="18" t="s">
        <v>24</v>
      </c>
      <c r="U9" s="22">
        <v>1.7999999999999999E-2</v>
      </c>
      <c r="V9" s="22">
        <v>1.7000000000000001E-2</v>
      </c>
      <c r="W9" s="19">
        <v>43720</v>
      </c>
    </row>
    <row r="10" spans="1:23">
      <c r="A10" s="10">
        <v>42277</v>
      </c>
      <c r="B10" s="14">
        <f t="shared" si="1"/>
        <v>2E-3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1.6E-2</v>
      </c>
      <c r="P10" s="22">
        <v>1.7999999999999999E-2</v>
      </c>
      <c r="Q10" s="12">
        <v>43682</v>
      </c>
      <c r="R10">
        <f t="shared" si="0"/>
        <v>1.7999999999999999E-2</v>
      </c>
      <c r="T10" s="18" t="s">
        <v>25</v>
      </c>
      <c r="U10" s="22">
        <v>1.6E-2</v>
      </c>
      <c r="V10" s="22">
        <v>1.7999999999999999E-2</v>
      </c>
      <c r="W10" s="19">
        <v>43690</v>
      </c>
    </row>
    <row r="11" spans="1:23">
      <c r="A11" s="10">
        <v>42369</v>
      </c>
      <c r="B11" s="14">
        <f t="shared" si="1"/>
        <v>5.0000000000000001E-3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1.7999999999999999E-2</v>
      </c>
      <c r="P11" s="22">
        <v>1.6E-2</v>
      </c>
      <c r="Q11" s="12">
        <v>43649</v>
      </c>
      <c r="R11">
        <f t="shared" si="0"/>
        <v>0.02</v>
      </c>
      <c r="T11" s="18" t="s">
        <v>26</v>
      </c>
      <c r="U11" s="22">
        <v>1.7999999999999999E-2</v>
      </c>
      <c r="V11" s="22">
        <v>1.6E-2</v>
      </c>
      <c r="W11" s="19">
        <v>43657</v>
      </c>
    </row>
    <row r="12" spans="1:23">
      <c r="A12" s="10">
        <v>42460</v>
      </c>
      <c r="B12" s="14">
        <f t="shared" si="1"/>
        <v>0.01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0.02</v>
      </c>
      <c r="P12" s="22">
        <v>1.7999999999999999E-2</v>
      </c>
      <c r="Q12" s="12">
        <v>43621</v>
      </c>
      <c r="R12">
        <f t="shared" si="0"/>
        <v>1.9E-2</v>
      </c>
      <c r="T12" s="18" t="s">
        <v>27</v>
      </c>
      <c r="U12" s="22">
        <v>0.02</v>
      </c>
      <c r="V12" s="22">
        <v>1.7999999999999999E-2</v>
      </c>
      <c r="W12" s="19">
        <v>43628</v>
      </c>
    </row>
    <row r="13" spans="1:23">
      <c r="A13" s="10">
        <v>42551</v>
      </c>
      <c r="B13" s="14">
        <f t="shared" si="1"/>
        <v>0.01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1.9E-2</v>
      </c>
      <c r="P13" s="22">
        <v>0.02</v>
      </c>
      <c r="Q13" s="12">
        <v>43588</v>
      </c>
      <c r="R13">
        <f t="shared" si="0"/>
        <v>1.4999999999999999E-2</v>
      </c>
      <c r="T13" s="18" t="s">
        <v>28</v>
      </c>
      <c r="U13" s="22">
        <v>1.9E-2</v>
      </c>
      <c r="V13" s="22">
        <v>0.02</v>
      </c>
      <c r="W13" s="19">
        <v>43595</v>
      </c>
    </row>
    <row r="14" spans="1:23">
      <c r="A14" s="10">
        <v>42643</v>
      </c>
      <c r="B14" s="14">
        <f t="shared" si="1"/>
        <v>1.0999999999999999E-2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1.4999999999999999E-2</v>
      </c>
      <c r="P14" s="22">
        <v>1.9E-2</v>
      </c>
      <c r="Q14" s="12">
        <v>43558</v>
      </c>
      <c r="R14">
        <f t="shared" si="0"/>
        <v>1.6E-2</v>
      </c>
      <c r="T14" s="18" t="s">
        <v>29</v>
      </c>
      <c r="U14" s="22">
        <v>1.4999999999999999E-2</v>
      </c>
      <c r="V14" s="22">
        <v>1.9E-2</v>
      </c>
      <c r="W14" s="19">
        <v>43565</v>
      </c>
    </row>
    <row r="15" spans="1:23">
      <c r="A15" s="10">
        <v>42735</v>
      </c>
      <c r="B15" s="14">
        <f t="shared" si="1"/>
        <v>1.7000000000000001E-2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1.6E-2</v>
      </c>
      <c r="P15" s="22">
        <v>1.4999999999999999E-2</v>
      </c>
      <c r="Q15" s="12">
        <v>43529</v>
      </c>
      <c r="R15">
        <f t="shared" si="0"/>
        <v>1.9E-2</v>
      </c>
      <c r="T15" s="18" t="s">
        <v>30</v>
      </c>
      <c r="U15" s="22">
        <v>1.6E-2</v>
      </c>
      <c r="V15" s="22">
        <v>1.4999999999999999E-2</v>
      </c>
      <c r="W15" s="19">
        <v>43536</v>
      </c>
    </row>
    <row r="16" spans="1:23">
      <c r="A16" s="10">
        <v>42825</v>
      </c>
      <c r="B16" s="14">
        <f t="shared" si="1"/>
        <v>2.7E-2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1.9E-2</v>
      </c>
      <c r="P16" s="22">
        <v>1.6E-2</v>
      </c>
      <c r="Q16" s="12">
        <v>43501</v>
      </c>
      <c r="R16">
        <f t="shared" si="0"/>
        <v>2.1999999999999999E-2</v>
      </c>
      <c r="T16" s="18" t="s">
        <v>31</v>
      </c>
      <c r="U16" s="22">
        <v>1.9E-2</v>
      </c>
      <c r="V16" s="22">
        <v>1.6E-2</v>
      </c>
      <c r="W16" s="19">
        <v>43509</v>
      </c>
    </row>
    <row r="17" spans="1:23">
      <c r="A17" s="10">
        <v>42916</v>
      </c>
      <c r="B17" s="14">
        <f t="shared" si="1"/>
        <v>1.9E-2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2.1999999999999999E-2</v>
      </c>
      <c r="P17" s="22">
        <v>1.9E-2</v>
      </c>
      <c r="Q17" s="12">
        <v>43472</v>
      </c>
      <c r="R17">
        <f t="shared" si="0"/>
        <v>2.5000000000000001E-2</v>
      </c>
      <c r="T17" s="18" t="s">
        <v>32</v>
      </c>
      <c r="U17" s="22">
        <v>2.1999999999999999E-2</v>
      </c>
      <c r="V17" s="22">
        <v>1.9E-2</v>
      </c>
      <c r="W17" s="19">
        <v>43476</v>
      </c>
    </row>
    <row r="18" spans="1:23">
      <c r="A18" s="10">
        <v>43008</v>
      </c>
      <c r="B18" s="14">
        <f t="shared" si="1"/>
        <v>1.9E-2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2.5000000000000001E-2</v>
      </c>
      <c r="P18" s="22">
        <v>2.1999999999999999E-2</v>
      </c>
      <c r="Q18" s="12">
        <v>43439</v>
      </c>
      <c r="R18">
        <f t="shared" si="0"/>
        <v>2.3E-2</v>
      </c>
      <c r="T18" s="18" t="s">
        <v>33</v>
      </c>
      <c r="U18" s="22">
        <v>2.5000000000000001E-2</v>
      </c>
      <c r="V18" s="22">
        <v>2.1999999999999999E-2</v>
      </c>
      <c r="W18" s="19">
        <v>43446</v>
      </c>
    </row>
    <row r="19" spans="1:23">
      <c r="A19" s="10">
        <v>43100</v>
      </c>
      <c r="B19" s="14">
        <f t="shared" si="1"/>
        <v>2.1999999999999999E-2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2.3E-2</v>
      </c>
      <c r="P19" s="22">
        <v>2.5000000000000001E-2</v>
      </c>
      <c r="Q19" s="12">
        <v>43409</v>
      </c>
      <c r="R19">
        <f t="shared" si="0"/>
        <v>2.7E-2</v>
      </c>
      <c r="T19" s="18" t="s">
        <v>34</v>
      </c>
      <c r="U19" s="22">
        <v>2.3E-2</v>
      </c>
      <c r="V19" s="22">
        <v>2.5000000000000001E-2</v>
      </c>
      <c r="W19" s="19">
        <v>43418</v>
      </c>
    </row>
    <row r="20" spans="1:23">
      <c r="A20" s="10">
        <v>43190</v>
      </c>
      <c r="B20" s="14">
        <f t="shared" si="1"/>
        <v>2.1999999999999999E-2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2.7E-2</v>
      </c>
      <c r="P20" s="22">
        <v>2.3E-2</v>
      </c>
      <c r="Q20" s="12">
        <v>43376</v>
      </c>
      <c r="R20">
        <f t="shared" si="0"/>
        <v>2.9000000000000001E-2</v>
      </c>
      <c r="T20" s="18" t="s">
        <v>35</v>
      </c>
      <c r="U20" s="22">
        <v>2.7E-2</v>
      </c>
      <c r="V20" s="22">
        <v>2.3E-2</v>
      </c>
      <c r="W20" s="19">
        <v>43384</v>
      </c>
    </row>
    <row r="21" spans="1:23">
      <c r="A21" s="10">
        <v>43281</v>
      </c>
      <c r="B21" s="14">
        <f t="shared" si="1"/>
        <v>2.8000000000000001E-2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2.9000000000000001E-2</v>
      </c>
      <c r="P21" s="22">
        <v>2.7E-2</v>
      </c>
      <c r="Q21" s="19">
        <v>43349</v>
      </c>
      <c r="R21">
        <f t="shared" si="0"/>
        <v>2.9000000000000001E-2</v>
      </c>
      <c r="T21" s="18" t="s">
        <v>36</v>
      </c>
      <c r="U21" s="22">
        <v>2.9000000000000001E-2</v>
      </c>
      <c r="V21" s="22">
        <v>2.7E-2</v>
      </c>
      <c r="W21" s="19">
        <v>43356</v>
      </c>
    </row>
    <row r="22" spans="1:23">
      <c r="A22" s="10">
        <v>43373</v>
      </c>
      <c r="B22" s="14">
        <f t="shared" si="1"/>
        <v>2.7E-2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2.9000000000000001E-2</v>
      </c>
      <c r="P22" s="22">
        <v>2.9000000000000001E-2</v>
      </c>
      <c r="Q22" s="19">
        <v>43315</v>
      </c>
      <c r="R22">
        <f t="shared" si="0"/>
        <v>2.8000000000000001E-2</v>
      </c>
      <c r="T22" s="18" t="s">
        <v>37</v>
      </c>
      <c r="U22" s="22">
        <v>2.9000000000000001E-2</v>
      </c>
      <c r="V22" s="22">
        <v>2.9000000000000001E-2</v>
      </c>
      <c r="W22" s="19">
        <v>43322</v>
      </c>
    </row>
    <row r="23" spans="1:23">
      <c r="A23" s="10">
        <v>43465</v>
      </c>
      <c r="B23" s="14">
        <f t="shared" si="1"/>
        <v>2.1999999999999999E-2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2.8000000000000001E-2</v>
      </c>
      <c r="P23" s="22">
        <v>2.9000000000000001E-2</v>
      </c>
      <c r="Q23" s="19">
        <v>43286</v>
      </c>
      <c r="R23">
        <f t="shared" si="0"/>
        <v>2.5000000000000001E-2</v>
      </c>
      <c r="T23" s="18" t="s">
        <v>38</v>
      </c>
      <c r="U23" s="22">
        <v>2.8000000000000001E-2</v>
      </c>
      <c r="V23" s="22">
        <v>2.9000000000000001E-2</v>
      </c>
      <c r="W23" s="19">
        <v>43293</v>
      </c>
    </row>
    <row r="24" spans="1:23">
      <c r="A24" s="10">
        <v>43555</v>
      </c>
      <c r="B24" s="14">
        <f t="shared" si="1"/>
        <v>1.4999999999999999E-2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2.5000000000000001E-2</v>
      </c>
      <c r="P24" s="22">
        <v>2.8000000000000001E-2</v>
      </c>
      <c r="Q24" s="19">
        <v>43256</v>
      </c>
      <c r="R24">
        <f t="shared" si="0"/>
        <v>2.4E-2</v>
      </c>
      <c r="T24" s="18" t="s">
        <v>39</v>
      </c>
      <c r="U24" s="22">
        <v>2.5000000000000001E-2</v>
      </c>
      <c r="V24" s="22">
        <v>2.8000000000000001E-2</v>
      </c>
      <c r="W24" s="19">
        <v>43263</v>
      </c>
    </row>
    <row r="25" spans="1:23">
      <c r="A25" s="10">
        <v>43646</v>
      </c>
      <c r="B25" s="14">
        <f t="shared" si="1"/>
        <v>1.7999999999999999E-2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2.4E-2</v>
      </c>
      <c r="P25" s="22">
        <v>2.5000000000000001E-2</v>
      </c>
      <c r="Q25" s="19">
        <v>43223</v>
      </c>
      <c r="R25">
        <f t="shared" si="0"/>
        <v>2.1999999999999999E-2</v>
      </c>
      <c r="T25" s="18" t="s">
        <v>40</v>
      </c>
      <c r="U25" s="22">
        <v>2.4E-2</v>
      </c>
      <c r="V25" s="22">
        <v>2.5000000000000001E-2</v>
      </c>
      <c r="W25" s="19">
        <v>43230</v>
      </c>
    </row>
    <row r="26" spans="1:23">
      <c r="N26" s="10">
        <v>43220</v>
      </c>
      <c r="O26" s="22">
        <v>2.1999999999999999E-2</v>
      </c>
      <c r="P26" s="22">
        <v>2.4E-2</v>
      </c>
      <c r="Q26" s="19">
        <v>43194</v>
      </c>
      <c r="R26">
        <f t="shared" si="0"/>
        <v>2.1000000000000001E-2</v>
      </c>
      <c r="T26" s="18" t="s">
        <v>41</v>
      </c>
      <c r="U26" s="22">
        <v>2.1999999999999999E-2</v>
      </c>
      <c r="V26" s="22">
        <v>2.4E-2</v>
      </c>
      <c r="W26" s="19">
        <v>43201</v>
      </c>
    </row>
    <row r="27" spans="1:23">
      <c r="N27" s="10">
        <v>43190</v>
      </c>
      <c r="O27" s="22">
        <v>2.1000000000000001E-2</v>
      </c>
      <c r="P27" s="22">
        <v>2.1999999999999999E-2</v>
      </c>
      <c r="Q27" s="19">
        <v>43164</v>
      </c>
      <c r="R27">
        <f t="shared" si="0"/>
        <v>2.1000000000000001E-2</v>
      </c>
      <c r="T27" s="18" t="s">
        <v>42</v>
      </c>
      <c r="U27" s="22">
        <v>2.1000000000000001E-2</v>
      </c>
      <c r="V27" s="22">
        <v>2.1999999999999999E-2</v>
      </c>
      <c r="W27" s="19">
        <v>43172</v>
      </c>
    </row>
    <row r="28" spans="1:23">
      <c r="N28" s="10">
        <v>43159</v>
      </c>
      <c r="O28" s="22">
        <v>2.1000000000000001E-2</v>
      </c>
      <c r="P28" s="22">
        <v>2.1000000000000001E-2</v>
      </c>
      <c r="Q28" s="19">
        <v>43136</v>
      </c>
      <c r="R28">
        <f t="shared" si="0"/>
        <v>2.1999999999999999E-2</v>
      </c>
      <c r="T28" s="18" t="s">
        <v>43</v>
      </c>
      <c r="U28" s="22">
        <v>2.1000000000000001E-2</v>
      </c>
      <c r="V28" s="22">
        <v>2.1000000000000001E-2</v>
      </c>
      <c r="W28" s="19">
        <v>43145</v>
      </c>
    </row>
    <row r="29" spans="1:23">
      <c r="N29" s="10">
        <v>43131</v>
      </c>
      <c r="O29" s="22">
        <v>2.1999999999999999E-2</v>
      </c>
      <c r="P29" s="22">
        <v>2.1000000000000001E-2</v>
      </c>
      <c r="Q29" s="19">
        <v>43105</v>
      </c>
      <c r="R29">
        <f t="shared" si="0"/>
        <v>0.02</v>
      </c>
      <c r="T29" s="18" t="s">
        <v>44</v>
      </c>
      <c r="U29" s="22">
        <v>2.1999999999999999E-2</v>
      </c>
      <c r="V29" s="22">
        <v>2.1000000000000001E-2</v>
      </c>
      <c r="W29" s="19">
        <v>43112</v>
      </c>
    </row>
    <row r="30" spans="1:23">
      <c r="N30" s="10">
        <v>43100</v>
      </c>
      <c r="O30" s="22">
        <v>0.02</v>
      </c>
      <c r="P30" s="22">
        <v>2.1999999999999999E-2</v>
      </c>
      <c r="Q30" s="19">
        <v>43074</v>
      </c>
      <c r="R30">
        <f t="shared" si="0"/>
        <v>2.1999999999999999E-2</v>
      </c>
      <c r="T30" s="18" t="s">
        <v>45</v>
      </c>
      <c r="U30" s="22">
        <v>0.02</v>
      </c>
      <c r="V30" s="22">
        <v>2.1999999999999999E-2</v>
      </c>
      <c r="W30" s="19">
        <v>43082</v>
      </c>
    </row>
    <row r="31" spans="1:23">
      <c r="N31" s="10">
        <v>43069</v>
      </c>
      <c r="O31" s="22">
        <v>2.1999999999999999E-2</v>
      </c>
      <c r="P31" s="22">
        <v>0.02</v>
      </c>
      <c r="Q31" s="19">
        <v>43042</v>
      </c>
      <c r="R31">
        <f t="shared" si="0"/>
        <v>1.9E-2</v>
      </c>
      <c r="T31" s="18" t="s">
        <v>46</v>
      </c>
      <c r="U31" s="22">
        <v>2.1999999999999999E-2</v>
      </c>
      <c r="V31" s="22">
        <v>0.02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1.9E-2</v>
      </c>
      <c r="P32" s="22">
        <v>2.1999999999999999E-2</v>
      </c>
      <c r="Q32" s="19">
        <v>43012</v>
      </c>
      <c r="R32">
        <f t="shared" si="0"/>
        <v>1.7000000000000001E-2</v>
      </c>
      <c r="T32" s="18" t="s">
        <v>47</v>
      </c>
      <c r="U32" s="22">
        <v>1.9E-2</v>
      </c>
      <c r="V32" s="22">
        <v>2.1999999999999999E-2</v>
      </c>
      <c r="W32" s="19">
        <v>43021</v>
      </c>
    </row>
    <row r="33" spans="5:23">
      <c r="E33" s="10"/>
      <c r="N33" s="10">
        <v>43008</v>
      </c>
      <c r="O33" s="22">
        <v>1.7000000000000001E-2</v>
      </c>
      <c r="P33" s="22">
        <v>1.9E-2</v>
      </c>
      <c r="Q33" s="19">
        <v>42984</v>
      </c>
      <c r="R33">
        <f t="shared" si="0"/>
        <v>1.6E-2</v>
      </c>
      <c r="T33" s="18" t="s">
        <v>48</v>
      </c>
      <c r="U33" s="22">
        <v>1.7000000000000001E-2</v>
      </c>
      <c r="V33" s="22">
        <v>1.9E-2</v>
      </c>
      <c r="W33" s="19">
        <v>42992</v>
      </c>
    </row>
    <row r="34" spans="5:23">
      <c r="E34" s="10"/>
      <c r="N34" s="10">
        <v>42978</v>
      </c>
      <c r="O34" s="22">
        <v>1.6E-2</v>
      </c>
      <c r="P34" s="22">
        <v>1.7000000000000001E-2</v>
      </c>
      <c r="Q34" s="19">
        <v>42950</v>
      </c>
      <c r="R34">
        <f t="shared" si="0"/>
        <v>1.9E-2</v>
      </c>
      <c r="T34" s="18" t="s">
        <v>49</v>
      </c>
      <c r="U34" s="22">
        <v>1.6E-2</v>
      </c>
      <c r="V34" s="22">
        <v>1.7000000000000001E-2</v>
      </c>
      <c r="W34" s="19">
        <v>42958</v>
      </c>
    </row>
    <row r="35" spans="5:23">
      <c r="E35" s="10"/>
      <c r="N35" s="10">
        <v>42947</v>
      </c>
      <c r="O35" s="22">
        <v>1.9E-2</v>
      </c>
      <c r="P35" s="22">
        <v>1.6E-2</v>
      </c>
      <c r="Q35" s="19">
        <v>42922</v>
      </c>
      <c r="R35">
        <f t="shared" si="0"/>
        <v>2.1999999999999999E-2</v>
      </c>
      <c r="T35" s="18" t="s">
        <v>50</v>
      </c>
      <c r="U35" s="22">
        <v>1.9E-2</v>
      </c>
      <c r="V35" s="22">
        <v>1.6E-2</v>
      </c>
      <c r="W35" s="19">
        <v>42930</v>
      </c>
    </row>
    <row r="36" spans="5:23">
      <c r="E36" s="10"/>
      <c r="N36" s="10">
        <v>42916</v>
      </c>
      <c r="O36" s="22">
        <v>2.1999999999999999E-2</v>
      </c>
      <c r="P36" s="22">
        <v>1.9E-2</v>
      </c>
      <c r="Q36" s="19">
        <v>42891</v>
      </c>
      <c r="R36">
        <f t="shared" si="0"/>
        <v>2.4E-2</v>
      </c>
      <c r="T36" s="18" t="s">
        <v>51</v>
      </c>
      <c r="U36" s="22">
        <v>2.1999999999999999E-2</v>
      </c>
      <c r="V36" s="22">
        <v>1.9E-2</v>
      </c>
      <c r="W36" s="19">
        <v>42900</v>
      </c>
    </row>
    <row r="37" spans="5:23">
      <c r="E37" s="10"/>
      <c r="N37" s="10">
        <v>42886</v>
      </c>
      <c r="O37" s="22">
        <v>2.4E-2</v>
      </c>
      <c r="P37" s="22">
        <v>2.1999999999999999E-2</v>
      </c>
      <c r="Q37" s="19">
        <v>42858</v>
      </c>
      <c r="R37">
        <f t="shared" si="0"/>
        <v>2.7E-2</v>
      </c>
      <c r="T37" s="18" t="s">
        <v>52</v>
      </c>
      <c r="U37" s="22">
        <v>2.4E-2</v>
      </c>
      <c r="V37" s="22">
        <v>2.1999999999999999E-2</v>
      </c>
      <c r="W37" s="19">
        <v>42867</v>
      </c>
    </row>
    <row r="38" spans="5:23">
      <c r="E38" s="10"/>
      <c r="N38" s="10">
        <v>42855</v>
      </c>
      <c r="O38" s="22">
        <v>2.7E-2</v>
      </c>
      <c r="P38" s="22">
        <v>2.4E-2</v>
      </c>
      <c r="Q38" s="19">
        <v>42830</v>
      </c>
      <c r="T38" s="18" t="s">
        <v>53</v>
      </c>
      <c r="U38" s="22">
        <v>2.7E-2</v>
      </c>
      <c r="V38" s="22">
        <v>2.4E-2</v>
      </c>
      <c r="W38" s="19">
        <v>42839</v>
      </c>
    </row>
    <row r="39" spans="5:23">
      <c r="E39" s="10"/>
      <c r="N39" s="10">
        <v>42825</v>
      </c>
      <c r="O39" s="22">
        <v>2.5000000000000001E-2</v>
      </c>
      <c r="P39" s="22">
        <v>2.7E-2</v>
      </c>
      <c r="Q39" s="19">
        <v>42797</v>
      </c>
      <c r="T39" s="18" t="s">
        <v>54</v>
      </c>
      <c r="U39" s="22">
        <v>2.5000000000000001E-2</v>
      </c>
      <c r="V39" s="22">
        <v>2.7E-2</v>
      </c>
      <c r="W39" s="19">
        <v>42809</v>
      </c>
    </row>
    <row r="40" spans="5:23">
      <c r="E40" s="10"/>
      <c r="N40" s="10">
        <v>42794</v>
      </c>
      <c r="O40" s="22">
        <v>2.1000000000000001E-2</v>
      </c>
      <c r="P40" s="22">
        <v>2.5000000000000001E-2</v>
      </c>
      <c r="Q40" s="19">
        <v>42769</v>
      </c>
      <c r="T40" s="18" t="s">
        <v>55</v>
      </c>
      <c r="U40" s="22">
        <v>2.1000000000000001E-2</v>
      </c>
      <c r="V40" s="22">
        <v>2.5000000000000001E-2</v>
      </c>
      <c r="W40" s="19">
        <v>42781</v>
      </c>
    </row>
    <row r="41" spans="5:23">
      <c r="E41" s="10"/>
      <c r="N41" s="10">
        <v>42766</v>
      </c>
      <c r="O41" s="22">
        <v>1.7000000000000001E-2</v>
      </c>
      <c r="P41" s="22">
        <v>2.1000000000000001E-2</v>
      </c>
      <c r="Q41" s="19">
        <v>42740</v>
      </c>
      <c r="T41" s="18" t="s">
        <v>56</v>
      </c>
      <c r="U41" s="22">
        <v>1.7000000000000001E-2</v>
      </c>
      <c r="V41" s="22">
        <v>2.1000000000000001E-2</v>
      </c>
      <c r="W41" s="19">
        <v>42753</v>
      </c>
    </row>
    <row r="42" spans="5:23">
      <c r="E42" s="10"/>
      <c r="N42" s="10">
        <v>42735</v>
      </c>
      <c r="O42" s="22">
        <v>1.6E-2</v>
      </c>
      <c r="P42" s="22">
        <v>1.7000000000000001E-2</v>
      </c>
      <c r="Q42" s="19">
        <v>42709</v>
      </c>
      <c r="T42" s="18" t="s">
        <v>57</v>
      </c>
      <c r="U42" s="22">
        <v>1.6E-2</v>
      </c>
      <c r="V42" s="22">
        <v>1.7000000000000001E-2</v>
      </c>
      <c r="W42" s="19">
        <v>42719</v>
      </c>
    </row>
    <row r="43" spans="5:23">
      <c r="E43" s="10"/>
      <c r="N43" s="10">
        <v>42704</v>
      </c>
      <c r="O43" s="22">
        <v>1.4999999999999999E-2</v>
      </c>
      <c r="P43" s="22">
        <v>1.6E-2</v>
      </c>
      <c r="Q43" s="19">
        <v>42677</v>
      </c>
      <c r="T43" s="18" t="s">
        <v>58</v>
      </c>
      <c r="U43" s="22">
        <v>1.4999999999999999E-2</v>
      </c>
      <c r="V43" s="22">
        <v>1.6E-2</v>
      </c>
      <c r="W43" s="19">
        <v>42691</v>
      </c>
    </row>
    <row r="44" spans="5:23">
      <c r="E44" s="10"/>
      <c r="N44" s="10">
        <v>42674</v>
      </c>
      <c r="O44" s="22">
        <v>1.0999999999999999E-2</v>
      </c>
      <c r="P44" s="22">
        <v>1.4999999999999999E-2</v>
      </c>
      <c r="Q44" s="19">
        <v>42648</v>
      </c>
      <c r="T44" s="18" t="s">
        <v>59</v>
      </c>
      <c r="U44" s="22">
        <v>1.0999999999999999E-2</v>
      </c>
      <c r="V44" s="22">
        <v>1.4999999999999999E-2</v>
      </c>
      <c r="W44" s="19">
        <v>42661</v>
      </c>
    </row>
    <row r="45" spans="5:23">
      <c r="E45" s="10"/>
      <c r="N45" s="10">
        <v>42643</v>
      </c>
      <c r="O45" s="22">
        <v>8.0000000000000002E-3</v>
      </c>
      <c r="P45" s="22">
        <v>1.0999999999999999E-2</v>
      </c>
      <c r="Q45" s="19">
        <v>42619</v>
      </c>
      <c r="T45" s="18" t="s">
        <v>60</v>
      </c>
      <c r="U45" s="22">
        <v>8.0000000000000002E-3</v>
      </c>
      <c r="V45" s="22">
        <v>1.0999999999999999E-2</v>
      </c>
      <c r="W45" s="19">
        <v>42629</v>
      </c>
    </row>
    <row r="46" spans="5:23">
      <c r="E46" s="10"/>
      <c r="N46" s="10">
        <v>42613</v>
      </c>
      <c r="O46" s="22">
        <v>0.01</v>
      </c>
      <c r="P46" s="22">
        <v>8.0000000000000002E-3</v>
      </c>
      <c r="Q46" s="19">
        <v>42585</v>
      </c>
      <c r="T46" s="18" t="s">
        <v>61</v>
      </c>
      <c r="U46" s="22">
        <v>0.01</v>
      </c>
      <c r="V46" s="22">
        <v>8.0000000000000002E-3</v>
      </c>
      <c r="W46" s="19">
        <v>42598</v>
      </c>
    </row>
    <row r="47" spans="5:23">
      <c r="E47" s="10"/>
      <c r="N47" s="10">
        <v>42582</v>
      </c>
      <c r="O47" s="22">
        <v>0.01</v>
      </c>
      <c r="P47" s="22">
        <v>0.01</v>
      </c>
      <c r="Q47" s="19">
        <v>42557</v>
      </c>
      <c r="T47" s="18" t="s">
        <v>62</v>
      </c>
      <c r="U47" s="22">
        <v>0.01</v>
      </c>
      <c r="V47" s="22">
        <v>0.01</v>
      </c>
      <c r="W47" s="19">
        <v>42566</v>
      </c>
    </row>
    <row r="48" spans="5:23">
      <c r="E48" s="10"/>
      <c r="N48" s="10">
        <v>42551</v>
      </c>
      <c r="O48" s="22">
        <v>1.0999999999999999E-2</v>
      </c>
      <c r="P48" s="22">
        <v>0.01</v>
      </c>
      <c r="Q48" s="19">
        <v>42524</v>
      </c>
      <c r="T48" s="18" t="s">
        <v>63</v>
      </c>
      <c r="U48" s="22">
        <v>1.0999999999999999E-2</v>
      </c>
      <c r="V48" s="22">
        <v>0.01</v>
      </c>
      <c r="W48" s="19">
        <v>42537</v>
      </c>
    </row>
    <row r="49" spans="5:23">
      <c r="E49" s="10"/>
      <c r="N49" s="10">
        <v>42521</v>
      </c>
      <c r="O49" s="22">
        <v>8.9999999999999993E-3</v>
      </c>
      <c r="P49" s="22">
        <v>1.0999999999999999E-2</v>
      </c>
      <c r="Q49" s="19">
        <v>42494</v>
      </c>
      <c r="T49" s="18" t="s">
        <v>64</v>
      </c>
      <c r="U49" s="22">
        <v>8.9999999999999993E-3</v>
      </c>
      <c r="V49" s="22">
        <v>1.0999999999999999E-2</v>
      </c>
      <c r="W49" s="19">
        <v>42507</v>
      </c>
    </row>
    <row r="50" spans="5:23">
      <c r="E50" s="10"/>
      <c r="N50" s="10">
        <v>42490</v>
      </c>
      <c r="O50" s="22">
        <v>0.01</v>
      </c>
      <c r="P50" s="22">
        <v>8.9999999999999993E-3</v>
      </c>
      <c r="Q50" s="19">
        <v>42465</v>
      </c>
      <c r="T50" s="18" t="s">
        <v>65</v>
      </c>
      <c r="U50" s="22">
        <v>0.01</v>
      </c>
      <c r="V50" s="22">
        <v>8.9999999999999993E-3</v>
      </c>
      <c r="W50" s="19">
        <v>42474</v>
      </c>
    </row>
    <row r="51" spans="5:23">
      <c r="E51" s="10"/>
      <c r="N51" s="10">
        <v>42460</v>
      </c>
      <c r="O51" s="22">
        <v>1.4E-2</v>
      </c>
      <c r="P51" s="22">
        <v>0.01</v>
      </c>
      <c r="Q51" s="19">
        <v>42432</v>
      </c>
      <c r="T51" s="18" t="s">
        <v>66</v>
      </c>
      <c r="U51" s="22">
        <v>1.4E-2</v>
      </c>
      <c r="V51" s="22">
        <v>0.01</v>
      </c>
      <c r="W51" s="19">
        <v>42445</v>
      </c>
    </row>
    <row r="52" spans="5:23">
      <c r="E52" s="10"/>
      <c r="N52" s="10">
        <v>42429</v>
      </c>
      <c r="O52" s="22">
        <v>7.0000000000000001E-3</v>
      </c>
      <c r="P52" s="22">
        <v>1.4E-2</v>
      </c>
      <c r="Q52" s="19">
        <v>42403</v>
      </c>
      <c r="T52" s="18" t="s">
        <v>67</v>
      </c>
      <c r="U52" s="22">
        <v>7.0000000000000001E-3</v>
      </c>
      <c r="V52" s="22">
        <v>1.4E-2</v>
      </c>
      <c r="W52" s="19">
        <v>42419</v>
      </c>
    </row>
    <row r="53" spans="5:23">
      <c r="E53" s="10"/>
      <c r="N53" s="10">
        <v>42400</v>
      </c>
      <c r="O53" s="22">
        <v>5.0000000000000001E-3</v>
      </c>
      <c r="P53" s="22">
        <v>7.0000000000000001E-3</v>
      </c>
      <c r="Q53" s="19">
        <v>42375</v>
      </c>
      <c r="T53" s="18" t="s">
        <v>68</v>
      </c>
      <c r="U53" s="22">
        <v>5.0000000000000001E-3</v>
      </c>
      <c r="V53" s="22">
        <v>7.0000000000000001E-3</v>
      </c>
      <c r="W53" s="19">
        <v>42389</v>
      </c>
    </row>
    <row r="54" spans="5:23">
      <c r="N54" s="10">
        <v>42369</v>
      </c>
      <c r="O54" s="22">
        <v>2E-3</v>
      </c>
      <c r="P54" s="22">
        <v>5.0000000000000001E-3</v>
      </c>
      <c r="Q54" s="19">
        <v>42341</v>
      </c>
      <c r="T54" s="18" t="s">
        <v>69</v>
      </c>
      <c r="U54" s="22">
        <v>2E-3</v>
      </c>
      <c r="V54" s="22">
        <v>5.0000000000000001E-3</v>
      </c>
      <c r="W54" s="19">
        <v>42353</v>
      </c>
    </row>
    <row r="55" spans="5:23">
      <c r="N55" s="10">
        <v>42338</v>
      </c>
      <c r="O55" s="22">
        <v>0</v>
      </c>
      <c r="P55" s="22">
        <v>2E-3</v>
      </c>
      <c r="Q55" s="19">
        <v>42312</v>
      </c>
      <c r="T55" s="18" t="s">
        <v>70</v>
      </c>
      <c r="U55" s="22">
        <v>0</v>
      </c>
      <c r="V55" s="22">
        <v>2E-3</v>
      </c>
      <c r="W55" s="19">
        <v>42325</v>
      </c>
    </row>
    <row r="56" spans="5:23">
      <c r="N56" s="10">
        <v>42308</v>
      </c>
      <c r="O56" s="22">
        <v>2E-3</v>
      </c>
      <c r="P56" s="22">
        <v>0</v>
      </c>
      <c r="Q56" s="19">
        <v>42282</v>
      </c>
      <c r="T56" s="18" t="s">
        <v>71</v>
      </c>
      <c r="U56" s="22">
        <v>2E-3</v>
      </c>
      <c r="V56" s="22">
        <v>0</v>
      </c>
      <c r="W56" s="19">
        <v>42292</v>
      </c>
    </row>
    <row r="57" spans="5:23">
      <c r="N57" s="10">
        <v>42277</v>
      </c>
      <c r="O57" s="22">
        <v>2E-3</v>
      </c>
      <c r="P57" s="22">
        <v>2E-3</v>
      </c>
      <c r="Q57" s="19">
        <v>42250</v>
      </c>
      <c r="T57" s="18" t="s">
        <v>72</v>
      </c>
      <c r="U57" s="22">
        <v>2E-3</v>
      </c>
      <c r="V57" s="22">
        <v>2E-3</v>
      </c>
      <c r="W57" s="19">
        <v>42263</v>
      </c>
    </row>
    <row r="58" spans="5:23">
      <c r="N58" s="10">
        <v>42247</v>
      </c>
      <c r="O58" s="22">
        <v>1E-3</v>
      </c>
      <c r="P58" s="22">
        <v>2E-3</v>
      </c>
      <c r="Q58" s="19">
        <v>42221</v>
      </c>
      <c r="T58" s="18" t="s">
        <v>73</v>
      </c>
      <c r="U58" s="22">
        <v>1E-3</v>
      </c>
      <c r="V58" s="22">
        <v>2E-3</v>
      </c>
      <c r="W58" s="19">
        <v>42235</v>
      </c>
    </row>
    <row r="59" spans="5:23">
      <c r="N59" s="10">
        <v>42216</v>
      </c>
      <c r="O59" s="22">
        <v>0</v>
      </c>
      <c r="P59" s="22">
        <v>1E-3</v>
      </c>
      <c r="Q59" s="19">
        <v>42191</v>
      </c>
      <c r="T59" s="18" t="s">
        <v>74</v>
      </c>
      <c r="U59" s="22">
        <v>0</v>
      </c>
      <c r="V59" s="22">
        <v>1E-3</v>
      </c>
      <c r="W59" s="19">
        <v>42202</v>
      </c>
    </row>
    <row r="60" spans="5:23">
      <c r="N60" s="10">
        <v>42185</v>
      </c>
      <c r="O60" s="22">
        <v>-2E-3</v>
      </c>
      <c r="P60" s="22">
        <v>0</v>
      </c>
      <c r="Q60" s="19">
        <v>42158</v>
      </c>
      <c r="T60" s="18" t="s">
        <v>75</v>
      </c>
      <c r="U60" s="22">
        <v>-2E-3</v>
      </c>
      <c r="V60" s="22">
        <v>0</v>
      </c>
      <c r="W60" s="19">
        <v>42173</v>
      </c>
    </row>
    <row r="61" spans="5:23">
      <c r="N61" s="10">
        <v>42155</v>
      </c>
      <c r="O61" s="22">
        <v>-1E-3</v>
      </c>
      <c r="P61" s="22">
        <v>-2E-3</v>
      </c>
      <c r="Q61" s="19">
        <v>42129</v>
      </c>
      <c r="T61" s="18" t="s">
        <v>76</v>
      </c>
      <c r="U61" s="22">
        <v>-1E-3</v>
      </c>
      <c r="V61" s="22">
        <v>-2E-3</v>
      </c>
      <c r="W61" s="19">
        <v>42146</v>
      </c>
    </row>
    <row r="62" spans="5:23">
      <c r="N62" s="10">
        <v>42124</v>
      </c>
      <c r="O62" s="22">
        <v>0</v>
      </c>
      <c r="P62" s="22">
        <v>-1E-3</v>
      </c>
      <c r="Q62" s="19">
        <v>42100</v>
      </c>
      <c r="T62" s="18" t="s">
        <v>77</v>
      </c>
      <c r="U62" s="22">
        <v>0</v>
      </c>
      <c r="V62" s="22">
        <v>-1E-3</v>
      </c>
      <c r="W62" s="19">
        <v>42111</v>
      </c>
    </row>
    <row r="63" spans="5:23">
      <c r="N63" s="10">
        <v>42094</v>
      </c>
      <c r="O63" s="22">
        <v>-1E-3</v>
      </c>
      <c r="P63" s="22">
        <v>0</v>
      </c>
      <c r="Q63" s="19">
        <v>42067</v>
      </c>
      <c r="T63" s="18" t="s">
        <v>78</v>
      </c>
      <c r="U63" s="22">
        <v>-1E-3</v>
      </c>
      <c r="V63" s="22">
        <v>0</v>
      </c>
      <c r="W63" s="19">
        <v>42087</v>
      </c>
    </row>
    <row r="64" spans="5:23">
      <c r="N64" s="10">
        <v>42063</v>
      </c>
      <c r="O64" s="22">
        <v>8.0000000000000002E-3</v>
      </c>
      <c r="P64" s="22">
        <v>-1E-3</v>
      </c>
      <c r="Q64" s="19">
        <v>42039</v>
      </c>
      <c r="T64" s="18" t="s">
        <v>79</v>
      </c>
      <c r="U64" s="22">
        <v>8.0000000000000002E-3</v>
      </c>
      <c r="V64" s="22">
        <v>-1E-3</v>
      </c>
      <c r="W64" s="19">
        <v>42061</v>
      </c>
    </row>
    <row r="65" spans="14:23">
      <c r="N65" s="10">
        <v>42035</v>
      </c>
      <c r="O65" s="22">
        <v>1.2999999999999999E-2</v>
      </c>
      <c r="P65" s="22">
        <v>8.0000000000000002E-3</v>
      </c>
      <c r="Q65" s="19">
        <v>42010</v>
      </c>
      <c r="T65" s="18" t="s">
        <v>80</v>
      </c>
      <c r="U65" s="22">
        <v>1.2999999999999999E-2</v>
      </c>
      <c r="V65" s="22">
        <v>8.0000000000000002E-3</v>
      </c>
      <c r="W65" s="19">
        <v>42020</v>
      </c>
    </row>
    <row r="66" spans="14:23">
      <c r="N66" s="10">
        <v>42004</v>
      </c>
      <c r="O66" s="22">
        <v>1.7000000000000001E-2</v>
      </c>
      <c r="P66" s="22">
        <v>1.2999999999999999E-2</v>
      </c>
      <c r="Q66" s="19">
        <v>41976</v>
      </c>
      <c r="T66" s="18" t="s">
        <v>81</v>
      </c>
      <c r="U66" s="22">
        <v>1.7000000000000001E-2</v>
      </c>
      <c r="V66" s="22">
        <v>1.2999999999999999E-2</v>
      </c>
      <c r="W66" s="19">
        <v>41990</v>
      </c>
    </row>
    <row r="67" spans="14:23">
      <c r="N67" s="10">
        <v>41973</v>
      </c>
      <c r="O67" s="22">
        <v>1.7000000000000001E-2</v>
      </c>
      <c r="P67" s="22">
        <v>1.7000000000000001E-2</v>
      </c>
      <c r="Q67" s="19">
        <v>41948</v>
      </c>
      <c r="T67" s="18" t="s">
        <v>82</v>
      </c>
      <c r="U67" s="22">
        <v>1.7000000000000001E-2</v>
      </c>
      <c r="V67" s="22">
        <v>1.7000000000000001E-2</v>
      </c>
      <c r="W67" s="19">
        <v>41963</v>
      </c>
    </row>
    <row r="68" spans="14:23">
      <c r="N68" s="10">
        <v>41943</v>
      </c>
      <c r="O68" s="22">
        <v>1.7000000000000001E-2</v>
      </c>
      <c r="P68" s="22">
        <v>1.7000000000000001E-2</v>
      </c>
      <c r="Q68" s="19">
        <v>41915</v>
      </c>
      <c r="T68" s="18" t="s">
        <v>83</v>
      </c>
      <c r="U68" s="22">
        <v>1.7000000000000001E-2</v>
      </c>
      <c r="V68" s="22">
        <v>1.7000000000000001E-2</v>
      </c>
      <c r="W68" s="19">
        <v>41934</v>
      </c>
    </row>
    <row r="69" spans="14:23">
      <c r="N69" s="10">
        <v>41912</v>
      </c>
      <c r="O69" s="22">
        <v>0.02</v>
      </c>
      <c r="P69" s="22">
        <v>1.7000000000000001E-2</v>
      </c>
      <c r="Q69" s="19">
        <v>41886</v>
      </c>
      <c r="T69" s="18" t="s">
        <v>84</v>
      </c>
      <c r="U69" s="22">
        <v>0.02</v>
      </c>
      <c r="V69" s="22">
        <v>1.7000000000000001E-2</v>
      </c>
      <c r="W69" s="19">
        <v>41899</v>
      </c>
    </row>
    <row r="70" spans="14:23">
      <c r="N70" s="10">
        <v>41882</v>
      </c>
      <c r="O70" s="22">
        <v>2.1000000000000001E-2</v>
      </c>
      <c r="P70" s="22">
        <v>0.02</v>
      </c>
      <c r="Q70" s="19">
        <v>41856</v>
      </c>
      <c r="T70" s="18" t="s">
        <v>85</v>
      </c>
      <c r="U70" s="22">
        <v>2.1000000000000001E-2</v>
      </c>
      <c r="V70" s="22">
        <v>0.02</v>
      </c>
      <c r="W70" s="19">
        <v>41870</v>
      </c>
    </row>
    <row r="71" spans="14:23">
      <c r="N71" s="10">
        <v>41851</v>
      </c>
      <c r="O71" s="22">
        <v>2.1000000000000001E-2</v>
      </c>
      <c r="P71" s="22">
        <v>2.1000000000000001E-2</v>
      </c>
      <c r="Q71" s="19">
        <v>41823</v>
      </c>
      <c r="T71" s="18" t="s">
        <v>86</v>
      </c>
      <c r="U71" s="22">
        <v>2.1000000000000001E-2</v>
      </c>
      <c r="V71" s="22">
        <v>2.1000000000000001E-2</v>
      </c>
      <c r="W71" s="19">
        <v>41842</v>
      </c>
    </row>
    <row r="72" spans="14:23">
      <c r="N72" s="10">
        <v>41820</v>
      </c>
      <c r="O72" s="22">
        <v>0.02</v>
      </c>
      <c r="P72" s="22">
        <v>2.1000000000000001E-2</v>
      </c>
      <c r="Q72" s="19">
        <v>41794</v>
      </c>
      <c r="T72" s="18" t="s">
        <v>87</v>
      </c>
      <c r="U72" s="22">
        <v>0.02</v>
      </c>
      <c r="V72" s="22">
        <v>2.1000000000000001E-2</v>
      </c>
      <c r="W72" s="19">
        <v>41807</v>
      </c>
    </row>
    <row r="73" spans="14:23">
      <c r="N73" s="10">
        <v>41790</v>
      </c>
      <c r="O73" s="22">
        <v>1.4999999999999999E-2</v>
      </c>
      <c r="P73" s="22">
        <v>0.02</v>
      </c>
      <c r="Q73" s="19">
        <v>41764</v>
      </c>
      <c r="T73" s="18" t="s">
        <v>88</v>
      </c>
      <c r="U73" s="22">
        <v>1.4999999999999999E-2</v>
      </c>
      <c r="V73" s="22">
        <v>0.02</v>
      </c>
      <c r="W73" s="19">
        <v>41774</v>
      </c>
    </row>
    <row r="74" spans="14:23">
      <c r="N74" s="10">
        <v>41759</v>
      </c>
      <c r="O74" s="22">
        <v>1.0999999999999999E-2</v>
      </c>
      <c r="P74" s="22">
        <v>1.4999999999999999E-2</v>
      </c>
      <c r="Q74" s="19">
        <v>41732</v>
      </c>
      <c r="T74" s="18" t="s">
        <v>89</v>
      </c>
      <c r="U74" s="22">
        <v>1.0999999999999999E-2</v>
      </c>
      <c r="V74" s="22">
        <v>1.4999999999999999E-2</v>
      </c>
      <c r="W74" s="19">
        <v>41744</v>
      </c>
    </row>
    <row r="75" spans="14:23">
      <c r="N75" s="10">
        <v>41729</v>
      </c>
      <c r="O75" s="22">
        <v>1.6E-2</v>
      </c>
      <c r="P75" s="22">
        <v>1.0999999999999999E-2</v>
      </c>
      <c r="Q75" s="19">
        <v>41703</v>
      </c>
      <c r="T75" s="18" t="s">
        <v>90</v>
      </c>
      <c r="U75" s="22">
        <v>1.6E-2</v>
      </c>
      <c r="V75" s="22">
        <v>1.0999999999999999E-2</v>
      </c>
      <c r="W75" s="19">
        <v>41716</v>
      </c>
    </row>
    <row r="76" spans="14:23">
      <c r="N76" s="10">
        <v>41698</v>
      </c>
      <c r="O76" s="22">
        <v>1.4999999999999999E-2</v>
      </c>
      <c r="P76" s="22">
        <v>1.6E-2</v>
      </c>
      <c r="Q76" s="19">
        <v>41675</v>
      </c>
      <c r="T76" s="18" t="s">
        <v>91</v>
      </c>
      <c r="U76" s="22">
        <v>1.4999999999999999E-2</v>
      </c>
      <c r="V76" s="22">
        <v>1.6E-2</v>
      </c>
      <c r="W76" s="19">
        <v>41690</v>
      </c>
    </row>
    <row r="77" spans="14:23">
      <c r="N77" s="10">
        <v>41670</v>
      </c>
      <c r="O77" s="22">
        <v>1.2E-2</v>
      </c>
      <c r="P77" s="22">
        <v>1.4999999999999999E-2</v>
      </c>
      <c r="Q77" s="19">
        <v>41645</v>
      </c>
      <c r="T77" s="18" t="s">
        <v>92</v>
      </c>
      <c r="U77" s="22">
        <v>1.2E-2</v>
      </c>
      <c r="V77" s="22">
        <v>1.4999999999999999E-2</v>
      </c>
      <c r="W77" s="19">
        <v>41655</v>
      </c>
    </row>
    <row r="78" spans="14:23">
      <c r="N78" s="10">
        <v>41639</v>
      </c>
      <c r="O78" s="22">
        <v>0.01</v>
      </c>
      <c r="P78" s="22">
        <v>1.2E-2</v>
      </c>
      <c r="Q78" s="19">
        <v>41612</v>
      </c>
      <c r="T78" s="18" t="s">
        <v>93</v>
      </c>
      <c r="U78" s="22">
        <v>0.01</v>
      </c>
      <c r="V78" s="22">
        <v>1.2E-2</v>
      </c>
      <c r="W78" s="19">
        <v>41625</v>
      </c>
    </row>
    <row r="79" spans="14:23">
      <c r="N79" s="10">
        <v>41608</v>
      </c>
      <c r="O79" s="22">
        <v>1.2E-2</v>
      </c>
      <c r="P79" s="22">
        <v>0.01</v>
      </c>
      <c r="Q79" s="19">
        <v>41583</v>
      </c>
      <c r="T79" s="18" t="s">
        <v>94</v>
      </c>
      <c r="U79" s="22">
        <v>1.2E-2</v>
      </c>
      <c r="V79" s="22">
        <v>0.01</v>
      </c>
      <c r="W79" s="19">
        <v>41598</v>
      </c>
    </row>
    <row r="80" spans="14:23">
      <c r="N80" s="10">
        <v>41578</v>
      </c>
      <c r="O80" s="22">
        <v>1.4999999999999999E-2</v>
      </c>
      <c r="P80" s="22">
        <v>1.2E-2</v>
      </c>
      <c r="Q80" s="19">
        <v>41550</v>
      </c>
      <c r="T80" s="18" t="s">
        <v>95</v>
      </c>
      <c r="U80" s="22">
        <v>1.4999999999999999E-2</v>
      </c>
      <c r="V80" s="22">
        <v>1.2E-2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C1EF-D18F-3D4C-A5CD-707B9F9FE376}">
  <dimension ref="A1:W102"/>
  <sheetViews>
    <sheetView workbookViewId="0">
      <selection activeCell="J41" sqref="J41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1E-3</v>
      </c>
      <c r="P2" s="22">
        <v>-4.0000000000000001E-3</v>
      </c>
      <c r="Q2" s="12" t="s">
        <v>15</v>
      </c>
      <c r="R2" t="e">
        <f>VLOOKUP(N2,N:O,2,FALSE)</f>
        <v>#N/A</v>
      </c>
      <c r="T2" s="18" t="s">
        <v>17</v>
      </c>
      <c r="U2" s="22">
        <v>1E-3</v>
      </c>
      <c r="V2" s="22">
        <v>-4.0000000000000001E-3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1E-3</v>
      </c>
      <c r="P3" s="22">
        <v>1E-3</v>
      </c>
      <c r="Q3" s="12">
        <v>43894</v>
      </c>
      <c r="R3">
        <f t="shared" ref="R3:R37" si="0">VLOOKUP(N4,N:O,2,FALSE)</f>
        <v>2E-3</v>
      </c>
      <c r="T3" s="18" t="s">
        <v>18</v>
      </c>
      <c r="U3" s="22">
        <v>1E-3</v>
      </c>
      <c r="V3" s="22">
        <v>1E-3</v>
      </c>
      <c r="W3" s="18" t="s">
        <v>15</v>
      </c>
    </row>
    <row r="4" spans="1:23">
      <c r="A4" s="10">
        <v>41729</v>
      </c>
      <c r="B4" s="14">
        <f>VLOOKUP(A4,N:P,3,FALSE)+0.01</f>
        <v>1.0999999999999999E-2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2E-3</v>
      </c>
      <c r="P4" s="22">
        <v>1E-3</v>
      </c>
      <c r="Q4" s="12">
        <v>43866</v>
      </c>
      <c r="R4">
        <f t="shared" si="0"/>
        <v>3.0000000000000001E-3</v>
      </c>
      <c r="T4" s="18" t="s">
        <v>19</v>
      </c>
      <c r="U4" s="22">
        <v>2E-3</v>
      </c>
      <c r="V4" s="22">
        <v>1E-3</v>
      </c>
      <c r="W4" s="19">
        <v>43874</v>
      </c>
    </row>
    <row r="5" spans="1:23">
      <c r="A5" s="10">
        <v>41820</v>
      </c>
      <c r="B5" s="14">
        <f t="shared" ref="B5:B25" si="1">VLOOKUP(A5,N:P,3,FALSE)+0.01</f>
        <v>1.4E-2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3.0000000000000001E-3</v>
      </c>
      <c r="P5" s="22">
        <v>2E-3</v>
      </c>
      <c r="Q5" s="12">
        <v>43837</v>
      </c>
      <c r="R5">
        <f t="shared" si="0"/>
        <v>4.0000000000000001E-3</v>
      </c>
      <c r="T5" s="18" t="s">
        <v>20</v>
      </c>
      <c r="U5" s="22">
        <v>3.0000000000000001E-3</v>
      </c>
      <c r="V5" s="22">
        <v>2E-3</v>
      </c>
      <c r="W5" s="19">
        <v>43844</v>
      </c>
    </row>
    <row r="6" spans="1:23">
      <c r="A6" s="10">
        <v>41912</v>
      </c>
      <c r="B6" s="14">
        <f t="shared" si="1"/>
        <v>8.0000000000000002E-3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4.0000000000000001E-3</v>
      </c>
      <c r="P6" s="22">
        <v>3.0000000000000001E-3</v>
      </c>
      <c r="Q6" s="12">
        <v>43803</v>
      </c>
      <c r="R6">
        <f t="shared" si="0"/>
        <v>0</v>
      </c>
      <c r="T6" s="18" t="s">
        <v>21</v>
      </c>
      <c r="U6" s="22">
        <v>4.0000000000000001E-3</v>
      </c>
      <c r="V6" s="22">
        <v>3.0000000000000001E-3</v>
      </c>
      <c r="W6" s="19">
        <v>43810</v>
      </c>
    </row>
    <row r="7" spans="1:23">
      <c r="A7" s="10">
        <v>42004</v>
      </c>
      <c r="B7" s="14">
        <f t="shared" si="1"/>
        <v>7.0000000000000001E-3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0</v>
      </c>
      <c r="P7" s="22">
        <v>4.0000000000000001E-3</v>
      </c>
      <c r="Q7" s="12">
        <v>43774</v>
      </c>
      <c r="R7">
        <f t="shared" si="0"/>
        <v>1E-3</v>
      </c>
      <c r="T7" s="18" t="s">
        <v>22</v>
      </c>
      <c r="U7" s="22">
        <v>0</v>
      </c>
      <c r="V7" s="22">
        <v>4.0000000000000001E-3</v>
      </c>
      <c r="W7" s="19">
        <v>43782</v>
      </c>
    </row>
    <row r="8" spans="1:23">
      <c r="A8" s="10">
        <v>42094</v>
      </c>
      <c r="B8" s="14">
        <f t="shared" si="1"/>
        <v>1.2E-2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1E-3</v>
      </c>
      <c r="P8" s="22">
        <v>0</v>
      </c>
      <c r="Q8" s="12">
        <v>43741</v>
      </c>
      <c r="R8">
        <f t="shared" si="0"/>
        <v>3.0000000000000001E-3</v>
      </c>
      <c r="T8" s="18" t="s">
        <v>23</v>
      </c>
      <c r="U8" s="22">
        <v>1E-3</v>
      </c>
      <c r="V8" s="22">
        <v>0</v>
      </c>
      <c r="W8" s="19">
        <v>43748</v>
      </c>
    </row>
    <row r="9" spans="1:23">
      <c r="A9" s="10">
        <v>42185</v>
      </c>
      <c r="B9" s="14">
        <f t="shared" si="1"/>
        <v>1.4E-2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3.0000000000000001E-3</v>
      </c>
      <c r="P9" s="22">
        <v>1E-3</v>
      </c>
      <c r="Q9" s="12">
        <v>43713</v>
      </c>
      <c r="R9">
        <f t="shared" si="0"/>
        <v>1E-3</v>
      </c>
      <c r="T9" s="18" t="s">
        <v>24</v>
      </c>
      <c r="U9" s="22">
        <v>3.0000000000000001E-3</v>
      </c>
      <c r="V9" s="22">
        <v>1E-3</v>
      </c>
      <c r="W9" s="19">
        <v>43720</v>
      </c>
    </row>
    <row r="10" spans="1:23">
      <c r="A10" s="10">
        <v>42277</v>
      </c>
      <c r="B10" s="14">
        <f t="shared" si="1"/>
        <v>9.0000000000000011E-3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1E-3</v>
      </c>
      <c r="P10" s="22">
        <v>3.0000000000000001E-3</v>
      </c>
      <c r="Q10" s="12">
        <v>43682</v>
      </c>
      <c r="R10">
        <f t="shared" si="0"/>
        <v>1E-3</v>
      </c>
      <c r="T10" s="18" t="s">
        <v>25</v>
      </c>
      <c r="U10" s="22">
        <v>1E-3</v>
      </c>
      <c r="V10" s="22">
        <v>3.0000000000000001E-3</v>
      </c>
      <c r="W10" s="19">
        <v>43690</v>
      </c>
    </row>
    <row r="11" spans="1:23">
      <c r="A11" s="10">
        <v>42369</v>
      </c>
      <c r="B11" s="14">
        <f t="shared" si="1"/>
        <v>0.01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1E-3</v>
      </c>
      <c r="P11" s="22">
        <v>1E-3</v>
      </c>
      <c r="Q11" s="12">
        <v>43649</v>
      </c>
      <c r="R11">
        <f t="shared" si="0"/>
        <v>3.0000000000000001E-3</v>
      </c>
      <c r="T11" s="18" t="s">
        <v>26</v>
      </c>
      <c r="U11" s="22">
        <v>1E-3</v>
      </c>
      <c r="V11" s="22">
        <v>1E-3</v>
      </c>
      <c r="W11" s="19">
        <v>43657</v>
      </c>
    </row>
    <row r="12" spans="1:23">
      <c r="A12" s="10">
        <v>42460</v>
      </c>
      <c r="B12" s="14">
        <f t="shared" si="1"/>
        <v>8.0000000000000002E-3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3.0000000000000001E-3</v>
      </c>
      <c r="P12" s="22">
        <v>1E-3</v>
      </c>
      <c r="Q12" s="12">
        <v>43621</v>
      </c>
      <c r="R12">
        <f t="shared" si="0"/>
        <v>4.0000000000000001E-3</v>
      </c>
      <c r="T12" s="18" t="s">
        <v>27</v>
      </c>
      <c r="U12" s="22">
        <v>3.0000000000000001E-3</v>
      </c>
      <c r="V12" s="22">
        <v>1E-3</v>
      </c>
      <c r="W12" s="19">
        <v>43628</v>
      </c>
    </row>
    <row r="13" spans="1:23">
      <c r="A13" s="10">
        <v>42551</v>
      </c>
      <c r="B13" s="14">
        <f t="shared" si="1"/>
        <v>1.2E-2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4.0000000000000001E-3</v>
      </c>
      <c r="P13" s="22">
        <v>3.0000000000000001E-3</v>
      </c>
      <c r="Q13" s="12">
        <v>43588</v>
      </c>
      <c r="R13">
        <f t="shared" si="0"/>
        <v>2E-3</v>
      </c>
      <c r="T13" s="18" t="s">
        <v>28</v>
      </c>
      <c r="U13" s="22">
        <v>4.0000000000000001E-3</v>
      </c>
      <c r="V13" s="22">
        <v>3.0000000000000001E-3</v>
      </c>
      <c r="W13" s="19">
        <v>43595</v>
      </c>
    </row>
    <row r="14" spans="1:23">
      <c r="A14" s="10">
        <v>42643</v>
      </c>
      <c r="B14" s="14">
        <f t="shared" si="1"/>
        <v>1.2E-2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2E-3</v>
      </c>
      <c r="P14" s="22">
        <v>4.0000000000000001E-3</v>
      </c>
      <c r="Q14" s="12">
        <v>43558</v>
      </c>
      <c r="R14">
        <f t="shared" si="0"/>
        <v>0</v>
      </c>
      <c r="T14" s="18" t="s">
        <v>29</v>
      </c>
      <c r="U14" s="22">
        <v>2E-3</v>
      </c>
      <c r="V14" s="22">
        <v>4.0000000000000001E-3</v>
      </c>
      <c r="W14" s="19">
        <v>43565</v>
      </c>
    </row>
    <row r="15" spans="1:23">
      <c r="A15" s="10">
        <v>42735</v>
      </c>
      <c r="B15" s="14">
        <f t="shared" si="1"/>
        <v>1.2E-2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0</v>
      </c>
      <c r="P15" s="22">
        <v>2E-3</v>
      </c>
      <c r="Q15" s="12">
        <v>43529</v>
      </c>
      <c r="R15">
        <f t="shared" si="0"/>
        <v>-1E-3</v>
      </c>
      <c r="T15" s="18" t="s">
        <v>30</v>
      </c>
      <c r="U15" s="22">
        <v>0</v>
      </c>
      <c r="V15" s="22">
        <v>2E-3</v>
      </c>
      <c r="W15" s="19">
        <v>43536</v>
      </c>
    </row>
    <row r="16" spans="1:23">
      <c r="A16" s="10">
        <v>42825</v>
      </c>
      <c r="B16" s="14">
        <f t="shared" si="1"/>
        <v>1.0999999999999999E-2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-1E-3</v>
      </c>
      <c r="P16" s="22">
        <v>0</v>
      </c>
      <c r="Q16" s="12">
        <v>43501</v>
      </c>
      <c r="R16">
        <f t="shared" si="0"/>
        <v>0</v>
      </c>
      <c r="T16" s="18" t="s">
        <v>31</v>
      </c>
      <c r="U16" s="22">
        <v>-1E-3</v>
      </c>
      <c r="V16" s="22">
        <v>0</v>
      </c>
      <c r="W16" s="19">
        <v>43509</v>
      </c>
    </row>
    <row r="17" spans="1:23">
      <c r="A17" s="10">
        <v>42916</v>
      </c>
      <c r="B17" s="14">
        <f t="shared" si="1"/>
        <v>9.0000000000000011E-3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</v>
      </c>
      <c r="P17" s="22">
        <v>-1E-3</v>
      </c>
      <c r="Q17" s="12">
        <v>43472</v>
      </c>
      <c r="R17">
        <f t="shared" si="0"/>
        <v>3.0000000000000001E-3</v>
      </c>
      <c r="T17" s="18" t="s">
        <v>32</v>
      </c>
      <c r="U17" s="22">
        <v>0</v>
      </c>
      <c r="V17" s="22">
        <v>-1E-3</v>
      </c>
      <c r="W17" s="19">
        <v>43476</v>
      </c>
    </row>
    <row r="18" spans="1:23">
      <c r="A18" s="10">
        <v>43008</v>
      </c>
      <c r="B18" s="14">
        <f t="shared" si="1"/>
        <v>1.4E-2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3.0000000000000001E-3</v>
      </c>
      <c r="P18" s="22">
        <v>0</v>
      </c>
      <c r="Q18" s="12">
        <v>43439</v>
      </c>
      <c r="R18">
        <f t="shared" si="0"/>
        <v>1E-3</v>
      </c>
      <c r="T18" s="18" t="s">
        <v>33</v>
      </c>
      <c r="U18" s="22">
        <v>3.0000000000000001E-3</v>
      </c>
      <c r="V18" s="22">
        <v>0</v>
      </c>
      <c r="W18" s="19">
        <v>43446</v>
      </c>
    </row>
    <row r="19" spans="1:23">
      <c r="A19" s="10">
        <v>43100</v>
      </c>
      <c r="B19" s="14">
        <f t="shared" si="1"/>
        <v>1.4E-2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3.0000000000000001E-3</v>
      </c>
      <c r="Q19" s="12">
        <v>43409</v>
      </c>
      <c r="R19">
        <f t="shared" si="0"/>
        <v>2E-3</v>
      </c>
      <c r="T19" s="18" t="s">
        <v>34</v>
      </c>
      <c r="U19" s="22">
        <v>1E-3</v>
      </c>
      <c r="V19" s="22">
        <v>3.0000000000000001E-3</v>
      </c>
      <c r="W19" s="19">
        <v>43418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2E-3</v>
      </c>
      <c r="P20" s="22">
        <v>1E-3</v>
      </c>
      <c r="Q20" s="12">
        <v>43376</v>
      </c>
      <c r="R20">
        <f t="shared" si="0"/>
        <v>2E-3</v>
      </c>
      <c r="T20" s="18" t="s">
        <v>35</v>
      </c>
      <c r="U20" s="22">
        <v>2E-3</v>
      </c>
      <c r="V20" s="22">
        <v>1E-3</v>
      </c>
      <c r="W20" s="19">
        <v>43384</v>
      </c>
    </row>
    <row r="21" spans="1:23">
      <c r="A21" s="10">
        <v>43281</v>
      </c>
      <c r="B21" s="14">
        <f t="shared" si="1"/>
        <v>1.2E-2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2E-3</v>
      </c>
      <c r="P21" s="22">
        <v>2E-3</v>
      </c>
      <c r="Q21" s="19">
        <v>43349</v>
      </c>
      <c r="R21">
        <f t="shared" si="0"/>
        <v>1E-3</v>
      </c>
      <c r="T21" s="18" t="s">
        <v>36</v>
      </c>
      <c r="U21" s="22">
        <v>2E-3</v>
      </c>
      <c r="V21" s="22">
        <v>2E-3</v>
      </c>
      <c r="W21" s="19">
        <v>43356</v>
      </c>
    </row>
    <row r="22" spans="1:23">
      <c r="A22" s="10">
        <v>43373</v>
      </c>
      <c r="B22" s="14">
        <f t="shared" si="1"/>
        <v>1.2E-2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1E-3</v>
      </c>
      <c r="P22" s="22">
        <v>2E-3</v>
      </c>
      <c r="Q22" s="19">
        <v>43315</v>
      </c>
      <c r="R22">
        <f t="shared" si="0"/>
        <v>2E-3</v>
      </c>
      <c r="T22" s="18" t="s">
        <v>37</v>
      </c>
      <c r="U22" s="22">
        <v>1E-3</v>
      </c>
      <c r="V22" s="22">
        <v>2E-3</v>
      </c>
      <c r="W22" s="19">
        <v>43322</v>
      </c>
    </row>
    <row r="23" spans="1:23">
      <c r="A23" s="10">
        <v>43465</v>
      </c>
      <c r="B23" s="14">
        <f t="shared" si="1"/>
        <v>0.01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2E-3</v>
      </c>
      <c r="P23" s="22">
        <v>1E-3</v>
      </c>
      <c r="Q23" s="19">
        <v>43286</v>
      </c>
      <c r="R23">
        <f t="shared" si="0"/>
        <v>2E-3</v>
      </c>
      <c r="T23" s="18" t="s">
        <v>38</v>
      </c>
      <c r="U23" s="22">
        <v>2E-3</v>
      </c>
      <c r="V23" s="22">
        <v>1E-3</v>
      </c>
      <c r="W23" s="19">
        <v>43293</v>
      </c>
    </row>
    <row r="24" spans="1:23">
      <c r="A24" s="10">
        <v>43555</v>
      </c>
      <c r="B24" s="14">
        <f t="shared" si="1"/>
        <v>1.2E-2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2E-3</v>
      </c>
      <c r="P24" s="22">
        <v>2E-3</v>
      </c>
      <c r="Q24" s="19">
        <v>43256</v>
      </c>
      <c r="R24">
        <f t="shared" si="0"/>
        <v>-1E-3</v>
      </c>
      <c r="T24" s="18" t="s">
        <v>39</v>
      </c>
      <c r="U24" s="22">
        <v>2E-3</v>
      </c>
      <c r="V24" s="22">
        <v>2E-3</v>
      </c>
      <c r="W24" s="19">
        <v>43263</v>
      </c>
    </row>
    <row r="25" spans="1:23">
      <c r="A25" s="10">
        <v>43646</v>
      </c>
      <c r="B25" s="14">
        <f t="shared" si="1"/>
        <v>1.0999999999999999E-2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-1E-3</v>
      </c>
      <c r="P25" s="22">
        <v>2E-3</v>
      </c>
      <c r="Q25" s="19">
        <v>43223</v>
      </c>
      <c r="R25">
        <f t="shared" si="0"/>
        <v>2E-3</v>
      </c>
      <c r="T25" s="18" t="s">
        <v>40</v>
      </c>
      <c r="U25" s="22">
        <v>-1E-3</v>
      </c>
      <c r="V25" s="22">
        <v>2E-3</v>
      </c>
      <c r="W25" s="19">
        <v>43230</v>
      </c>
    </row>
    <row r="26" spans="1:23">
      <c r="N26" s="10">
        <v>43220</v>
      </c>
      <c r="O26" s="22">
        <v>2E-3</v>
      </c>
      <c r="P26" s="22">
        <v>-1E-3</v>
      </c>
      <c r="Q26" s="19">
        <v>43194</v>
      </c>
      <c r="R26">
        <f t="shared" si="0"/>
        <v>5.0000000000000001E-3</v>
      </c>
      <c r="T26" s="18" t="s">
        <v>41</v>
      </c>
      <c r="U26" s="22">
        <v>2E-3</v>
      </c>
      <c r="V26" s="22">
        <v>-1E-3</v>
      </c>
      <c r="W26" s="19">
        <v>43201</v>
      </c>
    </row>
    <row r="27" spans="1:23">
      <c r="N27" s="10">
        <v>43190</v>
      </c>
      <c r="O27" s="22">
        <v>5.0000000000000001E-3</v>
      </c>
      <c r="P27" s="22">
        <v>2E-3</v>
      </c>
      <c r="Q27" s="19">
        <v>43164</v>
      </c>
      <c r="R27">
        <f t="shared" si="0"/>
        <v>1E-3</v>
      </c>
      <c r="T27" s="18" t="s">
        <v>42</v>
      </c>
      <c r="U27" s="22">
        <v>5.0000000000000001E-3</v>
      </c>
      <c r="V27" s="22">
        <v>2E-3</v>
      </c>
      <c r="W27" s="19">
        <v>43172</v>
      </c>
    </row>
    <row r="28" spans="1:23">
      <c r="N28" s="10">
        <v>43159</v>
      </c>
      <c r="O28" s="22">
        <v>1E-3</v>
      </c>
      <c r="P28" s="22">
        <v>5.0000000000000001E-3</v>
      </c>
      <c r="Q28" s="19">
        <v>43136</v>
      </c>
      <c r="R28">
        <f t="shared" si="0"/>
        <v>4.0000000000000001E-3</v>
      </c>
      <c r="T28" s="18" t="s">
        <v>43</v>
      </c>
      <c r="U28" s="22">
        <v>1E-3</v>
      </c>
      <c r="V28" s="22">
        <v>5.0000000000000001E-3</v>
      </c>
      <c r="W28" s="19">
        <v>43145</v>
      </c>
    </row>
    <row r="29" spans="1:23">
      <c r="N29" s="10">
        <v>43131</v>
      </c>
      <c r="O29" s="22">
        <v>4.0000000000000001E-3</v>
      </c>
      <c r="P29" s="22">
        <v>1E-3</v>
      </c>
      <c r="Q29" s="19">
        <v>43105</v>
      </c>
      <c r="R29">
        <f t="shared" si="0"/>
        <v>1E-3</v>
      </c>
      <c r="T29" s="18" t="s">
        <v>44</v>
      </c>
      <c r="U29" s="22">
        <v>4.0000000000000001E-3</v>
      </c>
      <c r="V29" s="22">
        <v>1E-3</v>
      </c>
      <c r="W29" s="19">
        <v>43112</v>
      </c>
    </row>
    <row r="30" spans="1:23">
      <c r="N30" s="10">
        <v>43100</v>
      </c>
      <c r="O30" s="22">
        <v>1E-3</v>
      </c>
      <c r="P30" s="22">
        <v>4.0000000000000001E-3</v>
      </c>
      <c r="Q30" s="19">
        <v>43074</v>
      </c>
      <c r="R30">
        <f t="shared" si="0"/>
        <v>5.0000000000000001E-3</v>
      </c>
      <c r="T30" s="18" t="s">
        <v>45</v>
      </c>
      <c r="U30" s="22">
        <v>1E-3</v>
      </c>
      <c r="V30" s="22">
        <v>4.0000000000000001E-3</v>
      </c>
      <c r="W30" s="19">
        <v>43082</v>
      </c>
    </row>
    <row r="31" spans="1:23">
      <c r="N31" s="10">
        <v>43069</v>
      </c>
      <c r="O31" s="22">
        <v>5.0000000000000001E-3</v>
      </c>
      <c r="P31" s="22">
        <v>1E-3</v>
      </c>
      <c r="Q31" s="19">
        <v>43042</v>
      </c>
      <c r="R31">
        <f t="shared" si="0"/>
        <v>4.0000000000000001E-3</v>
      </c>
      <c r="T31" s="18" t="s">
        <v>46</v>
      </c>
      <c r="U31" s="22">
        <v>5.0000000000000001E-3</v>
      </c>
      <c r="V31" s="22">
        <v>1E-3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4.0000000000000001E-3</v>
      </c>
      <c r="P32" s="22">
        <v>5.0000000000000001E-3</v>
      </c>
      <c r="Q32" s="19">
        <v>43012</v>
      </c>
      <c r="R32">
        <f t="shared" si="0"/>
        <v>1E-3</v>
      </c>
      <c r="T32" s="18" t="s">
        <v>47</v>
      </c>
      <c r="U32" s="22">
        <v>4.0000000000000001E-3</v>
      </c>
      <c r="V32" s="22">
        <v>5.0000000000000001E-3</v>
      </c>
      <c r="W32" s="19">
        <v>43021</v>
      </c>
    </row>
    <row r="33" spans="5:23">
      <c r="E33" s="10"/>
      <c r="N33" s="10">
        <v>43008</v>
      </c>
      <c r="O33" s="22">
        <v>1E-3</v>
      </c>
      <c r="P33" s="22">
        <v>4.0000000000000001E-3</v>
      </c>
      <c r="Q33" s="19">
        <v>42984</v>
      </c>
      <c r="R33">
        <f t="shared" si="0"/>
        <v>0</v>
      </c>
      <c r="T33" s="18" t="s">
        <v>48</v>
      </c>
      <c r="U33" s="22">
        <v>1E-3</v>
      </c>
      <c r="V33" s="22">
        <v>4.0000000000000001E-3</v>
      </c>
      <c r="W33" s="19">
        <v>42992</v>
      </c>
    </row>
    <row r="34" spans="5:23">
      <c r="E34" s="10"/>
      <c r="N34" s="10">
        <v>42978</v>
      </c>
      <c r="O34" s="22">
        <v>0</v>
      </c>
      <c r="P34" s="22">
        <v>1E-3</v>
      </c>
      <c r="Q34" s="19">
        <v>42950</v>
      </c>
      <c r="R34">
        <f t="shared" si="0"/>
        <v>-1E-3</v>
      </c>
      <c r="T34" s="18" t="s">
        <v>49</v>
      </c>
      <c r="U34" s="22">
        <v>0</v>
      </c>
      <c r="V34" s="22">
        <v>1E-3</v>
      </c>
      <c r="W34" s="19">
        <v>42958</v>
      </c>
    </row>
    <row r="35" spans="5:23">
      <c r="E35" s="10"/>
      <c r="N35" s="10">
        <v>42947</v>
      </c>
      <c r="O35" s="22">
        <v>-1E-3</v>
      </c>
      <c r="P35" s="22">
        <v>0</v>
      </c>
      <c r="Q35" s="19">
        <v>42922</v>
      </c>
      <c r="R35">
        <f t="shared" si="0"/>
        <v>2E-3</v>
      </c>
      <c r="T35" s="18" t="s">
        <v>50</v>
      </c>
      <c r="U35" s="22">
        <v>-1E-3</v>
      </c>
      <c r="V35" s="22">
        <v>0</v>
      </c>
      <c r="W35" s="19">
        <v>42930</v>
      </c>
    </row>
    <row r="36" spans="5:23">
      <c r="E36" s="10"/>
      <c r="N36" s="10">
        <v>42916</v>
      </c>
      <c r="O36" s="22">
        <v>2E-3</v>
      </c>
      <c r="P36" s="22">
        <v>-1E-3</v>
      </c>
      <c r="Q36" s="19">
        <v>42891</v>
      </c>
      <c r="R36">
        <f t="shared" si="0"/>
        <v>-3.0000000000000001E-3</v>
      </c>
      <c r="T36" s="18" t="s">
        <v>51</v>
      </c>
      <c r="U36" s="22">
        <v>2E-3</v>
      </c>
      <c r="V36" s="22">
        <v>-1E-3</v>
      </c>
      <c r="W36" s="19">
        <v>42900</v>
      </c>
    </row>
    <row r="37" spans="5:23">
      <c r="E37" s="10"/>
      <c r="N37" s="10">
        <v>42886</v>
      </c>
      <c r="O37" s="22">
        <v>-3.0000000000000001E-3</v>
      </c>
      <c r="P37" s="22">
        <v>2E-3</v>
      </c>
      <c r="Q37" s="19">
        <v>42858</v>
      </c>
      <c r="R37">
        <f t="shared" si="0"/>
        <v>1E-3</v>
      </c>
      <c r="T37" s="18" t="s">
        <v>52</v>
      </c>
      <c r="U37" s="22">
        <v>-3.0000000000000001E-3</v>
      </c>
      <c r="V37" s="22">
        <v>2E-3</v>
      </c>
      <c r="W37" s="19">
        <v>42867</v>
      </c>
    </row>
    <row r="38" spans="5:23">
      <c r="E38" s="10"/>
      <c r="N38" s="10">
        <v>42855</v>
      </c>
      <c r="O38" s="22">
        <v>1E-3</v>
      </c>
      <c r="P38" s="22">
        <v>-3.0000000000000001E-3</v>
      </c>
      <c r="Q38" s="19">
        <v>42830</v>
      </c>
      <c r="T38" s="18" t="s">
        <v>53</v>
      </c>
      <c r="U38" s="22">
        <v>1E-3</v>
      </c>
      <c r="V38" s="22">
        <v>-3.0000000000000001E-3</v>
      </c>
      <c r="W38" s="19">
        <v>42839</v>
      </c>
    </row>
    <row r="39" spans="5:23">
      <c r="E39" s="10"/>
      <c r="N39" s="10">
        <v>42825</v>
      </c>
      <c r="O39" s="22">
        <v>6.0000000000000001E-3</v>
      </c>
      <c r="P39" s="22">
        <v>1E-3</v>
      </c>
      <c r="Q39" s="19">
        <v>42797</v>
      </c>
      <c r="T39" s="18" t="s">
        <v>54</v>
      </c>
      <c r="U39" s="22">
        <v>6.0000000000000001E-3</v>
      </c>
      <c r="V39" s="22">
        <v>1E-3</v>
      </c>
      <c r="W39" s="19">
        <v>42809</v>
      </c>
    </row>
    <row r="40" spans="5:23">
      <c r="E40" s="10"/>
      <c r="N40" s="10">
        <v>42794</v>
      </c>
      <c r="O40" s="22">
        <v>3.0000000000000001E-3</v>
      </c>
      <c r="P40" s="22">
        <v>6.0000000000000001E-3</v>
      </c>
      <c r="Q40" s="19">
        <v>42769</v>
      </c>
      <c r="T40" s="18" t="s">
        <v>55</v>
      </c>
      <c r="U40" s="22">
        <v>3.0000000000000001E-3</v>
      </c>
      <c r="V40" s="22">
        <v>6.0000000000000001E-3</v>
      </c>
      <c r="W40" s="19">
        <v>42781</v>
      </c>
    </row>
    <row r="41" spans="5:23">
      <c r="E41" s="10"/>
      <c r="N41" s="10">
        <v>42766</v>
      </c>
      <c r="O41" s="22">
        <v>2E-3</v>
      </c>
      <c r="P41" s="22">
        <v>3.0000000000000001E-3</v>
      </c>
      <c r="Q41" s="19">
        <v>42740</v>
      </c>
      <c r="T41" s="18" t="s">
        <v>56</v>
      </c>
      <c r="U41" s="22">
        <v>2E-3</v>
      </c>
      <c r="V41" s="22">
        <v>3.0000000000000001E-3</v>
      </c>
      <c r="W41" s="19">
        <v>42753</v>
      </c>
    </row>
    <row r="42" spans="5:23">
      <c r="E42" s="10"/>
      <c r="N42" s="10">
        <v>42735</v>
      </c>
      <c r="O42" s="22">
        <v>4.0000000000000001E-3</v>
      </c>
      <c r="P42" s="22">
        <v>2E-3</v>
      </c>
      <c r="Q42" s="19">
        <v>42709</v>
      </c>
      <c r="T42" s="18" t="s">
        <v>57</v>
      </c>
      <c r="U42" s="22">
        <v>4.0000000000000001E-3</v>
      </c>
      <c r="V42" s="22">
        <v>2E-3</v>
      </c>
      <c r="W42" s="19">
        <v>42719</v>
      </c>
    </row>
    <row r="43" spans="5:23">
      <c r="E43" s="10"/>
      <c r="N43" s="10">
        <v>42704</v>
      </c>
      <c r="O43" s="22">
        <v>3.0000000000000001E-3</v>
      </c>
      <c r="P43" s="22">
        <v>4.0000000000000001E-3</v>
      </c>
      <c r="Q43" s="19">
        <v>42677</v>
      </c>
      <c r="T43" s="18" t="s">
        <v>58</v>
      </c>
      <c r="U43" s="22">
        <v>3.0000000000000001E-3</v>
      </c>
      <c r="V43" s="22">
        <v>4.0000000000000001E-3</v>
      </c>
      <c r="W43" s="19">
        <v>42691</v>
      </c>
    </row>
    <row r="44" spans="5:23">
      <c r="E44" s="10"/>
      <c r="N44" s="10">
        <v>42674</v>
      </c>
      <c r="O44" s="22">
        <v>2E-3</v>
      </c>
      <c r="P44" s="22">
        <v>3.0000000000000001E-3</v>
      </c>
      <c r="Q44" s="19">
        <v>42648</v>
      </c>
      <c r="T44" s="18" t="s">
        <v>59</v>
      </c>
      <c r="U44" s="22">
        <v>2E-3</v>
      </c>
      <c r="V44" s="22">
        <v>3.0000000000000001E-3</v>
      </c>
      <c r="W44" s="19">
        <v>42661</v>
      </c>
    </row>
    <row r="45" spans="5:23">
      <c r="E45" s="10"/>
      <c r="N45" s="10">
        <v>42643</v>
      </c>
      <c r="O45" s="22">
        <v>0</v>
      </c>
      <c r="P45" s="22">
        <v>2E-3</v>
      </c>
      <c r="Q45" s="19">
        <v>42619</v>
      </c>
      <c r="T45" s="18" t="s">
        <v>60</v>
      </c>
      <c r="U45" s="22">
        <v>0</v>
      </c>
      <c r="V45" s="22">
        <v>2E-3</v>
      </c>
      <c r="W45" s="19">
        <v>42629</v>
      </c>
    </row>
    <row r="46" spans="5:23">
      <c r="E46" s="10"/>
      <c r="N46" s="10">
        <v>42613</v>
      </c>
      <c r="O46" s="22">
        <v>2E-3</v>
      </c>
      <c r="P46" s="22">
        <v>0</v>
      </c>
      <c r="Q46" s="19">
        <v>42585</v>
      </c>
      <c r="T46" s="18" t="s">
        <v>61</v>
      </c>
      <c r="U46" s="22">
        <v>2E-3</v>
      </c>
      <c r="V46" s="22">
        <v>0</v>
      </c>
      <c r="W46" s="19">
        <v>42598</v>
      </c>
    </row>
    <row r="47" spans="5:23">
      <c r="E47" s="10"/>
      <c r="N47" s="10">
        <v>42582</v>
      </c>
      <c r="O47" s="22">
        <v>2E-3</v>
      </c>
      <c r="P47" s="22">
        <v>2E-3</v>
      </c>
      <c r="Q47" s="19">
        <v>42557</v>
      </c>
      <c r="T47" s="18" t="s">
        <v>62</v>
      </c>
      <c r="U47" s="22">
        <v>2E-3</v>
      </c>
      <c r="V47" s="22">
        <v>2E-3</v>
      </c>
      <c r="W47" s="19">
        <v>42566</v>
      </c>
    </row>
    <row r="48" spans="5:23">
      <c r="E48" s="10"/>
      <c r="N48" s="10">
        <v>42551</v>
      </c>
      <c r="O48" s="22">
        <v>4.0000000000000001E-3</v>
      </c>
      <c r="P48" s="22">
        <v>2E-3</v>
      </c>
      <c r="Q48" s="19">
        <v>42524</v>
      </c>
      <c r="T48" s="18" t="s">
        <v>63</v>
      </c>
      <c r="U48" s="22">
        <v>4.0000000000000001E-3</v>
      </c>
      <c r="V48" s="22">
        <v>2E-3</v>
      </c>
      <c r="W48" s="19">
        <v>42537</v>
      </c>
    </row>
    <row r="49" spans="5:23">
      <c r="E49" s="10"/>
      <c r="N49" s="10">
        <v>42521</v>
      </c>
      <c r="O49" s="22">
        <v>1E-3</v>
      </c>
      <c r="P49" s="22">
        <v>4.0000000000000001E-3</v>
      </c>
      <c r="Q49" s="19">
        <v>42494</v>
      </c>
      <c r="T49" s="18" t="s">
        <v>64</v>
      </c>
      <c r="U49" s="22">
        <v>1E-3</v>
      </c>
      <c r="V49" s="22">
        <v>4.0000000000000001E-3</v>
      </c>
      <c r="W49" s="19">
        <v>42507</v>
      </c>
    </row>
    <row r="50" spans="5:23">
      <c r="E50" s="10"/>
      <c r="N50" s="10">
        <v>42490</v>
      </c>
      <c r="O50" s="22">
        <v>-2E-3</v>
      </c>
      <c r="P50" s="22">
        <v>1E-3</v>
      </c>
      <c r="Q50" s="19">
        <v>42465</v>
      </c>
      <c r="T50" s="18" t="s">
        <v>65</v>
      </c>
      <c r="U50" s="22">
        <v>-2E-3</v>
      </c>
      <c r="V50" s="22">
        <v>1E-3</v>
      </c>
      <c r="W50" s="19">
        <v>42474</v>
      </c>
    </row>
    <row r="51" spans="5:23">
      <c r="E51" s="10"/>
      <c r="N51" s="10">
        <v>42460</v>
      </c>
      <c r="O51" s="22">
        <v>0</v>
      </c>
      <c r="P51" s="22">
        <v>-2E-3</v>
      </c>
      <c r="Q51" s="19">
        <v>42432</v>
      </c>
      <c r="T51" s="18" t="s">
        <v>66</v>
      </c>
      <c r="U51" s="22">
        <v>0</v>
      </c>
      <c r="V51" s="22">
        <v>-2E-3</v>
      </c>
      <c r="W51" s="19">
        <v>42445</v>
      </c>
    </row>
    <row r="52" spans="5:23">
      <c r="E52" s="10"/>
      <c r="N52" s="10">
        <v>42429</v>
      </c>
      <c r="O52" s="22">
        <v>-1E-3</v>
      </c>
      <c r="P52" s="22">
        <v>0</v>
      </c>
      <c r="Q52" s="19">
        <v>42403</v>
      </c>
      <c r="T52" s="18" t="s">
        <v>67</v>
      </c>
      <c r="U52" s="22">
        <v>-1E-3</v>
      </c>
      <c r="V52" s="22">
        <v>0</v>
      </c>
      <c r="W52" s="19">
        <v>42419</v>
      </c>
    </row>
    <row r="53" spans="5:23">
      <c r="E53" s="10"/>
      <c r="N53" s="10">
        <v>42400</v>
      </c>
      <c r="O53" s="22">
        <v>0</v>
      </c>
      <c r="P53" s="22">
        <v>-1E-3</v>
      </c>
      <c r="Q53" s="19">
        <v>42375</v>
      </c>
      <c r="T53" s="18" t="s">
        <v>68</v>
      </c>
      <c r="U53" s="22">
        <v>0</v>
      </c>
      <c r="V53" s="22">
        <v>-1E-3</v>
      </c>
      <c r="W53" s="19">
        <v>42389</v>
      </c>
    </row>
    <row r="54" spans="5:23">
      <c r="N54" s="10">
        <v>42369</v>
      </c>
      <c r="O54" s="22">
        <v>2E-3</v>
      </c>
      <c r="P54" s="22">
        <v>0</v>
      </c>
      <c r="Q54" s="19">
        <v>42341</v>
      </c>
      <c r="T54" s="18" t="s">
        <v>69</v>
      </c>
      <c r="U54" s="22">
        <v>2E-3</v>
      </c>
      <c r="V54" s="22">
        <v>0</v>
      </c>
      <c r="W54" s="19">
        <v>42353</v>
      </c>
    </row>
    <row r="55" spans="5:23">
      <c r="N55" s="10">
        <v>42338</v>
      </c>
      <c r="O55" s="22">
        <v>-2E-3</v>
      </c>
      <c r="P55" s="22">
        <v>2E-3</v>
      </c>
      <c r="Q55" s="19">
        <v>42312</v>
      </c>
      <c r="T55" s="18" t="s">
        <v>70</v>
      </c>
      <c r="U55" s="22">
        <v>-2E-3</v>
      </c>
      <c r="V55" s="22">
        <v>2E-3</v>
      </c>
      <c r="W55" s="19">
        <v>42325</v>
      </c>
    </row>
    <row r="56" spans="5:23">
      <c r="N56" s="10">
        <v>42308</v>
      </c>
      <c r="O56" s="22">
        <v>-1E-3</v>
      </c>
      <c r="P56" s="22">
        <v>-2E-3</v>
      </c>
      <c r="Q56" s="19">
        <v>42282</v>
      </c>
      <c r="T56" s="18" t="s">
        <v>71</v>
      </c>
      <c r="U56" s="22">
        <v>-1E-3</v>
      </c>
      <c r="V56" s="22">
        <v>-2E-3</v>
      </c>
      <c r="W56" s="19">
        <v>42292</v>
      </c>
    </row>
    <row r="57" spans="5:23">
      <c r="N57" s="10">
        <v>42277</v>
      </c>
      <c r="O57" s="22">
        <v>1E-3</v>
      </c>
      <c r="P57" s="22">
        <v>-1E-3</v>
      </c>
      <c r="Q57" s="19">
        <v>42250</v>
      </c>
      <c r="T57" s="18" t="s">
        <v>72</v>
      </c>
      <c r="U57" s="22">
        <v>1E-3</v>
      </c>
      <c r="V57" s="22">
        <v>-1E-3</v>
      </c>
      <c r="W57" s="19">
        <v>42263</v>
      </c>
    </row>
    <row r="58" spans="5:23">
      <c r="N58" s="10">
        <v>42247</v>
      </c>
      <c r="O58" s="22">
        <v>3.0000000000000001E-3</v>
      </c>
      <c r="P58" s="22">
        <v>1E-3</v>
      </c>
      <c r="Q58" s="19">
        <v>42221</v>
      </c>
      <c r="T58" s="18" t="s">
        <v>73</v>
      </c>
      <c r="U58" s="22">
        <v>3.0000000000000001E-3</v>
      </c>
      <c r="V58" s="22">
        <v>1E-3</v>
      </c>
      <c r="W58" s="19">
        <v>42235</v>
      </c>
    </row>
    <row r="59" spans="5:23">
      <c r="N59" s="10">
        <v>42216</v>
      </c>
      <c r="O59" s="22">
        <v>4.0000000000000001E-3</v>
      </c>
      <c r="P59" s="22">
        <v>3.0000000000000001E-3</v>
      </c>
      <c r="Q59" s="19">
        <v>42191</v>
      </c>
      <c r="T59" s="18" t="s">
        <v>74</v>
      </c>
      <c r="U59" s="22">
        <v>4.0000000000000001E-3</v>
      </c>
      <c r="V59" s="22">
        <v>3.0000000000000001E-3</v>
      </c>
      <c r="W59" s="19">
        <v>42202</v>
      </c>
    </row>
    <row r="60" spans="5:23">
      <c r="N60" s="10">
        <v>42185</v>
      </c>
      <c r="O60" s="22">
        <v>1E-3</v>
      </c>
      <c r="P60" s="22">
        <v>4.0000000000000001E-3</v>
      </c>
      <c r="Q60" s="19">
        <v>42158</v>
      </c>
      <c r="T60" s="18" t="s">
        <v>75</v>
      </c>
      <c r="U60" s="22">
        <v>1E-3</v>
      </c>
      <c r="V60" s="22">
        <v>4.0000000000000001E-3</v>
      </c>
      <c r="W60" s="19">
        <v>42173</v>
      </c>
    </row>
    <row r="61" spans="5:23">
      <c r="N61" s="10">
        <v>42155</v>
      </c>
      <c r="O61" s="22">
        <v>2E-3</v>
      </c>
      <c r="P61" s="22">
        <v>1E-3</v>
      </c>
      <c r="Q61" s="19">
        <v>42129</v>
      </c>
      <c r="T61" s="18" t="s">
        <v>76</v>
      </c>
      <c r="U61" s="22">
        <v>2E-3</v>
      </c>
      <c r="V61" s="22">
        <v>1E-3</v>
      </c>
      <c r="W61" s="19">
        <v>42146</v>
      </c>
    </row>
    <row r="62" spans="5:23">
      <c r="N62" s="10">
        <v>42124</v>
      </c>
      <c r="O62" s="22">
        <v>2E-3</v>
      </c>
      <c r="P62" s="22">
        <v>2E-3</v>
      </c>
      <c r="Q62" s="19">
        <v>42100</v>
      </c>
      <c r="T62" s="18" t="s">
        <v>77</v>
      </c>
      <c r="U62" s="22">
        <v>2E-3</v>
      </c>
      <c r="V62" s="22">
        <v>2E-3</v>
      </c>
      <c r="W62" s="19">
        <v>42111</v>
      </c>
    </row>
    <row r="63" spans="5:23">
      <c r="N63" s="10">
        <v>42094</v>
      </c>
      <c r="O63" s="22">
        <v>-7.0000000000000001E-3</v>
      </c>
      <c r="P63" s="22">
        <v>2E-3</v>
      </c>
      <c r="Q63" s="19">
        <v>42067</v>
      </c>
      <c r="T63" s="18" t="s">
        <v>78</v>
      </c>
      <c r="U63" s="22">
        <v>-7.0000000000000001E-3</v>
      </c>
      <c r="V63" s="22">
        <v>2E-3</v>
      </c>
      <c r="W63" s="19">
        <v>42087</v>
      </c>
    </row>
    <row r="64" spans="5:23">
      <c r="N64" s="10">
        <v>42063</v>
      </c>
      <c r="O64" s="22">
        <v>-4.0000000000000001E-3</v>
      </c>
      <c r="P64" s="22">
        <v>-7.0000000000000001E-3</v>
      </c>
      <c r="Q64" s="19">
        <v>42039</v>
      </c>
      <c r="T64" s="18" t="s">
        <v>79</v>
      </c>
      <c r="U64" s="22">
        <v>-4.0000000000000001E-3</v>
      </c>
      <c r="V64" s="22">
        <v>-7.0000000000000001E-3</v>
      </c>
      <c r="W64" s="19">
        <v>42061</v>
      </c>
    </row>
    <row r="65" spans="14:23">
      <c r="N65" s="10">
        <v>42035</v>
      </c>
      <c r="O65" s="22">
        <v>-3.0000000000000001E-3</v>
      </c>
      <c r="P65" s="22">
        <v>-4.0000000000000001E-3</v>
      </c>
      <c r="Q65" s="19">
        <v>42010</v>
      </c>
      <c r="T65" s="18" t="s">
        <v>80</v>
      </c>
      <c r="U65" s="22">
        <v>-3.0000000000000001E-3</v>
      </c>
      <c r="V65" s="22">
        <v>-4.0000000000000001E-3</v>
      </c>
      <c r="W65" s="19">
        <v>42020</v>
      </c>
    </row>
    <row r="66" spans="14:23">
      <c r="N66" s="10">
        <v>42004</v>
      </c>
      <c r="O66" s="22">
        <v>0</v>
      </c>
      <c r="P66" s="22">
        <v>-3.0000000000000001E-3</v>
      </c>
      <c r="Q66" s="19">
        <v>41976</v>
      </c>
      <c r="T66" s="18" t="s">
        <v>81</v>
      </c>
      <c r="U66" s="22">
        <v>0</v>
      </c>
      <c r="V66" s="22">
        <v>-3.0000000000000001E-3</v>
      </c>
      <c r="W66" s="19">
        <v>41990</v>
      </c>
    </row>
    <row r="67" spans="14:23">
      <c r="N67" s="10">
        <v>41973</v>
      </c>
      <c r="O67" s="22">
        <v>1E-3</v>
      </c>
      <c r="P67" s="22">
        <v>0</v>
      </c>
      <c r="Q67" s="19">
        <v>41948</v>
      </c>
      <c r="T67" s="18" t="s">
        <v>82</v>
      </c>
      <c r="U67" s="22">
        <v>1E-3</v>
      </c>
      <c r="V67" s="22">
        <v>0</v>
      </c>
      <c r="W67" s="19">
        <v>41963</v>
      </c>
    </row>
    <row r="68" spans="14:23">
      <c r="N68" s="10">
        <v>41943</v>
      </c>
      <c r="O68" s="22">
        <v>-2E-3</v>
      </c>
      <c r="P68" s="22">
        <v>1E-3</v>
      </c>
      <c r="Q68" s="19">
        <v>41915</v>
      </c>
      <c r="T68" s="18" t="s">
        <v>83</v>
      </c>
      <c r="U68" s="22">
        <v>-2E-3</v>
      </c>
      <c r="V68" s="22">
        <v>1E-3</v>
      </c>
      <c r="W68" s="19">
        <v>41934</v>
      </c>
    </row>
    <row r="69" spans="14:23">
      <c r="N69" s="10">
        <v>41912</v>
      </c>
      <c r="O69" s="22">
        <v>1E-3</v>
      </c>
      <c r="P69" s="22">
        <v>-2E-3</v>
      </c>
      <c r="Q69" s="19">
        <v>41886</v>
      </c>
      <c r="T69" s="18" t="s">
        <v>84</v>
      </c>
      <c r="U69" s="22">
        <v>1E-3</v>
      </c>
      <c r="V69" s="22">
        <v>-2E-3</v>
      </c>
      <c r="W69" s="19">
        <v>41899</v>
      </c>
    </row>
    <row r="70" spans="14:23">
      <c r="N70" s="10">
        <v>41882</v>
      </c>
      <c r="O70" s="22">
        <v>3.0000000000000001E-3</v>
      </c>
      <c r="P70" s="22">
        <v>1E-3</v>
      </c>
      <c r="Q70" s="19">
        <v>41856</v>
      </c>
      <c r="T70" s="18" t="s">
        <v>85</v>
      </c>
      <c r="U70" s="22">
        <v>3.0000000000000001E-3</v>
      </c>
      <c r="V70" s="22">
        <v>1E-3</v>
      </c>
      <c r="W70" s="19">
        <v>41870</v>
      </c>
    </row>
    <row r="71" spans="14:23">
      <c r="N71" s="10">
        <v>41851</v>
      </c>
      <c r="O71" s="22">
        <v>4.0000000000000001E-3</v>
      </c>
      <c r="P71" s="22">
        <v>3.0000000000000001E-3</v>
      </c>
      <c r="Q71" s="19">
        <v>41823</v>
      </c>
      <c r="T71" s="18" t="s">
        <v>86</v>
      </c>
      <c r="U71" s="22">
        <v>4.0000000000000001E-3</v>
      </c>
      <c r="V71" s="22">
        <v>3.0000000000000001E-3</v>
      </c>
      <c r="W71" s="19">
        <v>41842</v>
      </c>
    </row>
    <row r="72" spans="14:23">
      <c r="N72" s="10">
        <v>41820</v>
      </c>
      <c r="O72" s="22">
        <v>3.0000000000000001E-3</v>
      </c>
      <c r="P72" s="22">
        <v>4.0000000000000001E-3</v>
      </c>
      <c r="Q72" s="19">
        <v>41794</v>
      </c>
      <c r="T72" s="18" t="s">
        <v>87</v>
      </c>
      <c r="U72" s="22">
        <v>3.0000000000000001E-3</v>
      </c>
      <c r="V72" s="22">
        <v>4.0000000000000001E-3</v>
      </c>
      <c r="W72" s="19">
        <v>41807</v>
      </c>
    </row>
    <row r="73" spans="14:23">
      <c r="N73" s="10">
        <v>41790</v>
      </c>
      <c r="O73" s="22">
        <v>2E-3</v>
      </c>
      <c r="P73" s="22">
        <v>3.0000000000000001E-3</v>
      </c>
      <c r="Q73" s="19">
        <v>41764</v>
      </c>
      <c r="T73" s="18" t="s">
        <v>88</v>
      </c>
      <c r="U73" s="22">
        <v>2E-3</v>
      </c>
      <c r="V73" s="22">
        <v>3.0000000000000001E-3</v>
      </c>
      <c r="W73" s="19">
        <v>41774</v>
      </c>
    </row>
    <row r="74" spans="14:23">
      <c r="N74" s="10">
        <v>41759</v>
      </c>
      <c r="O74" s="22">
        <v>1E-3</v>
      </c>
      <c r="P74" s="22">
        <v>2E-3</v>
      </c>
      <c r="Q74" s="19">
        <v>41732</v>
      </c>
      <c r="T74" s="18" t="s">
        <v>89</v>
      </c>
      <c r="U74" s="22">
        <v>1E-3</v>
      </c>
      <c r="V74" s="22">
        <v>2E-3</v>
      </c>
      <c r="W74" s="19">
        <v>41744</v>
      </c>
    </row>
    <row r="75" spans="14:23">
      <c r="N75" s="10">
        <v>41729</v>
      </c>
      <c r="O75" s="22">
        <v>1E-3</v>
      </c>
      <c r="P75" s="22">
        <v>1E-3</v>
      </c>
      <c r="Q75" s="19">
        <v>41703</v>
      </c>
      <c r="T75" s="18" t="s">
        <v>90</v>
      </c>
      <c r="U75" s="22">
        <v>1E-3</v>
      </c>
      <c r="V75" s="22">
        <v>1E-3</v>
      </c>
      <c r="W75" s="19">
        <v>41716</v>
      </c>
    </row>
    <row r="76" spans="14:23">
      <c r="N76" s="10">
        <v>41698</v>
      </c>
      <c r="O76" s="22">
        <v>2E-3</v>
      </c>
      <c r="P76" s="22">
        <v>1E-3</v>
      </c>
      <c r="Q76" s="19">
        <v>41675</v>
      </c>
      <c r="T76" s="18" t="s">
        <v>91</v>
      </c>
      <c r="U76" s="22">
        <v>2E-3</v>
      </c>
      <c r="V76" s="22">
        <v>1E-3</v>
      </c>
      <c r="W76" s="19">
        <v>41690</v>
      </c>
    </row>
    <row r="77" spans="14:23">
      <c r="N77" s="10">
        <v>41670</v>
      </c>
      <c r="O77" s="22">
        <v>1E-3</v>
      </c>
      <c r="P77" s="22">
        <v>2E-3</v>
      </c>
      <c r="Q77" s="19">
        <v>41645</v>
      </c>
      <c r="T77" s="18" t="s">
        <v>92</v>
      </c>
      <c r="U77" s="22">
        <v>1E-3</v>
      </c>
      <c r="V77" s="22">
        <v>2E-3</v>
      </c>
      <c r="W77" s="19">
        <v>41655</v>
      </c>
    </row>
    <row r="78" spans="14:23">
      <c r="N78" s="10">
        <v>41639</v>
      </c>
      <c r="O78" s="22">
        <v>0</v>
      </c>
      <c r="P78" s="22">
        <v>1E-3</v>
      </c>
      <c r="Q78" s="19">
        <v>41612</v>
      </c>
      <c r="T78" s="18" t="s">
        <v>93</v>
      </c>
      <c r="U78" s="22">
        <v>0</v>
      </c>
      <c r="V78" s="22">
        <v>1E-3</v>
      </c>
      <c r="W78" s="19">
        <v>41625</v>
      </c>
    </row>
    <row r="79" spans="14:23">
      <c r="N79" s="10">
        <v>41608</v>
      </c>
      <c r="O79" s="22">
        <v>1E-3</v>
      </c>
      <c r="P79" s="22">
        <v>0</v>
      </c>
      <c r="Q79" s="19">
        <v>41583</v>
      </c>
      <c r="T79" s="18" t="s">
        <v>94</v>
      </c>
      <c r="U79" s="22">
        <v>1E-3</v>
      </c>
      <c r="V79" s="22">
        <v>0</v>
      </c>
      <c r="W79" s="19">
        <v>41598</v>
      </c>
    </row>
    <row r="80" spans="14:23">
      <c r="N80" s="10">
        <v>41578</v>
      </c>
      <c r="O80" s="22">
        <v>1E-3</v>
      </c>
      <c r="P80" s="22">
        <v>1E-3</v>
      </c>
      <c r="Q80" s="19">
        <v>41550</v>
      </c>
      <c r="T80" s="18" t="s">
        <v>95</v>
      </c>
      <c r="U80" s="22">
        <v>1E-3</v>
      </c>
      <c r="V80" s="22">
        <v>1E-3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09EC-75B7-7C4F-B4BC-82824E08A073}">
  <dimension ref="A1:W102"/>
  <sheetViews>
    <sheetView workbookViewId="0">
      <selection activeCell="B4" sqref="B4:B2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-4.0000000000000001E-3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-4.0000000000000001E-3</v>
      </c>
      <c r="V2" s="18" t="s">
        <v>15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3.0000000000000001E-3</v>
      </c>
      <c r="P3" s="22">
        <v>-4.0000000000000001E-3</v>
      </c>
      <c r="Q3" s="12">
        <v>43894</v>
      </c>
      <c r="R3">
        <f t="shared" ref="R3:R37" si="0">VLOOKUP(N4,N:O,2,FALSE)</f>
        <v>2E-3</v>
      </c>
      <c r="T3" s="18" t="s">
        <v>18</v>
      </c>
      <c r="U3" s="22">
        <v>3.0000000000000001E-3</v>
      </c>
      <c r="V3" s="22">
        <v>-4.0000000000000001E-3</v>
      </c>
      <c r="W3" s="19">
        <v>43907</v>
      </c>
    </row>
    <row r="4" spans="1:23">
      <c r="A4" s="10">
        <v>41729</v>
      </c>
      <c r="B4" s="14">
        <f>VLOOKUP(A4,N:P,3,FALSE)+0.01</f>
        <v>1.3000000000000001E-2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2E-3</v>
      </c>
      <c r="P4" s="22">
        <v>3.0000000000000001E-3</v>
      </c>
      <c r="Q4" s="12">
        <v>43866</v>
      </c>
      <c r="R4">
        <f t="shared" si="0"/>
        <v>1E-3</v>
      </c>
      <c r="T4" s="18" t="s">
        <v>19</v>
      </c>
      <c r="U4" s="22">
        <v>2E-3</v>
      </c>
      <c r="V4" s="22">
        <v>3.0000000000000001E-3</v>
      </c>
      <c r="W4" s="19">
        <v>43875</v>
      </c>
    </row>
    <row r="5" spans="1:23">
      <c r="A5" s="10">
        <v>41820</v>
      </c>
      <c r="B5" s="14">
        <f t="shared" ref="B5:B25" si="1">VLOOKUP(A5,N:P,3,FALSE)+0.01</f>
        <v>1.0999999999999999E-2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1E-3</v>
      </c>
      <c r="P5" s="22">
        <v>2E-3</v>
      </c>
      <c r="Q5" s="12">
        <v>43837</v>
      </c>
      <c r="R5">
        <f t="shared" si="0"/>
        <v>2E-3</v>
      </c>
      <c r="T5" s="18" t="s">
        <v>20</v>
      </c>
      <c r="U5" s="22">
        <v>1E-3</v>
      </c>
      <c r="V5" s="22">
        <v>2E-3</v>
      </c>
      <c r="W5" s="19">
        <v>43846</v>
      </c>
    </row>
    <row r="6" spans="1:23">
      <c r="A6" s="10">
        <v>41912</v>
      </c>
      <c r="B6" s="14">
        <f t="shared" si="1"/>
        <v>1.3000000000000001E-2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1E-3</v>
      </c>
      <c r="Q6" s="12">
        <v>43803</v>
      </c>
      <c r="R6">
        <f t="shared" si="0"/>
        <v>-1E-3</v>
      </c>
      <c r="T6" s="18" t="s">
        <v>21</v>
      </c>
      <c r="U6" s="22">
        <v>2E-3</v>
      </c>
      <c r="V6" s="22">
        <v>1E-3</v>
      </c>
      <c r="W6" s="19">
        <v>43812</v>
      </c>
    </row>
    <row r="7" spans="1:23">
      <c r="A7" s="10">
        <v>42004</v>
      </c>
      <c r="B7" s="14">
        <f t="shared" si="1"/>
        <v>1.4999999999999999E-2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-1E-3</v>
      </c>
      <c r="P7" s="22">
        <v>2E-3</v>
      </c>
      <c r="Q7" s="12">
        <v>43774</v>
      </c>
      <c r="R7">
        <f t="shared" si="0"/>
        <v>1E-3</v>
      </c>
      <c r="T7" s="18" t="s">
        <v>22</v>
      </c>
      <c r="U7" s="22">
        <v>-1E-3</v>
      </c>
      <c r="V7" s="22">
        <v>2E-3</v>
      </c>
      <c r="W7" s="19">
        <v>43784</v>
      </c>
    </row>
    <row r="8" spans="1:23">
      <c r="A8" s="10">
        <v>42094</v>
      </c>
      <c r="B8" s="14">
        <f t="shared" si="1"/>
        <v>0.01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1E-3</v>
      </c>
      <c r="P8" s="22">
        <v>-1E-3</v>
      </c>
      <c r="Q8" s="12">
        <v>43741</v>
      </c>
      <c r="R8">
        <f t="shared" si="0"/>
        <v>0.01</v>
      </c>
      <c r="T8" s="18" t="s">
        <v>23</v>
      </c>
      <c r="U8" s="22">
        <v>1E-3</v>
      </c>
      <c r="V8" s="22">
        <v>-1E-3</v>
      </c>
      <c r="W8" s="19">
        <v>43754</v>
      </c>
    </row>
    <row r="9" spans="1:23">
      <c r="A9" s="10">
        <v>42185</v>
      </c>
      <c r="B9" s="14">
        <f t="shared" si="1"/>
        <v>0.02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0.01</v>
      </c>
      <c r="P9" s="22">
        <v>1E-3</v>
      </c>
      <c r="Q9" s="12">
        <v>43713</v>
      </c>
      <c r="R9">
        <f t="shared" si="0"/>
        <v>4.0000000000000001E-3</v>
      </c>
      <c r="T9" s="18" t="s">
        <v>24</v>
      </c>
      <c r="U9" s="22">
        <v>0.01</v>
      </c>
      <c r="V9" s="22">
        <v>1E-3</v>
      </c>
      <c r="W9" s="19">
        <v>43721</v>
      </c>
    </row>
    <row r="10" spans="1:23">
      <c r="A10" s="10">
        <v>42277</v>
      </c>
      <c r="B10" s="14">
        <f t="shared" si="1"/>
        <v>1.0999999999999999E-2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4.0000000000000001E-3</v>
      </c>
      <c r="P10" s="22">
        <v>0.01</v>
      </c>
      <c r="Q10" s="12">
        <v>43682</v>
      </c>
      <c r="R10">
        <f t="shared" si="0"/>
        <v>5.0000000000000001E-3</v>
      </c>
      <c r="T10" s="18" t="s">
        <v>25</v>
      </c>
      <c r="U10" s="22">
        <v>4.0000000000000001E-3</v>
      </c>
      <c r="V10" s="22">
        <v>0.01</v>
      </c>
      <c r="W10" s="19">
        <v>43692</v>
      </c>
    </row>
    <row r="11" spans="1:23">
      <c r="A11" s="10">
        <v>42369</v>
      </c>
      <c r="B11" s="14">
        <f t="shared" si="1"/>
        <v>1.4E-2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5.0000000000000001E-3</v>
      </c>
      <c r="P11" s="22">
        <v>4.0000000000000001E-3</v>
      </c>
      <c r="Q11" s="12">
        <v>43649</v>
      </c>
      <c r="R11">
        <f t="shared" si="0"/>
        <v>1E-3</v>
      </c>
      <c r="T11" s="18" t="s">
        <v>26</v>
      </c>
      <c r="U11" s="22">
        <v>5.0000000000000001E-3</v>
      </c>
      <c r="V11" s="22">
        <v>4.0000000000000001E-3</v>
      </c>
      <c r="W11" s="19">
        <v>43662</v>
      </c>
    </row>
    <row r="12" spans="1:23">
      <c r="A12" s="10">
        <v>42460</v>
      </c>
      <c r="B12" s="14">
        <f t="shared" si="1"/>
        <v>9.0000000000000011E-3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1E-3</v>
      </c>
      <c r="P12" s="22">
        <v>5.0000000000000001E-3</v>
      </c>
      <c r="Q12" s="12">
        <v>43621</v>
      </c>
      <c r="R12">
        <f t="shared" si="0"/>
        <v>2.1999999999999999E-2</v>
      </c>
      <c r="T12" s="18" t="s">
        <v>27</v>
      </c>
      <c r="U12" s="22">
        <v>1E-3</v>
      </c>
      <c r="V12" s="22">
        <v>5.0000000000000001E-3</v>
      </c>
      <c r="W12" s="19">
        <v>43630</v>
      </c>
    </row>
    <row r="13" spans="1:23">
      <c r="A13" s="10">
        <v>42551</v>
      </c>
      <c r="B13" s="14">
        <f t="shared" si="1"/>
        <v>1.4E-2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2.1999999999999999E-2</v>
      </c>
      <c r="P13" s="22">
        <v>1E-3</v>
      </c>
      <c r="Q13" s="12">
        <v>43588</v>
      </c>
      <c r="R13">
        <f t="shared" si="0"/>
        <v>2.1999999999999999E-2</v>
      </c>
      <c r="T13" s="18" t="s">
        <v>28</v>
      </c>
      <c r="U13" s="22">
        <v>2.1999999999999999E-2</v>
      </c>
      <c r="V13" s="22">
        <v>1E-3</v>
      </c>
      <c r="W13" s="19">
        <v>43600</v>
      </c>
    </row>
    <row r="14" spans="1:23">
      <c r="A14" s="10">
        <v>42643</v>
      </c>
      <c r="B14" s="14">
        <f t="shared" si="1"/>
        <v>9.0000000000000011E-3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2.1999999999999999E-2</v>
      </c>
      <c r="P14" s="22">
        <v>2.1999999999999999E-2</v>
      </c>
      <c r="Q14" s="12">
        <v>43558</v>
      </c>
      <c r="R14">
        <f t="shared" si="0"/>
        <v>2.8000000000000001E-2</v>
      </c>
      <c r="T14" s="18" t="s">
        <v>29</v>
      </c>
      <c r="U14" s="22">
        <v>2.1999999999999999E-2</v>
      </c>
      <c r="V14" s="22">
        <v>2.1999999999999999E-2</v>
      </c>
      <c r="W14" s="19">
        <v>43571</v>
      </c>
    </row>
    <row r="15" spans="1:23">
      <c r="A15" s="10">
        <v>42735</v>
      </c>
      <c r="B15" s="14">
        <f t="shared" si="1"/>
        <v>1.2E-2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2.8000000000000001E-2</v>
      </c>
      <c r="P15" s="22">
        <v>2.1999999999999999E-2</v>
      </c>
      <c r="Q15" s="12">
        <v>43529</v>
      </c>
      <c r="R15">
        <f t="shared" si="0"/>
        <v>8.9999999999999993E-3</v>
      </c>
      <c r="T15" s="18" t="s">
        <v>30</v>
      </c>
      <c r="U15" s="22">
        <v>2.8000000000000001E-2</v>
      </c>
      <c r="V15" s="22">
        <v>2.1999999999999999E-2</v>
      </c>
      <c r="W15" s="19">
        <v>43538</v>
      </c>
    </row>
    <row r="16" spans="1:23">
      <c r="A16" s="10">
        <v>42825</v>
      </c>
      <c r="B16" s="14">
        <f t="shared" si="1"/>
        <v>1.2E-2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8.9999999999999993E-3</v>
      </c>
      <c r="P16" s="22">
        <v>2.8000000000000001E-2</v>
      </c>
      <c r="Q16" s="12">
        <v>43501</v>
      </c>
      <c r="R16">
        <f t="shared" si="0"/>
        <v>0</v>
      </c>
      <c r="T16" s="18" t="s">
        <v>31</v>
      </c>
      <c r="U16" s="22">
        <v>8.9999999999999993E-3</v>
      </c>
      <c r="V16" s="22">
        <v>2.8000000000000001E-2</v>
      </c>
      <c r="W16" s="19">
        <v>43511</v>
      </c>
    </row>
    <row r="17" spans="1:23">
      <c r="A17" s="10">
        <v>42916</v>
      </c>
      <c r="B17" s="14">
        <f t="shared" si="1"/>
        <v>7.0000000000000001E-3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</v>
      </c>
      <c r="P17" s="22">
        <v>8.9999999999999993E-3</v>
      </c>
      <c r="Q17" s="12">
        <v>43472</v>
      </c>
      <c r="R17">
        <f t="shared" si="0"/>
        <v>7.0000000000000001E-3</v>
      </c>
      <c r="T17" s="18" t="s">
        <v>32</v>
      </c>
      <c r="U17" s="22">
        <v>0</v>
      </c>
      <c r="V17" s="22">
        <v>8.9999999999999993E-3</v>
      </c>
      <c r="W17" s="19">
        <v>43481</v>
      </c>
    </row>
    <row r="18" spans="1:23">
      <c r="A18" s="10">
        <v>43008</v>
      </c>
      <c r="B18" s="14">
        <f t="shared" si="1"/>
        <v>1.2E-2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7.0000000000000001E-3</v>
      </c>
      <c r="P18" s="22">
        <v>0</v>
      </c>
      <c r="Q18" s="12">
        <v>43439</v>
      </c>
      <c r="R18">
        <f t="shared" si="0"/>
        <v>-1E-3</v>
      </c>
      <c r="T18" s="18" t="s">
        <v>33</v>
      </c>
      <c r="U18" s="22">
        <v>7.0000000000000001E-3</v>
      </c>
      <c r="V18" s="22">
        <v>0</v>
      </c>
      <c r="W18" s="19">
        <v>43448</v>
      </c>
    </row>
    <row r="19" spans="1:23">
      <c r="A19" s="10">
        <v>43100</v>
      </c>
      <c r="B19" s="14">
        <f t="shared" si="1"/>
        <v>0.02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-1E-3</v>
      </c>
      <c r="P19" s="22">
        <v>7.0000000000000001E-3</v>
      </c>
      <c r="Q19" s="12">
        <v>43409</v>
      </c>
      <c r="R19">
        <f t="shared" si="0"/>
        <v>3.0000000000000001E-3</v>
      </c>
      <c r="T19" s="18" t="s">
        <v>34</v>
      </c>
      <c r="U19" s="22">
        <v>-1E-3</v>
      </c>
      <c r="V19" s="22">
        <v>7.0000000000000001E-3</v>
      </c>
      <c r="W19" s="19">
        <v>43419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3.0000000000000001E-3</v>
      </c>
      <c r="P20" s="22">
        <v>-1E-3</v>
      </c>
      <c r="Q20" s="12">
        <v>43376</v>
      </c>
      <c r="R20">
        <f t="shared" si="0"/>
        <v>6.0000000000000001E-3</v>
      </c>
      <c r="T20" s="18" t="s">
        <v>35</v>
      </c>
      <c r="U20" s="22">
        <v>3.0000000000000001E-3</v>
      </c>
      <c r="V20" s="22">
        <v>-1E-3</v>
      </c>
      <c r="W20" s="19">
        <v>43388</v>
      </c>
    </row>
    <row r="21" spans="1:23">
      <c r="A21" s="10">
        <v>43281</v>
      </c>
      <c r="B21" s="14">
        <f t="shared" si="1"/>
        <v>1.9E-2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6.0000000000000001E-3</v>
      </c>
      <c r="P21" s="22">
        <v>3.0000000000000001E-3</v>
      </c>
      <c r="Q21" s="19">
        <v>43349</v>
      </c>
      <c r="R21">
        <f t="shared" si="0"/>
        <v>2E-3</v>
      </c>
      <c r="T21" s="18" t="s">
        <v>36</v>
      </c>
      <c r="U21" s="22">
        <v>6.0000000000000001E-3</v>
      </c>
      <c r="V21" s="22">
        <v>3.0000000000000001E-3</v>
      </c>
      <c r="W21" s="19">
        <v>43357</v>
      </c>
    </row>
    <row r="22" spans="1:23">
      <c r="A22" s="10">
        <v>43373</v>
      </c>
      <c r="B22" s="14">
        <f t="shared" si="1"/>
        <v>1.3000000000000001E-2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2E-3</v>
      </c>
      <c r="P22" s="22">
        <v>6.0000000000000001E-3</v>
      </c>
      <c r="Q22" s="19">
        <v>43315</v>
      </c>
      <c r="R22">
        <f t="shared" si="0"/>
        <v>8.9999999999999993E-3</v>
      </c>
      <c r="T22" s="18" t="s">
        <v>37</v>
      </c>
      <c r="U22" s="22">
        <v>2E-3</v>
      </c>
      <c r="V22" s="22">
        <v>6.0000000000000001E-3</v>
      </c>
      <c r="W22" s="19">
        <v>43327</v>
      </c>
    </row>
    <row r="23" spans="1:23">
      <c r="A23" s="10">
        <v>43465</v>
      </c>
      <c r="B23" s="14">
        <f t="shared" si="1"/>
        <v>0.01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8.9999999999999993E-3</v>
      </c>
      <c r="P23" s="22">
        <v>2E-3</v>
      </c>
      <c r="Q23" s="19">
        <v>43286</v>
      </c>
      <c r="R23">
        <f t="shared" si="0"/>
        <v>3.0000000000000001E-3</v>
      </c>
      <c r="T23" s="18" t="s">
        <v>38</v>
      </c>
      <c r="U23" s="22">
        <v>8.9999999999999993E-3</v>
      </c>
      <c r="V23" s="22">
        <v>2E-3</v>
      </c>
      <c r="W23" s="19">
        <v>43297</v>
      </c>
    </row>
    <row r="24" spans="1:23">
      <c r="A24" s="10">
        <v>43555</v>
      </c>
      <c r="B24" s="14">
        <f t="shared" si="1"/>
        <v>3.2000000000000001E-2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3.0000000000000001E-3</v>
      </c>
      <c r="P24" s="22">
        <v>8.9999999999999993E-3</v>
      </c>
      <c r="Q24" s="19">
        <v>43256</v>
      </c>
      <c r="R24">
        <f t="shared" si="0"/>
        <v>2E-3</v>
      </c>
      <c r="T24" s="18" t="s">
        <v>39</v>
      </c>
      <c r="U24" s="22">
        <v>3.0000000000000001E-3</v>
      </c>
      <c r="V24" s="22">
        <v>8.9999999999999993E-3</v>
      </c>
      <c r="W24" s="19">
        <v>43265</v>
      </c>
    </row>
    <row r="25" spans="1:23">
      <c r="A25" s="10">
        <v>43646</v>
      </c>
      <c r="B25" s="14">
        <f t="shared" si="1"/>
        <v>1.4999999999999999E-2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2E-3</v>
      </c>
      <c r="P25" s="22">
        <v>3.0000000000000001E-3</v>
      </c>
      <c r="Q25" s="19">
        <v>43223</v>
      </c>
      <c r="R25">
        <f t="shared" si="0"/>
        <v>2E-3</v>
      </c>
      <c r="T25" s="18" t="s">
        <v>40</v>
      </c>
      <c r="U25" s="22">
        <v>2E-3</v>
      </c>
      <c r="V25" s="22">
        <v>3.0000000000000001E-3</v>
      </c>
      <c r="W25" s="19">
        <v>43235</v>
      </c>
    </row>
    <row r="26" spans="1:23">
      <c r="N26" s="10">
        <v>43220</v>
      </c>
      <c r="O26" s="22">
        <v>2E-3</v>
      </c>
      <c r="P26" s="22">
        <v>2E-3</v>
      </c>
      <c r="Q26" s="19">
        <v>43194</v>
      </c>
      <c r="R26">
        <f t="shared" si="0"/>
        <v>0</v>
      </c>
      <c r="T26" s="18" t="s">
        <v>41</v>
      </c>
      <c r="U26" s="22">
        <v>2E-3</v>
      </c>
      <c r="V26" s="22">
        <v>2E-3</v>
      </c>
      <c r="W26" s="19">
        <v>43206</v>
      </c>
    </row>
    <row r="27" spans="1:23">
      <c r="N27" s="10">
        <v>43190</v>
      </c>
      <c r="O27" s="22">
        <v>0</v>
      </c>
      <c r="P27" s="22">
        <v>2E-3</v>
      </c>
      <c r="Q27" s="19">
        <v>43164</v>
      </c>
      <c r="R27">
        <f t="shared" si="0"/>
        <v>4.0000000000000001E-3</v>
      </c>
      <c r="T27" s="18" t="s">
        <v>42</v>
      </c>
      <c r="U27" s="22">
        <v>0</v>
      </c>
      <c r="V27" s="22">
        <v>2E-3</v>
      </c>
      <c r="W27" s="19">
        <v>43173</v>
      </c>
    </row>
    <row r="28" spans="1:23">
      <c r="N28" s="10">
        <v>43159</v>
      </c>
      <c r="O28" s="22">
        <v>4.0000000000000001E-3</v>
      </c>
      <c r="P28" s="22">
        <v>0</v>
      </c>
      <c r="Q28" s="19">
        <v>43136</v>
      </c>
      <c r="R28">
        <f t="shared" si="0"/>
        <v>0.01</v>
      </c>
      <c r="T28" s="18" t="s">
        <v>43</v>
      </c>
      <c r="U28" s="22">
        <v>4.0000000000000001E-3</v>
      </c>
      <c r="V28" s="22">
        <v>0</v>
      </c>
      <c r="W28" s="19">
        <v>43145</v>
      </c>
    </row>
    <row r="29" spans="1:23">
      <c r="N29" s="10">
        <v>43131</v>
      </c>
      <c r="O29" s="22">
        <v>0.01</v>
      </c>
      <c r="P29" s="22">
        <v>4.0000000000000001E-3</v>
      </c>
      <c r="Q29" s="19">
        <v>43105</v>
      </c>
      <c r="R29">
        <f t="shared" si="0"/>
        <v>1E-3</v>
      </c>
      <c r="T29" s="18" t="s">
        <v>44</v>
      </c>
      <c r="U29" s="22">
        <v>0.01</v>
      </c>
      <c r="V29" s="22">
        <v>4.0000000000000001E-3</v>
      </c>
      <c r="W29" s="19">
        <v>43112</v>
      </c>
    </row>
    <row r="30" spans="1:23">
      <c r="N30" s="10">
        <v>43100</v>
      </c>
      <c r="O30" s="22">
        <v>1E-3</v>
      </c>
      <c r="P30" s="22">
        <v>0.01</v>
      </c>
      <c r="Q30" s="19">
        <v>43074</v>
      </c>
      <c r="R30">
        <f t="shared" si="0"/>
        <v>0.01</v>
      </c>
      <c r="T30" s="18" t="s">
        <v>45</v>
      </c>
      <c r="U30" s="22">
        <v>1E-3</v>
      </c>
      <c r="V30" s="22">
        <v>0.01</v>
      </c>
      <c r="W30" s="19">
        <v>43083</v>
      </c>
    </row>
    <row r="31" spans="1:23">
      <c r="N31" s="10">
        <v>43069</v>
      </c>
      <c r="O31" s="22">
        <v>0.01</v>
      </c>
      <c r="P31" s="22">
        <v>1E-3</v>
      </c>
      <c r="Q31" s="19">
        <v>43042</v>
      </c>
      <c r="R31">
        <f t="shared" si="0"/>
        <v>2E-3</v>
      </c>
      <c r="T31" s="18" t="s">
        <v>46</v>
      </c>
      <c r="U31" s="22">
        <v>0.01</v>
      </c>
      <c r="V31" s="22">
        <v>1E-3</v>
      </c>
      <c r="W31" s="19">
        <v>43054</v>
      </c>
    </row>
    <row r="32" spans="1:23" ht="18">
      <c r="E32" s="10"/>
      <c r="J32" s="15"/>
      <c r="N32" s="10">
        <v>43039</v>
      </c>
      <c r="O32" s="22">
        <v>2E-3</v>
      </c>
      <c r="P32" s="22">
        <v>0.01</v>
      </c>
      <c r="Q32" s="19">
        <v>43012</v>
      </c>
      <c r="R32">
        <f t="shared" si="0"/>
        <v>5.0000000000000001E-3</v>
      </c>
      <c r="T32" s="18" t="s">
        <v>47</v>
      </c>
      <c r="U32" s="22">
        <v>2E-3</v>
      </c>
      <c r="V32" s="22">
        <v>0.01</v>
      </c>
      <c r="W32" s="19">
        <v>43021</v>
      </c>
    </row>
    <row r="33" spans="5:23">
      <c r="E33" s="10"/>
      <c r="N33" s="10">
        <v>43008</v>
      </c>
      <c r="O33" s="22">
        <v>5.0000000000000001E-3</v>
      </c>
      <c r="P33" s="22">
        <v>2E-3</v>
      </c>
      <c r="Q33" s="19">
        <v>42984</v>
      </c>
      <c r="R33">
        <f t="shared" si="0"/>
        <v>-2E-3</v>
      </c>
      <c r="T33" s="18" t="s">
        <v>48</v>
      </c>
      <c r="U33" s="22">
        <v>5.0000000000000001E-3</v>
      </c>
      <c r="V33" s="22">
        <v>2E-3</v>
      </c>
      <c r="W33" s="19">
        <v>42993</v>
      </c>
    </row>
    <row r="34" spans="5:23">
      <c r="E34" s="10"/>
      <c r="N34" s="10">
        <v>42978</v>
      </c>
      <c r="O34" s="22">
        <v>-2E-3</v>
      </c>
      <c r="P34" s="22">
        <v>5.0000000000000001E-3</v>
      </c>
      <c r="Q34" s="19">
        <v>42950</v>
      </c>
      <c r="R34">
        <f t="shared" si="0"/>
        <v>-3.0000000000000001E-3</v>
      </c>
      <c r="T34" s="18" t="s">
        <v>49</v>
      </c>
      <c r="U34" s="22">
        <v>-2E-3</v>
      </c>
      <c r="V34" s="22">
        <v>5.0000000000000001E-3</v>
      </c>
      <c r="W34" s="19">
        <v>42962</v>
      </c>
    </row>
    <row r="35" spans="5:23">
      <c r="E35" s="10"/>
      <c r="N35" s="10">
        <v>42947</v>
      </c>
      <c r="O35" s="22">
        <v>-3.0000000000000001E-3</v>
      </c>
      <c r="P35" s="22">
        <v>-2E-3</v>
      </c>
      <c r="Q35" s="19">
        <v>42922</v>
      </c>
      <c r="R35">
        <f t="shared" si="0"/>
        <v>4.0000000000000001E-3</v>
      </c>
      <c r="T35" s="18" t="s">
        <v>50</v>
      </c>
      <c r="U35" s="22">
        <v>-3.0000000000000001E-3</v>
      </c>
      <c r="V35" s="22">
        <v>-2E-3</v>
      </c>
      <c r="W35" s="19">
        <v>42930</v>
      </c>
    </row>
    <row r="36" spans="5:23">
      <c r="E36" s="10"/>
      <c r="N36" s="10">
        <v>42916</v>
      </c>
      <c r="O36" s="22">
        <v>4.0000000000000001E-3</v>
      </c>
      <c r="P36" s="22">
        <v>-3.0000000000000001E-3</v>
      </c>
      <c r="Q36" s="19">
        <v>42891</v>
      </c>
      <c r="R36">
        <f t="shared" si="0"/>
        <v>3.0000000000000001E-3</v>
      </c>
      <c r="T36" s="18" t="s">
        <v>51</v>
      </c>
      <c r="U36" s="22">
        <v>4.0000000000000001E-3</v>
      </c>
      <c r="V36" s="22">
        <v>-3.0000000000000001E-3</v>
      </c>
      <c r="W36" s="19">
        <v>42900</v>
      </c>
    </row>
    <row r="37" spans="5:23">
      <c r="E37" s="10"/>
      <c r="N37" s="10">
        <v>42886</v>
      </c>
      <c r="O37" s="22">
        <v>3.0000000000000001E-3</v>
      </c>
      <c r="P37" s="22">
        <v>4.0000000000000001E-3</v>
      </c>
      <c r="Q37" s="19">
        <v>42858</v>
      </c>
      <c r="R37">
        <f t="shared" si="0"/>
        <v>2E-3</v>
      </c>
      <c r="T37" s="18" t="s">
        <v>52</v>
      </c>
      <c r="U37" s="22">
        <v>3.0000000000000001E-3</v>
      </c>
      <c r="V37" s="22">
        <v>4.0000000000000001E-3</v>
      </c>
      <c r="W37" s="19">
        <v>42867</v>
      </c>
    </row>
    <row r="38" spans="5:23">
      <c r="E38" s="10"/>
      <c r="N38" s="10">
        <v>42855</v>
      </c>
      <c r="O38" s="22">
        <v>2E-3</v>
      </c>
      <c r="P38" s="22">
        <v>3.0000000000000001E-3</v>
      </c>
      <c r="Q38" s="19">
        <v>42830</v>
      </c>
      <c r="T38" s="18" t="s">
        <v>53</v>
      </c>
      <c r="U38" s="22">
        <v>2E-3</v>
      </c>
      <c r="V38" s="22">
        <v>3.0000000000000001E-3</v>
      </c>
      <c r="W38" s="19">
        <v>42839</v>
      </c>
    </row>
    <row r="39" spans="5:23">
      <c r="E39" s="10"/>
      <c r="N39" s="10">
        <v>42825</v>
      </c>
      <c r="O39" s="22">
        <v>8.0000000000000002E-3</v>
      </c>
      <c r="P39" s="22">
        <v>2E-3</v>
      </c>
      <c r="Q39" s="19">
        <v>42797</v>
      </c>
      <c r="T39" s="18" t="s">
        <v>54</v>
      </c>
      <c r="U39" s="22">
        <v>8.0000000000000002E-3</v>
      </c>
      <c r="V39" s="22">
        <v>2E-3</v>
      </c>
      <c r="W39" s="19">
        <v>42809</v>
      </c>
    </row>
    <row r="40" spans="5:23">
      <c r="E40" s="10"/>
      <c r="N40" s="10">
        <v>42794</v>
      </c>
      <c r="O40" s="22">
        <v>4.0000000000000001E-3</v>
      </c>
      <c r="P40" s="22">
        <v>8.0000000000000002E-3</v>
      </c>
      <c r="Q40" s="19">
        <v>42769</v>
      </c>
      <c r="T40" s="18" t="s">
        <v>55</v>
      </c>
      <c r="U40" s="22">
        <v>4.0000000000000001E-3</v>
      </c>
      <c r="V40" s="22">
        <v>8.0000000000000002E-3</v>
      </c>
      <c r="W40" s="19">
        <v>42781</v>
      </c>
    </row>
    <row r="41" spans="5:23">
      <c r="E41" s="10"/>
      <c r="N41" s="10">
        <v>42766</v>
      </c>
      <c r="O41" s="22">
        <v>2E-3</v>
      </c>
      <c r="P41" s="22">
        <v>4.0000000000000001E-3</v>
      </c>
      <c r="Q41" s="19">
        <v>42740</v>
      </c>
      <c r="T41" s="18" t="s">
        <v>56</v>
      </c>
      <c r="U41" s="22">
        <v>2E-3</v>
      </c>
      <c r="V41" s="22">
        <v>4.0000000000000001E-3</v>
      </c>
      <c r="W41" s="19">
        <v>42748</v>
      </c>
    </row>
    <row r="42" spans="5:23">
      <c r="E42" s="10"/>
      <c r="N42" s="10">
        <v>42735</v>
      </c>
      <c r="O42" s="22">
        <v>8.0000000000000002E-3</v>
      </c>
      <c r="P42" s="22">
        <v>2E-3</v>
      </c>
      <c r="Q42" s="19">
        <v>42709</v>
      </c>
      <c r="T42" s="18" t="s">
        <v>57</v>
      </c>
      <c r="U42" s="22">
        <v>8.0000000000000002E-3</v>
      </c>
      <c r="V42" s="22">
        <v>2E-3</v>
      </c>
      <c r="W42" s="19">
        <v>42718</v>
      </c>
    </row>
    <row r="43" spans="5:23">
      <c r="E43" s="10"/>
      <c r="N43" s="10">
        <v>42704</v>
      </c>
      <c r="O43" s="22">
        <v>5.0000000000000001E-3</v>
      </c>
      <c r="P43" s="22">
        <v>8.0000000000000002E-3</v>
      </c>
      <c r="Q43" s="19">
        <v>42677</v>
      </c>
      <c r="T43" s="18" t="s">
        <v>58</v>
      </c>
      <c r="U43" s="22">
        <v>5.0000000000000001E-3</v>
      </c>
      <c r="V43" s="22">
        <v>8.0000000000000002E-3</v>
      </c>
      <c r="W43" s="19">
        <v>42689</v>
      </c>
    </row>
    <row r="44" spans="5:23">
      <c r="E44" s="10"/>
      <c r="N44" s="10">
        <v>42674</v>
      </c>
      <c r="O44" s="22">
        <v>-1E-3</v>
      </c>
      <c r="P44" s="22">
        <v>5.0000000000000001E-3</v>
      </c>
      <c r="Q44" s="19">
        <v>42648</v>
      </c>
      <c r="T44" s="18" t="s">
        <v>59</v>
      </c>
      <c r="U44" s="22">
        <v>-1E-3</v>
      </c>
      <c r="V44" s="22">
        <v>5.0000000000000001E-3</v>
      </c>
      <c r="W44" s="19">
        <v>42657</v>
      </c>
    </row>
    <row r="45" spans="5:23">
      <c r="E45" s="10"/>
      <c r="N45" s="10">
        <v>42643</v>
      </c>
      <c r="O45" s="22">
        <v>-4.0000000000000001E-3</v>
      </c>
      <c r="P45" s="22">
        <v>-1E-3</v>
      </c>
      <c r="Q45" s="19">
        <v>42619</v>
      </c>
      <c r="T45" s="18" t="s">
        <v>60</v>
      </c>
      <c r="U45" s="22">
        <v>-4.0000000000000001E-3</v>
      </c>
      <c r="V45" s="22">
        <v>-1E-3</v>
      </c>
      <c r="W45" s="19">
        <v>42628</v>
      </c>
    </row>
    <row r="46" spans="5:23">
      <c r="E46" s="10"/>
      <c r="N46" s="10">
        <v>42613</v>
      </c>
      <c r="O46" s="22">
        <v>7.0000000000000001E-3</v>
      </c>
      <c r="P46" s="22">
        <v>-4.0000000000000001E-3</v>
      </c>
      <c r="Q46" s="19">
        <v>42585</v>
      </c>
      <c r="T46" s="18" t="s">
        <v>61</v>
      </c>
      <c r="U46" s="22">
        <v>7.0000000000000001E-3</v>
      </c>
      <c r="V46" s="22">
        <v>-4.0000000000000001E-3</v>
      </c>
      <c r="W46" s="19">
        <v>42594</v>
      </c>
    </row>
    <row r="47" spans="5:23">
      <c r="E47" s="10"/>
      <c r="N47" s="10">
        <v>42582</v>
      </c>
      <c r="O47" s="22">
        <v>4.0000000000000001E-3</v>
      </c>
      <c r="P47" s="22">
        <v>7.0000000000000001E-3</v>
      </c>
      <c r="Q47" s="19">
        <v>42557</v>
      </c>
      <c r="T47" s="18" t="s">
        <v>62</v>
      </c>
      <c r="U47" s="22">
        <v>4.0000000000000001E-3</v>
      </c>
      <c r="V47" s="22">
        <v>7.0000000000000001E-3</v>
      </c>
      <c r="W47" s="19">
        <v>42566</v>
      </c>
    </row>
    <row r="48" spans="5:23">
      <c r="E48" s="10"/>
      <c r="N48" s="10">
        <v>42551</v>
      </c>
      <c r="O48" s="22">
        <v>8.0000000000000002E-3</v>
      </c>
      <c r="P48" s="22">
        <v>4.0000000000000001E-3</v>
      </c>
      <c r="Q48" s="19">
        <v>42524</v>
      </c>
      <c r="T48" s="18" t="s">
        <v>63</v>
      </c>
      <c r="U48" s="22">
        <v>8.0000000000000002E-3</v>
      </c>
      <c r="V48" s="22">
        <v>4.0000000000000001E-3</v>
      </c>
      <c r="W48" s="19">
        <v>42535</v>
      </c>
    </row>
    <row r="49" spans="5:23">
      <c r="E49" s="10"/>
      <c r="N49" s="10">
        <v>42521</v>
      </c>
      <c r="O49" s="22">
        <v>4.0000000000000001E-3</v>
      </c>
      <c r="P49" s="22">
        <v>8.0000000000000002E-3</v>
      </c>
      <c r="Q49" s="19">
        <v>42494</v>
      </c>
      <c r="T49" s="18" t="s">
        <v>64</v>
      </c>
      <c r="U49" s="22">
        <v>4.0000000000000001E-3</v>
      </c>
      <c r="V49" s="22">
        <v>8.0000000000000002E-3</v>
      </c>
      <c r="W49" s="19">
        <v>42503</v>
      </c>
    </row>
    <row r="50" spans="5:23">
      <c r="E50" s="10"/>
      <c r="N50" s="10">
        <v>42490</v>
      </c>
      <c r="O50" s="22">
        <v>-1E-3</v>
      </c>
      <c r="P50" s="22">
        <v>4.0000000000000001E-3</v>
      </c>
      <c r="Q50" s="19">
        <v>42465</v>
      </c>
      <c r="T50" s="18" t="s">
        <v>65</v>
      </c>
      <c r="U50" s="22">
        <v>-1E-3</v>
      </c>
      <c r="V50" s="22">
        <v>4.0000000000000001E-3</v>
      </c>
      <c r="W50" s="19">
        <v>42473</v>
      </c>
    </row>
    <row r="51" spans="5:23">
      <c r="E51" s="10"/>
      <c r="N51" s="10">
        <v>42460</v>
      </c>
      <c r="O51" s="22">
        <v>1E-3</v>
      </c>
      <c r="P51" s="22">
        <v>-1E-3</v>
      </c>
      <c r="Q51" s="19">
        <v>42432</v>
      </c>
      <c r="T51" s="18" t="s">
        <v>66</v>
      </c>
      <c r="U51" s="22">
        <v>1E-3</v>
      </c>
      <c r="V51" s="22">
        <v>-1E-3</v>
      </c>
      <c r="W51" s="19">
        <v>42444</v>
      </c>
    </row>
    <row r="52" spans="5:23">
      <c r="E52" s="10"/>
      <c r="N52" s="10">
        <v>42429</v>
      </c>
      <c r="O52" s="22">
        <v>-1E-3</v>
      </c>
      <c r="P52" s="22">
        <v>1E-3</v>
      </c>
      <c r="Q52" s="19">
        <v>42403</v>
      </c>
      <c r="T52" s="18" t="s">
        <v>67</v>
      </c>
      <c r="U52" s="22">
        <v>-1E-3</v>
      </c>
      <c r="V52" s="22">
        <v>1E-3</v>
      </c>
      <c r="W52" s="19">
        <v>42412</v>
      </c>
    </row>
    <row r="53" spans="5:23">
      <c r="E53" s="10"/>
      <c r="N53" s="10">
        <v>42400</v>
      </c>
      <c r="O53" s="22">
        <v>4.0000000000000001E-3</v>
      </c>
      <c r="P53" s="22">
        <v>-1E-3</v>
      </c>
      <c r="Q53" s="19">
        <v>42375</v>
      </c>
      <c r="T53" s="18" t="s">
        <v>68</v>
      </c>
      <c r="U53" s="22">
        <v>4.0000000000000001E-3</v>
      </c>
      <c r="V53" s="22">
        <v>-1E-3</v>
      </c>
      <c r="W53" s="19">
        <v>42384</v>
      </c>
    </row>
    <row r="54" spans="5:23">
      <c r="N54" s="10">
        <v>42369</v>
      </c>
      <c r="O54" s="22">
        <v>2E-3</v>
      </c>
      <c r="P54" s="22">
        <v>4.0000000000000001E-3</v>
      </c>
      <c r="Q54" s="19">
        <v>42341</v>
      </c>
      <c r="T54" s="18" t="s">
        <v>69</v>
      </c>
      <c r="U54" s="22">
        <v>2E-3</v>
      </c>
      <c r="V54" s="22">
        <v>4.0000000000000001E-3</v>
      </c>
      <c r="W54" s="19">
        <v>42349</v>
      </c>
    </row>
    <row r="55" spans="5:23">
      <c r="N55" s="10">
        <v>42338</v>
      </c>
      <c r="O55" s="22">
        <v>-3.0000000000000001E-3</v>
      </c>
      <c r="P55" s="22">
        <v>2E-3</v>
      </c>
      <c r="Q55" s="19">
        <v>42312</v>
      </c>
      <c r="T55" s="18" t="s">
        <v>70</v>
      </c>
      <c r="U55" s="22">
        <v>-3.0000000000000001E-3</v>
      </c>
      <c r="V55" s="22">
        <v>2E-3</v>
      </c>
      <c r="W55" s="19">
        <v>42321</v>
      </c>
    </row>
    <row r="56" spans="5:23">
      <c r="N56" s="10">
        <v>42308</v>
      </c>
      <c r="O56" s="22">
        <v>1E-3</v>
      </c>
      <c r="P56" s="22">
        <v>-3.0000000000000001E-3</v>
      </c>
      <c r="Q56" s="19">
        <v>42282</v>
      </c>
      <c r="T56" s="18" t="s">
        <v>71</v>
      </c>
      <c r="U56" s="22">
        <v>1E-3</v>
      </c>
      <c r="V56" s="22">
        <v>-3.0000000000000001E-3</v>
      </c>
      <c r="W56" s="19">
        <v>42291</v>
      </c>
    </row>
    <row r="57" spans="5:23">
      <c r="N57" s="10">
        <v>42277</v>
      </c>
      <c r="O57" s="22">
        <v>6.0000000000000001E-3</v>
      </c>
      <c r="P57" s="22">
        <v>1E-3</v>
      </c>
      <c r="Q57" s="19">
        <v>42250</v>
      </c>
      <c r="T57" s="18" t="s">
        <v>72</v>
      </c>
      <c r="U57" s="22">
        <v>6.0000000000000001E-3</v>
      </c>
      <c r="V57" s="22">
        <v>1E-3</v>
      </c>
      <c r="W57" s="19">
        <v>42262</v>
      </c>
    </row>
    <row r="58" spans="5:23">
      <c r="N58" s="10">
        <v>42247</v>
      </c>
      <c r="O58" s="22">
        <v>-1E-3</v>
      </c>
      <c r="P58" s="22">
        <v>6.0000000000000001E-3</v>
      </c>
      <c r="Q58" s="19">
        <v>42221</v>
      </c>
      <c r="T58" s="18" t="s">
        <v>73</v>
      </c>
      <c r="U58" s="22">
        <v>-1E-3</v>
      </c>
      <c r="V58" s="22">
        <v>6.0000000000000001E-3</v>
      </c>
      <c r="W58" s="19">
        <v>42229</v>
      </c>
    </row>
    <row r="59" spans="5:23">
      <c r="N59" s="10">
        <v>42216</v>
      </c>
      <c r="O59" s="22">
        <v>0.01</v>
      </c>
      <c r="P59" s="22">
        <v>-1E-3</v>
      </c>
      <c r="Q59" s="19">
        <v>42191</v>
      </c>
      <c r="T59" s="18" t="s">
        <v>74</v>
      </c>
      <c r="U59" s="22">
        <v>0.01</v>
      </c>
      <c r="V59" s="22">
        <v>-1E-3</v>
      </c>
      <c r="W59" s="19">
        <v>42199</v>
      </c>
    </row>
    <row r="60" spans="5:23">
      <c r="N60" s="10">
        <v>42185</v>
      </c>
      <c r="O60" s="22">
        <v>1E-3</v>
      </c>
      <c r="P60" s="22">
        <v>0.01</v>
      </c>
      <c r="Q60" s="19">
        <v>42158</v>
      </c>
      <c r="T60" s="18" t="s">
        <v>75</v>
      </c>
      <c r="U60" s="22">
        <v>1E-3</v>
      </c>
      <c r="V60" s="22">
        <v>0.01</v>
      </c>
      <c r="W60" s="19">
        <v>42166</v>
      </c>
    </row>
    <row r="61" spans="5:23">
      <c r="N61" s="10">
        <v>42155</v>
      </c>
      <c r="O61" s="22">
        <v>7.0000000000000001E-3</v>
      </c>
      <c r="P61" s="22">
        <v>1E-3</v>
      </c>
      <c r="Q61" s="19">
        <v>42129</v>
      </c>
      <c r="T61" s="18" t="s">
        <v>76</v>
      </c>
      <c r="U61" s="22">
        <v>7.0000000000000001E-3</v>
      </c>
      <c r="V61" s="22">
        <v>1E-3</v>
      </c>
      <c r="W61" s="19">
        <v>42137</v>
      </c>
    </row>
    <row r="62" spans="5:23">
      <c r="N62" s="10">
        <v>42124</v>
      </c>
      <c r="O62" s="22">
        <v>0</v>
      </c>
      <c r="P62" s="22">
        <v>7.0000000000000001E-3</v>
      </c>
      <c r="Q62" s="19">
        <v>42100</v>
      </c>
      <c r="T62" s="18" t="s">
        <v>77</v>
      </c>
      <c r="U62" s="22">
        <v>0</v>
      </c>
      <c r="V62" s="22">
        <v>7.0000000000000001E-3</v>
      </c>
      <c r="W62" s="19">
        <v>42108</v>
      </c>
    </row>
    <row r="63" spans="5:23">
      <c r="N63" s="10">
        <v>42094</v>
      </c>
      <c r="O63" s="22">
        <v>-1.0999999999999999E-2</v>
      </c>
      <c r="P63" s="22">
        <v>0</v>
      </c>
      <c r="Q63" s="19">
        <v>42067</v>
      </c>
      <c r="T63" s="18" t="s">
        <v>78</v>
      </c>
      <c r="U63" s="22">
        <v>-1.0999999999999999E-2</v>
      </c>
      <c r="V63" s="22">
        <v>0</v>
      </c>
      <c r="W63" s="19">
        <v>42075</v>
      </c>
    </row>
    <row r="64" spans="5:23">
      <c r="N64" s="10">
        <v>42063</v>
      </c>
      <c r="O64" s="22">
        <v>-0.01</v>
      </c>
      <c r="P64" s="22">
        <v>-1.0999999999999999E-2</v>
      </c>
      <c r="Q64" s="19">
        <v>42039</v>
      </c>
      <c r="T64" s="18" t="s">
        <v>79</v>
      </c>
      <c r="U64" s="22">
        <v>-0.01</v>
      </c>
      <c r="V64" s="22">
        <v>-1.0999999999999999E-2</v>
      </c>
      <c r="W64" s="19">
        <v>42047</v>
      </c>
    </row>
    <row r="65" spans="14:23">
      <c r="N65" s="10">
        <v>42035</v>
      </c>
      <c r="O65" s="22">
        <v>5.0000000000000001E-3</v>
      </c>
      <c r="P65" s="22">
        <v>-0.01</v>
      </c>
      <c r="Q65" s="19">
        <v>42010</v>
      </c>
      <c r="T65" s="18" t="s">
        <v>80</v>
      </c>
      <c r="U65" s="22">
        <v>5.0000000000000001E-3</v>
      </c>
      <c r="V65" s="22">
        <v>-0.01</v>
      </c>
      <c r="W65" s="19">
        <v>42018</v>
      </c>
    </row>
    <row r="66" spans="14:23">
      <c r="N66" s="10">
        <v>42004</v>
      </c>
      <c r="O66" s="22">
        <v>3.0000000000000001E-3</v>
      </c>
      <c r="P66" s="22">
        <v>5.0000000000000001E-3</v>
      </c>
      <c r="Q66" s="19">
        <v>41976</v>
      </c>
      <c r="T66" s="18" t="s">
        <v>81</v>
      </c>
      <c r="U66" s="22">
        <v>3.0000000000000001E-3</v>
      </c>
      <c r="V66" s="22">
        <v>5.0000000000000001E-3</v>
      </c>
      <c r="W66" s="19">
        <v>41984</v>
      </c>
    </row>
    <row r="67" spans="14:23">
      <c r="N67" s="10">
        <v>41973</v>
      </c>
      <c r="O67" s="22">
        <v>-2E-3</v>
      </c>
      <c r="P67" s="22">
        <v>3.0000000000000001E-3</v>
      </c>
      <c r="Q67" s="19">
        <v>41948</v>
      </c>
      <c r="T67" s="18" t="s">
        <v>82</v>
      </c>
      <c r="U67" s="22">
        <v>-2E-3</v>
      </c>
      <c r="V67" s="22">
        <v>3.0000000000000001E-3</v>
      </c>
      <c r="W67" s="19">
        <v>41957</v>
      </c>
    </row>
    <row r="68" spans="14:23">
      <c r="N68" s="10">
        <v>41943</v>
      </c>
      <c r="O68" s="22">
        <v>3.0000000000000001E-3</v>
      </c>
      <c r="P68" s="22">
        <v>-2E-3</v>
      </c>
      <c r="Q68" s="19">
        <v>41915</v>
      </c>
      <c r="T68" s="18" t="s">
        <v>83</v>
      </c>
      <c r="U68" s="22">
        <v>3.0000000000000001E-3</v>
      </c>
      <c r="V68" s="22">
        <v>-2E-3</v>
      </c>
      <c r="W68" s="19">
        <v>41927</v>
      </c>
    </row>
    <row r="69" spans="14:23">
      <c r="N69" s="10">
        <v>41912</v>
      </c>
      <c r="O69" s="22">
        <v>1E-3</v>
      </c>
      <c r="P69" s="22">
        <v>3.0000000000000001E-3</v>
      </c>
      <c r="Q69" s="19">
        <v>41886</v>
      </c>
      <c r="T69" s="18" t="s">
        <v>84</v>
      </c>
      <c r="U69" s="22">
        <v>1E-3</v>
      </c>
      <c r="V69" s="22">
        <v>3.0000000000000001E-3</v>
      </c>
      <c r="W69" s="19">
        <v>41894</v>
      </c>
    </row>
    <row r="70" spans="14:23">
      <c r="N70" s="10">
        <v>41882</v>
      </c>
      <c r="O70" s="22">
        <v>3.8999999999999998E-3</v>
      </c>
      <c r="P70" s="22">
        <v>1E-3</v>
      </c>
      <c r="Q70" s="19">
        <v>41856</v>
      </c>
      <c r="T70" s="18" t="s">
        <v>85</v>
      </c>
      <c r="U70" s="22">
        <v>3.8999999999999998E-3</v>
      </c>
      <c r="V70" s="22">
        <v>1E-3</v>
      </c>
      <c r="W70" s="19">
        <v>41864</v>
      </c>
    </row>
    <row r="71" spans="14:23">
      <c r="N71" s="10">
        <v>41851</v>
      </c>
      <c r="O71" s="22">
        <v>1E-3</v>
      </c>
      <c r="P71" s="22">
        <v>3.8999999999999998E-3</v>
      </c>
      <c r="Q71" s="19">
        <v>41823</v>
      </c>
      <c r="T71" s="18" t="s">
        <v>86</v>
      </c>
      <c r="U71" s="22">
        <v>1E-3</v>
      </c>
      <c r="V71" s="22">
        <v>3.8999999999999998E-3</v>
      </c>
      <c r="W71" s="19">
        <v>41835</v>
      </c>
    </row>
    <row r="72" spans="14:23">
      <c r="N72" s="10">
        <v>41820</v>
      </c>
      <c r="O72" s="22">
        <v>0</v>
      </c>
      <c r="P72" s="22">
        <v>1E-3</v>
      </c>
      <c r="Q72" s="19">
        <v>41794</v>
      </c>
      <c r="T72" s="18" t="s">
        <v>87</v>
      </c>
      <c r="U72" s="22">
        <v>0</v>
      </c>
      <c r="V72" s="22">
        <v>1E-3</v>
      </c>
      <c r="W72" s="19">
        <v>41802</v>
      </c>
    </row>
    <row r="73" spans="14:23">
      <c r="N73" s="10">
        <v>41790</v>
      </c>
      <c r="O73" s="22">
        <v>7.0000000000000001E-3</v>
      </c>
      <c r="P73" s="22">
        <v>0</v>
      </c>
      <c r="Q73" s="19">
        <v>41764</v>
      </c>
      <c r="T73" s="18" t="s">
        <v>88</v>
      </c>
      <c r="U73" s="22">
        <v>7.0000000000000001E-3</v>
      </c>
      <c r="V73" s="22">
        <v>0</v>
      </c>
      <c r="W73" s="19">
        <v>41772</v>
      </c>
    </row>
    <row r="74" spans="14:23">
      <c r="N74" s="10">
        <v>41759</v>
      </c>
      <c r="O74" s="22">
        <v>3.0000000000000001E-3</v>
      </c>
      <c r="P74" s="22">
        <v>7.0000000000000001E-3</v>
      </c>
      <c r="Q74" s="19">
        <v>41732</v>
      </c>
      <c r="T74" s="18" t="s">
        <v>89</v>
      </c>
      <c r="U74" s="22">
        <v>3.0000000000000001E-3</v>
      </c>
      <c r="V74" s="22">
        <v>7.0000000000000001E-3</v>
      </c>
      <c r="W74" s="19">
        <v>41743</v>
      </c>
    </row>
    <row r="75" spans="14:23">
      <c r="N75" s="10">
        <v>41729</v>
      </c>
      <c r="O75" s="22">
        <v>0</v>
      </c>
      <c r="P75" s="22">
        <v>3.0000000000000001E-3</v>
      </c>
      <c r="Q75" s="19">
        <v>41703</v>
      </c>
      <c r="T75" s="18" t="s">
        <v>90</v>
      </c>
      <c r="U75" s="22">
        <v>0</v>
      </c>
      <c r="V75" s="22">
        <v>3.0000000000000001E-3</v>
      </c>
      <c r="W75" s="19">
        <v>41711</v>
      </c>
    </row>
    <row r="76" spans="14:23">
      <c r="N76" s="10">
        <v>41698</v>
      </c>
      <c r="O76" s="22">
        <v>3.3E-3</v>
      </c>
      <c r="P76" s="22">
        <v>0</v>
      </c>
      <c r="Q76" s="19">
        <v>41675</v>
      </c>
      <c r="T76" s="18" t="s">
        <v>91</v>
      </c>
      <c r="U76" s="22">
        <v>3.3E-3</v>
      </c>
      <c r="V76" s="22">
        <v>0</v>
      </c>
      <c r="W76" s="19">
        <v>41683</v>
      </c>
    </row>
    <row r="77" spans="14:23">
      <c r="N77" s="10">
        <v>41670</v>
      </c>
      <c r="O77" s="22">
        <v>8.9999999999999998E-4</v>
      </c>
      <c r="P77" s="22">
        <v>3.3E-3</v>
      </c>
      <c r="Q77" s="19">
        <v>41645</v>
      </c>
      <c r="T77" s="18" t="s">
        <v>92</v>
      </c>
      <c r="U77" s="22">
        <v>8.9999999999999998E-4</v>
      </c>
      <c r="V77" s="22">
        <v>3.3E-3</v>
      </c>
      <c r="W77" s="19">
        <v>41653</v>
      </c>
    </row>
    <row r="78" spans="14:23">
      <c r="N78" s="10">
        <v>41639</v>
      </c>
      <c r="O78" s="22">
        <v>4.1000000000000003E-3</v>
      </c>
      <c r="P78" s="22">
        <v>8.9999999999999998E-4</v>
      </c>
      <c r="Q78" s="19">
        <v>41612</v>
      </c>
      <c r="T78" s="18" t="s">
        <v>93</v>
      </c>
      <c r="U78" s="22">
        <v>4.1000000000000003E-3</v>
      </c>
      <c r="V78" s="22">
        <v>8.9999999999999998E-4</v>
      </c>
      <c r="W78" s="19">
        <v>41620</v>
      </c>
    </row>
    <row r="79" spans="14:23">
      <c r="N79" s="10">
        <v>41608</v>
      </c>
      <c r="O79" s="22">
        <v>3.8E-3</v>
      </c>
      <c r="P79" s="22">
        <v>4.1000000000000003E-3</v>
      </c>
      <c r="Q79" s="19">
        <v>41583</v>
      </c>
      <c r="T79" s="18" t="s">
        <v>94</v>
      </c>
      <c r="U79" s="22">
        <v>3.8E-3</v>
      </c>
      <c r="V79" s="22">
        <v>4.1000000000000003E-3</v>
      </c>
      <c r="W79" s="19">
        <v>41599</v>
      </c>
    </row>
    <row r="80" spans="14:23">
      <c r="N80" s="10">
        <v>41578</v>
      </c>
      <c r="O80" s="22">
        <v>2.0000000000000001E-4</v>
      </c>
      <c r="P80" s="22">
        <v>3.8E-3</v>
      </c>
      <c r="Q80" s="19">
        <v>41550</v>
      </c>
      <c r="T80" s="18" t="s">
        <v>95</v>
      </c>
      <c r="U80" s="22">
        <v>2.0000000000000001E-4</v>
      </c>
      <c r="V80" s="22">
        <v>3.8E-3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3597-C66A-B04B-BE73-55A570DE60FB}">
  <dimension ref="A1:W102"/>
  <sheetViews>
    <sheetView workbookViewId="0">
      <selection activeCell="J27" sqref="J27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-4.0000000000000001E-3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-4.0000000000000001E-3</v>
      </c>
      <c r="V2" s="18" t="s">
        <v>15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3.0000000000000001E-3</v>
      </c>
      <c r="P3" s="22">
        <v>-4.0000000000000001E-3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3.0000000000000001E-3</v>
      </c>
      <c r="V3" s="22">
        <v>-4.0000000000000001E-3</v>
      </c>
      <c r="W3" s="19">
        <v>43907</v>
      </c>
    </row>
    <row r="4" spans="1:23">
      <c r="A4" s="10">
        <v>41729</v>
      </c>
      <c r="B4" s="14">
        <f>VLOOKUP(A4,N:P,3,FALSE)+0.01</f>
        <v>1.3000000000000001E-2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3.0000000000000001E-3</v>
      </c>
      <c r="Q4" s="12">
        <v>43866</v>
      </c>
      <c r="R4">
        <f t="shared" si="0"/>
        <v>2E-3</v>
      </c>
      <c r="T4" s="18" t="s">
        <v>19</v>
      </c>
      <c r="U4" s="22">
        <v>1E-3</v>
      </c>
      <c r="V4" s="22">
        <v>3.0000000000000001E-3</v>
      </c>
      <c r="W4" s="19">
        <v>43875</v>
      </c>
    </row>
    <row r="5" spans="1:23">
      <c r="A5" s="10">
        <v>41820</v>
      </c>
      <c r="B5" s="14">
        <f t="shared" ref="B5:B25" si="1">VLOOKUP(A5,N:P,3,FALSE)+0.01</f>
        <v>1.3000000000000001E-2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2E-3</v>
      </c>
      <c r="P5" s="22">
        <v>1E-3</v>
      </c>
      <c r="Q5" s="12">
        <v>43837</v>
      </c>
      <c r="R5">
        <f t="shared" si="0"/>
        <v>3.0000000000000001E-3</v>
      </c>
      <c r="T5" s="18" t="s">
        <v>20</v>
      </c>
      <c r="U5" s="22">
        <v>2E-3</v>
      </c>
      <c r="V5" s="22">
        <v>1E-3</v>
      </c>
      <c r="W5" s="19">
        <v>43846</v>
      </c>
    </row>
    <row r="6" spans="1:23">
      <c r="A6" s="10">
        <v>41912</v>
      </c>
      <c r="B6" s="14">
        <f t="shared" si="1"/>
        <v>1.6E-2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3.0000000000000001E-3</v>
      </c>
      <c r="P6" s="22">
        <v>2E-3</v>
      </c>
      <c r="Q6" s="12">
        <v>43803</v>
      </c>
      <c r="R6">
        <f t="shared" si="0"/>
        <v>-3.0000000000000001E-3</v>
      </c>
      <c r="T6" s="18" t="s">
        <v>21</v>
      </c>
      <c r="U6" s="22">
        <v>3.0000000000000001E-3</v>
      </c>
      <c r="V6" s="22">
        <v>2E-3</v>
      </c>
      <c r="W6" s="19">
        <v>43812</v>
      </c>
    </row>
    <row r="7" spans="1:23">
      <c r="A7" s="10">
        <v>42004</v>
      </c>
      <c r="B7" s="14">
        <f t="shared" si="1"/>
        <v>1.7000000000000001E-2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-3.0000000000000001E-3</v>
      </c>
      <c r="P7" s="22">
        <v>3.0000000000000001E-3</v>
      </c>
      <c r="Q7" s="12">
        <v>43774</v>
      </c>
      <c r="R7">
        <f t="shared" si="0"/>
        <v>4.0000000000000001E-3</v>
      </c>
      <c r="T7" s="18" t="s">
        <v>22</v>
      </c>
      <c r="U7" s="22">
        <v>-3.0000000000000001E-3</v>
      </c>
      <c r="V7" s="22">
        <v>3.0000000000000001E-3</v>
      </c>
      <c r="W7" s="19">
        <v>43784</v>
      </c>
    </row>
    <row r="8" spans="1:23">
      <c r="A8" s="10">
        <v>42094</v>
      </c>
      <c r="B8" s="14">
        <f t="shared" si="1"/>
        <v>5.0000000000000001E-3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4.0000000000000001E-3</v>
      </c>
      <c r="P8" s="22">
        <v>-3.0000000000000001E-3</v>
      </c>
      <c r="Q8" s="12">
        <v>43741</v>
      </c>
      <c r="R8">
        <f t="shared" si="0"/>
        <v>0.01</v>
      </c>
      <c r="T8" s="18" t="s">
        <v>23</v>
      </c>
      <c r="U8" s="22">
        <v>4.0000000000000001E-3</v>
      </c>
      <c r="V8" s="22">
        <v>-3.0000000000000001E-3</v>
      </c>
      <c r="W8" s="19">
        <v>43754</v>
      </c>
    </row>
    <row r="9" spans="1:23">
      <c r="A9" s="10">
        <v>42185</v>
      </c>
      <c r="B9" s="14">
        <f t="shared" si="1"/>
        <v>2.1999999999999999E-2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0.01</v>
      </c>
      <c r="P9" s="22">
        <v>4.0000000000000001E-3</v>
      </c>
      <c r="Q9" s="12">
        <v>43713</v>
      </c>
      <c r="R9">
        <f t="shared" si="0"/>
        <v>4.0000000000000001E-3</v>
      </c>
      <c r="T9" s="18" t="s">
        <v>24</v>
      </c>
      <c r="U9" s="22">
        <v>0.01</v>
      </c>
      <c r="V9" s="22">
        <v>4.0000000000000001E-3</v>
      </c>
      <c r="W9" s="19">
        <v>43721</v>
      </c>
    </row>
    <row r="10" spans="1:23">
      <c r="A10" s="10">
        <v>42277</v>
      </c>
      <c r="B10" s="14">
        <f t="shared" si="1"/>
        <v>1.2E-2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4.0000000000000001E-3</v>
      </c>
      <c r="P10" s="22">
        <v>0.01</v>
      </c>
      <c r="Q10" s="12">
        <v>43682</v>
      </c>
      <c r="R10">
        <f t="shared" si="0"/>
        <v>5.0000000000000001E-3</v>
      </c>
      <c r="T10" s="18" t="s">
        <v>25</v>
      </c>
      <c r="U10" s="22">
        <v>4.0000000000000001E-3</v>
      </c>
      <c r="V10" s="22">
        <v>0.01</v>
      </c>
      <c r="W10" s="19">
        <v>43692</v>
      </c>
    </row>
    <row r="11" spans="1:23">
      <c r="A11" s="10">
        <v>42369</v>
      </c>
      <c r="B11" s="14">
        <f t="shared" si="1"/>
        <v>1.2E-2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5.0000000000000001E-3</v>
      </c>
      <c r="P11" s="22">
        <v>4.0000000000000001E-3</v>
      </c>
      <c r="Q11" s="12">
        <v>43649</v>
      </c>
      <c r="R11">
        <f t="shared" si="0"/>
        <v>-2E-3</v>
      </c>
      <c r="T11" s="18" t="s">
        <v>26</v>
      </c>
      <c r="U11" s="22">
        <v>5.0000000000000001E-3</v>
      </c>
      <c r="V11" s="22">
        <v>4.0000000000000001E-3</v>
      </c>
      <c r="W11" s="19">
        <v>43662</v>
      </c>
    </row>
    <row r="12" spans="1:23">
      <c r="A12" s="10">
        <v>42460</v>
      </c>
      <c r="B12" s="14">
        <f t="shared" si="1"/>
        <v>9.0000000000000011E-3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-2E-3</v>
      </c>
      <c r="P12" s="22">
        <v>5.0000000000000001E-3</v>
      </c>
      <c r="Q12" s="12">
        <v>43621</v>
      </c>
      <c r="R12">
        <f t="shared" si="0"/>
        <v>2.1999999999999999E-2</v>
      </c>
      <c r="T12" s="18" t="s">
        <v>27</v>
      </c>
      <c r="U12" s="22">
        <v>-2E-3</v>
      </c>
      <c r="V12" s="22">
        <v>5.0000000000000001E-3</v>
      </c>
      <c r="W12" s="19">
        <v>43630</v>
      </c>
    </row>
    <row r="13" spans="1:23">
      <c r="A13" s="10">
        <v>42551</v>
      </c>
      <c r="B13" s="14">
        <f t="shared" si="1"/>
        <v>1.4999999999999999E-2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2.1999999999999999E-2</v>
      </c>
      <c r="P13" s="22">
        <v>-2E-3</v>
      </c>
      <c r="Q13" s="12">
        <v>43588</v>
      </c>
      <c r="R13">
        <f t="shared" si="0"/>
        <v>2.1999999999999999E-2</v>
      </c>
      <c r="T13" s="18" t="s">
        <v>28</v>
      </c>
      <c r="U13" s="22">
        <v>2.1999999999999999E-2</v>
      </c>
      <c r="V13" s="22">
        <v>-2E-3</v>
      </c>
      <c r="W13" s="19">
        <v>43600</v>
      </c>
    </row>
    <row r="14" spans="1:23">
      <c r="A14" s="10">
        <v>42643</v>
      </c>
      <c r="B14" s="14">
        <f t="shared" si="1"/>
        <v>7.0000000000000001E-3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2.1999999999999999E-2</v>
      </c>
      <c r="P14" s="22">
        <v>2.1999999999999999E-2</v>
      </c>
      <c r="Q14" s="12">
        <v>43558</v>
      </c>
      <c r="R14">
        <f t="shared" si="0"/>
        <v>1.6E-2</v>
      </c>
      <c r="T14" s="18" t="s">
        <v>29</v>
      </c>
      <c r="U14" s="22">
        <v>2.1999999999999999E-2</v>
      </c>
      <c r="V14" s="22">
        <v>2.1999999999999999E-2</v>
      </c>
      <c r="W14" s="19">
        <v>43571</v>
      </c>
    </row>
    <row r="15" spans="1:23">
      <c r="A15" s="10">
        <v>42735</v>
      </c>
      <c r="B15" s="14">
        <f t="shared" si="1"/>
        <v>1.0999999999999999E-2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1.6E-2</v>
      </c>
      <c r="P15" s="22">
        <v>2.1999999999999999E-2</v>
      </c>
      <c r="Q15" s="12">
        <v>43529</v>
      </c>
      <c r="R15">
        <f t="shared" si="0"/>
        <v>-1.6E-2</v>
      </c>
      <c r="T15" s="18" t="s">
        <v>30</v>
      </c>
      <c r="U15" s="22">
        <v>1.6E-2</v>
      </c>
      <c r="V15" s="22">
        <v>2.1999999999999999E-2</v>
      </c>
      <c r="W15" s="19">
        <v>43538</v>
      </c>
    </row>
    <row r="16" spans="1:23">
      <c r="A16" s="10">
        <v>42825</v>
      </c>
      <c r="B16" s="14">
        <f t="shared" si="1"/>
        <v>1.0999999999999999E-2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-1.6E-2</v>
      </c>
      <c r="P16" s="22">
        <v>1.6E-2</v>
      </c>
      <c r="Q16" s="12">
        <v>43501</v>
      </c>
      <c r="R16">
        <f t="shared" si="0"/>
        <v>1E-3</v>
      </c>
      <c r="T16" s="18" t="s">
        <v>31</v>
      </c>
      <c r="U16" s="22">
        <v>-1.6E-2</v>
      </c>
      <c r="V16" s="22">
        <v>1.6E-2</v>
      </c>
      <c r="W16" s="19">
        <v>43511</v>
      </c>
    </row>
    <row r="17" spans="1:23">
      <c r="A17" s="10">
        <v>42916</v>
      </c>
      <c r="B17" s="14">
        <f t="shared" si="1"/>
        <v>9.0000000000000011E-3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1E-3</v>
      </c>
      <c r="P17" s="22">
        <v>-1.6E-2</v>
      </c>
      <c r="Q17" s="12">
        <v>43472</v>
      </c>
      <c r="R17">
        <f t="shared" si="0"/>
        <v>8.0000000000000002E-3</v>
      </c>
      <c r="T17" s="18" t="s">
        <v>32</v>
      </c>
      <c r="U17" s="22">
        <v>1E-3</v>
      </c>
      <c r="V17" s="22">
        <v>-1.6E-2</v>
      </c>
      <c r="W17" s="19">
        <v>43481</v>
      </c>
    </row>
    <row r="18" spans="1:23">
      <c r="A18" s="10">
        <v>43008</v>
      </c>
      <c r="B18" s="14">
        <f t="shared" si="1"/>
        <v>8.0000000000000002E-3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8.0000000000000002E-3</v>
      </c>
      <c r="P18" s="22">
        <v>1E-3</v>
      </c>
      <c r="Q18" s="12">
        <v>43439</v>
      </c>
      <c r="R18">
        <f t="shared" si="0"/>
        <v>1E-3</v>
      </c>
      <c r="T18" s="18" t="s">
        <v>33</v>
      </c>
      <c r="U18" s="22">
        <v>8.0000000000000002E-3</v>
      </c>
      <c r="V18" s="22">
        <v>1E-3</v>
      </c>
      <c r="W18" s="19">
        <v>43448</v>
      </c>
    </row>
    <row r="19" spans="1:23">
      <c r="A19" s="10">
        <v>43100</v>
      </c>
      <c r="B19" s="14">
        <f t="shared" si="1"/>
        <v>1.8000000000000002E-2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8.0000000000000002E-3</v>
      </c>
      <c r="Q19" s="12">
        <v>43409</v>
      </c>
      <c r="R19">
        <f t="shared" si="0"/>
        <v>1E-3</v>
      </c>
      <c r="T19" s="18" t="s">
        <v>34</v>
      </c>
      <c r="U19" s="22">
        <v>1E-3</v>
      </c>
      <c r="V19" s="22">
        <v>8.0000000000000002E-3</v>
      </c>
      <c r="W19" s="19">
        <v>43419</v>
      </c>
    </row>
    <row r="20" spans="1:23">
      <c r="A20" s="10">
        <v>43190</v>
      </c>
      <c r="B20" s="14">
        <f t="shared" si="1"/>
        <v>5.3999999999999999E-2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1E-3</v>
      </c>
      <c r="P20" s="22">
        <v>1E-3</v>
      </c>
      <c r="Q20" s="12">
        <v>43376</v>
      </c>
      <c r="R20">
        <f t="shared" si="0"/>
        <v>5.0000000000000001E-3</v>
      </c>
      <c r="T20" s="18" t="s">
        <v>35</v>
      </c>
      <c r="U20" s="22">
        <v>1E-3</v>
      </c>
      <c r="V20" s="22">
        <v>1E-3</v>
      </c>
      <c r="W20" s="19">
        <v>43388</v>
      </c>
    </row>
    <row r="21" spans="1:23">
      <c r="A21" s="10">
        <v>43281</v>
      </c>
      <c r="B21" s="14">
        <f t="shared" si="1"/>
        <v>1.8000000000000002E-2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5.0000000000000001E-3</v>
      </c>
      <c r="P21" s="22">
        <v>1E-3</v>
      </c>
      <c r="Q21" s="19">
        <v>43349</v>
      </c>
      <c r="R21">
        <f t="shared" si="0"/>
        <v>2E-3</v>
      </c>
      <c r="T21" s="18" t="s">
        <v>36</v>
      </c>
      <c r="U21" s="22">
        <v>5.0000000000000001E-3</v>
      </c>
      <c r="V21" s="22">
        <v>1E-3</v>
      </c>
      <c r="W21" s="19">
        <v>43357</v>
      </c>
    </row>
    <row r="22" spans="1:23">
      <c r="A22" s="10">
        <v>43373</v>
      </c>
      <c r="B22" s="14">
        <f t="shared" si="1"/>
        <v>1.0999999999999999E-2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2E-3</v>
      </c>
      <c r="P22" s="22">
        <v>5.0000000000000001E-3</v>
      </c>
      <c r="Q22" s="19">
        <v>43315</v>
      </c>
      <c r="R22">
        <f t="shared" si="0"/>
        <v>8.0000000000000002E-3</v>
      </c>
      <c r="T22" s="18" t="s">
        <v>37</v>
      </c>
      <c r="U22" s="22">
        <v>2E-3</v>
      </c>
      <c r="V22" s="22">
        <v>5.0000000000000001E-3</v>
      </c>
      <c r="W22" s="19">
        <v>43327</v>
      </c>
    </row>
    <row r="23" spans="1:23">
      <c r="A23" s="10">
        <v>43465</v>
      </c>
      <c r="B23" s="14">
        <f t="shared" si="1"/>
        <v>1.0999999999999999E-2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8.0000000000000002E-3</v>
      </c>
      <c r="P23" s="22">
        <v>2E-3</v>
      </c>
      <c r="Q23" s="19">
        <v>43286</v>
      </c>
      <c r="R23">
        <f t="shared" si="0"/>
        <v>3.0000000000000001E-3</v>
      </c>
      <c r="T23" s="18" t="s">
        <v>38</v>
      </c>
      <c r="U23" s="22">
        <v>8.0000000000000002E-3</v>
      </c>
      <c r="V23" s="22">
        <v>2E-3</v>
      </c>
      <c r="W23" s="19">
        <v>43297</v>
      </c>
    </row>
    <row r="24" spans="1:23">
      <c r="A24" s="10">
        <v>43555</v>
      </c>
      <c r="B24" s="14">
        <f t="shared" si="1"/>
        <v>3.2000000000000001E-2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3.0000000000000001E-3</v>
      </c>
      <c r="P24" s="22">
        <v>8.0000000000000002E-3</v>
      </c>
      <c r="Q24" s="19">
        <v>43256</v>
      </c>
      <c r="R24">
        <f t="shared" si="0"/>
        <v>6.0000000000000001E-3</v>
      </c>
      <c r="T24" s="18" t="s">
        <v>39</v>
      </c>
      <c r="U24" s="22">
        <v>3.0000000000000001E-3</v>
      </c>
      <c r="V24" s="22">
        <v>8.0000000000000002E-3</v>
      </c>
      <c r="W24" s="19">
        <v>43265</v>
      </c>
    </row>
    <row r="25" spans="1:23">
      <c r="A25" s="10">
        <v>43646</v>
      </c>
      <c r="B25" s="14">
        <f t="shared" si="1"/>
        <v>1.4999999999999999E-2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6.0000000000000001E-3</v>
      </c>
      <c r="P25" s="22">
        <v>3.0000000000000001E-3</v>
      </c>
      <c r="Q25" s="19">
        <v>43223</v>
      </c>
      <c r="R25">
        <f t="shared" si="0"/>
        <v>4.3999999999999997E-2</v>
      </c>
      <c r="T25" s="18" t="s">
        <v>40</v>
      </c>
      <c r="U25" s="22">
        <v>6.0000000000000001E-3</v>
      </c>
      <c r="V25" s="22">
        <v>3.0000000000000001E-3</v>
      </c>
      <c r="W25" s="19">
        <v>43235</v>
      </c>
    </row>
    <row r="26" spans="1:23">
      <c r="N26" s="10">
        <v>43220</v>
      </c>
      <c r="O26" s="22">
        <v>4.3999999999999997E-2</v>
      </c>
      <c r="P26" s="22">
        <v>6.0000000000000001E-3</v>
      </c>
      <c r="Q26" s="19">
        <v>43194</v>
      </c>
      <c r="R26">
        <f t="shared" si="0"/>
        <v>3.5999999999999997E-2</v>
      </c>
      <c r="T26" s="18" t="s">
        <v>41</v>
      </c>
      <c r="U26" s="22">
        <v>4.3999999999999997E-2</v>
      </c>
      <c r="V26" s="22">
        <v>6.0000000000000001E-3</v>
      </c>
      <c r="W26" s="19">
        <v>43206</v>
      </c>
    </row>
    <row r="27" spans="1:23">
      <c r="N27" s="10">
        <v>43190</v>
      </c>
      <c r="O27" s="22">
        <v>3.5999999999999997E-2</v>
      </c>
      <c r="P27" s="22">
        <v>4.3999999999999997E-2</v>
      </c>
      <c r="Q27" s="19">
        <v>43164</v>
      </c>
      <c r="R27">
        <f t="shared" si="0"/>
        <v>4.0000000000000001E-3</v>
      </c>
      <c r="T27" s="18" t="s">
        <v>42</v>
      </c>
      <c r="U27" s="22">
        <v>3.5999999999999997E-2</v>
      </c>
      <c r="V27" s="22">
        <v>4.3999999999999997E-2</v>
      </c>
      <c r="W27" s="19">
        <v>43173</v>
      </c>
    </row>
    <row r="28" spans="1:23">
      <c r="N28" s="10">
        <v>43159</v>
      </c>
      <c r="O28" s="22">
        <v>4.0000000000000001E-3</v>
      </c>
      <c r="P28" s="22">
        <v>3.5999999999999997E-2</v>
      </c>
      <c r="Q28" s="19">
        <v>43136</v>
      </c>
      <c r="R28">
        <f t="shared" si="0"/>
        <v>8.0000000000000002E-3</v>
      </c>
      <c r="T28" s="18" t="s">
        <v>43</v>
      </c>
      <c r="U28" s="22">
        <v>4.0000000000000001E-3</v>
      </c>
      <c r="V28" s="22">
        <v>3.5999999999999997E-2</v>
      </c>
      <c r="W28" s="19">
        <v>43145</v>
      </c>
    </row>
    <row r="29" spans="1:23">
      <c r="N29" s="10">
        <v>43131</v>
      </c>
      <c r="O29" s="22">
        <v>8.0000000000000002E-3</v>
      </c>
      <c r="P29" s="22">
        <v>4.0000000000000001E-3</v>
      </c>
      <c r="Q29" s="19">
        <v>43105</v>
      </c>
      <c r="R29">
        <f t="shared" si="0"/>
        <v>2E-3</v>
      </c>
      <c r="T29" s="18" t="s">
        <v>44</v>
      </c>
      <c r="U29" s="22">
        <v>8.0000000000000002E-3</v>
      </c>
      <c r="V29" s="22">
        <v>4.0000000000000001E-3</v>
      </c>
      <c r="W29" s="19">
        <v>43112</v>
      </c>
    </row>
    <row r="30" spans="1:23">
      <c r="N30" s="10">
        <v>43100</v>
      </c>
      <c r="O30" s="22">
        <v>2E-3</v>
      </c>
      <c r="P30" s="22">
        <v>8.0000000000000002E-3</v>
      </c>
      <c r="Q30" s="19">
        <v>43074</v>
      </c>
      <c r="R30">
        <f t="shared" si="0"/>
        <v>1.6E-2</v>
      </c>
      <c r="T30" s="18" t="s">
        <v>45</v>
      </c>
      <c r="U30" s="22">
        <v>2E-3</v>
      </c>
      <c r="V30" s="22">
        <v>8.0000000000000002E-3</v>
      </c>
      <c r="W30" s="19">
        <v>43083</v>
      </c>
    </row>
    <row r="31" spans="1:23">
      <c r="N31" s="10">
        <v>43069</v>
      </c>
      <c r="O31" s="22">
        <v>1.6E-2</v>
      </c>
      <c r="P31" s="22">
        <v>2E-3</v>
      </c>
      <c r="Q31" s="19">
        <v>43042</v>
      </c>
      <c r="R31">
        <f t="shared" si="0"/>
        <v>-2E-3</v>
      </c>
      <c r="T31" s="18" t="s">
        <v>46</v>
      </c>
      <c r="U31" s="22">
        <v>1.6E-2</v>
      </c>
      <c r="V31" s="22">
        <v>2E-3</v>
      </c>
      <c r="W31" s="19">
        <v>43054</v>
      </c>
    </row>
    <row r="32" spans="1:23" ht="18">
      <c r="E32" s="10"/>
      <c r="J32" s="15" t="s">
        <v>460</v>
      </c>
      <c r="N32" s="10">
        <v>43039</v>
      </c>
      <c r="O32" s="22">
        <v>-2E-3</v>
      </c>
      <c r="P32" s="22">
        <v>1.6E-2</v>
      </c>
      <c r="Q32" s="19">
        <v>43012</v>
      </c>
      <c r="R32">
        <f t="shared" si="0"/>
        <v>6.0000000000000001E-3</v>
      </c>
      <c r="T32" s="18" t="s">
        <v>47</v>
      </c>
      <c r="U32" s="22">
        <v>-2E-3</v>
      </c>
      <c r="V32" s="22">
        <v>1.6E-2</v>
      </c>
      <c r="W32" s="19">
        <v>43021</v>
      </c>
    </row>
    <row r="33" spans="5:23">
      <c r="E33" s="10"/>
      <c r="N33" s="10">
        <v>43008</v>
      </c>
      <c r="O33" s="22">
        <v>6.0000000000000001E-3</v>
      </c>
      <c r="P33" s="22">
        <v>-2E-3</v>
      </c>
      <c r="Q33" s="19">
        <v>42984</v>
      </c>
      <c r="R33">
        <f t="shared" si="0"/>
        <v>-2E-3</v>
      </c>
      <c r="T33" s="18" t="s">
        <v>48</v>
      </c>
      <c r="U33" s="22">
        <v>6.0000000000000001E-3</v>
      </c>
      <c r="V33" s="22">
        <v>-2E-3</v>
      </c>
      <c r="W33" s="19">
        <v>42993</v>
      </c>
    </row>
    <row r="34" spans="5:23">
      <c r="E34" s="10"/>
      <c r="N34" s="10">
        <v>42978</v>
      </c>
      <c r="O34" s="22">
        <v>-2E-3</v>
      </c>
      <c r="P34" s="22">
        <v>6.0000000000000001E-3</v>
      </c>
      <c r="Q34" s="19">
        <v>42950</v>
      </c>
      <c r="R34">
        <f t="shared" si="0"/>
        <v>-1E-3</v>
      </c>
      <c r="T34" s="18" t="s">
        <v>49</v>
      </c>
      <c r="U34" s="22">
        <v>-2E-3</v>
      </c>
      <c r="V34" s="22">
        <v>6.0000000000000001E-3</v>
      </c>
      <c r="W34" s="19">
        <v>42962</v>
      </c>
    </row>
    <row r="35" spans="5:23">
      <c r="E35" s="10"/>
      <c r="N35" s="10">
        <v>42947</v>
      </c>
      <c r="O35" s="22">
        <v>-1E-3</v>
      </c>
      <c r="P35" s="22">
        <v>-2E-3</v>
      </c>
      <c r="Q35" s="19">
        <v>42922</v>
      </c>
      <c r="R35">
        <f t="shared" si="0"/>
        <v>4.0000000000000001E-3</v>
      </c>
      <c r="T35" s="18" t="s">
        <v>50</v>
      </c>
      <c r="U35" s="22">
        <v>-1E-3</v>
      </c>
      <c r="V35" s="22">
        <v>-2E-3</v>
      </c>
      <c r="W35" s="19">
        <v>42930</v>
      </c>
    </row>
    <row r="36" spans="5:23">
      <c r="E36" s="10"/>
      <c r="N36" s="10">
        <v>42916</v>
      </c>
      <c r="O36" s="22">
        <v>4.0000000000000001E-3</v>
      </c>
      <c r="P36" s="22">
        <v>-1E-3</v>
      </c>
      <c r="Q36" s="19">
        <v>42891</v>
      </c>
      <c r="R36">
        <f t="shared" si="0"/>
        <v>1E-3</v>
      </c>
      <c r="T36" s="18" t="s">
        <v>51</v>
      </c>
      <c r="U36" s="22">
        <v>4.0000000000000001E-3</v>
      </c>
      <c r="V36" s="22">
        <v>-1E-3</v>
      </c>
      <c r="W36" s="19">
        <v>42900</v>
      </c>
    </row>
    <row r="37" spans="5:23">
      <c r="E37" s="10"/>
      <c r="N37" s="10">
        <v>42886</v>
      </c>
      <c r="O37" s="22">
        <v>1E-3</v>
      </c>
      <c r="P37" s="22">
        <v>4.0000000000000001E-3</v>
      </c>
      <c r="Q37" s="19">
        <v>42858</v>
      </c>
      <c r="R37">
        <f t="shared" si="0"/>
        <v>1E-3</v>
      </c>
      <c r="T37" s="18" t="s">
        <v>52</v>
      </c>
      <c r="U37" s="22">
        <v>1E-3</v>
      </c>
      <c r="V37" s="22">
        <v>4.0000000000000001E-3</v>
      </c>
      <c r="W37" s="19">
        <v>42867</v>
      </c>
    </row>
    <row r="38" spans="5:23">
      <c r="E38" s="10"/>
      <c r="N38" s="10">
        <v>42855</v>
      </c>
      <c r="O38" s="22">
        <v>1E-3</v>
      </c>
      <c r="P38" s="22">
        <v>1E-3</v>
      </c>
      <c r="Q38" s="19">
        <v>42830</v>
      </c>
      <c r="T38" s="18" t="s">
        <v>53</v>
      </c>
      <c r="U38" s="22">
        <v>1E-3</v>
      </c>
      <c r="V38" s="22">
        <v>1E-3</v>
      </c>
      <c r="W38" s="19">
        <v>42839</v>
      </c>
    </row>
    <row r="39" spans="5:23">
      <c r="E39" s="10"/>
      <c r="N39" s="10">
        <v>42825</v>
      </c>
      <c r="O39" s="22">
        <v>4.0000000000000001E-3</v>
      </c>
      <c r="P39" s="22">
        <v>1E-3</v>
      </c>
      <c r="Q39" s="19">
        <v>42797</v>
      </c>
      <c r="T39" s="18" t="s">
        <v>54</v>
      </c>
      <c r="U39" s="22">
        <v>4.0000000000000001E-3</v>
      </c>
      <c r="V39" s="22">
        <v>1E-3</v>
      </c>
      <c r="W39" s="19">
        <v>42809</v>
      </c>
    </row>
    <row r="40" spans="5:23">
      <c r="E40" s="10"/>
      <c r="N40" s="10">
        <v>42794</v>
      </c>
      <c r="O40" s="22">
        <v>0.01</v>
      </c>
      <c r="P40" s="22">
        <v>4.0000000000000001E-3</v>
      </c>
      <c r="Q40" s="19">
        <v>42769</v>
      </c>
      <c r="T40" s="18" t="s">
        <v>55</v>
      </c>
      <c r="U40" s="22">
        <v>0.01</v>
      </c>
      <c r="V40" s="22">
        <v>4.0000000000000001E-3</v>
      </c>
      <c r="W40" s="19">
        <v>42781</v>
      </c>
    </row>
    <row r="41" spans="5:23">
      <c r="E41" s="10"/>
      <c r="N41" s="10">
        <v>42766</v>
      </c>
      <c r="O41" s="22">
        <v>1E-3</v>
      </c>
      <c r="P41" s="22">
        <v>0.01</v>
      </c>
      <c r="Q41" s="19">
        <v>42740</v>
      </c>
      <c r="T41" s="18" t="s">
        <v>56</v>
      </c>
      <c r="U41" s="22">
        <v>1E-3</v>
      </c>
      <c r="V41" s="22">
        <v>0.01</v>
      </c>
      <c r="W41" s="19">
        <v>42748</v>
      </c>
    </row>
    <row r="42" spans="5:23">
      <c r="E42" s="10"/>
      <c r="N42" s="10">
        <v>42735</v>
      </c>
      <c r="O42" s="22">
        <v>8.0000000000000002E-3</v>
      </c>
      <c r="P42" s="22">
        <v>1E-3</v>
      </c>
      <c r="Q42" s="19">
        <v>42709</v>
      </c>
      <c r="T42" s="18" t="s">
        <v>57</v>
      </c>
      <c r="U42" s="22">
        <v>8.0000000000000002E-3</v>
      </c>
      <c r="V42" s="22">
        <v>1E-3</v>
      </c>
      <c r="W42" s="19">
        <v>42718</v>
      </c>
    </row>
    <row r="43" spans="5:23">
      <c r="E43" s="10"/>
      <c r="N43" s="10">
        <v>42704</v>
      </c>
      <c r="O43" s="22">
        <v>6.0000000000000001E-3</v>
      </c>
      <c r="P43" s="22">
        <v>8.0000000000000002E-3</v>
      </c>
      <c r="Q43" s="19">
        <v>42677</v>
      </c>
      <c r="T43" s="18" t="s">
        <v>58</v>
      </c>
      <c r="U43" s="22">
        <v>6.0000000000000001E-3</v>
      </c>
      <c r="V43" s="22">
        <v>8.0000000000000002E-3</v>
      </c>
      <c r="W43" s="19">
        <v>42689</v>
      </c>
    </row>
    <row r="44" spans="5:23">
      <c r="E44" s="10"/>
      <c r="N44" s="10">
        <v>42674</v>
      </c>
      <c r="O44" s="22">
        <v>-3.0000000000000001E-3</v>
      </c>
      <c r="P44" s="22">
        <v>6.0000000000000001E-3</v>
      </c>
      <c r="Q44" s="19">
        <v>42648</v>
      </c>
      <c r="T44" s="18" t="s">
        <v>59</v>
      </c>
      <c r="U44" s="22">
        <v>-3.0000000000000001E-3</v>
      </c>
      <c r="V44" s="22">
        <v>6.0000000000000001E-3</v>
      </c>
      <c r="W44" s="19">
        <v>42657</v>
      </c>
    </row>
    <row r="45" spans="5:23">
      <c r="E45" s="10"/>
      <c r="N45" s="10">
        <v>42643</v>
      </c>
      <c r="O45" s="22">
        <v>1E-3</v>
      </c>
      <c r="P45" s="22">
        <v>-3.0000000000000001E-3</v>
      </c>
      <c r="Q45" s="19">
        <v>42619</v>
      </c>
      <c r="T45" s="18" t="s">
        <v>60</v>
      </c>
      <c r="U45" s="22">
        <v>1E-3</v>
      </c>
      <c r="V45" s="22">
        <v>-3.0000000000000001E-3</v>
      </c>
      <c r="W45" s="19">
        <v>42628</v>
      </c>
    </row>
    <row r="46" spans="5:23">
      <c r="E46" s="10"/>
      <c r="N46" s="10">
        <v>42613</v>
      </c>
      <c r="O46" s="22">
        <v>6.0000000000000001E-3</v>
      </c>
      <c r="P46" s="22">
        <v>1E-3</v>
      </c>
      <c r="Q46" s="19">
        <v>42585</v>
      </c>
      <c r="T46" s="18" t="s">
        <v>61</v>
      </c>
      <c r="U46" s="22">
        <v>6.0000000000000001E-3</v>
      </c>
      <c r="V46" s="22">
        <v>1E-3</v>
      </c>
      <c r="W46" s="19">
        <v>42594</v>
      </c>
    </row>
    <row r="47" spans="5:23">
      <c r="E47" s="10"/>
      <c r="N47" s="10">
        <v>42582</v>
      </c>
      <c r="O47" s="22">
        <v>5.0000000000000001E-3</v>
      </c>
      <c r="P47" s="22">
        <v>6.0000000000000001E-3</v>
      </c>
      <c r="Q47" s="19">
        <v>42557</v>
      </c>
      <c r="T47" s="18" t="s">
        <v>62</v>
      </c>
      <c r="U47" s="22">
        <v>5.0000000000000001E-3</v>
      </c>
      <c r="V47" s="22">
        <v>6.0000000000000001E-3</v>
      </c>
      <c r="W47" s="19">
        <v>42566</v>
      </c>
    </row>
    <row r="48" spans="5:23">
      <c r="E48" s="10"/>
      <c r="N48" s="10">
        <v>42551</v>
      </c>
      <c r="O48" s="22">
        <v>1.2999999999999999E-2</v>
      </c>
      <c r="P48" s="22">
        <v>5.0000000000000001E-3</v>
      </c>
      <c r="Q48" s="19">
        <v>42524</v>
      </c>
      <c r="T48" s="18" t="s">
        <v>63</v>
      </c>
      <c r="U48" s="22">
        <v>1.2999999999999999E-2</v>
      </c>
      <c r="V48" s="22">
        <v>5.0000000000000001E-3</v>
      </c>
      <c r="W48" s="19">
        <v>42535</v>
      </c>
    </row>
    <row r="49" spans="5:23">
      <c r="E49" s="10"/>
      <c r="N49" s="10">
        <v>42521</v>
      </c>
      <c r="O49" s="22">
        <v>-3.0000000000000001E-3</v>
      </c>
      <c r="P49" s="22">
        <v>1.2999999999999999E-2</v>
      </c>
      <c r="Q49" s="19">
        <v>42494</v>
      </c>
      <c r="T49" s="18" t="s">
        <v>64</v>
      </c>
      <c r="U49" s="22">
        <v>-3.0000000000000001E-3</v>
      </c>
      <c r="V49" s="22">
        <v>1.2999999999999999E-2</v>
      </c>
      <c r="W49" s="19">
        <v>42503</v>
      </c>
    </row>
    <row r="50" spans="5:23">
      <c r="E50" s="10"/>
      <c r="N50" s="10">
        <v>42490</v>
      </c>
      <c r="O50" s="22">
        <v>-1E-3</v>
      </c>
      <c r="P50" s="22">
        <v>-3.0000000000000001E-3</v>
      </c>
      <c r="Q50" s="19">
        <v>42465</v>
      </c>
      <c r="T50" s="18" t="s">
        <v>65</v>
      </c>
      <c r="U50" s="22">
        <v>-1E-3</v>
      </c>
      <c r="V50" s="22">
        <v>-3.0000000000000001E-3</v>
      </c>
      <c r="W50" s="19">
        <v>42473</v>
      </c>
    </row>
    <row r="51" spans="5:23">
      <c r="E51" s="10"/>
      <c r="N51" s="10">
        <v>42460</v>
      </c>
      <c r="O51" s="22">
        <v>2E-3</v>
      </c>
      <c r="P51" s="22">
        <v>-1E-3</v>
      </c>
      <c r="Q51" s="19">
        <v>42432</v>
      </c>
      <c r="T51" s="18" t="s">
        <v>66</v>
      </c>
      <c r="U51" s="22">
        <v>2E-3</v>
      </c>
      <c r="V51" s="22">
        <v>-1E-3</v>
      </c>
      <c r="W51" s="19">
        <v>42444</v>
      </c>
    </row>
    <row r="52" spans="5:23">
      <c r="E52" s="10"/>
      <c r="N52" s="10">
        <v>42429</v>
      </c>
      <c r="O52" s="22">
        <v>-1E-3</v>
      </c>
      <c r="P52" s="22">
        <v>2E-3</v>
      </c>
      <c r="Q52" s="19">
        <v>42403</v>
      </c>
      <c r="T52" s="18" t="s">
        <v>67</v>
      </c>
      <c r="U52" s="22">
        <v>-1E-3</v>
      </c>
      <c r="V52" s="22">
        <v>2E-3</v>
      </c>
      <c r="W52" s="19">
        <v>42412</v>
      </c>
    </row>
    <row r="53" spans="5:23">
      <c r="E53" s="10"/>
      <c r="N53" s="10">
        <v>42400</v>
      </c>
      <c r="O53" s="22">
        <v>2E-3</v>
      </c>
      <c r="P53" s="22">
        <v>-1E-3</v>
      </c>
      <c r="Q53" s="19">
        <v>42375</v>
      </c>
      <c r="T53" s="18" t="s">
        <v>68</v>
      </c>
      <c r="U53" s="22">
        <v>2E-3</v>
      </c>
      <c r="V53" s="22">
        <v>-1E-3</v>
      </c>
      <c r="W53" s="19">
        <v>42384</v>
      </c>
    </row>
    <row r="54" spans="5:23">
      <c r="N54" s="10">
        <v>42369</v>
      </c>
      <c r="O54" s="22">
        <v>1E-3</v>
      </c>
      <c r="P54" s="22">
        <v>2E-3</v>
      </c>
      <c r="Q54" s="19">
        <v>42341</v>
      </c>
      <c r="T54" s="18" t="s">
        <v>69</v>
      </c>
      <c r="U54" s="22">
        <v>1E-3</v>
      </c>
      <c r="V54" s="22">
        <v>2E-3</v>
      </c>
      <c r="W54" s="19">
        <v>42349</v>
      </c>
    </row>
    <row r="55" spans="5:23">
      <c r="N55" s="10">
        <v>42338</v>
      </c>
      <c r="O55" s="22">
        <v>1E-3</v>
      </c>
      <c r="P55" s="22">
        <v>1E-3</v>
      </c>
      <c r="Q55" s="19">
        <v>42312</v>
      </c>
      <c r="T55" s="18" t="s">
        <v>70</v>
      </c>
      <c r="U55" s="22">
        <v>1E-3</v>
      </c>
      <c r="V55" s="22">
        <v>1E-3</v>
      </c>
      <c r="W55" s="19">
        <v>42321</v>
      </c>
    </row>
    <row r="56" spans="5:23">
      <c r="N56" s="10">
        <v>42308</v>
      </c>
      <c r="O56" s="22">
        <v>2E-3</v>
      </c>
      <c r="P56" s="22">
        <v>1E-3</v>
      </c>
      <c r="Q56" s="19">
        <v>42282</v>
      </c>
      <c r="T56" s="18" t="s">
        <v>71</v>
      </c>
      <c r="U56" s="22">
        <v>2E-3</v>
      </c>
      <c r="V56" s="22">
        <v>1E-3</v>
      </c>
      <c r="W56" s="19">
        <v>42291</v>
      </c>
    </row>
    <row r="57" spans="5:23">
      <c r="N57" s="10">
        <v>42277</v>
      </c>
      <c r="O57" s="22">
        <v>7.0000000000000001E-3</v>
      </c>
      <c r="P57" s="22">
        <v>2E-3</v>
      </c>
      <c r="Q57" s="19">
        <v>42250</v>
      </c>
      <c r="T57" s="18" t="s">
        <v>72</v>
      </c>
      <c r="U57" s="22">
        <v>7.0000000000000001E-3</v>
      </c>
      <c r="V57" s="22">
        <v>2E-3</v>
      </c>
      <c r="W57" s="19">
        <v>42262</v>
      </c>
    </row>
    <row r="58" spans="5:23">
      <c r="N58" s="10">
        <v>42247</v>
      </c>
      <c r="O58" s="22">
        <v>-3.0000000000000001E-3</v>
      </c>
      <c r="P58" s="22">
        <v>7.0000000000000001E-3</v>
      </c>
      <c r="Q58" s="19">
        <v>42221</v>
      </c>
      <c r="T58" s="18" t="s">
        <v>73</v>
      </c>
      <c r="U58" s="22">
        <v>-3.0000000000000001E-3</v>
      </c>
      <c r="V58" s="22">
        <v>7.0000000000000001E-3</v>
      </c>
      <c r="W58" s="19">
        <v>42229</v>
      </c>
    </row>
    <row r="59" spans="5:23">
      <c r="N59" s="10">
        <v>42216</v>
      </c>
      <c r="O59" s="22">
        <v>1.2E-2</v>
      </c>
      <c r="P59" s="22">
        <v>-3.0000000000000001E-3</v>
      </c>
      <c r="Q59" s="19">
        <v>42191</v>
      </c>
      <c r="T59" s="18" t="s">
        <v>74</v>
      </c>
      <c r="U59" s="22">
        <v>1.2E-2</v>
      </c>
      <c r="V59" s="22">
        <v>-3.0000000000000001E-3</v>
      </c>
      <c r="W59" s="19">
        <v>42199</v>
      </c>
    </row>
    <row r="60" spans="5:23">
      <c r="N60" s="10">
        <v>42185</v>
      </c>
      <c r="O60" s="22">
        <v>2E-3</v>
      </c>
      <c r="P60" s="22">
        <v>1.2E-2</v>
      </c>
      <c r="Q60" s="19">
        <v>42158</v>
      </c>
      <c r="T60" s="18" t="s">
        <v>75</v>
      </c>
      <c r="U60" s="22">
        <v>2E-3</v>
      </c>
      <c r="V60" s="22">
        <v>1.2E-2</v>
      </c>
      <c r="W60" s="19">
        <v>42166</v>
      </c>
    </row>
    <row r="61" spans="5:23">
      <c r="N61" s="10">
        <v>42155</v>
      </c>
      <c r="O61" s="22">
        <v>1.0999999999999999E-2</v>
      </c>
      <c r="P61" s="22">
        <v>2E-3</v>
      </c>
      <c r="Q61" s="19">
        <v>42129</v>
      </c>
      <c r="T61" s="18" t="s">
        <v>76</v>
      </c>
      <c r="U61" s="22">
        <v>1.0999999999999999E-2</v>
      </c>
      <c r="V61" s="22">
        <v>2E-3</v>
      </c>
      <c r="W61" s="19">
        <v>42137</v>
      </c>
    </row>
    <row r="62" spans="5:23">
      <c r="N62" s="10">
        <v>42124</v>
      </c>
      <c r="O62" s="22">
        <v>-5.0000000000000001E-3</v>
      </c>
      <c r="P62" s="22">
        <v>1.0999999999999999E-2</v>
      </c>
      <c r="Q62" s="19">
        <v>42100</v>
      </c>
      <c r="T62" s="18" t="s">
        <v>77</v>
      </c>
      <c r="U62" s="22">
        <v>-5.0000000000000001E-3</v>
      </c>
      <c r="V62" s="22">
        <v>1.0999999999999999E-2</v>
      </c>
      <c r="W62" s="19">
        <v>42108</v>
      </c>
    </row>
    <row r="63" spans="5:23">
      <c r="N63" s="10">
        <v>42094</v>
      </c>
      <c r="O63" s="22">
        <v>-8.0000000000000002E-3</v>
      </c>
      <c r="P63" s="22">
        <v>-5.0000000000000001E-3</v>
      </c>
      <c r="Q63" s="19">
        <v>42067</v>
      </c>
      <c r="T63" s="18" t="s">
        <v>78</v>
      </c>
      <c r="U63" s="22">
        <v>-8.0000000000000002E-3</v>
      </c>
      <c r="V63" s="22">
        <v>-5.0000000000000001E-3</v>
      </c>
      <c r="W63" s="19">
        <v>42075</v>
      </c>
    </row>
    <row r="64" spans="5:23">
      <c r="N64" s="10">
        <v>42063</v>
      </c>
      <c r="O64" s="22">
        <v>-8.9999999999999993E-3</v>
      </c>
      <c r="P64" s="22">
        <v>-8.0000000000000002E-3</v>
      </c>
      <c r="Q64" s="19">
        <v>42039</v>
      </c>
      <c r="T64" s="18" t="s">
        <v>79</v>
      </c>
      <c r="U64" s="22">
        <v>-8.9999999999999993E-3</v>
      </c>
      <c r="V64" s="22">
        <v>-8.0000000000000002E-3</v>
      </c>
      <c r="W64" s="19">
        <v>42047</v>
      </c>
    </row>
    <row r="65" spans="14:23">
      <c r="N65" s="10">
        <v>42035</v>
      </c>
      <c r="O65" s="22">
        <v>7.0000000000000001E-3</v>
      </c>
      <c r="P65" s="22">
        <v>-8.9999999999999993E-3</v>
      </c>
      <c r="Q65" s="19">
        <v>42010</v>
      </c>
      <c r="T65" s="18" t="s">
        <v>80</v>
      </c>
      <c r="U65" s="22">
        <v>7.0000000000000001E-3</v>
      </c>
      <c r="V65" s="22">
        <v>-8.9999999999999993E-3</v>
      </c>
      <c r="W65" s="19">
        <v>42018</v>
      </c>
    </row>
    <row r="66" spans="14:23">
      <c r="N66" s="10">
        <v>42004</v>
      </c>
      <c r="O66" s="22">
        <v>3.0000000000000001E-3</v>
      </c>
      <c r="P66" s="22">
        <v>7.0000000000000001E-3</v>
      </c>
      <c r="Q66" s="19">
        <v>41976</v>
      </c>
      <c r="T66" s="18" t="s">
        <v>81</v>
      </c>
      <c r="U66" s="22">
        <v>3.0000000000000001E-3</v>
      </c>
      <c r="V66" s="22">
        <v>7.0000000000000001E-3</v>
      </c>
      <c r="W66" s="19">
        <v>41984</v>
      </c>
    </row>
    <row r="67" spans="14:23">
      <c r="N67" s="10">
        <v>41973</v>
      </c>
      <c r="O67" s="22">
        <v>-3.0000000000000001E-3</v>
      </c>
      <c r="P67" s="22">
        <v>3.0000000000000001E-3</v>
      </c>
      <c r="Q67" s="19">
        <v>41948</v>
      </c>
      <c r="T67" s="18" t="s">
        <v>82</v>
      </c>
      <c r="U67" s="22">
        <v>-3.0000000000000001E-3</v>
      </c>
      <c r="V67" s="22">
        <v>3.0000000000000001E-3</v>
      </c>
      <c r="W67" s="19">
        <v>41957</v>
      </c>
    </row>
    <row r="68" spans="14:23">
      <c r="N68" s="10">
        <v>41943</v>
      </c>
      <c r="O68" s="22">
        <v>6.0000000000000001E-3</v>
      </c>
      <c r="P68" s="22">
        <v>-3.0000000000000001E-3</v>
      </c>
      <c r="Q68" s="19">
        <v>41915</v>
      </c>
      <c r="T68" s="18" t="s">
        <v>83</v>
      </c>
      <c r="U68" s="22">
        <v>6.0000000000000001E-3</v>
      </c>
      <c r="V68" s="22">
        <v>-3.0000000000000001E-3</v>
      </c>
      <c r="W68" s="19">
        <v>41927</v>
      </c>
    </row>
    <row r="69" spans="14:23">
      <c r="N69" s="10">
        <v>41912</v>
      </c>
      <c r="O69" s="22">
        <v>0</v>
      </c>
      <c r="P69" s="22">
        <v>6.0000000000000001E-3</v>
      </c>
      <c r="Q69" s="19">
        <v>41886</v>
      </c>
      <c r="T69" s="18" t="s">
        <v>84</v>
      </c>
      <c r="U69" s="22">
        <v>0</v>
      </c>
      <c r="V69" s="22">
        <v>6.0000000000000001E-3</v>
      </c>
      <c r="W69" s="19">
        <v>41894</v>
      </c>
    </row>
    <row r="70" spans="14:23">
      <c r="N70" s="10">
        <v>41882</v>
      </c>
      <c r="O70" s="22">
        <v>2.5000000000000001E-3</v>
      </c>
      <c r="P70" s="22">
        <v>0</v>
      </c>
      <c r="Q70" s="19">
        <v>41856</v>
      </c>
      <c r="T70" s="18" t="s">
        <v>85</v>
      </c>
      <c r="U70" s="22">
        <v>2.5000000000000001E-3</v>
      </c>
      <c r="V70" s="22">
        <v>0</v>
      </c>
      <c r="W70" s="19">
        <v>41864</v>
      </c>
    </row>
    <row r="71" spans="14:23">
      <c r="N71" s="10">
        <v>41851</v>
      </c>
      <c r="O71" s="22">
        <v>3.0000000000000001E-3</v>
      </c>
      <c r="P71" s="22">
        <v>2.5000000000000001E-3</v>
      </c>
      <c r="Q71" s="19">
        <v>41823</v>
      </c>
      <c r="T71" s="18" t="s">
        <v>86</v>
      </c>
      <c r="U71" s="22">
        <v>3.0000000000000001E-3</v>
      </c>
      <c r="V71" s="22">
        <v>2.5000000000000001E-3</v>
      </c>
      <c r="W71" s="19">
        <v>41835</v>
      </c>
    </row>
    <row r="72" spans="14:23">
      <c r="N72" s="10">
        <v>41820</v>
      </c>
      <c r="O72" s="22">
        <v>1.4999999999999999E-2</v>
      </c>
      <c r="P72" s="22">
        <v>3.0000000000000001E-3</v>
      </c>
      <c r="Q72" s="19">
        <v>41794</v>
      </c>
      <c r="T72" s="18" t="s">
        <v>87</v>
      </c>
      <c r="U72" s="22">
        <v>1.4999999999999999E-2</v>
      </c>
      <c r="V72" s="22">
        <v>3.0000000000000001E-3</v>
      </c>
      <c r="W72" s="19">
        <v>41802</v>
      </c>
    </row>
    <row r="73" spans="14:23">
      <c r="N73" s="10">
        <v>41790</v>
      </c>
      <c r="O73" s="22">
        <v>1.0999999999999999E-2</v>
      </c>
      <c r="P73" s="22">
        <v>1.4999999999999999E-2</v>
      </c>
      <c r="Q73" s="19">
        <v>41764</v>
      </c>
      <c r="T73" s="18" t="s">
        <v>88</v>
      </c>
      <c r="U73" s="22">
        <v>1.0999999999999999E-2</v>
      </c>
      <c r="V73" s="22">
        <v>1.4999999999999999E-2</v>
      </c>
      <c r="W73" s="19">
        <v>41772</v>
      </c>
    </row>
    <row r="74" spans="14:23">
      <c r="N74" s="10">
        <v>41759</v>
      </c>
      <c r="O74" s="22">
        <v>3.0000000000000001E-3</v>
      </c>
      <c r="P74" s="22">
        <v>1.0999999999999999E-2</v>
      </c>
      <c r="Q74" s="19">
        <v>41732</v>
      </c>
      <c r="T74" s="18" t="s">
        <v>89</v>
      </c>
      <c r="U74" s="22">
        <v>3.0000000000000001E-3</v>
      </c>
      <c r="V74" s="22">
        <v>1.0999999999999999E-2</v>
      </c>
      <c r="W74" s="19">
        <v>41743</v>
      </c>
    </row>
    <row r="75" spans="14:23">
      <c r="N75" s="10">
        <v>41729</v>
      </c>
      <c r="O75" s="22">
        <v>-4.0000000000000001E-3</v>
      </c>
      <c r="P75" s="22">
        <v>3.0000000000000001E-3</v>
      </c>
      <c r="Q75" s="19">
        <v>41703</v>
      </c>
      <c r="T75" s="18" t="s">
        <v>90</v>
      </c>
      <c r="U75" s="22">
        <v>-4.0000000000000001E-3</v>
      </c>
      <c r="V75" s="22">
        <v>3.0000000000000001E-3</v>
      </c>
      <c r="W75" s="19">
        <v>41711</v>
      </c>
    </row>
    <row r="76" spans="14:23">
      <c r="N76" s="10">
        <v>41698</v>
      </c>
      <c r="O76" s="22">
        <v>2.3E-3</v>
      </c>
      <c r="P76" s="22">
        <v>-4.0000000000000001E-3</v>
      </c>
      <c r="Q76" s="19">
        <v>41675</v>
      </c>
      <c r="T76" s="18" t="s">
        <v>91</v>
      </c>
      <c r="U76" s="22">
        <v>2.3E-3</v>
      </c>
      <c r="V76" s="22">
        <v>-4.0000000000000001E-3</v>
      </c>
      <c r="W76" s="19">
        <v>41683</v>
      </c>
    </row>
    <row r="77" spans="14:23">
      <c r="N77" s="10">
        <v>41670</v>
      </c>
      <c r="O77" s="22">
        <v>9.7999999999999997E-3</v>
      </c>
      <c r="P77" s="22">
        <v>2.3E-3</v>
      </c>
      <c r="Q77" s="19">
        <v>41645</v>
      </c>
      <c r="T77" s="18" t="s">
        <v>92</v>
      </c>
      <c r="U77" s="22">
        <v>9.7999999999999997E-3</v>
      </c>
      <c r="V77" s="22">
        <v>2.3E-3</v>
      </c>
      <c r="W77" s="19">
        <v>41653</v>
      </c>
    </row>
    <row r="78" spans="14:23">
      <c r="N78" s="10">
        <v>41639</v>
      </c>
      <c r="O78" s="22">
        <v>5.1999999999999998E-3</v>
      </c>
      <c r="P78" s="22">
        <v>9.7999999999999997E-3</v>
      </c>
      <c r="Q78" s="19">
        <v>41612</v>
      </c>
      <c r="T78" s="18" t="s">
        <v>93</v>
      </c>
      <c r="U78" s="22">
        <v>5.1999999999999998E-3</v>
      </c>
      <c r="V78" s="22">
        <v>9.7999999999999997E-3</v>
      </c>
      <c r="W78" s="19">
        <v>41620</v>
      </c>
    </row>
    <row r="79" spans="14:23">
      <c r="N79" s="10">
        <v>41608</v>
      </c>
      <c r="O79" s="22">
        <v>-1.1000000000000001E-3</v>
      </c>
      <c r="P79" s="22">
        <v>5.1999999999999998E-3</v>
      </c>
      <c r="Q79" s="19">
        <v>41583</v>
      </c>
      <c r="T79" s="18" t="s">
        <v>94</v>
      </c>
      <c r="U79" s="22">
        <v>-1.1000000000000001E-3</v>
      </c>
      <c r="V79" s="22">
        <v>5.1999999999999998E-3</v>
      </c>
      <c r="W79" s="19">
        <v>41598</v>
      </c>
    </row>
    <row r="80" spans="14:23">
      <c r="N80" s="10">
        <v>41578</v>
      </c>
      <c r="O80" s="22">
        <v>4.4000000000000003E-3</v>
      </c>
      <c r="P80" s="22">
        <v>-1.1000000000000001E-3</v>
      </c>
      <c r="Q80" s="19">
        <v>41550</v>
      </c>
      <c r="T80" s="18" t="s">
        <v>95</v>
      </c>
      <c r="U80" s="22">
        <v>4.4000000000000003E-3</v>
      </c>
      <c r="V80" s="22">
        <v>-1.1000000000000001E-3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AC2-DA4E-2E4A-9382-4CA669D9FF55}">
  <dimension ref="A1:W102"/>
  <sheetViews>
    <sheetView workbookViewId="0">
      <selection activeCell="F27" sqref="F27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1.4E-2</v>
      </c>
      <c r="P2" s="22">
        <v>1.4E-2</v>
      </c>
      <c r="Q2" s="12" t="s">
        <v>15</v>
      </c>
      <c r="R2" t="e">
        <f>VLOOKUP(N2,N:O,2,FALSE)</f>
        <v>#N/A</v>
      </c>
      <c r="T2" s="18" t="s">
        <v>17</v>
      </c>
      <c r="U2" s="22">
        <v>1.4E-2</v>
      </c>
      <c r="V2" s="22">
        <v>1.4E-2</v>
      </c>
      <c r="W2" s="19">
        <v>43930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1.7000000000000001E-2</v>
      </c>
      <c r="P3" s="22">
        <v>1.4E-2</v>
      </c>
      <c r="Q3" s="12">
        <v>43894</v>
      </c>
      <c r="R3">
        <f t="shared" ref="R3:R37" si="0">VLOOKUP(N4,N:O,2,FALSE)</f>
        <v>1.0999999999999999E-2</v>
      </c>
      <c r="T3" s="18" t="s">
        <v>18</v>
      </c>
      <c r="U3" s="22">
        <v>1.7000000000000001E-2</v>
      </c>
      <c r="V3" s="22">
        <v>1.4E-2</v>
      </c>
      <c r="W3" s="19">
        <v>43902</v>
      </c>
    </row>
    <row r="4" spans="1:23">
      <c r="A4" s="10">
        <v>41729</v>
      </c>
      <c r="B4" s="14">
        <f>VLOOKUP(A4,N:P,3,FALSE)</f>
        <v>1.6E-2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1.0999999999999999E-2</v>
      </c>
      <c r="P4" s="22">
        <v>1.7000000000000001E-2</v>
      </c>
      <c r="Q4" s="12">
        <v>43866</v>
      </c>
      <c r="R4">
        <f t="shared" si="0"/>
        <v>1.2999999999999999E-2</v>
      </c>
      <c r="T4" s="18" t="s">
        <v>19</v>
      </c>
      <c r="U4" s="22">
        <v>1.0999999999999999E-2</v>
      </c>
      <c r="V4" s="22">
        <v>1.7000000000000001E-2</v>
      </c>
      <c r="W4" s="19">
        <v>43880</v>
      </c>
    </row>
    <row r="5" spans="1:23">
      <c r="A5" s="10">
        <v>41820</v>
      </c>
      <c r="B5" s="14">
        <f t="shared" ref="B5:B25" si="1">VLOOKUP(A5,N:P,3,FALSE)</f>
        <v>2.1000000000000001E-2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1.2999999999999999E-2</v>
      </c>
      <c r="P5" s="22">
        <v>1.0999999999999999E-2</v>
      </c>
      <c r="Q5" s="12">
        <v>43837</v>
      </c>
      <c r="R5">
        <f t="shared" si="0"/>
        <v>1.6E-2</v>
      </c>
      <c r="T5" s="18" t="s">
        <v>20</v>
      </c>
      <c r="U5" s="22">
        <v>1.2999999999999999E-2</v>
      </c>
      <c r="V5" s="22">
        <v>1.0999999999999999E-2</v>
      </c>
      <c r="W5" s="19">
        <v>43845</v>
      </c>
    </row>
    <row r="6" spans="1:23">
      <c r="A6" s="10">
        <v>41912</v>
      </c>
      <c r="B6" s="14">
        <f t="shared" si="1"/>
        <v>1.9E-2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1.6E-2</v>
      </c>
      <c r="P6" s="22">
        <v>1.2999999999999999E-2</v>
      </c>
      <c r="Q6" s="12">
        <v>43803</v>
      </c>
      <c r="R6">
        <f t="shared" si="0"/>
        <v>0.02</v>
      </c>
      <c r="T6" s="18" t="s">
        <v>21</v>
      </c>
      <c r="U6" s="22">
        <v>1.6E-2</v>
      </c>
      <c r="V6" s="22">
        <v>1.2999999999999999E-2</v>
      </c>
      <c r="W6" s="19">
        <v>43811</v>
      </c>
    </row>
    <row r="7" spans="1:23">
      <c r="A7" s="10">
        <v>42004</v>
      </c>
      <c r="B7" s="14">
        <f t="shared" si="1"/>
        <v>1.7000000000000001E-2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0.02</v>
      </c>
      <c r="P7" s="22">
        <v>1.6E-2</v>
      </c>
      <c r="Q7" s="12">
        <v>43774</v>
      </c>
      <c r="R7">
        <f t="shared" si="0"/>
        <v>2.3E-2</v>
      </c>
      <c r="T7" s="18" t="s">
        <v>22</v>
      </c>
      <c r="U7" s="22">
        <v>0.02</v>
      </c>
      <c r="V7" s="22">
        <v>1.6E-2</v>
      </c>
      <c r="W7" s="19">
        <v>43783</v>
      </c>
    </row>
    <row r="8" spans="1:23">
      <c r="A8" s="10">
        <v>42094</v>
      </c>
      <c r="B8" s="14">
        <f t="shared" si="1"/>
        <v>0.01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2.3E-2</v>
      </c>
      <c r="P8" s="22">
        <v>0.02</v>
      </c>
      <c r="Q8" s="12">
        <v>43741</v>
      </c>
      <c r="R8">
        <f t="shared" si="0"/>
        <v>2.1000000000000001E-2</v>
      </c>
      <c r="T8" s="18" t="s">
        <v>23</v>
      </c>
      <c r="U8" s="22">
        <v>2.3E-2</v>
      </c>
      <c r="V8" s="22">
        <v>0.02</v>
      </c>
      <c r="W8" s="19">
        <v>43746</v>
      </c>
    </row>
    <row r="9" spans="1:23">
      <c r="A9" s="10">
        <v>42185</v>
      </c>
      <c r="B9" s="14">
        <f t="shared" si="1"/>
        <v>7.0000000000000001E-3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2.1000000000000001E-2</v>
      </c>
      <c r="P9" s="22">
        <v>2.3E-2</v>
      </c>
      <c r="Q9" s="12">
        <v>43713</v>
      </c>
      <c r="R9">
        <f t="shared" si="0"/>
        <v>2.3E-2</v>
      </c>
      <c r="T9" s="18" t="s">
        <v>24</v>
      </c>
      <c r="U9" s="22">
        <v>2.1000000000000001E-2</v>
      </c>
      <c r="V9" s="22">
        <v>2.3E-2</v>
      </c>
      <c r="W9" s="19">
        <v>43719</v>
      </c>
    </row>
    <row r="10" spans="1:23">
      <c r="A10" s="10">
        <v>42277</v>
      </c>
      <c r="B10" s="14">
        <f t="shared" si="1"/>
        <v>6.0000000000000001E-3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2.3E-2</v>
      </c>
      <c r="P10" s="22">
        <v>2.1000000000000001E-2</v>
      </c>
      <c r="Q10" s="12">
        <v>43682</v>
      </c>
      <c r="R10">
        <f t="shared" si="0"/>
        <v>2.3E-2</v>
      </c>
      <c r="T10" s="18" t="s">
        <v>25</v>
      </c>
      <c r="U10" s="22">
        <v>2.3E-2</v>
      </c>
      <c r="V10" s="22">
        <v>2.1000000000000001E-2</v>
      </c>
      <c r="W10" s="19">
        <v>43686</v>
      </c>
    </row>
    <row r="11" spans="1:23">
      <c r="A11" s="10">
        <v>42369</v>
      </c>
      <c r="B11" s="14">
        <f t="shared" si="1"/>
        <v>3.0000000000000001E-3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2.3E-2</v>
      </c>
      <c r="P11" s="22">
        <v>2.3E-2</v>
      </c>
      <c r="Q11" s="12">
        <v>43649</v>
      </c>
      <c r="R11">
        <f t="shared" si="0"/>
        <v>2.4E-2</v>
      </c>
      <c r="T11" s="18" t="s">
        <v>26</v>
      </c>
      <c r="U11" s="22">
        <v>2.3E-2</v>
      </c>
      <c r="V11" s="22">
        <v>2.3E-2</v>
      </c>
      <c r="W11" s="19">
        <v>43658</v>
      </c>
    </row>
    <row r="12" spans="1:23">
      <c r="A12" s="10">
        <v>42460</v>
      </c>
      <c r="B12" s="14">
        <f t="shared" si="1"/>
        <v>1.2999999999999999E-2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2.4E-2</v>
      </c>
      <c r="P12" s="22">
        <v>2.3E-2</v>
      </c>
      <c r="Q12" s="12">
        <v>43621</v>
      </c>
      <c r="R12">
        <f t="shared" si="0"/>
        <v>2.4E-2</v>
      </c>
      <c r="T12" s="18" t="s">
        <v>27</v>
      </c>
      <c r="U12" s="22">
        <v>2.4E-2</v>
      </c>
      <c r="V12" s="22">
        <v>2.3E-2</v>
      </c>
      <c r="W12" s="19">
        <v>43627</v>
      </c>
    </row>
    <row r="13" spans="1:23">
      <c r="A13" s="10">
        <v>42551</v>
      </c>
      <c r="B13" s="14">
        <f t="shared" si="1"/>
        <v>1.2E-2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2.4E-2</v>
      </c>
      <c r="P13" s="22">
        <v>2.4E-2</v>
      </c>
      <c r="Q13" s="12">
        <v>43588</v>
      </c>
      <c r="R13">
        <f t="shared" si="0"/>
        <v>2.5000000000000001E-2</v>
      </c>
      <c r="T13" s="18" t="s">
        <v>28</v>
      </c>
      <c r="U13" s="22">
        <v>2.4E-2</v>
      </c>
      <c r="V13" s="22">
        <v>2.4E-2</v>
      </c>
      <c r="W13" s="19">
        <v>43594</v>
      </c>
    </row>
    <row r="14" spans="1:23">
      <c r="A14" s="10">
        <v>42643</v>
      </c>
      <c r="B14" s="14">
        <f t="shared" si="1"/>
        <v>0.01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2.5000000000000001E-2</v>
      </c>
      <c r="P14" s="22">
        <v>2.4E-2</v>
      </c>
      <c r="Q14" s="12">
        <v>43558</v>
      </c>
      <c r="R14">
        <f t="shared" si="0"/>
        <v>2.5999999999999999E-2</v>
      </c>
      <c r="T14" s="18" t="s">
        <v>29</v>
      </c>
      <c r="U14" s="22">
        <v>2.5000000000000001E-2</v>
      </c>
      <c r="V14" s="22">
        <v>2.4E-2</v>
      </c>
      <c r="W14" s="19">
        <v>43566</v>
      </c>
    </row>
    <row r="15" spans="1:23">
      <c r="A15" s="10">
        <v>42735</v>
      </c>
      <c r="B15" s="14">
        <f t="shared" si="1"/>
        <v>1.6E-2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2.5999999999999999E-2</v>
      </c>
      <c r="P15" s="22">
        <v>2.5000000000000001E-2</v>
      </c>
      <c r="Q15" s="12">
        <v>43529</v>
      </c>
      <c r="R15">
        <f t="shared" si="0"/>
        <v>2.7E-2</v>
      </c>
      <c r="T15" s="18" t="s">
        <v>30</v>
      </c>
      <c r="U15" s="22">
        <v>2.5999999999999999E-2</v>
      </c>
      <c r="V15" s="22">
        <v>2.5000000000000001E-2</v>
      </c>
      <c r="W15" s="19">
        <v>43537</v>
      </c>
    </row>
    <row r="16" spans="1:23">
      <c r="A16" s="10">
        <v>42825</v>
      </c>
      <c r="B16" s="14">
        <f t="shared" si="1"/>
        <v>1.4999999999999999E-2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2.7E-2</v>
      </c>
      <c r="P16" s="22">
        <v>2.5999999999999999E-2</v>
      </c>
      <c r="Q16" s="12">
        <v>43501</v>
      </c>
      <c r="R16">
        <f t="shared" si="0"/>
        <v>2.7E-2</v>
      </c>
      <c r="T16" s="18" t="s">
        <v>31</v>
      </c>
      <c r="U16" s="22">
        <v>2.7E-2</v>
      </c>
      <c r="V16" s="22">
        <v>2.5999999999999999E-2</v>
      </c>
      <c r="W16" s="19">
        <v>43510</v>
      </c>
    </row>
    <row r="17" spans="1:23">
      <c r="A17" s="10">
        <v>42916</v>
      </c>
      <c r="B17" s="14">
        <f t="shared" si="1"/>
        <v>2.1000000000000001E-2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2.7E-2</v>
      </c>
      <c r="P17" s="22">
        <v>2.7E-2</v>
      </c>
      <c r="Q17" s="12">
        <v>43472</v>
      </c>
      <c r="R17">
        <f t="shared" si="0"/>
        <v>2.5999999999999999E-2</v>
      </c>
      <c r="T17" s="18" t="s">
        <v>32</v>
      </c>
      <c r="U17" s="22">
        <v>2.7E-2</v>
      </c>
      <c r="V17" s="22">
        <v>2.7E-2</v>
      </c>
      <c r="W17" s="19">
        <v>43480</v>
      </c>
    </row>
    <row r="18" spans="1:23">
      <c r="A18" s="10">
        <v>43008</v>
      </c>
      <c r="B18" s="14">
        <f t="shared" si="1"/>
        <v>0.02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2.5999999999999999E-2</v>
      </c>
      <c r="P18" s="22">
        <v>2.7E-2</v>
      </c>
      <c r="Q18" s="12">
        <v>43439</v>
      </c>
      <c r="R18">
        <f t="shared" si="0"/>
        <v>2.5000000000000001E-2</v>
      </c>
      <c r="T18" s="18" t="s">
        <v>33</v>
      </c>
      <c r="U18" s="22">
        <v>2.5999999999999999E-2</v>
      </c>
      <c r="V18" s="22">
        <v>2.7E-2</v>
      </c>
      <c r="W18" s="19">
        <v>43445</v>
      </c>
    </row>
    <row r="19" spans="1:23">
      <c r="A19" s="10">
        <v>43100</v>
      </c>
      <c r="B19" s="14">
        <f t="shared" si="1"/>
        <v>2.4E-2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2.5000000000000001E-2</v>
      </c>
      <c r="P19" s="22">
        <v>2.5999999999999999E-2</v>
      </c>
      <c r="Q19" s="12">
        <v>43409</v>
      </c>
      <c r="R19">
        <f t="shared" si="0"/>
        <v>2.3E-2</v>
      </c>
      <c r="T19" s="18" t="s">
        <v>34</v>
      </c>
      <c r="U19" s="22">
        <v>2.5000000000000001E-2</v>
      </c>
      <c r="V19" s="22">
        <v>2.5999999999999999E-2</v>
      </c>
      <c r="W19" s="19">
        <v>43413</v>
      </c>
    </row>
    <row r="20" spans="1:23">
      <c r="A20" s="10">
        <v>43190</v>
      </c>
      <c r="B20" s="14">
        <f t="shared" si="1"/>
        <v>2.5000000000000001E-2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2.3E-2</v>
      </c>
      <c r="P20" s="22">
        <v>2.5000000000000001E-2</v>
      </c>
      <c r="Q20" s="12">
        <v>43376</v>
      </c>
      <c r="R20">
        <f t="shared" si="0"/>
        <v>2.7E-2</v>
      </c>
      <c r="T20" s="18" t="s">
        <v>35</v>
      </c>
      <c r="U20" s="22">
        <v>2.3E-2</v>
      </c>
      <c r="V20" s="22">
        <v>2.5000000000000001E-2</v>
      </c>
      <c r="W20" s="19">
        <v>43383</v>
      </c>
    </row>
    <row r="21" spans="1:23">
      <c r="A21" s="10">
        <v>43281</v>
      </c>
      <c r="B21" s="14">
        <f t="shared" si="1"/>
        <v>2.4E-2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2.7E-2</v>
      </c>
      <c r="P21" s="22">
        <v>2.3E-2</v>
      </c>
      <c r="Q21" s="19">
        <v>43349</v>
      </c>
      <c r="R21">
        <f t="shared" si="0"/>
        <v>2.8000000000000001E-2</v>
      </c>
      <c r="T21" s="18" t="s">
        <v>36</v>
      </c>
      <c r="U21" s="22">
        <v>2.7E-2</v>
      </c>
      <c r="V21" s="22">
        <v>2.3E-2</v>
      </c>
      <c r="W21" s="19">
        <v>43355</v>
      </c>
    </row>
    <row r="22" spans="1:23">
      <c r="A22" s="10">
        <v>43373</v>
      </c>
      <c r="B22" s="14">
        <f t="shared" si="1"/>
        <v>2.3E-2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2.8000000000000001E-2</v>
      </c>
      <c r="P22" s="22">
        <v>2.7E-2</v>
      </c>
      <c r="Q22" s="19">
        <v>43315</v>
      </c>
      <c r="R22">
        <f t="shared" si="0"/>
        <v>2.4E-2</v>
      </c>
      <c r="T22" s="18" t="s">
        <v>37</v>
      </c>
      <c r="U22" s="22">
        <v>2.8000000000000001E-2</v>
      </c>
      <c r="V22" s="22">
        <v>2.7E-2</v>
      </c>
      <c r="W22" s="19">
        <v>43321</v>
      </c>
    </row>
    <row r="23" spans="1:23">
      <c r="A23" s="10">
        <v>43465</v>
      </c>
      <c r="B23" s="14">
        <f t="shared" si="1"/>
        <v>2.7E-2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2.4E-2</v>
      </c>
      <c r="P23" s="22">
        <v>2.8000000000000001E-2</v>
      </c>
      <c r="Q23" s="19">
        <v>43286</v>
      </c>
      <c r="R23">
        <f t="shared" si="0"/>
        <v>2.3E-2</v>
      </c>
      <c r="T23" s="18" t="s">
        <v>38</v>
      </c>
      <c r="U23" s="22">
        <v>2.4E-2</v>
      </c>
      <c r="V23" s="22">
        <v>2.8000000000000001E-2</v>
      </c>
      <c r="W23" s="19">
        <v>43292</v>
      </c>
    </row>
    <row r="24" spans="1:23">
      <c r="A24" s="10">
        <v>43555</v>
      </c>
      <c r="B24" s="14">
        <f t="shared" si="1"/>
        <v>2.5000000000000001E-2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2.3E-2</v>
      </c>
      <c r="P24" s="22">
        <v>2.4E-2</v>
      </c>
      <c r="Q24" s="19">
        <v>43256</v>
      </c>
      <c r="R24">
        <f t="shared" si="0"/>
        <v>2.7E-2</v>
      </c>
      <c r="T24" s="18" t="s">
        <v>39</v>
      </c>
      <c r="U24" s="22">
        <v>2.3E-2</v>
      </c>
      <c r="V24" s="22">
        <v>2.4E-2</v>
      </c>
      <c r="W24" s="19">
        <v>43264</v>
      </c>
    </row>
    <row r="25" spans="1:23">
      <c r="A25" s="10">
        <v>43646</v>
      </c>
      <c r="B25" s="14">
        <f t="shared" si="1"/>
        <v>2.3E-2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2.7E-2</v>
      </c>
      <c r="P25" s="22">
        <v>2.3E-2</v>
      </c>
      <c r="Q25" s="19">
        <v>43223</v>
      </c>
      <c r="R25">
        <f t="shared" si="0"/>
        <v>2.5000000000000001E-2</v>
      </c>
      <c r="T25" s="18" t="s">
        <v>40</v>
      </c>
      <c r="U25" s="22">
        <v>2.7E-2</v>
      </c>
      <c r="V25" s="22">
        <v>2.3E-2</v>
      </c>
      <c r="W25" s="19">
        <v>43229</v>
      </c>
    </row>
    <row r="26" spans="1:23">
      <c r="N26" s="10">
        <v>43220</v>
      </c>
      <c r="O26" s="22">
        <v>2.5000000000000001E-2</v>
      </c>
      <c r="P26" s="22">
        <v>2.7E-2</v>
      </c>
      <c r="Q26" s="19">
        <v>43194</v>
      </c>
      <c r="R26">
        <f t="shared" si="0"/>
        <v>2.1999999999999999E-2</v>
      </c>
      <c r="T26" s="18" t="s">
        <v>41</v>
      </c>
      <c r="U26" s="22">
        <v>2.5000000000000001E-2</v>
      </c>
      <c r="V26" s="22">
        <v>2.7E-2</v>
      </c>
      <c r="W26" s="19">
        <v>43200</v>
      </c>
    </row>
    <row r="27" spans="1:23">
      <c r="N27" s="10">
        <v>43190</v>
      </c>
      <c r="O27" s="22">
        <v>2.1999999999999999E-2</v>
      </c>
      <c r="P27" s="22">
        <v>2.5000000000000001E-2</v>
      </c>
      <c r="Q27" s="19">
        <v>43164</v>
      </c>
      <c r="R27">
        <f t="shared" si="0"/>
        <v>2.3E-2</v>
      </c>
      <c r="T27" s="18" t="s">
        <v>42</v>
      </c>
      <c r="U27" s="22">
        <v>2.1999999999999999E-2</v>
      </c>
      <c r="V27" s="22">
        <v>2.5000000000000001E-2</v>
      </c>
      <c r="W27" s="19">
        <v>43173</v>
      </c>
    </row>
    <row r="28" spans="1:23">
      <c r="N28" s="10">
        <v>43159</v>
      </c>
      <c r="O28" s="22">
        <v>2.3E-2</v>
      </c>
      <c r="P28" s="22">
        <v>2.1999999999999999E-2</v>
      </c>
      <c r="Q28" s="19">
        <v>43136</v>
      </c>
      <c r="R28">
        <f t="shared" si="0"/>
        <v>2.4E-2</v>
      </c>
      <c r="T28" s="18" t="s">
        <v>43</v>
      </c>
      <c r="U28" s="22">
        <v>2.3E-2</v>
      </c>
      <c r="V28" s="22">
        <v>2.1999999999999999E-2</v>
      </c>
      <c r="W28" s="19">
        <v>43146</v>
      </c>
    </row>
    <row r="29" spans="1:23">
      <c r="N29" s="10">
        <v>43131</v>
      </c>
      <c r="O29" s="22">
        <v>2.4E-2</v>
      </c>
      <c r="P29" s="22">
        <v>2.3E-2</v>
      </c>
      <c r="Q29" s="19">
        <v>43105</v>
      </c>
      <c r="R29">
        <f t="shared" si="0"/>
        <v>2.4E-2</v>
      </c>
      <c r="T29" s="18" t="s">
        <v>44</v>
      </c>
      <c r="U29" s="22">
        <v>2.4E-2</v>
      </c>
      <c r="V29" s="22">
        <v>2.3E-2</v>
      </c>
      <c r="W29" s="19">
        <v>43111</v>
      </c>
    </row>
    <row r="30" spans="1:23">
      <c r="N30" s="10">
        <v>43100</v>
      </c>
      <c r="O30" s="22">
        <v>2.4E-2</v>
      </c>
      <c r="P30" s="22">
        <v>2.4E-2</v>
      </c>
      <c r="Q30" s="19">
        <v>43074</v>
      </c>
      <c r="R30">
        <f t="shared" si="0"/>
        <v>2.1999999999999999E-2</v>
      </c>
      <c r="T30" s="18" t="s">
        <v>45</v>
      </c>
      <c r="U30" s="22">
        <v>2.4E-2</v>
      </c>
      <c r="V30" s="22">
        <v>2.4E-2</v>
      </c>
      <c r="W30" s="19">
        <v>43081</v>
      </c>
    </row>
    <row r="31" spans="1:23">
      <c r="N31" s="10">
        <v>43069</v>
      </c>
      <c r="O31" s="22">
        <v>2.1999999999999999E-2</v>
      </c>
      <c r="P31" s="22">
        <v>2.4E-2</v>
      </c>
      <c r="Q31" s="19">
        <v>43042</v>
      </c>
      <c r="R31">
        <f t="shared" si="0"/>
        <v>0.02</v>
      </c>
      <c r="T31" s="18" t="s">
        <v>46</v>
      </c>
      <c r="U31" s="22">
        <v>2.1999999999999999E-2</v>
      </c>
      <c r="V31" s="22">
        <v>2.4E-2</v>
      </c>
      <c r="W31" s="19">
        <v>43053</v>
      </c>
    </row>
    <row r="32" spans="1:23" ht="18">
      <c r="E32" s="10"/>
      <c r="J32" s="15" t="s">
        <v>16</v>
      </c>
      <c r="N32" s="10">
        <v>43039</v>
      </c>
      <c r="O32" s="22">
        <v>0.02</v>
      </c>
      <c r="P32" s="22">
        <v>2.1999999999999999E-2</v>
      </c>
      <c r="Q32" s="19">
        <v>43012</v>
      </c>
      <c r="R32">
        <f t="shared" si="0"/>
        <v>1.7999999999999999E-2</v>
      </c>
      <c r="T32" s="18" t="s">
        <v>47</v>
      </c>
      <c r="U32" s="22">
        <v>0.02</v>
      </c>
      <c r="V32" s="22">
        <v>2.1999999999999999E-2</v>
      </c>
      <c r="W32" s="19">
        <v>43020</v>
      </c>
    </row>
    <row r="33" spans="5:23">
      <c r="E33" s="10"/>
      <c r="N33" s="10">
        <v>43008</v>
      </c>
      <c r="O33" s="22">
        <v>1.7999999999999999E-2</v>
      </c>
      <c r="P33" s="22">
        <v>0.02</v>
      </c>
      <c r="Q33" s="19">
        <v>42984</v>
      </c>
      <c r="R33">
        <f t="shared" si="0"/>
        <v>1.9E-2</v>
      </c>
      <c r="T33" s="18" t="s">
        <v>48</v>
      </c>
      <c r="U33" s="22">
        <v>1.7999999999999999E-2</v>
      </c>
      <c r="V33" s="22">
        <v>0.02</v>
      </c>
      <c r="W33" s="19">
        <v>42991</v>
      </c>
    </row>
    <row r="34" spans="5:23">
      <c r="E34" s="10"/>
      <c r="N34" s="10">
        <v>42978</v>
      </c>
      <c r="O34" s="22">
        <v>1.9E-2</v>
      </c>
      <c r="P34" s="22">
        <v>1.7999999999999999E-2</v>
      </c>
      <c r="Q34" s="19">
        <v>42950</v>
      </c>
      <c r="R34">
        <f t="shared" si="0"/>
        <v>2.1000000000000001E-2</v>
      </c>
      <c r="T34" s="18" t="s">
        <v>49</v>
      </c>
      <c r="U34" s="22">
        <v>1.9E-2</v>
      </c>
      <c r="V34" s="22">
        <v>1.7999999999999999E-2</v>
      </c>
      <c r="W34" s="19">
        <v>42957</v>
      </c>
    </row>
    <row r="35" spans="5:23">
      <c r="E35" s="10"/>
      <c r="N35" s="10">
        <v>42947</v>
      </c>
      <c r="O35" s="22">
        <v>2.1000000000000001E-2</v>
      </c>
      <c r="P35" s="22">
        <v>1.9E-2</v>
      </c>
      <c r="Q35" s="19">
        <v>42922</v>
      </c>
      <c r="R35">
        <f t="shared" si="0"/>
        <v>1.9E-2</v>
      </c>
      <c r="T35" s="18" t="s">
        <v>50</v>
      </c>
      <c r="U35" s="22">
        <v>2.1000000000000001E-2</v>
      </c>
      <c r="V35" s="22">
        <v>1.9E-2</v>
      </c>
      <c r="W35" s="19">
        <v>42929</v>
      </c>
    </row>
    <row r="36" spans="5:23">
      <c r="E36" s="10"/>
      <c r="N36" s="10">
        <v>42916</v>
      </c>
      <c r="O36" s="22">
        <v>1.9E-2</v>
      </c>
      <c r="P36" s="22">
        <v>2.1000000000000001E-2</v>
      </c>
      <c r="Q36" s="19">
        <v>42891</v>
      </c>
      <c r="R36">
        <f t="shared" si="0"/>
        <v>1.6E-2</v>
      </c>
      <c r="T36" s="18" t="s">
        <v>51</v>
      </c>
      <c r="U36" s="22">
        <v>1.9E-2</v>
      </c>
      <c r="V36" s="22">
        <v>2.1000000000000001E-2</v>
      </c>
      <c r="W36" s="19">
        <v>42899</v>
      </c>
    </row>
    <row r="37" spans="5:23">
      <c r="E37" s="10"/>
      <c r="N37" s="10">
        <v>42886</v>
      </c>
      <c r="O37" s="22">
        <v>1.6E-2</v>
      </c>
      <c r="P37" s="22">
        <v>1.9E-2</v>
      </c>
      <c r="Q37" s="19">
        <v>42858</v>
      </c>
      <c r="R37">
        <f t="shared" si="0"/>
        <v>1.4999999999999999E-2</v>
      </c>
      <c r="T37" s="18" t="s">
        <v>52</v>
      </c>
      <c r="U37" s="22">
        <v>1.6E-2</v>
      </c>
      <c r="V37" s="22">
        <v>1.9E-2</v>
      </c>
      <c r="W37" s="19">
        <v>42866</v>
      </c>
    </row>
    <row r="38" spans="5:23">
      <c r="E38" s="10"/>
      <c r="N38" s="10">
        <v>42855</v>
      </c>
      <c r="O38" s="22">
        <v>1.4999999999999999E-2</v>
      </c>
      <c r="P38" s="22">
        <v>1.6E-2</v>
      </c>
      <c r="Q38" s="19">
        <v>42830</v>
      </c>
      <c r="T38" s="18" t="s">
        <v>53</v>
      </c>
      <c r="U38" s="22">
        <v>1.4999999999999999E-2</v>
      </c>
      <c r="V38" s="22">
        <v>1.6E-2</v>
      </c>
      <c r="W38" s="19">
        <v>42838</v>
      </c>
    </row>
    <row r="39" spans="5:23">
      <c r="E39" s="10"/>
      <c r="N39" s="10">
        <v>42825</v>
      </c>
      <c r="O39" s="22">
        <v>1.2E-2</v>
      </c>
      <c r="P39" s="22">
        <v>1.4999999999999999E-2</v>
      </c>
      <c r="Q39" s="19">
        <v>42797</v>
      </c>
      <c r="T39" s="18" t="s">
        <v>54</v>
      </c>
      <c r="U39" s="22">
        <v>1.2E-2</v>
      </c>
      <c r="V39" s="22">
        <v>1.4999999999999999E-2</v>
      </c>
      <c r="W39" s="19">
        <v>42808</v>
      </c>
    </row>
    <row r="40" spans="5:23">
      <c r="E40" s="10"/>
      <c r="N40" s="10">
        <v>42794</v>
      </c>
      <c r="O40" s="22">
        <v>1.6E-2</v>
      </c>
      <c r="P40" s="22">
        <v>1.2E-2</v>
      </c>
      <c r="Q40" s="19">
        <v>42769</v>
      </c>
      <c r="T40" s="18" t="s">
        <v>55</v>
      </c>
      <c r="U40" s="22">
        <v>1.6E-2</v>
      </c>
      <c r="V40" s="22">
        <v>1.2E-2</v>
      </c>
      <c r="W40" s="19">
        <v>42780</v>
      </c>
    </row>
    <row r="41" spans="5:23">
      <c r="E41" s="10"/>
      <c r="N41" s="10">
        <v>42766</v>
      </c>
      <c r="O41" s="22">
        <v>1.6E-2</v>
      </c>
      <c r="P41" s="22">
        <v>1.6E-2</v>
      </c>
      <c r="Q41" s="19">
        <v>42740</v>
      </c>
      <c r="T41" s="18" t="s">
        <v>56</v>
      </c>
      <c r="U41" s="22">
        <v>1.6E-2</v>
      </c>
      <c r="V41" s="22">
        <v>1.6E-2</v>
      </c>
      <c r="W41" s="19">
        <v>42748</v>
      </c>
    </row>
    <row r="42" spans="5:23">
      <c r="E42" s="10"/>
      <c r="N42" s="10">
        <v>42735</v>
      </c>
      <c r="O42" s="22">
        <v>1.2E-2</v>
      </c>
      <c r="P42" s="22">
        <v>1.6E-2</v>
      </c>
      <c r="Q42" s="19">
        <v>42709</v>
      </c>
      <c r="T42" s="18" t="s">
        <v>57</v>
      </c>
      <c r="U42" s="22">
        <v>1.2E-2</v>
      </c>
      <c r="V42" s="22">
        <v>1.6E-2</v>
      </c>
      <c r="W42" s="19">
        <v>42718</v>
      </c>
    </row>
    <row r="43" spans="5:23">
      <c r="E43" s="10"/>
      <c r="N43" s="10">
        <v>42704</v>
      </c>
      <c r="O43" s="22">
        <v>1.2E-2</v>
      </c>
      <c r="P43" s="22">
        <v>1.2E-2</v>
      </c>
      <c r="Q43" s="19">
        <v>42677</v>
      </c>
      <c r="T43" s="18" t="s">
        <v>58</v>
      </c>
      <c r="U43" s="22">
        <v>1.2E-2</v>
      </c>
      <c r="V43" s="22">
        <v>1.2E-2</v>
      </c>
      <c r="W43" s="19">
        <v>42690</v>
      </c>
    </row>
    <row r="44" spans="5:23">
      <c r="E44" s="10"/>
      <c r="N44" s="10">
        <v>42674</v>
      </c>
      <c r="O44" s="22">
        <v>0.01</v>
      </c>
      <c r="P44" s="22">
        <v>1.2E-2</v>
      </c>
      <c r="Q44" s="19">
        <v>42648</v>
      </c>
      <c r="T44" s="18" t="s">
        <v>59</v>
      </c>
      <c r="U44" s="22">
        <v>0.01</v>
      </c>
      <c r="V44" s="22">
        <v>1.2E-2</v>
      </c>
      <c r="W44" s="19">
        <v>42657</v>
      </c>
    </row>
    <row r="45" spans="5:23">
      <c r="E45" s="10"/>
      <c r="N45" s="10">
        <v>42643</v>
      </c>
      <c r="O45" s="22">
        <v>7.0000000000000001E-3</v>
      </c>
      <c r="P45" s="22">
        <v>0.01</v>
      </c>
      <c r="Q45" s="19">
        <v>42619</v>
      </c>
      <c r="T45" s="18" t="s">
        <v>60</v>
      </c>
      <c r="U45" s="22">
        <v>7.0000000000000001E-3</v>
      </c>
      <c r="V45" s="22">
        <v>0.01</v>
      </c>
      <c r="W45" s="19">
        <v>42628</v>
      </c>
    </row>
    <row r="46" spans="5:23">
      <c r="E46" s="10"/>
      <c r="N46" s="10">
        <v>42613</v>
      </c>
      <c r="O46" s="22">
        <v>1.2999999999999999E-2</v>
      </c>
      <c r="P46" s="22">
        <v>7.0000000000000001E-3</v>
      </c>
      <c r="Q46" s="19">
        <v>42585</v>
      </c>
      <c r="T46" s="18" t="s">
        <v>61</v>
      </c>
      <c r="U46" s="22">
        <v>1.2999999999999999E-2</v>
      </c>
      <c r="V46" s="22">
        <v>7.0000000000000001E-3</v>
      </c>
      <c r="W46" s="19">
        <v>42594</v>
      </c>
    </row>
    <row r="47" spans="5:23">
      <c r="E47" s="10"/>
      <c r="N47" s="10">
        <v>42582</v>
      </c>
      <c r="O47" s="22">
        <v>1.2E-2</v>
      </c>
      <c r="P47" s="22">
        <v>1.2999999999999999E-2</v>
      </c>
      <c r="Q47" s="19">
        <v>42557</v>
      </c>
      <c r="T47" s="18" t="s">
        <v>62</v>
      </c>
      <c r="U47" s="22">
        <v>1.2E-2</v>
      </c>
      <c r="V47" s="22">
        <v>1.2999999999999999E-2</v>
      </c>
      <c r="W47" s="19">
        <v>42565</v>
      </c>
    </row>
    <row r="48" spans="5:23">
      <c r="E48" s="10"/>
      <c r="N48" s="10">
        <v>42551</v>
      </c>
      <c r="O48" s="22">
        <v>8.9999999999999993E-3</v>
      </c>
      <c r="P48" s="22">
        <v>1.2E-2</v>
      </c>
      <c r="Q48" s="19">
        <v>42524</v>
      </c>
      <c r="T48" s="18" t="s">
        <v>63</v>
      </c>
      <c r="U48" s="22">
        <v>8.9999999999999993E-3</v>
      </c>
      <c r="V48" s="22">
        <v>1.2E-2</v>
      </c>
      <c r="W48" s="19">
        <v>42536</v>
      </c>
    </row>
    <row r="49" spans="5:23">
      <c r="E49" s="10"/>
      <c r="N49" s="10">
        <v>42521</v>
      </c>
      <c r="O49" s="22">
        <v>1.0999999999999999E-2</v>
      </c>
      <c r="P49" s="22">
        <v>8.9999999999999993E-3</v>
      </c>
      <c r="Q49" s="19">
        <v>42494</v>
      </c>
      <c r="T49" s="18" t="s">
        <v>64</v>
      </c>
      <c r="U49" s="22">
        <v>1.0999999999999999E-2</v>
      </c>
      <c r="V49" s="22">
        <v>8.9999999999999993E-3</v>
      </c>
      <c r="W49" s="19">
        <v>42503</v>
      </c>
    </row>
    <row r="50" spans="5:23">
      <c r="E50" s="10"/>
      <c r="N50" s="10">
        <v>42490</v>
      </c>
      <c r="O50" s="22">
        <v>1.2999999999999999E-2</v>
      </c>
      <c r="P50" s="22">
        <v>1.0999999999999999E-2</v>
      </c>
      <c r="Q50" s="19">
        <v>42465</v>
      </c>
      <c r="T50" s="18" t="s">
        <v>65</v>
      </c>
      <c r="U50" s="22">
        <v>1.2999999999999999E-2</v>
      </c>
      <c r="V50" s="22">
        <v>1.0999999999999999E-2</v>
      </c>
      <c r="W50" s="19">
        <v>42473</v>
      </c>
    </row>
    <row r="51" spans="5:23">
      <c r="E51" s="10"/>
      <c r="N51" s="10">
        <v>42460</v>
      </c>
      <c r="O51" s="22">
        <v>8.0000000000000002E-3</v>
      </c>
      <c r="P51" s="22">
        <v>1.2999999999999999E-2</v>
      </c>
      <c r="Q51" s="19">
        <v>42432</v>
      </c>
      <c r="T51" s="18" t="s">
        <v>66</v>
      </c>
      <c r="U51" s="22">
        <v>8.0000000000000002E-3</v>
      </c>
      <c r="V51" s="22">
        <v>1.2999999999999999E-2</v>
      </c>
      <c r="W51" s="19">
        <v>42444</v>
      </c>
    </row>
    <row r="52" spans="5:23">
      <c r="E52" s="10"/>
      <c r="N52" s="10">
        <v>42429</v>
      </c>
      <c r="O52" s="22">
        <v>2E-3</v>
      </c>
      <c r="P52" s="22">
        <v>8.0000000000000002E-3</v>
      </c>
      <c r="Q52" s="19">
        <v>42403</v>
      </c>
      <c r="T52" s="18" t="s">
        <v>67</v>
      </c>
      <c r="U52" s="22">
        <v>2E-3</v>
      </c>
      <c r="V52" s="22">
        <v>8.0000000000000002E-3</v>
      </c>
      <c r="W52" s="19">
        <v>42417</v>
      </c>
    </row>
    <row r="53" spans="5:23">
      <c r="E53" s="10"/>
      <c r="N53" s="10">
        <v>42400</v>
      </c>
      <c r="O53" s="22">
        <v>3.0000000000000001E-3</v>
      </c>
      <c r="P53" s="22">
        <v>2E-3</v>
      </c>
      <c r="Q53" s="19">
        <v>42375</v>
      </c>
      <c r="T53" s="18" t="s">
        <v>68</v>
      </c>
      <c r="U53" s="22">
        <v>3.0000000000000001E-3</v>
      </c>
      <c r="V53" s="22">
        <v>2E-3</v>
      </c>
      <c r="W53" s="19">
        <v>42384</v>
      </c>
    </row>
    <row r="54" spans="5:23">
      <c r="N54" s="10">
        <v>42369</v>
      </c>
      <c r="O54" s="22">
        <v>2E-3</v>
      </c>
      <c r="P54" s="22">
        <v>3.0000000000000001E-3</v>
      </c>
      <c r="Q54" s="19">
        <v>42341</v>
      </c>
      <c r="T54" s="18" t="s">
        <v>69</v>
      </c>
      <c r="U54" s="22">
        <v>2E-3</v>
      </c>
      <c r="V54" s="22">
        <v>3.0000000000000001E-3</v>
      </c>
      <c r="W54" s="19">
        <v>42349</v>
      </c>
    </row>
    <row r="55" spans="5:23">
      <c r="N55" s="10">
        <v>42338</v>
      </c>
      <c r="O55" s="22">
        <v>7.0000000000000001E-3</v>
      </c>
      <c r="P55" s="22">
        <v>2E-3</v>
      </c>
      <c r="Q55" s="19">
        <v>42312</v>
      </c>
      <c r="T55" s="18" t="s">
        <v>70</v>
      </c>
      <c r="U55" s="22">
        <v>7.0000000000000001E-3</v>
      </c>
      <c r="V55" s="22">
        <v>2E-3</v>
      </c>
      <c r="W55" s="19">
        <v>42321</v>
      </c>
    </row>
    <row r="56" spans="5:23">
      <c r="N56" s="10">
        <v>42308</v>
      </c>
      <c r="O56" s="22">
        <v>6.0000000000000001E-3</v>
      </c>
      <c r="P56" s="22">
        <v>7.0000000000000001E-3</v>
      </c>
      <c r="Q56" s="19">
        <v>42282</v>
      </c>
      <c r="T56" s="18" t="s">
        <v>71</v>
      </c>
      <c r="U56" s="22">
        <v>6.0000000000000001E-3</v>
      </c>
      <c r="V56" s="22">
        <v>7.0000000000000001E-3</v>
      </c>
      <c r="W56" s="19">
        <v>42291</v>
      </c>
    </row>
    <row r="57" spans="5:23">
      <c r="N57" s="10">
        <v>42277</v>
      </c>
      <c r="O57" s="22">
        <v>8.0000000000000002E-3</v>
      </c>
      <c r="P57" s="22">
        <v>6.0000000000000001E-3</v>
      </c>
      <c r="Q57" s="19">
        <v>42250</v>
      </c>
      <c r="T57" s="18" t="s">
        <v>72</v>
      </c>
      <c r="U57" s="22">
        <v>8.0000000000000002E-3</v>
      </c>
      <c r="V57" s="22">
        <v>6.0000000000000001E-3</v>
      </c>
      <c r="W57" s="19">
        <v>42258</v>
      </c>
    </row>
    <row r="58" spans="5:23">
      <c r="N58" s="10">
        <v>42247</v>
      </c>
      <c r="O58" s="22">
        <v>1.0999999999999999E-2</v>
      </c>
      <c r="P58" s="22">
        <v>8.0000000000000002E-3</v>
      </c>
      <c r="Q58" s="19">
        <v>42221</v>
      </c>
      <c r="T58" s="18" t="s">
        <v>73</v>
      </c>
      <c r="U58" s="22">
        <v>1.0999999999999999E-2</v>
      </c>
      <c r="V58" s="22">
        <v>8.0000000000000002E-3</v>
      </c>
      <c r="W58" s="19">
        <v>42230</v>
      </c>
    </row>
    <row r="59" spans="5:23">
      <c r="N59" s="10">
        <v>42216</v>
      </c>
      <c r="O59" s="22">
        <v>7.0000000000000001E-3</v>
      </c>
      <c r="P59" s="22">
        <v>1.0999999999999999E-2</v>
      </c>
      <c r="Q59" s="19">
        <v>42191</v>
      </c>
      <c r="T59" s="18" t="s">
        <v>74</v>
      </c>
      <c r="U59" s="22">
        <v>7.0000000000000001E-3</v>
      </c>
      <c r="V59" s="22">
        <v>1.0999999999999999E-2</v>
      </c>
      <c r="W59" s="19">
        <v>42200</v>
      </c>
    </row>
    <row r="60" spans="5:23">
      <c r="N60" s="10">
        <v>42185</v>
      </c>
      <c r="O60" s="22">
        <v>0.01</v>
      </c>
      <c r="P60" s="22">
        <v>7.0000000000000001E-3</v>
      </c>
      <c r="Q60" s="19">
        <v>42158</v>
      </c>
      <c r="T60" s="18" t="s">
        <v>75</v>
      </c>
      <c r="U60" s="22">
        <v>0.01</v>
      </c>
      <c r="V60" s="22">
        <v>7.0000000000000001E-3</v>
      </c>
      <c r="W60" s="19">
        <v>42167</v>
      </c>
    </row>
    <row r="61" spans="5:23">
      <c r="N61" s="10">
        <v>42155</v>
      </c>
      <c r="O61" s="22">
        <v>8.0000000000000002E-3</v>
      </c>
      <c r="P61" s="22">
        <v>0.01</v>
      </c>
      <c r="Q61" s="19">
        <v>42129</v>
      </c>
      <c r="T61" s="18" t="s">
        <v>76</v>
      </c>
      <c r="U61" s="22">
        <v>8.0000000000000002E-3</v>
      </c>
      <c r="V61" s="22">
        <v>0.01</v>
      </c>
      <c r="W61" s="19">
        <v>42138</v>
      </c>
    </row>
    <row r="62" spans="5:23">
      <c r="N62" s="10">
        <v>42124</v>
      </c>
      <c r="O62" s="22">
        <v>0.01</v>
      </c>
      <c r="P62" s="22">
        <v>8.0000000000000002E-3</v>
      </c>
      <c r="Q62" s="19">
        <v>42100</v>
      </c>
      <c r="T62" s="18" t="s">
        <v>77</v>
      </c>
      <c r="U62" s="22">
        <v>0.01</v>
      </c>
      <c r="V62" s="22">
        <v>8.0000000000000002E-3</v>
      </c>
      <c r="W62" s="19">
        <v>42108</v>
      </c>
    </row>
    <row r="63" spans="5:23">
      <c r="N63" s="10">
        <v>42094</v>
      </c>
      <c r="O63" s="22">
        <v>1.7000000000000001E-2</v>
      </c>
      <c r="P63" s="22">
        <v>0.01</v>
      </c>
      <c r="Q63" s="19">
        <v>42067</v>
      </c>
      <c r="T63" s="18" t="s">
        <v>78</v>
      </c>
      <c r="U63" s="22">
        <v>1.7000000000000001E-2</v>
      </c>
      <c r="V63" s="22">
        <v>0.01</v>
      </c>
      <c r="W63" s="19">
        <v>42076</v>
      </c>
    </row>
    <row r="64" spans="5:23">
      <c r="N64" s="10">
        <v>42063</v>
      </c>
      <c r="O64" s="22">
        <v>0.02</v>
      </c>
      <c r="P64" s="22">
        <v>1.7000000000000001E-2</v>
      </c>
      <c r="Q64" s="19">
        <v>42039</v>
      </c>
      <c r="T64" s="18" t="s">
        <v>79</v>
      </c>
      <c r="U64" s="22">
        <v>0.02</v>
      </c>
      <c r="V64" s="22">
        <v>1.7000000000000001E-2</v>
      </c>
      <c r="W64" s="19">
        <v>42053</v>
      </c>
    </row>
    <row r="65" spans="14:23">
      <c r="N65" s="10">
        <v>42035</v>
      </c>
      <c r="O65" s="22">
        <v>1.7000000000000001E-2</v>
      </c>
      <c r="P65" s="22">
        <v>0.02</v>
      </c>
      <c r="Q65" s="19">
        <v>42010</v>
      </c>
      <c r="T65" s="18" t="s">
        <v>80</v>
      </c>
      <c r="U65" s="22">
        <v>1.7000000000000001E-2</v>
      </c>
      <c r="V65" s="22">
        <v>0.02</v>
      </c>
      <c r="W65" s="19">
        <v>42019</v>
      </c>
    </row>
    <row r="66" spans="14:23">
      <c r="N66" s="10">
        <v>42004</v>
      </c>
      <c r="O66" s="22">
        <v>1.9E-2</v>
      </c>
      <c r="P66" s="22">
        <v>1.7000000000000001E-2</v>
      </c>
      <c r="Q66" s="19">
        <v>41976</v>
      </c>
      <c r="T66" s="18" t="s">
        <v>81</v>
      </c>
      <c r="U66" s="22">
        <v>1.9E-2</v>
      </c>
      <c r="V66" s="22">
        <v>1.7000000000000001E-2</v>
      </c>
      <c r="W66" s="19">
        <v>41985</v>
      </c>
    </row>
    <row r="67" spans="14:23">
      <c r="N67" s="10">
        <v>41973</v>
      </c>
      <c r="O67" s="22">
        <v>1.6E-2</v>
      </c>
      <c r="P67" s="22">
        <v>1.9E-2</v>
      </c>
      <c r="Q67" s="19">
        <v>41948</v>
      </c>
      <c r="T67" s="18" t="s">
        <v>82</v>
      </c>
      <c r="U67" s="22">
        <v>1.6E-2</v>
      </c>
      <c r="V67" s="22">
        <v>1.9E-2</v>
      </c>
      <c r="W67" s="19">
        <v>41961</v>
      </c>
    </row>
    <row r="68" spans="14:23">
      <c r="N68" s="10">
        <v>41943</v>
      </c>
      <c r="O68" s="22">
        <v>1.9E-2</v>
      </c>
      <c r="P68" s="22">
        <v>1.6E-2</v>
      </c>
      <c r="Q68" s="19">
        <v>41915</v>
      </c>
      <c r="T68" s="18" t="s">
        <v>83</v>
      </c>
      <c r="U68" s="22">
        <v>1.9E-2</v>
      </c>
      <c r="V68" s="22">
        <v>1.6E-2</v>
      </c>
      <c r="W68" s="19">
        <v>41927</v>
      </c>
    </row>
    <row r="69" spans="14:23">
      <c r="N69" s="10">
        <v>41912</v>
      </c>
      <c r="O69" s="22">
        <v>1.9E-2</v>
      </c>
      <c r="P69" s="22">
        <v>1.9E-2</v>
      </c>
      <c r="Q69" s="19">
        <v>41886</v>
      </c>
      <c r="T69" s="18" t="s">
        <v>84</v>
      </c>
      <c r="U69" s="22">
        <v>1.9E-2</v>
      </c>
      <c r="V69" s="22">
        <v>1.9E-2</v>
      </c>
      <c r="W69" s="19">
        <v>41898</v>
      </c>
    </row>
    <row r="70" spans="14:23">
      <c r="N70" s="10">
        <v>41882</v>
      </c>
      <c r="O70" s="22">
        <v>1.6E-2</v>
      </c>
      <c r="P70" s="22">
        <v>1.9E-2</v>
      </c>
      <c r="Q70" s="19">
        <v>41856</v>
      </c>
      <c r="T70" s="18" t="s">
        <v>85</v>
      </c>
      <c r="U70" s="22">
        <v>1.6E-2</v>
      </c>
      <c r="V70" s="22">
        <v>1.9E-2</v>
      </c>
      <c r="W70" s="19">
        <v>41866</v>
      </c>
    </row>
    <row r="71" spans="14:23">
      <c r="N71" s="10">
        <v>41851</v>
      </c>
      <c r="O71" s="22">
        <v>2.1000000000000001E-2</v>
      </c>
      <c r="P71" s="22">
        <v>1.6E-2</v>
      </c>
      <c r="Q71" s="19">
        <v>41823</v>
      </c>
      <c r="T71" s="18" t="s">
        <v>86</v>
      </c>
      <c r="U71" s="22">
        <v>2.1000000000000001E-2</v>
      </c>
      <c r="V71" s="22">
        <v>1.6E-2</v>
      </c>
      <c r="W71" s="19">
        <v>41836</v>
      </c>
    </row>
    <row r="72" spans="14:23">
      <c r="N72" s="10">
        <v>41820</v>
      </c>
      <c r="O72" s="22">
        <v>1.4999999999999999E-2</v>
      </c>
      <c r="P72" s="22">
        <v>2.1000000000000001E-2</v>
      </c>
      <c r="Q72" s="19">
        <v>41794</v>
      </c>
      <c r="T72" s="18" t="s">
        <v>87</v>
      </c>
      <c r="U72" s="22">
        <v>1.4999999999999999E-2</v>
      </c>
      <c r="V72" s="22">
        <v>2.1000000000000001E-2</v>
      </c>
      <c r="W72" s="19">
        <v>41803</v>
      </c>
    </row>
    <row r="73" spans="14:23">
      <c r="N73" s="10">
        <v>41790</v>
      </c>
      <c r="O73" s="22">
        <v>1.6E-2</v>
      </c>
      <c r="P73" s="22">
        <v>1.4999999999999999E-2</v>
      </c>
      <c r="Q73" s="19">
        <v>41764</v>
      </c>
      <c r="T73" s="18" t="s">
        <v>88</v>
      </c>
      <c r="U73" s="22">
        <v>1.6E-2</v>
      </c>
      <c r="V73" s="22">
        <v>1.4999999999999999E-2</v>
      </c>
      <c r="W73" s="19">
        <v>41773</v>
      </c>
    </row>
    <row r="74" spans="14:23">
      <c r="N74" s="10">
        <v>41759</v>
      </c>
      <c r="O74" s="22">
        <v>1.6E-2</v>
      </c>
      <c r="P74" s="22">
        <v>1.6E-2</v>
      </c>
      <c r="Q74" s="19">
        <v>41732</v>
      </c>
      <c r="T74" s="18" t="s">
        <v>89</v>
      </c>
      <c r="U74" s="22">
        <v>1.6E-2</v>
      </c>
      <c r="V74" s="22">
        <v>1.6E-2</v>
      </c>
      <c r="W74" s="19">
        <v>41740</v>
      </c>
    </row>
    <row r="75" spans="14:23">
      <c r="N75" s="10">
        <v>41729</v>
      </c>
      <c r="O75" s="22">
        <v>1.4E-2</v>
      </c>
      <c r="P75" s="22">
        <v>1.6E-2</v>
      </c>
      <c r="Q75" s="19">
        <v>41703</v>
      </c>
      <c r="T75" s="18" t="s">
        <v>90</v>
      </c>
      <c r="U75" s="22">
        <v>1.4E-2</v>
      </c>
      <c r="V75" s="22">
        <v>1.6E-2</v>
      </c>
      <c r="W75" s="19">
        <v>41712</v>
      </c>
    </row>
    <row r="76" spans="14:23">
      <c r="N76" s="10">
        <v>41698</v>
      </c>
      <c r="O76" s="22">
        <v>1.2E-2</v>
      </c>
      <c r="P76" s="22">
        <v>1.4E-2</v>
      </c>
      <c r="Q76" s="19">
        <v>41675</v>
      </c>
      <c r="T76" s="18" t="s">
        <v>91</v>
      </c>
      <c r="U76" s="22">
        <v>1.2E-2</v>
      </c>
      <c r="V76" s="22">
        <v>1.4E-2</v>
      </c>
      <c r="W76" s="19">
        <v>41689</v>
      </c>
    </row>
    <row r="77" spans="14:23">
      <c r="N77" s="10">
        <v>41670</v>
      </c>
      <c r="O77" s="22">
        <v>1.4E-2</v>
      </c>
      <c r="P77" s="22">
        <v>1.2E-2</v>
      </c>
      <c r="Q77" s="19">
        <v>41645</v>
      </c>
      <c r="T77" s="18" t="s">
        <v>92</v>
      </c>
      <c r="U77" s="22">
        <v>1.4E-2</v>
      </c>
      <c r="V77" s="22">
        <v>1.2E-2</v>
      </c>
      <c r="W77" s="19">
        <v>41654</v>
      </c>
    </row>
    <row r="78" spans="14:23">
      <c r="N78" s="10">
        <v>41639</v>
      </c>
      <c r="O78" s="22">
        <v>1.7000000000000001E-2</v>
      </c>
      <c r="P78" s="22">
        <v>1.4E-2</v>
      </c>
      <c r="Q78" s="19">
        <v>41612</v>
      </c>
      <c r="T78" s="18" t="s">
        <v>93</v>
      </c>
      <c r="U78" s="22">
        <v>1.7000000000000001E-2</v>
      </c>
      <c r="V78" s="22">
        <v>1.4E-2</v>
      </c>
      <c r="W78" s="19">
        <v>41621</v>
      </c>
    </row>
    <row r="79" spans="14:23">
      <c r="N79" s="10">
        <v>41608</v>
      </c>
      <c r="O79" s="22">
        <v>1.6E-2</v>
      </c>
      <c r="P79" s="22">
        <v>1.7000000000000001E-2</v>
      </c>
      <c r="Q79" s="19">
        <v>41583</v>
      </c>
      <c r="T79" s="18" t="s">
        <v>94</v>
      </c>
      <c r="U79" s="22">
        <v>1.6E-2</v>
      </c>
      <c r="V79" s="22">
        <v>1.7000000000000001E-2</v>
      </c>
      <c r="W79" s="19">
        <v>41599</v>
      </c>
    </row>
    <row r="80" spans="14:23">
      <c r="N80" s="10">
        <v>41578</v>
      </c>
      <c r="O80" s="22">
        <v>1.7999999999999999E-2</v>
      </c>
      <c r="P80" s="22">
        <v>1.6E-2</v>
      </c>
      <c r="Q80" s="19">
        <v>41550</v>
      </c>
      <c r="T80" s="18" t="s">
        <v>95</v>
      </c>
      <c r="U80" s="22">
        <v>1.7999999999999999E-2</v>
      </c>
      <c r="V80" s="22">
        <v>1.6E-2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7BEB-284D-E348-826D-0FC95DC27DA3}">
  <dimension ref="A1:W102"/>
  <sheetViews>
    <sheetView workbookViewId="0">
      <selection activeCell="G29" sqref="G29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-3.0000000000000001E-3</v>
      </c>
      <c r="P2" s="22">
        <v>2E-3</v>
      </c>
      <c r="Q2" s="12" t="s">
        <v>15</v>
      </c>
      <c r="R2" t="e">
        <f>VLOOKUP(N2,N:O,2,FALSE)</f>
        <v>#N/A</v>
      </c>
      <c r="T2" s="18" t="s">
        <v>17</v>
      </c>
      <c r="U2" s="22">
        <v>-3.0000000000000001E-3</v>
      </c>
      <c r="V2" s="22">
        <v>2E-3</v>
      </c>
      <c r="W2" s="19">
        <v>43930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5.0000000000000001E-3</v>
      </c>
      <c r="P3" s="22">
        <v>-3.0000000000000001E-3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5.0000000000000001E-3</v>
      </c>
      <c r="V3" s="22">
        <v>-3.0000000000000001E-3</v>
      </c>
      <c r="W3" s="19">
        <v>43902</v>
      </c>
    </row>
    <row r="4" spans="1:23">
      <c r="A4" s="10">
        <v>41729</v>
      </c>
      <c r="B4" s="14">
        <f>VLOOKUP(A4,N:P,3,FALSE)+0.01</f>
        <v>1.2E-2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5.0000000000000001E-3</v>
      </c>
      <c r="Q4" s="12">
        <v>43866</v>
      </c>
      <c r="R4">
        <f t="shared" si="0"/>
        <v>-2E-3</v>
      </c>
      <c r="T4" s="18" t="s">
        <v>19</v>
      </c>
      <c r="U4" s="22">
        <v>1E-3</v>
      </c>
      <c r="V4" s="22">
        <v>5.0000000000000001E-3</v>
      </c>
      <c r="W4" s="19">
        <v>43880</v>
      </c>
    </row>
    <row r="5" spans="1:23">
      <c r="A5" s="10">
        <v>41820</v>
      </c>
      <c r="B5" s="14">
        <f t="shared" ref="B5:B24" si="1">VLOOKUP(A5,N:P,3,FALSE)+0.01</f>
        <v>1.3000000000000001E-2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-2E-3</v>
      </c>
      <c r="P5" s="22">
        <v>1E-3</v>
      </c>
      <c r="Q5" s="12">
        <v>43837</v>
      </c>
      <c r="R5">
        <f t="shared" si="0"/>
        <v>2E-3</v>
      </c>
      <c r="T5" s="18" t="s">
        <v>20</v>
      </c>
      <c r="U5" s="22">
        <v>-2E-3</v>
      </c>
      <c r="V5" s="22">
        <v>1E-3</v>
      </c>
      <c r="W5" s="19">
        <v>43845</v>
      </c>
    </row>
    <row r="6" spans="1:23">
      <c r="A6" s="10">
        <v>41912</v>
      </c>
      <c r="B6" s="14">
        <f t="shared" si="1"/>
        <v>0.01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-2E-3</v>
      </c>
      <c r="Q6" s="12">
        <v>43803</v>
      </c>
      <c r="R6">
        <f t="shared" si="0"/>
        <v>-3.0000000000000001E-3</v>
      </c>
      <c r="T6" s="18" t="s">
        <v>21</v>
      </c>
      <c r="U6" s="22">
        <v>2E-3</v>
      </c>
      <c r="V6" s="22">
        <v>-2E-3</v>
      </c>
      <c r="W6" s="19">
        <v>43811</v>
      </c>
    </row>
    <row r="7" spans="1:23">
      <c r="A7" s="10">
        <v>42004</v>
      </c>
      <c r="B7" s="14">
        <f t="shared" si="1"/>
        <v>0.01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-3.0000000000000001E-3</v>
      </c>
      <c r="P7" s="22">
        <v>2E-3</v>
      </c>
      <c r="Q7" s="12">
        <v>43774</v>
      </c>
      <c r="R7">
        <f t="shared" si="0"/>
        <v>3.0000000000000001E-3</v>
      </c>
      <c r="T7" s="18" t="s">
        <v>22</v>
      </c>
      <c r="U7" s="22">
        <v>-3.0000000000000001E-3</v>
      </c>
      <c r="V7" s="22">
        <v>2E-3</v>
      </c>
      <c r="W7" s="19">
        <v>43783</v>
      </c>
    </row>
    <row r="8" spans="1:23">
      <c r="A8" s="10">
        <v>42094</v>
      </c>
      <c r="B8" s="14">
        <f t="shared" si="1"/>
        <v>6.0000000000000001E-3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3.0000000000000001E-3</v>
      </c>
      <c r="P8" s="22">
        <v>-3.0000000000000001E-3</v>
      </c>
      <c r="Q8" s="12">
        <v>43741</v>
      </c>
      <c r="R8">
        <f t="shared" si="0"/>
        <v>-1E-3</v>
      </c>
      <c r="T8" s="18" t="s">
        <v>23</v>
      </c>
      <c r="U8" s="22">
        <v>3.0000000000000001E-3</v>
      </c>
      <c r="V8" s="22">
        <v>-3.0000000000000001E-3</v>
      </c>
      <c r="W8" s="19">
        <v>43746</v>
      </c>
    </row>
    <row r="9" spans="1:23">
      <c r="A9" s="10">
        <v>42185</v>
      </c>
      <c r="B9" s="14">
        <f t="shared" si="1"/>
        <v>0.01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-1E-3</v>
      </c>
      <c r="P9" s="22">
        <v>3.0000000000000001E-3</v>
      </c>
      <c r="Q9" s="12">
        <v>43713</v>
      </c>
      <c r="R9">
        <f t="shared" si="0"/>
        <v>3.0000000000000001E-3</v>
      </c>
      <c r="T9" s="18" t="s">
        <v>24</v>
      </c>
      <c r="U9" s="22">
        <v>-1E-3</v>
      </c>
      <c r="V9" s="22">
        <v>3.0000000000000001E-3</v>
      </c>
      <c r="W9" s="19">
        <v>43719</v>
      </c>
    </row>
    <row r="10" spans="1:23">
      <c r="A10" s="10">
        <v>42277</v>
      </c>
      <c r="B10" s="14">
        <f t="shared" si="1"/>
        <v>1.0999999999999999E-2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3.0000000000000001E-3</v>
      </c>
      <c r="P10" s="22">
        <v>-1E-3</v>
      </c>
      <c r="Q10" s="12">
        <v>43682</v>
      </c>
      <c r="R10">
        <f t="shared" si="0"/>
        <v>2E-3</v>
      </c>
      <c r="T10" s="18" t="s">
        <v>25</v>
      </c>
      <c r="U10" s="22">
        <v>3.0000000000000001E-3</v>
      </c>
      <c r="V10" s="22">
        <v>-1E-3</v>
      </c>
      <c r="W10" s="19">
        <v>43686</v>
      </c>
    </row>
    <row r="11" spans="1:23">
      <c r="A11" s="10">
        <v>42369</v>
      </c>
      <c r="B11" s="14">
        <f t="shared" si="1"/>
        <v>1.2E-2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2E-3</v>
      </c>
      <c r="P11" s="22">
        <v>3.0000000000000001E-3</v>
      </c>
      <c r="Q11" s="12">
        <v>43649</v>
      </c>
      <c r="R11">
        <f t="shared" si="0"/>
        <v>3.0000000000000001E-3</v>
      </c>
      <c r="T11" s="18" t="s">
        <v>26</v>
      </c>
      <c r="U11" s="22">
        <v>2E-3</v>
      </c>
      <c r="V11" s="22">
        <v>3.0000000000000001E-3</v>
      </c>
      <c r="W11" s="19">
        <v>43658</v>
      </c>
    </row>
    <row r="12" spans="1:23">
      <c r="A12" s="10">
        <v>42460</v>
      </c>
      <c r="B12" s="14">
        <f t="shared" si="1"/>
        <v>0.01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3.0000000000000001E-3</v>
      </c>
      <c r="P12" s="22">
        <v>2E-3</v>
      </c>
      <c r="Q12" s="12">
        <v>43621</v>
      </c>
      <c r="R12">
        <f t="shared" si="0"/>
        <v>3.0000000000000001E-3</v>
      </c>
      <c r="T12" s="18" t="s">
        <v>27</v>
      </c>
      <c r="U12" s="22">
        <v>3.0000000000000001E-3</v>
      </c>
      <c r="V12" s="22">
        <v>2E-3</v>
      </c>
      <c r="W12" s="19">
        <v>43627</v>
      </c>
    </row>
    <row r="13" spans="1:23">
      <c r="A13" s="10">
        <v>42551</v>
      </c>
      <c r="B13" s="14">
        <f t="shared" si="1"/>
        <v>1.3000000000000001E-2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3.0000000000000001E-3</v>
      </c>
      <c r="P13" s="22">
        <v>3.0000000000000001E-3</v>
      </c>
      <c r="Q13" s="12">
        <v>43588</v>
      </c>
      <c r="R13">
        <f t="shared" si="0"/>
        <v>2E-3</v>
      </c>
      <c r="T13" s="18" t="s">
        <v>28</v>
      </c>
      <c r="U13" s="22">
        <v>3.0000000000000001E-3</v>
      </c>
      <c r="V13" s="22">
        <v>3.0000000000000001E-3</v>
      </c>
      <c r="W13" s="19">
        <v>43594</v>
      </c>
    </row>
    <row r="14" spans="1:23">
      <c r="A14" s="10">
        <v>42643</v>
      </c>
      <c r="B14" s="14">
        <f t="shared" si="1"/>
        <v>1.0999999999999999E-2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2E-3</v>
      </c>
      <c r="P14" s="22">
        <v>3.0000000000000001E-3</v>
      </c>
      <c r="Q14" s="12">
        <v>43558</v>
      </c>
      <c r="R14">
        <f t="shared" si="0"/>
        <v>3.0000000000000001E-3</v>
      </c>
      <c r="T14" s="18" t="s">
        <v>29</v>
      </c>
      <c r="U14" s="22">
        <v>2E-3</v>
      </c>
      <c r="V14" s="22">
        <v>3.0000000000000001E-3</v>
      </c>
      <c r="W14" s="19">
        <v>43566</v>
      </c>
    </row>
    <row r="15" spans="1:23">
      <c r="A15" s="10">
        <v>42735</v>
      </c>
      <c r="B15" s="14">
        <f t="shared" si="1"/>
        <v>1.4999999999999999E-2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3.0000000000000001E-3</v>
      </c>
      <c r="P15" s="22">
        <v>2E-3</v>
      </c>
      <c r="Q15" s="12">
        <v>43529</v>
      </c>
      <c r="R15">
        <f t="shared" si="0"/>
        <v>0</v>
      </c>
      <c r="T15" s="18" t="s">
        <v>30</v>
      </c>
      <c r="U15" s="22">
        <v>3.0000000000000001E-3</v>
      </c>
      <c r="V15" s="22">
        <v>2E-3</v>
      </c>
      <c r="W15" s="19">
        <v>43537</v>
      </c>
    </row>
    <row r="16" spans="1:23">
      <c r="A16" s="10">
        <v>42825</v>
      </c>
      <c r="B16" s="14">
        <f t="shared" si="1"/>
        <v>1.3000000000000001E-2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0</v>
      </c>
      <c r="P16" s="22">
        <v>3.0000000000000001E-3</v>
      </c>
      <c r="Q16" s="12">
        <v>43501</v>
      </c>
      <c r="R16">
        <f t="shared" si="0"/>
        <v>1E-3</v>
      </c>
      <c r="T16" s="18" t="s">
        <v>31</v>
      </c>
      <c r="U16" s="22">
        <v>0</v>
      </c>
      <c r="V16" s="22">
        <v>3.0000000000000001E-3</v>
      </c>
      <c r="W16" s="19">
        <v>43510</v>
      </c>
    </row>
    <row r="17" spans="1:23">
      <c r="A17" s="10">
        <v>42916</v>
      </c>
      <c r="B17" s="14">
        <f t="shared" si="1"/>
        <v>1.3000000000000001E-2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1E-3</v>
      </c>
      <c r="P17" s="22">
        <v>0</v>
      </c>
      <c r="Q17" s="12">
        <v>43472</v>
      </c>
      <c r="R17">
        <f t="shared" si="0"/>
        <v>3.0000000000000001E-3</v>
      </c>
      <c r="T17" s="18" t="s">
        <v>32</v>
      </c>
      <c r="U17" s="22">
        <v>1E-3</v>
      </c>
      <c r="V17" s="22">
        <v>0</v>
      </c>
      <c r="W17" s="19">
        <v>43480</v>
      </c>
    </row>
    <row r="18" spans="1:23">
      <c r="A18" s="10">
        <v>43008</v>
      </c>
      <c r="B18" s="14">
        <f t="shared" si="1"/>
        <v>1.0999999999999999E-2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3.0000000000000001E-3</v>
      </c>
      <c r="P18" s="22">
        <v>1E-3</v>
      </c>
      <c r="Q18" s="12">
        <v>43439</v>
      </c>
      <c r="R18">
        <f t="shared" si="0"/>
        <v>2E-3</v>
      </c>
      <c r="T18" s="18" t="s">
        <v>33</v>
      </c>
      <c r="U18" s="22">
        <v>3.0000000000000001E-3</v>
      </c>
      <c r="V18" s="22">
        <v>1E-3</v>
      </c>
      <c r="W18" s="19">
        <v>43445</v>
      </c>
    </row>
    <row r="19" spans="1:23">
      <c r="A19" s="10">
        <v>43100</v>
      </c>
      <c r="B19" s="14">
        <f t="shared" si="1"/>
        <v>1.2E-2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2E-3</v>
      </c>
      <c r="P19" s="22">
        <v>3.0000000000000001E-3</v>
      </c>
      <c r="Q19" s="12">
        <v>43409</v>
      </c>
      <c r="R19">
        <f t="shared" si="0"/>
        <v>-1E-3</v>
      </c>
      <c r="T19" s="18" t="s">
        <v>34</v>
      </c>
      <c r="U19" s="22">
        <v>2E-3</v>
      </c>
      <c r="V19" s="22">
        <v>3.0000000000000001E-3</v>
      </c>
      <c r="W19" s="19">
        <v>43413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-1E-3</v>
      </c>
      <c r="P20" s="22">
        <v>2E-3</v>
      </c>
      <c r="Q20" s="12">
        <v>43376</v>
      </c>
      <c r="R20">
        <f t="shared" si="0"/>
        <v>1E-3</v>
      </c>
      <c r="T20" s="18" t="s">
        <v>35</v>
      </c>
      <c r="U20" s="22">
        <v>-1E-3</v>
      </c>
      <c r="V20" s="22">
        <v>2E-3</v>
      </c>
      <c r="W20" s="19">
        <v>43383</v>
      </c>
    </row>
    <row r="21" spans="1:23">
      <c r="A21" s="10">
        <v>43281</v>
      </c>
      <c r="B21" s="14">
        <f t="shared" si="1"/>
        <v>1.3000000000000001E-2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1E-3</v>
      </c>
      <c r="P21" s="22">
        <v>-1E-3</v>
      </c>
      <c r="Q21" s="19">
        <v>43349</v>
      </c>
      <c r="R21">
        <f t="shared" si="0"/>
        <v>3.0000000000000001E-3</v>
      </c>
      <c r="T21" s="18" t="s">
        <v>36</v>
      </c>
      <c r="U21" s="22">
        <v>1E-3</v>
      </c>
      <c r="V21" s="22">
        <v>-1E-3</v>
      </c>
      <c r="W21" s="19">
        <v>43355</v>
      </c>
    </row>
    <row r="22" spans="1:23">
      <c r="A22" s="10">
        <v>43373</v>
      </c>
      <c r="B22" s="14">
        <f t="shared" si="1"/>
        <v>9.0000000000000011E-3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3.0000000000000001E-3</v>
      </c>
      <c r="P22" s="22">
        <v>1E-3</v>
      </c>
      <c r="Q22" s="19">
        <v>43315</v>
      </c>
      <c r="R22">
        <f t="shared" si="0"/>
        <v>3.0000000000000001E-3</v>
      </c>
      <c r="T22" s="18" t="s">
        <v>37</v>
      </c>
      <c r="U22" s="22">
        <v>3.0000000000000001E-3</v>
      </c>
      <c r="V22" s="22">
        <v>1E-3</v>
      </c>
      <c r="W22" s="19">
        <v>43321</v>
      </c>
    </row>
    <row r="23" spans="1:23">
      <c r="A23" s="10">
        <v>43465</v>
      </c>
      <c r="B23" s="14">
        <f t="shared" si="1"/>
        <v>1.0999999999999999E-2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3.0000000000000001E-3</v>
      </c>
      <c r="P23" s="22">
        <v>3.0000000000000001E-3</v>
      </c>
      <c r="Q23" s="19">
        <v>43286</v>
      </c>
      <c r="R23">
        <f t="shared" si="0"/>
        <v>2E-3</v>
      </c>
      <c r="T23" s="18" t="s">
        <v>38</v>
      </c>
      <c r="U23" s="22">
        <v>3.0000000000000001E-3</v>
      </c>
      <c r="V23" s="22">
        <v>3.0000000000000001E-3</v>
      </c>
      <c r="W23" s="19">
        <v>43292</v>
      </c>
    </row>
    <row r="24" spans="1:23">
      <c r="A24" s="10">
        <v>43555</v>
      </c>
      <c r="B24" s="14">
        <f t="shared" si="1"/>
        <v>1.2E-2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2E-3</v>
      </c>
      <c r="P24" s="22">
        <v>3.0000000000000001E-3</v>
      </c>
      <c r="Q24" s="19">
        <v>43256</v>
      </c>
      <c r="R24">
        <f t="shared" si="0"/>
        <v>3.0000000000000001E-3</v>
      </c>
      <c r="T24" s="18" t="s">
        <v>39</v>
      </c>
      <c r="U24" s="22">
        <v>2E-3</v>
      </c>
      <c r="V24" s="22">
        <v>3.0000000000000001E-3</v>
      </c>
      <c r="W24" s="19">
        <v>43264</v>
      </c>
    </row>
    <row r="25" spans="1:23">
      <c r="A25" s="10">
        <v>43646</v>
      </c>
      <c r="B25" s="14">
        <f>VLOOKUP(A25,N:P,3,FALSE)+0.01</f>
        <v>1.2E-2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3.0000000000000001E-3</v>
      </c>
      <c r="P25" s="22">
        <v>2E-3</v>
      </c>
      <c r="Q25" s="19">
        <v>43223</v>
      </c>
      <c r="R25">
        <f t="shared" si="0"/>
        <v>2E-3</v>
      </c>
      <c r="T25" s="18" t="s">
        <v>40</v>
      </c>
      <c r="U25" s="22">
        <v>3.0000000000000001E-3</v>
      </c>
      <c r="V25" s="22">
        <v>2E-3</v>
      </c>
      <c r="W25" s="19">
        <v>43229</v>
      </c>
    </row>
    <row r="26" spans="1:23">
      <c r="N26" s="10">
        <v>43220</v>
      </c>
      <c r="O26" s="22">
        <v>2E-3</v>
      </c>
      <c r="P26" s="22">
        <v>3.0000000000000001E-3</v>
      </c>
      <c r="Q26" s="19">
        <v>43194</v>
      </c>
      <c r="R26">
        <f t="shared" si="0"/>
        <v>5.0000000000000001E-3</v>
      </c>
      <c r="T26" s="18" t="s">
        <v>41</v>
      </c>
      <c r="U26" s="22">
        <v>2E-3</v>
      </c>
      <c r="V26" s="22">
        <v>3.0000000000000001E-3</v>
      </c>
      <c r="W26" s="19">
        <v>43200</v>
      </c>
    </row>
    <row r="27" spans="1:23">
      <c r="N27" s="10">
        <v>43190</v>
      </c>
      <c r="O27" s="22">
        <v>5.0000000000000001E-3</v>
      </c>
      <c r="P27" s="22">
        <v>2E-3</v>
      </c>
      <c r="Q27" s="19">
        <v>43164</v>
      </c>
      <c r="R27">
        <f t="shared" si="0"/>
        <v>0</v>
      </c>
      <c r="T27" s="18" t="s">
        <v>42</v>
      </c>
      <c r="U27" s="22">
        <v>5.0000000000000001E-3</v>
      </c>
      <c r="V27" s="22">
        <v>2E-3</v>
      </c>
      <c r="W27" s="19">
        <v>43173</v>
      </c>
    </row>
    <row r="28" spans="1:23">
      <c r="N28" s="10">
        <v>43159</v>
      </c>
      <c r="O28" s="22">
        <v>0</v>
      </c>
      <c r="P28" s="22">
        <v>5.0000000000000001E-3</v>
      </c>
      <c r="Q28" s="19">
        <v>43136</v>
      </c>
      <c r="R28">
        <f t="shared" si="0"/>
        <v>2E-3</v>
      </c>
      <c r="T28" s="18" t="s">
        <v>43</v>
      </c>
      <c r="U28" s="22">
        <v>0</v>
      </c>
      <c r="V28" s="22">
        <v>5.0000000000000001E-3</v>
      </c>
      <c r="W28" s="19">
        <v>43146</v>
      </c>
    </row>
    <row r="29" spans="1:23">
      <c r="N29" s="10">
        <v>43131</v>
      </c>
      <c r="O29" s="22">
        <v>2E-3</v>
      </c>
      <c r="P29" s="22">
        <v>0</v>
      </c>
      <c r="Q29" s="19">
        <v>43105</v>
      </c>
      <c r="R29">
        <f t="shared" si="0"/>
        <v>5.0000000000000001E-3</v>
      </c>
      <c r="T29" s="18" t="s">
        <v>44</v>
      </c>
      <c r="U29" s="22">
        <v>2E-3</v>
      </c>
      <c r="V29" s="22">
        <v>0</v>
      </c>
      <c r="W29" s="19">
        <v>43111</v>
      </c>
    </row>
    <row r="30" spans="1:23">
      <c r="N30" s="10">
        <v>43100</v>
      </c>
      <c r="O30" s="22">
        <v>5.0000000000000001E-3</v>
      </c>
      <c r="P30" s="22">
        <v>2E-3</v>
      </c>
      <c r="Q30" s="19">
        <v>43074</v>
      </c>
      <c r="R30">
        <f t="shared" si="0"/>
        <v>2E-3</v>
      </c>
      <c r="T30" s="18" t="s">
        <v>45</v>
      </c>
      <c r="U30" s="22">
        <v>5.0000000000000001E-3</v>
      </c>
      <c r="V30" s="22">
        <v>2E-3</v>
      </c>
      <c r="W30" s="19">
        <v>43081</v>
      </c>
    </row>
    <row r="31" spans="1:23">
      <c r="N31" s="10">
        <v>43069</v>
      </c>
      <c r="O31" s="22">
        <v>2E-3</v>
      </c>
      <c r="P31" s="22">
        <v>5.0000000000000001E-3</v>
      </c>
      <c r="Q31" s="19">
        <v>43042</v>
      </c>
      <c r="R31">
        <f t="shared" si="0"/>
        <v>1E-3</v>
      </c>
      <c r="T31" s="18" t="s">
        <v>46</v>
      </c>
      <c r="U31" s="22">
        <v>2E-3</v>
      </c>
      <c r="V31" s="22">
        <v>5.0000000000000001E-3</v>
      </c>
      <c r="W31" s="19">
        <v>43053</v>
      </c>
    </row>
    <row r="32" spans="1:23" ht="18">
      <c r="E32" s="10"/>
      <c r="J32" s="15" t="s">
        <v>16</v>
      </c>
      <c r="N32" s="10">
        <v>43039</v>
      </c>
      <c r="O32" s="22">
        <v>1E-3</v>
      </c>
      <c r="P32" s="22">
        <v>2E-3</v>
      </c>
      <c r="Q32" s="19">
        <v>43012</v>
      </c>
      <c r="R32">
        <f t="shared" si="0"/>
        <v>-1E-3</v>
      </c>
      <c r="T32" s="18" t="s">
        <v>47</v>
      </c>
      <c r="U32" s="22">
        <v>1E-3</v>
      </c>
      <c r="V32" s="22">
        <v>2E-3</v>
      </c>
      <c r="W32" s="19">
        <v>43020</v>
      </c>
    </row>
    <row r="33" spans="5:23">
      <c r="E33" s="10"/>
      <c r="N33" s="10">
        <v>43008</v>
      </c>
      <c r="O33" s="22">
        <v>-1E-3</v>
      </c>
      <c r="P33" s="22">
        <v>1E-3</v>
      </c>
      <c r="Q33" s="19">
        <v>42984</v>
      </c>
      <c r="R33">
        <f t="shared" si="0"/>
        <v>2E-3</v>
      </c>
      <c r="T33" s="18" t="s">
        <v>48</v>
      </c>
      <c r="U33" s="22">
        <v>-1E-3</v>
      </c>
      <c r="V33" s="22">
        <v>1E-3</v>
      </c>
      <c r="W33" s="19">
        <v>42991</v>
      </c>
    </row>
    <row r="34" spans="5:23">
      <c r="E34" s="10"/>
      <c r="N34" s="10">
        <v>42978</v>
      </c>
      <c r="O34" s="22">
        <v>2E-3</v>
      </c>
      <c r="P34" s="22">
        <v>-1E-3</v>
      </c>
      <c r="Q34" s="19">
        <v>42950</v>
      </c>
      <c r="R34">
        <f t="shared" si="0"/>
        <v>3.0000000000000001E-3</v>
      </c>
      <c r="T34" s="18" t="s">
        <v>49</v>
      </c>
      <c r="U34" s="22">
        <v>2E-3</v>
      </c>
      <c r="V34" s="22">
        <v>-1E-3</v>
      </c>
      <c r="W34" s="19">
        <v>42957</v>
      </c>
    </row>
    <row r="35" spans="5:23">
      <c r="E35" s="10"/>
      <c r="N35" s="10">
        <v>42947</v>
      </c>
      <c r="O35" s="22">
        <v>3.0000000000000001E-3</v>
      </c>
      <c r="P35" s="22">
        <v>2E-3</v>
      </c>
      <c r="Q35" s="19">
        <v>42922</v>
      </c>
      <c r="R35">
        <f t="shared" si="0"/>
        <v>4.0000000000000001E-3</v>
      </c>
      <c r="T35" s="18" t="s">
        <v>50</v>
      </c>
      <c r="U35" s="22">
        <v>3.0000000000000001E-3</v>
      </c>
      <c r="V35" s="22">
        <v>2E-3</v>
      </c>
      <c r="W35" s="19">
        <v>42929</v>
      </c>
    </row>
    <row r="36" spans="5:23">
      <c r="E36" s="10"/>
      <c r="N36" s="10">
        <v>42916</v>
      </c>
      <c r="O36" s="22">
        <v>4.0000000000000001E-3</v>
      </c>
      <c r="P36" s="22">
        <v>3.0000000000000001E-3</v>
      </c>
      <c r="Q36" s="19">
        <v>42891</v>
      </c>
      <c r="R36">
        <f t="shared" si="0"/>
        <v>0</v>
      </c>
      <c r="T36" s="18" t="s">
        <v>51</v>
      </c>
      <c r="U36" s="22">
        <v>4.0000000000000001E-3</v>
      </c>
      <c r="V36" s="22">
        <v>3.0000000000000001E-3</v>
      </c>
      <c r="W36" s="19">
        <v>42899</v>
      </c>
    </row>
    <row r="37" spans="5:23">
      <c r="E37" s="10"/>
      <c r="N37" s="10">
        <v>42886</v>
      </c>
      <c r="O37" s="22">
        <v>0</v>
      </c>
      <c r="P37" s="22">
        <v>4.0000000000000001E-3</v>
      </c>
      <c r="Q37" s="19">
        <v>42858</v>
      </c>
      <c r="R37">
        <f t="shared" si="0"/>
        <v>3.0000000000000001E-3</v>
      </c>
      <c r="T37" s="18" t="s">
        <v>52</v>
      </c>
      <c r="U37" s="22">
        <v>0</v>
      </c>
      <c r="V37" s="22">
        <v>4.0000000000000001E-3</v>
      </c>
      <c r="W37" s="19">
        <v>42866</v>
      </c>
    </row>
    <row r="38" spans="5:23">
      <c r="E38" s="10"/>
      <c r="N38" s="10">
        <v>42855</v>
      </c>
      <c r="O38" s="22">
        <v>3.0000000000000001E-3</v>
      </c>
      <c r="P38" s="22">
        <v>0</v>
      </c>
      <c r="Q38" s="19">
        <v>42830</v>
      </c>
      <c r="T38" s="18" t="s">
        <v>53</v>
      </c>
      <c r="U38" s="22">
        <v>3.0000000000000001E-3</v>
      </c>
      <c r="V38" s="22">
        <v>0</v>
      </c>
      <c r="W38" s="19">
        <v>42838</v>
      </c>
    </row>
    <row r="39" spans="5:23">
      <c r="E39" s="10"/>
      <c r="N39" s="10">
        <v>42825</v>
      </c>
      <c r="O39" s="22">
        <v>4.0000000000000001E-3</v>
      </c>
      <c r="P39" s="22">
        <v>3.0000000000000001E-3</v>
      </c>
      <c r="Q39" s="19">
        <v>42797</v>
      </c>
      <c r="T39" s="18" t="s">
        <v>54</v>
      </c>
      <c r="U39" s="22">
        <v>4.0000000000000001E-3</v>
      </c>
      <c r="V39" s="22">
        <v>3.0000000000000001E-3</v>
      </c>
      <c r="W39" s="19">
        <v>42808</v>
      </c>
    </row>
    <row r="40" spans="5:23">
      <c r="E40" s="10"/>
      <c r="N40" s="10">
        <v>42794</v>
      </c>
      <c r="O40" s="22">
        <v>1E-3</v>
      </c>
      <c r="P40" s="22">
        <v>4.0000000000000001E-3</v>
      </c>
      <c r="Q40" s="19">
        <v>42769</v>
      </c>
      <c r="T40" s="18" t="s">
        <v>55</v>
      </c>
      <c r="U40" s="22">
        <v>1E-3</v>
      </c>
      <c r="V40" s="22">
        <v>4.0000000000000001E-3</v>
      </c>
      <c r="W40" s="19">
        <v>42780</v>
      </c>
    </row>
    <row r="41" spans="5:23">
      <c r="E41" s="10"/>
      <c r="N41" s="10">
        <v>42766</v>
      </c>
      <c r="O41" s="22">
        <v>5.0000000000000001E-3</v>
      </c>
      <c r="P41" s="22">
        <v>1E-3</v>
      </c>
      <c r="Q41" s="19">
        <v>42740</v>
      </c>
      <c r="T41" s="18" t="s">
        <v>56</v>
      </c>
      <c r="U41" s="22">
        <v>5.0000000000000001E-3</v>
      </c>
      <c r="V41" s="22">
        <v>1E-3</v>
      </c>
      <c r="W41" s="19">
        <v>42748</v>
      </c>
    </row>
    <row r="42" spans="5:23">
      <c r="E42" s="10"/>
      <c r="N42" s="10">
        <v>42735</v>
      </c>
      <c r="O42" s="22">
        <v>-2E-3</v>
      </c>
      <c r="P42" s="22">
        <v>5.0000000000000001E-3</v>
      </c>
      <c r="Q42" s="19">
        <v>42709</v>
      </c>
      <c r="T42" s="18" t="s">
        <v>57</v>
      </c>
      <c r="U42" s="22">
        <v>-2E-3</v>
      </c>
      <c r="V42" s="22">
        <v>5.0000000000000001E-3</v>
      </c>
      <c r="W42" s="19">
        <v>42718</v>
      </c>
    </row>
    <row r="43" spans="5:23">
      <c r="E43" s="10"/>
      <c r="N43" s="10">
        <v>42704</v>
      </c>
      <c r="O43" s="22">
        <v>2E-3</v>
      </c>
      <c r="P43" s="22">
        <v>-2E-3</v>
      </c>
      <c r="Q43" s="19">
        <v>42677</v>
      </c>
      <c r="T43" s="18" t="s">
        <v>58</v>
      </c>
      <c r="U43" s="22">
        <v>2E-3</v>
      </c>
      <c r="V43" s="22">
        <v>-2E-3</v>
      </c>
      <c r="W43" s="19">
        <v>42690</v>
      </c>
    </row>
    <row r="44" spans="5:23">
      <c r="E44" s="10"/>
      <c r="N44" s="10">
        <v>42674</v>
      </c>
      <c r="O44" s="22">
        <v>1E-3</v>
      </c>
      <c r="P44" s="22">
        <v>2E-3</v>
      </c>
      <c r="Q44" s="19">
        <v>42648</v>
      </c>
      <c r="T44" s="18" t="s">
        <v>59</v>
      </c>
      <c r="U44" s="22">
        <v>1E-3</v>
      </c>
      <c r="V44" s="22">
        <v>2E-3</v>
      </c>
      <c r="W44" s="19">
        <v>42657</v>
      </c>
    </row>
    <row r="45" spans="5:23">
      <c r="E45" s="10"/>
      <c r="N45" s="10">
        <v>42643</v>
      </c>
      <c r="O45" s="22">
        <v>-3.0000000000000001E-3</v>
      </c>
      <c r="P45" s="22">
        <v>1E-3</v>
      </c>
      <c r="Q45" s="19">
        <v>42619</v>
      </c>
      <c r="T45" s="18" t="s">
        <v>60</v>
      </c>
      <c r="U45" s="22">
        <v>-3.0000000000000001E-3</v>
      </c>
      <c r="V45" s="22">
        <v>1E-3</v>
      </c>
      <c r="W45" s="19">
        <v>42628</v>
      </c>
    </row>
    <row r="46" spans="5:23">
      <c r="E46" s="10"/>
      <c r="N46" s="10">
        <v>42613</v>
      </c>
      <c r="O46" s="22">
        <v>4.0000000000000001E-3</v>
      </c>
      <c r="P46" s="22">
        <v>-3.0000000000000001E-3</v>
      </c>
      <c r="Q46" s="19">
        <v>42585</v>
      </c>
      <c r="T46" s="18" t="s">
        <v>61</v>
      </c>
      <c r="U46" s="22">
        <v>4.0000000000000001E-3</v>
      </c>
      <c r="V46" s="22">
        <v>-3.0000000000000001E-3</v>
      </c>
      <c r="W46" s="19">
        <v>42594</v>
      </c>
    </row>
    <row r="47" spans="5:23">
      <c r="E47" s="10"/>
      <c r="N47" s="10">
        <v>42582</v>
      </c>
      <c r="O47" s="22">
        <v>3.0000000000000001E-3</v>
      </c>
      <c r="P47" s="22">
        <v>4.0000000000000001E-3</v>
      </c>
      <c r="Q47" s="19">
        <v>42557</v>
      </c>
      <c r="T47" s="18" t="s">
        <v>62</v>
      </c>
      <c r="U47" s="22">
        <v>3.0000000000000001E-3</v>
      </c>
      <c r="V47" s="22">
        <v>4.0000000000000001E-3</v>
      </c>
      <c r="W47" s="19">
        <v>42565</v>
      </c>
    </row>
    <row r="48" spans="5:23">
      <c r="E48" s="10"/>
      <c r="N48" s="10">
        <v>42551</v>
      </c>
      <c r="O48" s="22">
        <v>1E-3</v>
      </c>
      <c r="P48" s="22">
        <v>3.0000000000000001E-3</v>
      </c>
      <c r="Q48" s="19">
        <v>42524</v>
      </c>
      <c r="T48" s="18" t="s">
        <v>63</v>
      </c>
      <c r="U48" s="22">
        <v>1E-3</v>
      </c>
      <c r="V48" s="22">
        <v>3.0000000000000001E-3</v>
      </c>
      <c r="W48" s="19">
        <v>42536</v>
      </c>
    </row>
    <row r="49" spans="5:23">
      <c r="E49" s="10"/>
      <c r="N49" s="10">
        <v>42521</v>
      </c>
      <c r="O49" s="22">
        <v>-1E-3</v>
      </c>
      <c r="P49" s="22">
        <v>1E-3</v>
      </c>
      <c r="Q49" s="19">
        <v>42494</v>
      </c>
      <c r="T49" s="18" t="s">
        <v>64</v>
      </c>
      <c r="U49" s="22">
        <v>-1E-3</v>
      </c>
      <c r="V49" s="22">
        <v>1E-3</v>
      </c>
      <c r="W49" s="19">
        <v>42503</v>
      </c>
    </row>
    <row r="50" spans="5:23">
      <c r="E50" s="10"/>
      <c r="N50" s="10">
        <v>42490</v>
      </c>
      <c r="O50" s="22">
        <v>0</v>
      </c>
      <c r="P50" s="22">
        <v>-1E-3</v>
      </c>
      <c r="Q50" s="19">
        <v>42465</v>
      </c>
      <c r="T50" s="18" t="s">
        <v>65</v>
      </c>
      <c r="U50" s="22">
        <v>0</v>
      </c>
      <c r="V50" s="22">
        <v>-1E-3</v>
      </c>
      <c r="W50" s="19">
        <v>42473</v>
      </c>
    </row>
    <row r="51" spans="5:23">
      <c r="E51" s="10"/>
      <c r="N51" s="10">
        <v>42460</v>
      </c>
      <c r="O51" s="22">
        <v>4.0000000000000001E-3</v>
      </c>
      <c r="P51" s="22">
        <v>0</v>
      </c>
      <c r="Q51" s="19">
        <v>42432</v>
      </c>
      <c r="T51" s="18" t="s">
        <v>66</v>
      </c>
      <c r="U51" s="22">
        <v>4.0000000000000001E-3</v>
      </c>
      <c r="V51" s="22">
        <v>0</v>
      </c>
      <c r="W51" s="19">
        <v>42444</v>
      </c>
    </row>
    <row r="52" spans="5:23">
      <c r="E52" s="10"/>
      <c r="N52" s="10">
        <v>42429</v>
      </c>
      <c r="O52" s="22">
        <v>2E-3</v>
      </c>
      <c r="P52" s="22">
        <v>4.0000000000000001E-3</v>
      </c>
      <c r="Q52" s="19">
        <v>42403</v>
      </c>
      <c r="T52" s="18" t="s">
        <v>67</v>
      </c>
      <c r="U52" s="22">
        <v>2E-3</v>
      </c>
      <c r="V52" s="22">
        <v>4.0000000000000001E-3</v>
      </c>
      <c r="W52" s="19">
        <v>42417</v>
      </c>
    </row>
    <row r="53" spans="5:23">
      <c r="E53" s="10"/>
      <c r="N53" s="10">
        <v>42400</v>
      </c>
      <c r="O53" s="22">
        <v>2E-3</v>
      </c>
      <c r="P53" s="22">
        <v>2E-3</v>
      </c>
      <c r="Q53" s="19">
        <v>42375</v>
      </c>
      <c r="T53" s="18" t="s">
        <v>68</v>
      </c>
      <c r="U53" s="22">
        <v>2E-3</v>
      </c>
      <c r="V53" s="22">
        <v>2E-3</v>
      </c>
      <c r="W53" s="19">
        <v>42384</v>
      </c>
    </row>
    <row r="54" spans="5:23">
      <c r="N54" s="10">
        <v>42369</v>
      </c>
      <c r="O54" s="22">
        <v>-3.0000000000000001E-3</v>
      </c>
      <c r="P54" s="22">
        <v>2E-3</v>
      </c>
      <c r="Q54" s="19">
        <v>42341</v>
      </c>
      <c r="T54" s="18" t="s">
        <v>69</v>
      </c>
      <c r="U54" s="22">
        <v>-3.0000000000000001E-3</v>
      </c>
      <c r="V54" s="22">
        <v>2E-3</v>
      </c>
      <c r="W54" s="19">
        <v>42349</v>
      </c>
    </row>
    <row r="55" spans="5:23">
      <c r="N55" s="10">
        <v>42338</v>
      </c>
      <c r="O55" s="22">
        <v>-3.0000000000000001E-3</v>
      </c>
      <c r="P55" s="22">
        <v>-3.0000000000000001E-3</v>
      </c>
      <c r="Q55" s="19">
        <v>42312</v>
      </c>
      <c r="T55" s="18" t="s">
        <v>70</v>
      </c>
      <c r="U55" s="22">
        <v>-3.0000000000000001E-3</v>
      </c>
      <c r="V55" s="22">
        <v>-3.0000000000000001E-3</v>
      </c>
      <c r="W55" s="19">
        <v>42321</v>
      </c>
    </row>
    <row r="56" spans="5:23">
      <c r="N56" s="10">
        <v>42308</v>
      </c>
      <c r="O56" s="22">
        <v>1E-3</v>
      </c>
      <c r="P56" s="22">
        <v>-3.0000000000000001E-3</v>
      </c>
      <c r="Q56" s="19">
        <v>42282</v>
      </c>
      <c r="T56" s="18" t="s">
        <v>71</v>
      </c>
      <c r="U56" s="22">
        <v>1E-3</v>
      </c>
      <c r="V56" s="22">
        <v>-3.0000000000000001E-3</v>
      </c>
      <c r="W56" s="19">
        <v>42291</v>
      </c>
    </row>
    <row r="57" spans="5:23">
      <c r="N57" s="10">
        <v>42277</v>
      </c>
      <c r="O57" s="22">
        <v>3.0000000000000001E-3</v>
      </c>
      <c r="P57" s="22">
        <v>1E-3</v>
      </c>
      <c r="Q57" s="19">
        <v>42250</v>
      </c>
      <c r="T57" s="18" t="s">
        <v>72</v>
      </c>
      <c r="U57" s="22">
        <v>3.0000000000000001E-3</v>
      </c>
      <c r="V57" s="22">
        <v>1E-3</v>
      </c>
      <c r="W57" s="19">
        <v>42258</v>
      </c>
    </row>
    <row r="58" spans="5:23">
      <c r="N58" s="10">
        <v>42247</v>
      </c>
      <c r="O58" s="22">
        <v>3.0000000000000001E-3</v>
      </c>
      <c r="P58" s="22">
        <v>3.0000000000000001E-3</v>
      </c>
      <c r="Q58" s="19">
        <v>42221</v>
      </c>
      <c r="T58" s="18" t="s">
        <v>73</v>
      </c>
      <c r="U58" s="22">
        <v>3.0000000000000001E-3</v>
      </c>
      <c r="V58" s="22">
        <v>3.0000000000000001E-3</v>
      </c>
      <c r="W58" s="19">
        <v>42230</v>
      </c>
    </row>
    <row r="59" spans="5:23">
      <c r="N59" s="10">
        <v>42216</v>
      </c>
      <c r="O59" s="22">
        <v>0</v>
      </c>
      <c r="P59" s="22">
        <v>3.0000000000000001E-3</v>
      </c>
      <c r="Q59" s="19">
        <v>42191</v>
      </c>
      <c r="T59" s="18" t="s">
        <v>74</v>
      </c>
      <c r="U59" s="22">
        <v>0</v>
      </c>
      <c r="V59" s="22">
        <v>3.0000000000000001E-3</v>
      </c>
      <c r="W59" s="19">
        <v>42200</v>
      </c>
    </row>
    <row r="60" spans="5:23">
      <c r="N60" s="10">
        <v>42185</v>
      </c>
      <c r="O60" s="22">
        <v>2E-3</v>
      </c>
      <c r="P60" s="22">
        <v>0</v>
      </c>
      <c r="Q60" s="19">
        <v>42158</v>
      </c>
      <c r="T60" s="18" t="s">
        <v>75</v>
      </c>
      <c r="U60" s="22">
        <v>2E-3</v>
      </c>
      <c r="V60" s="22">
        <v>0</v>
      </c>
      <c r="W60" s="19">
        <v>42167</v>
      </c>
    </row>
    <row r="61" spans="5:23">
      <c r="N61" s="10">
        <v>42155</v>
      </c>
      <c r="O61" s="22">
        <v>0</v>
      </c>
      <c r="P61" s="22">
        <v>2E-3</v>
      </c>
      <c r="Q61" s="19">
        <v>42129</v>
      </c>
      <c r="T61" s="18" t="s">
        <v>76</v>
      </c>
      <c r="U61" s="22">
        <v>0</v>
      </c>
      <c r="V61" s="22">
        <v>2E-3</v>
      </c>
      <c r="W61" s="19">
        <v>42138</v>
      </c>
    </row>
    <row r="62" spans="5:23">
      <c r="N62" s="10">
        <v>42124</v>
      </c>
      <c r="O62" s="22">
        <v>-4.0000000000000001E-3</v>
      </c>
      <c r="P62" s="22">
        <v>0</v>
      </c>
      <c r="Q62" s="19">
        <v>42100</v>
      </c>
      <c r="T62" s="18" t="s">
        <v>77</v>
      </c>
      <c r="U62" s="22">
        <v>-4.0000000000000001E-3</v>
      </c>
      <c r="V62" s="22">
        <v>0</v>
      </c>
      <c r="W62" s="19">
        <v>42108</v>
      </c>
    </row>
    <row r="63" spans="5:23">
      <c r="N63" s="10">
        <v>42094</v>
      </c>
      <c r="O63" s="22">
        <v>0</v>
      </c>
      <c r="P63" s="22">
        <v>-4.0000000000000001E-3</v>
      </c>
      <c r="Q63" s="19">
        <v>42067</v>
      </c>
      <c r="T63" s="18" t="s">
        <v>78</v>
      </c>
      <c r="U63" s="22">
        <v>0</v>
      </c>
      <c r="V63" s="22">
        <v>-4.0000000000000001E-3</v>
      </c>
      <c r="W63" s="19">
        <v>42076</v>
      </c>
    </row>
    <row r="64" spans="5:23">
      <c r="N64" s="10">
        <v>42063</v>
      </c>
      <c r="O64" s="22">
        <v>2E-3</v>
      </c>
      <c r="P64" s="22">
        <v>0</v>
      </c>
      <c r="Q64" s="19">
        <v>42039</v>
      </c>
      <c r="T64" s="18" t="s">
        <v>79</v>
      </c>
      <c r="U64" s="22">
        <v>2E-3</v>
      </c>
      <c r="V64" s="22">
        <v>0</v>
      </c>
      <c r="W64" s="19">
        <v>42053</v>
      </c>
    </row>
    <row r="65" spans="14:23">
      <c r="N65" s="10">
        <v>42035</v>
      </c>
      <c r="O65" s="22">
        <v>0</v>
      </c>
      <c r="P65" s="22">
        <v>2E-3</v>
      </c>
      <c r="Q65" s="19">
        <v>42010</v>
      </c>
      <c r="T65" s="18" t="s">
        <v>80</v>
      </c>
      <c r="U65" s="22">
        <v>0</v>
      </c>
      <c r="V65" s="22">
        <v>2E-3</v>
      </c>
      <c r="W65" s="19">
        <v>42019</v>
      </c>
    </row>
    <row r="66" spans="14:23">
      <c r="N66" s="10">
        <v>42004</v>
      </c>
      <c r="O66" s="22">
        <v>5.0000000000000001E-3</v>
      </c>
      <c r="P66" s="22">
        <v>0</v>
      </c>
      <c r="Q66" s="19">
        <v>41976</v>
      </c>
      <c r="T66" s="18" t="s">
        <v>81</v>
      </c>
      <c r="U66" s="22">
        <v>5.0000000000000001E-3</v>
      </c>
      <c r="V66" s="22">
        <v>0</v>
      </c>
      <c r="W66" s="19">
        <v>41985</v>
      </c>
    </row>
    <row r="67" spans="14:23">
      <c r="N67" s="10">
        <v>41973</v>
      </c>
      <c r="O67" s="22">
        <v>-2E-3</v>
      </c>
      <c r="P67" s="22">
        <v>5.0000000000000001E-3</v>
      </c>
      <c r="Q67" s="19">
        <v>41948</v>
      </c>
      <c r="T67" s="18" t="s">
        <v>82</v>
      </c>
      <c r="U67" s="22">
        <v>-2E-3</v>
      </c>
      <c r="V67" s="22">
        <v>5.0000000000000001E-3</v>
      </c>
      <c r="W67" s="19">
        <v>41961</v>
      </c>
    </row>
    <row r="68" spans="14:23">
      <c r="N68" s="10">
        <v>41943</v>
      </c>
      <c r="O68" s="22">
        <v>0</v>
      </c>
      <c r="P68" s="22">
        <v>-2E-3</v>
      </c>
      <c r="Q68" s="19">
        <v>41915</v>
      </c>
      <c r="T68" s="18" t="s">
        <v>83</v>
      </c>
      <c r="U68" s="22">
        <v>0</v>
      </c>
      <c r="V68" s="22">
        <v>-2E-3</v>
      </c>
      <c r="W68" s="19">
        <v>41927</v>
      </c>
    </row>
    <row r="69" spans="14:23">
      <c r="N69" s="10">
        <v>41912</v>
      </c>
      <c r="O69" s="22">
        <v>5.0000000000000001E-3</v>
      </c>
      <c r="P69" s="22">
        <v>0</v>
      </c>
      <c r="Q69" s="19">
        <v>41886</v>
      </c>
      <c r="T69" s="18" t="s">
        <v>84</v>
      </c>
      <c r="U69" s="22">
        <v>5.0000000000000001E-3</v>
      </c>
      <c r="V69" s="22">
        <v>0</v>
      </c>
      <c r="W69" s="19">
        <v>41898</v>
      </c>
    </row>
    <row r="70" spans="14:23">
      <c r="N70" s="10">
        <v>41882</v>
      </c>
      <c r="O70" s="22">
        <v>0</v>
      </c>
      <c r="P70" s="22">
        <v>5.0000000000000001E-3</v>
      </c>
      <c r="Q70" s="19">
        <v>41856</v>
      </c>
      <c r="T70" s="18" t="s">
        <v>85</v>
      </c>
      <c r="U70" s="22">
        <v>0</v>
      </c>
      <c r="V70" s="22">
        <v>5.0000000000000001E-3</v>
      </c>
      <c r="W70" s="19">
        <v>41866</v>
      </c>
    </row>
    <row r="71" spans="14:23">
      <c r="N71" s="10">
        <v>41851</v>
      </c>
      <c r="O71" s="22">
        <v>3.0000000000000001E-3</v>
      </c>
      <c r="P71" s="22">
        <v>0</v>
      </c>
      <c r="Q71" s="19">
        <v>41823</v>
      </c>
      <c r="T71" s="18" t="s">
        <v>86</v>
      </c>
      <c r="U71" s="22">
        <v>3.0000000000000001E-3</v>
      </c>
      <c r="V71" s="22">
        <v>0</v>
      </c>
      <c r="W71" s="19">
        <v>41836</v>
      </c>
    </row>
    <row r="72" spans="14:23">
      <c r="N72" s="10">
        <v>41820</v>
      </c>
      <c r="O72" s="22">
        <v>0</v>
      </c>
      <c r="P72" s="22">
        <v>3.0000000000000001E-3</v>
      </c>
      <c r="Q72" s="19">
        <v>41794</v>
      </c>
      <c r="T72" s="18" t="s">
        <v>87</v>
      </c>
      <c r="U72" s="22">
        <v>0</v>
      </c>
      <c r="V72" s="22">
        <v>3.0000000000000001E-3</v>
      </c>
      <c r="W72" s="19">
        <v>41803</v>
      </c>
    </row>
    <row r="73" spans="14:23">
      <c r="N73" s="10">
        <v>41790</v>
      </c>
      <c r="O73" s="22">
        <v>3.0000000000000001E-3</v>
      </c>
      <c r="P73" s="22">
        <v>0</v>
      </c>
      <c r="Q73" s="19">
        <v>41764</v>
      </c>
      <c r="T73" s="18" t="s">
        <v>88</v>
      </c>
      <c r="U73" s="22">
        <v>3.0000000000000001E-3</v>
      </c>
      <c r="V73" s="22">
        <v>0</v>
      </c>
      <c r="W73" s="19">
        <v>41773</v>
      </c>
    </row>
    <row r="74" spans="14:23">
      <c r="N74" s="10">
        <v>41759</v>
      </c>
      <c r="O74" s="22">
        <v>2E-3</v>
      </c>
      <c r="P74" s="22">
        <v>3.0000000000000001E-3</v>
      </c>
      <c r="Q74" s="19">
        <v>41732</v>
      </c>
      <c r="T74" s="18" t="s">
        <v>89</v>
      </c>
      <c r="U74" s="22">
        <v>2E-3</v>
      </c>
      <c r="V74" s="22">
        <v>3.0000000000000001E-3</v>
      </c>
      <c r="W74" s="19">
        <v>41740</v>
      </c>
    </row>
    <row r="75" spans="14:23">
      <c r="N75" s="10">
        <v>41729</v>
      </c>
      <c r="O75" s="22">
        <v>3.0000000000000001E-3</v>
      </c>
      <c r="P75" s="22">
        <v>2E-3</v>
      </c>
      <c r="Q75" s="19">
        <v>41703</v>
      </c>
      <c r="T75" s="18" t="s">
        <v>90</v>
      </c>
      <c r="U75" s="22">
        <v>3.0000000000000001E-3</v>
      </c>
      <c r="V75" s="22">
        <v>2E-3</v>
      </c>
      <c r="W75" s="19">
        <v>41712</v>
      </c>
    </row>
    <row r="76" spans="14:23">
      <c r="N76" s="10">
        <v>41698</v>
      </c>
      <c r="O76" s="22">
        <v>-1E-3</v>
      </c>
      <c r="P76" s="22">
        <v>3.0000000000000001E-3</v>
      </c>
      <c r="Q76" s="19">
        <v>41675</v>
      </c>
      <c r="T76" s="18" t="s">
        <v>91</v>
      </c>
      <c r="U76" s="22">
        <v>-1E-3</v>
      </c>
      <c r="V76" s="22">
        <v>3.0000000000000001E-3</v>
      </c>
      <c r="W76" s="19">
        <v>41689</v>
      </c>
    </row>
    <row r="77" spans="14:23">
      <c r="N77" s="10">
        <v>41670</v>
      </c>
      <c r="O77" s="22">
        <v>2E-3</v>
      </c>
      <c r="P77" s="22">
        <v>-1E-3</v>
      </c>
      <c r="Q77" s="19">
        <v>41645</v>
      </c>
      <c r="T77" s="18" t="s">
        <v>92</v>
      </c>
      <c r="U77" s="22">
        <v>2E-3</v>
      </c>
      <c r="V77" s="22">
        <v>-1E-3</v>
      </c>
      <c r="W77" s="19">
        <v>41654</v>
      </c>
    </row>
    <row r="78" spans="14:23">
      <c r="N78" s="10">
        <v>41639</v>
      </c>
      <c r="O78" s="22">
        <v>2E-3</v>
      </c>
      <c r="P78" s="22">
        <v>2E-3</v>
      </c>
      <c r="Q78" s="19">
        <v>41612</v>
      </c>
      <c r="T78" s="18" t="s">
        <v>93</v>
      </c>
      <c r="U78" s="22">
        <v>2E-3</v>
      </c>
      <c r="V78" s="22">
        <v>2E-3</v>
      </c>
      <c r="W78" s="19">
        <v>41621</v>
      </c>
    </row>
    <row r="79" spans="14:23">
      <c r="N79" s="10">
        <v>41608</v>
      </c>
      <c r="O79" s="22">
        <v>1E-3</v>
      </c>
      <c r="P79" s="22">
        <v>2E-3</v>
      </c>
      <c r="Q79" s="19">
        <v>41583</v>
      </c>
      <c r="T79" s="18" t="s">
        <v>94</v>
      </c>
      <c r="U79" s="22">
        <v>1E-3</v>
      </c>
      <c r="V79" s="22">
        <v>2E-3</v>
      </c>
      <c r="W79" s="19">
        <v>41599</v>
      </c>
    </row>
    <row r="80" spans="14:23">
      <c r="N80" s="10">
        <v>41578</v>
      </c>
      <c r="O80" s="22">
        <v>-1E-3</v>
      </c>
      <c r="P80" s="22">
        <v>1E-3</v>
      </c>
      <c r="Q80" s="19">
        <v>41550</v>
      </c>
      <c r="T80" s="18" t="s">
        <v>95</v>
      </c>
      <c r="U80" s="22">
        <v>-1E-3</v>
      </c>
      <c r="V80" s="22">
        <v>1E-3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37FE-C688-CB47-A51C-6682D017A996}">
  <dimension ref="A1:W102"/>
  <sheetViews>
    <sheetView workbookViewId="0">
      <selection activeCell="B22" sqref="B22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6.0000000000000001E-3</v>
      </c>
      <c r="P2" s="22">
        <v>-2E-3</v>
      </c>
      <c r="Q2" s="12" t="s">
        <v>15</v>
      </c>
      <c r="R2" t="e">
        <f>VLOOKUP(N2,N:O,2,FALSE)</f>
        <v>#N/A</v>
      </c>
      <c r="T2" s="18" t="s">
        <v>17</v>
      </c>
      <c r="U2" s="22">
        <v>6.0000000000000001E-3</v>
      </c>
      <c r="V2" s="22">
        <v>-2E-3</v>
      </c>
      <c r="W2" s="19">
        <v>43930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5.0000000000000001E-3</v>
      </c>
      <c r="P3" s="22">
        <v>6.0000000000000001E-3</v>
      </c>
      <c r="Q3" s="12">
        <v>43894</v>
      </c>
      <c r="R3">
        <f t="shared" ref="R3:R37" si="0">VLOOKUP(N4,N:O,2,FALSE)</f>
        <v>2E-3</v>
      </c>
      <c r="T3" s="18" t="s">
        <v>18</v>
      </c>
      <c r="U3" s="22">
        <v>5.0000000000000001E-3</v>
      </c>
      <c r="V3" s="22">
        <v>6.0000000000000001E-3</v>
      </c>
      <c r="W3" s="19">
        <v>43902</v>
      </c>
    </row>
    <row r="4" spans="1:23">
      <c r="A4" s="10">
        <v>41729</v>
      </c>
      <c r="B4" s="14">
        <f>VLOOKUP(A4,N:P,3,FALSE)+0.01</f>
        <v>1.2E-2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2E-3</v>
      </c>
      <c r="P4" s="22">
        <v>5.0000000000000001E-3</v>
      </c>
      <c r="Q4" s="12">
        <v>43866</v>
      </c>
      <c r="R4">
        <f t="shared" si="0"/>
        <v>-1E-3</v>
      </c>
      <c r="T4" s="18" t="s">
        <v>19</v>
      </c>
      <c r="U4" s="22">
        <v>2E-3</v>
      </c>
      <c r="V4" s="22">
        <v>5.0000000000000001E-3</v>
      </c>
      <c r="W4" s="19">
        <v>43880</v>
      </c>
    </row>
    <row r="5" spans="1:23">
      <c r="A5" s="10">
        <v>41820</v>
      </c>
      <c r="B5" s="14">
        <f t="shared" ref="B5:B25" si="1">VLOOKUP(A5,N:P,3,FALSE)+0.01</f>
        <v>8.0000000000000002E-3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-1E-3</v>
      </c>
      <c r="P5" s="22">
        <v>2E-3</v>
      </c>
      <c r="Q5" s="12">
        <v>43837</v>
      </c>
      <c r="R5">
        <f t="shared" si="0"/>
        <v>3.0000000000000001E-3</v>
      </c>
      <c r="T5" s="18" t="s">
        <v>20</v>
      </c>
      <c r="U5" s="22">
        <v>-1E-3</v>
      </c>
      <c r="V5" s="22">
        <v>2E-3</v>
      </c>
      <c r="W5" s="19">
        <v>43845</v>
      </c>
    </row>
    <row r="6" spans="1:23">
      <c r="A6" s="10">
        <v>41912</v>
      </c>
      <c r="B6" s="14">
        <f t="shared" si="1"/>
        <v>0.01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3.0000000000000001E-3</v>
      </c>
      <c r="P6" s="22">
        <v>-1E-3</v>
      </c>
      <c r="Q6" s="12">
        <v>43803</v>
      </c>
      <c r="R6">
        <f t="shared" si="0"/>
        <v>-3.0000000000000001E-3</v>
      </c>
      <c r="T6" s="18" t="s">
        <v>21</v>
      </c>
      <c r="U6" s="22">
        <v>3.0000000000000001E-3</v>
      </c>
      <c r="V6" s="22">
        <v>-1E-3</v>
      </c>
      <c r="W6" s="19">
        <v>43811</v>
      </c>
    </row>
    <row r="7" spans="1:23">
      <c r="A7" s="10">
        <v>42004</v>
      </c>
      <c r="B7" s="14">
        <f t="shared" si="1"/>
        <v>8.0000000000000002E-3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-3.0000000000000001E-3</v>
      </c>
      <c r="P7" s="22">
        <v>3.0000000000000001E-3</v>
      </c>
      <c r="Q7" s="12">
        <v>43774</v>
      </c>
      <c r="R7">
        <f t="shared" si="0"/>
        <v>1E-3</v>
      </c>
      <c r="T7" s="18" t="s">
        <v>22</v>
      </c>
      <c r="U7" s="22">
        <v>-3.0000000000000001E-3</v>
      </c>
      <c r="V7" s="22">
        <v>3.0000000000000001E-3</v>
      </c>
      <c r="W7" s="19">
        <v>43783</v>
      </c>
    </row>
    <row r="8" spans="1:23">
      <c r="A8" s="10">
        <v>42094</v>
      </c>
      <c r="B8" s="14">
        <f t="shared" si="1"/>
        <v>5.0000000000000001E-3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1E-3</v>
      </c>
      <c r="P8" s="22">
        <v>-3.0000000000000001E-3</v>
      </c>
      <c r="Q8" s="12">
        <v>43741</v>
      </c>
      <c r="R8">
        <f t="shared" si="0"/>
        <v>2E-3</v>
      </c>
      <c r="T8" s="18" t="s">
        <v>23</v>
      </c>
      <c r="U8" s="22">
        <v>1E-3</v>
      </c>
      <c r="V8" s="22">
        <v>-3.0000000000000001E-3</v>
      </c>
      <c r="W8" s="19">
        <v>43746</v>
      </c>
    </row>
    <row r="9" spans="1:23">
      <c r="A9" s="10">
        <v>42185</v>
      </c>
      <c r="B9" s="14">
        <f t="shared" si="1"/>
        <v>1.4999999999999999E-2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2E-3</v>
      </c>
      <c r="P9" s="22">
        <v>1E-3</v>
      </c>
      <c r="Q9" s="12">
        <v>43713</v>
      </c>
      <c r="R9">
        <f t="shared" si="0"/>
        <v>1E-3</v>
      </c>
      <c r="T9" s="18" t="s">
        <v>24</v>
      </c>
      <c r="U9" s="22">
        <v>2E-3</v>
      </c>
      <c r="V9" s="22">
        <v>1E-3</v>
      </c>
      <c r="W9" s="19">
        <v>43719</v>
      </c>
    </row>
    <row r="10" spans="1:23">
      <c r="A10" s="10">
        <v>42277</v>
      </c>
      <c r="B10" s="14">
        <f t="shared" si="1"/>
        <v>0.01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1E-3</v>
      </c>
      <c r="P10" s="22">
        <v>2E-3</v>
      </c>
      <c r="Q10" s="12">
        <v>43682</v>
      </c>
      <c r="R10">
        <f t="shared" si="0"/>
        <v>1E-3</v>
      </c>
      <c r="T10" s="18" t="s">
        <v>25</v>
      </c>
      <c r="U10" s="22">
        <v>1E-3</v>
      </c>
      <c r="V10" s="22">
        <v>2E-3</v>
      </c>
      <c r="W10" s="19">
        <v>43686</v>
      </c>
    </row>
    <row r="11" spans="1:23">
      <c r="A11" s="10">
        <v>42369</v>
      </c>
      <c r="B11" s="14">
        <f t="shared" si="1"/>
        <v>1.3000000000000001E-2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1E-3</v>
      </c>
      <c r="P11" s="22">
        <v>1E-3</v>
      </c>
      <c r="Q11" s="12">
        <v>43649</v>
      </c>
      <c r="R11">
        <f t="shared" si="0"/>
        <v>3.0000000000000001E-3</v>
      </c>
      <c r="T11" s="18" t="s">
        <v>26</v>
      </c>
      <c r="U11" s="22">
        <v>1E-3</v>
      </c>
      <c r="V11" s="22">
        <v>1E-3</v>
      </c>
      <c r="W11" s="19">
        <v>43658</v>
      </c>
    </row>
    <row r="12" spans="1:23">
      <c r="A12" s="10">
        <v>42460</v>
      </c>
      <c r="B12" s="14">
        <f t="shared" si="1"/>
        <v>8.0000000000000002E-3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3.0000000000000001E-3</v>
      </c>
      <c r="P12" s="22">
        <v>1E-3</v>
      </c>
      <c r="Q12" s="12">
        <v>43621</v>
      </c>
      <c r="R12">
        <f t="shared" si="0"/>
        <v>6.0000000000000001E-3</v>
      </c>
      <c r="T12" s="18" t="s">
        <v>27</v>
      </c>
      <c r="U12" s="22">
        <v>3.0000000000000001E-3</v>
      </c>
      <c r="V12" s="22">
        <v>1E-3</v>
      </c>
      <c r="W12" s="19">
        <v>43627</v>
      </c>
    </row>
    <row r="13" spans="1:23">
      <c r="A13" s="10">
        <v>42551</v>
      </c>
      <c r="B13" s="14">
        <f t="shared" si="1"/>
        <v>1.4E-2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6.0000000000000001E-3</v>
      </c>
      <c r="P13" s="22">
        <v>3.0000000000000001E-3</v>
      </c>
      <c r="Q13" s="12">
        <v>43588</v>
      </c>
      <c r="R13">
        <f t="shared" si="0"/>
        <v>2E-3</v>
      </c>
      <c r="T13" s="18" t="s">
        <v>28</v>
      </c>
      <c r="U13" s="22">
        <v>6.0000000000000001E-3</v>
      </c>
      <c r="V13" s="22">
        <v>3.0000000000000001E-3</v>
      </c>
      <c r="W13" s="19">
        <v>43594</v>
      </c>
    </row>
    <row r="14" spans="1:23">
      <c r="A14" s="10">
        <v>42643</v>
      </c>
      <c r="B14" s="14">
        <f t="shared" si="1"/>
        <v>0.01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2E-3</v>
      </c>
      <c r="P14" s="22">
        <v>6.0000000000000001E-3</v>
      </c>
      <c r="Q14" s="12">
        <v>43558</v>
      </c>
      <c r="R14">
        <f t="shared" si="0"/>
        <v>-1E-3</v>
      </c>
      <c r="T14" s="18" t="s">
        <v>29</v>
      </c>
      <c r="U14" s="22">
        <v>2E-3</v>
      </c>
      <c r="V14" s="22">
        <v>6.0000000000000001E-3</v>
      </c>
      <c r="W14" s="19">
        <v>43566</v>
      </c>
    </row>
    <row r="15" spans="1:23">
      <c r="A15" s="10">
        <v>42735</v>
      </c>
      <c r="B15" s="14">
        <f t="shared" si="1"/>
        <v>1.4999999999999999E-2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-1E-3</v>
      </c>
      <c r="P15" s="22">
        <v>2E-3</v>
      </c>
      <c r="Q15" s="12">
        <v>43529</v>
      </c>
      <c r="R15">
        <f t="shared" si="0"/>
        <v>-1E-3</v>
      </c>
      <c r="T15" s="18" t="s">
        <v>30</v>
      </c>
      <c r="U15" s="22">
        <v>-1E-3</v>
      </c>
      <c r="V15" s="22">
        <v>2E-3</v>
      </c>
      <c r="W15" s="19">
        <v>43537</v>
      </c>
    </row>
    <row r="16" spans="1:23">
      <c r="A16" s="10">
        <v>42825</v>
      </c>
      <c r="B16" s="14">
        <f t="shared" si="1"/>
        <v>1.3000000000000001E-2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-1E-3</v>
      </c>
      <c r="P16" s="22">
        <v>-1E-3</v>
      </c>
      <c r="Q16" s="12">
        <v>43501</v>
      </c>
      <c r="R16">
        <f t="shared" si="0"/>
        <v>-2E-3</v>
      </c>
      <c r="T16" s="18" t="s">
        <v>31</v>
      </c>
      <c r="U16" s="22">
        <v>-1E-3</v>
      </c>
      <c r="V16" s="22">
        <v>-1E-3</v>
      </c>
      <c r="W16" s="19">
        <v>43510</v>
      </c>
    </row>
    <row r="17" spans="1:23">
      <c r="A17" s="10">
        <v>42916</v>
      </c>
      <c r="B17" s="14">
        <f t="shared" si="1"/>
        <v>0.01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-2E-3</v>
      </c>
      <c r="P17" s="22">
        <v>-1E-3</v>
      </c>
      <c r="Q17" s="12">
        <v>43472</v>
      </c>
      <c r="R17">
        <f t="shared" si="0"/>
        <v>5.0000000000000001E-3</v>
      </c>
      <c r="T17" s="18" t="s">
        <v>32</v>
      </c>
      <c r="U17" s="22">
        <v>-2E-3</v>
      </c>
      <c r="V17" s="22">
        <v>-1E-3</v>
      </c>
      <c r="W17" s="19">
        <v>43480</v>
      </c>
    </row>
    <row r="18" spans="1:23">
      <c r="A18" s="10">
        <v>43008</v>
      </c>
      <c r="B18" s="14">
        <f t="shared" si="1"/>
        <v>1.2E-2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5.0000000000000001E-3</v>
      </c>
      <c r="P18" s="22">
        <v>-2E-3</v>
      </c>
      <c r="Q18" s="12">
        <v>43439</v>
      </c>
      <c r="R18">
        <f t="shared" si="0"/>
        <v>2E-3</v>
      </c>
      <c r="T18" s="18" t="s">
        <v>33</v>
      </c>
      <c r="U18" s="22">
        <v>5.0000000000000001E-3</v>
      </c>
      <c r="V18" s="22">
        <v>-2E-3</v>
      </c>
      <c r="W18" s="19">
        <v>43445</v>
      </c>
    </row>
    <row r="19" spans="1:23">
      <c r="A19" s="10">
        <v>43100</v>
      </c>
      <c r="B19" s="14">
        <f t="shared" si="1"/>
        <v>1.4E-2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2E-3</v>
      </c>
      <c r="P19" s="22">
        <v>5.0000000000000001E-3</v>
      </c>
      <c r="Q19" s="12">
        <v>43409</v>
      </c>
      <c r="R19">
        <f t="shared" si="0"/>
        <v>-1E-3</v>
      </c>
      <c r="T19" s="18" t="s">
        <v>34</v>
      </c>
      <c r="U19" s="22">
        <v>2E-3</v>
      </c>
      <c r="V19" s="22">
        <v>5.0000000000000001E-3</v>
      </c>
      <c r="W19" s="19">
        <v>43413</v>
      </c>
    </row>
    <row r="20" spans="1:23">
      <c r="A20" s="10">
        <v>43190</v>
      </c>
      <c r="B20" s="14">
        <f t="shared" si="1"/>
        <v>1.2E-2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-1E-3</v>
      </c>
      <c r="P20" s="22">
        <v>2E-3</v>
      </c>
      <c r="Q20" s="12">
        <v>43376</v>
      </c>
      <c r="R20">
        <f t="shared" si="0"/>
        <v>0</v>
      </c>
      <c r="T20" s="18" t="s">
        <v>35</v>
      </c>
      <c r="U20" s="22">
        <v>-1E-3</v>
      </c>
      <c r="V20" s="22">
        <v>2E-3</v>
      </c>
      <c r="W20" s="19">
        <v>43383</v>
      </c>
    </row>
    <row r="21" spans="1:23">
      <c r="A21" s="10">
        <v>43281</v>
      </c>
      <c r="B21" s="14">
        <f t="shared" si="1"/>
        <v>1.4999999999999999E-2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0</v>
      </c>
      <c r="P21" s="22">
        <v>-1E-3</v>
      </c>
      <c r="Q21" s="19">
        <v>43349</v>
      </c>
      <c r="R21">
        <f t="shared" si="0"/>
        <v>3.0000000000000001E-3</v>
      </c>
      <c r="T21" s="18" t="s">
        <v>36</v>
      </c>
      <c r="U21" s="22">
        <v>0</v>
      </c>
      <c r="V21" s="22">
        <v>-1E-3</v>
      </c>
      <c r="W21" s="19">
        <v>43355</v>
      </c>
    </row>
    <row r="22" spans="1:23">
      <c r="A22" s="10">
        <v>43373</v>
      </c>
      <c r="B22" s="14">
        <f t="shared" si="1"/>
        <v>9.0000000000000011E-3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3.0000000000000001E-3</v>
      </c>
      <c r="P22" s="22">
        <v>0</v>
      </c>
      <c r="Q22" s="19">
        <v>43315</v>
      </c>
      <c r="R22">
        <f t="shared" si="0"/>
        <v>5.0000000000000001E-3</v>
      </c>
      <c r="T22" s="18" t="s">
        <v>37</v>
      </c>
      <c r="U22" s="22">
        <v>3.0000000000000001E-3</v>
      </c>
      <c r="V22" s="22">
        <v>0</v>
      </c>
      <c r="W22" s="19">
        <v>43321</v>
      </c>
    </row>
    <row r="23" spans="1:23">
      <c r="A23" s="10">
        <v>43465</v>
      </c>
      <c r="B23" s="14">
        <f t="shared" si="1"/>
        <v>8.0000000000000002E-3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5.0000000000000001E-3</v>
      </c>
      <c r="P23" s="22">
        <v>3.0000000000000001E-3</v>
      </c>
      <c r="Q23" s="19">
        <v>43286</v>
      </c>
      <c r="R23">
        <f t="shared" si="0"/>
        <v>1E-3</v>
      </c>
      <c r="T23" s="18" t="s">
        <v>38</v>
      </c>
      <c r="U23" s="22">
        <v>5.0000000000000001E-3</v>
      </c>
      <c r="V23" s="22">
        <v>3.0000000000000001E-3</v>
      </c>
      <c r="W23" s="19">
        <v>43292</v>
      </c>
    </row>
    <row r="24" spans="1:23">
      <c r="A24" s="10">
        <v>43555</v>
      </c>
      <c r="B24" s="14">
        <f t="shared" si="1"/>
        <v>1.2E-2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1E-3</v>
      </c>
      <c r="P24" s="22">
        <v>5.0000000000000001E-3</v>
      </c>
      <c r="Q24" s="19">
        <v>43256</v>
      </c>
      <c r="R24">
        <f t="shared" si="0"/>
        <v>3.0000000000000001E-3</v>
      </c>
      <c r="T24" s="18" t="s">
        <v>39</v>
      </c>
      <c r="U24" s="22">
        <v>1E-3</v>
      </c>
      <c r="V24" s="22">
        <v>5.0000000000000001E-3</v>
      </c>
      <c r="W24" s="19">
        <v>43264</v>
      </c>
    </row>
    <row r="25" spans="1:23">
      <c r="A25" s="10">
        <v>43646</v>
      </c>
      <c r="B25" s="14">
        <f t="shared" si="1"/>
        <v>1.0999999999999999E-2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3.0000000000000001E-3</v>
      </c>
      <c r="P25" s="22">
        <v>1E-3</v>
      </c>
      <c r="Q25" s="19">
        <v>43223</v>
      </c>
      <c r="R25">
        <f t="shared" si="0"/>
        <v>2E-3</v>
      </c>
      <c r="T25" s="18" t="s">
        <v>40</v>
      </c>
      <c r="U25" s="22">
        <v>3.0000000000000001E-3</v>
      </c>
      <c r="V25" s="22">
        <v>1E-3</v>
      </c>
      <c r="W25" s="19">
        <v>43229</v>
      </c>
    </row>
    <row r="26" spans="1:23">
      <c r="N26" s="10">
        <v>43220</v>
      </c>
      <c r="O26" s="22">
        <v>2E-3</v>
      </c>
      <c r="P26" s="22">
        <v>3.0000000000000001E-3</v>
      </c>
      <c r="Q26" s="19">
        <v>43194</v>
      </c>
      <c r="R26">
        <f t="shared" si="0"/>
        <v>5.0000000000000001E-3</v>
      </c>
      <c r="T26" s="18" t="s">
        <v>41</v>
      </c>
      <c r="U26" s="22">
        <v>2E-3</v>
      </c>
      <c r="V26" s="22">
        <v>3.0000000000000001E-3</v>
      </c>
      <c r="W26" s="19">
        <v>43200</v>
      </c>
    </row>
    <row r="27" spans="1:23">
      <c r="N27" s="10">
        <v>43190</v>
      </c>
      <c r="O27" s="22">
        <v>5.0000000000000001E-3</v>
      </c>
      <c r="P27" s="22">
        <v>2E-3</v>
      </c>
      <c r="Q27" s="19">
        <v>43164</v>
      </c>
      <c r="R27">
        <f t="shared" si="0"/>
        <v>1E-3</v>
      </c>
      <c r="T27" s="18" t="s">
        <v>42</v>
      </c>
      <c r="U27" s="22">
        <v>5.0000000000000001E-3</v>
      </c>
      <c r="V27" s="22">
        <v>2E-3</v>
      </c>
      <c r="W27" s="19">
        <v>43173</v>
      </c>
    </row>
    <row r="28" spans="1:23">
      <c r="N28" s="10">
        <v>43159</v>
      </c>
      <c r="O28" s="22">
        <v>1E-3</v>
      </c>
      <c r="P28" s="22">
        <v>5.0000000000000001E-3</v>
      </c>
      <c r="Q28" s="19">
        <v>43136</v>
      </c>
      <c r="R28">
        <f t="shared" si="0"/>
        <v>4.0000000000000001E-3</v>
      </c>
      <c r="T28" s="18" t="s">
        <v>43</v>
      </c>
      <c r="U28" s="22">
        <v>1E-3</v>
      </c>
      <c r="V28" s="22">
        <v>5.0000000000000001E-3</v>
      </c>
      <c r="W28" s="19">
        <v>43146</v>
      </c>
    </row>
    <row r="29" spans="1:23">
      <c r="N29" s="10">
        <v>43131</v>
      </c>
      <c r="O29" s="22">
        <v>4.0000000000000001E-3</v>
      </c>
      <c r="P29" s="22">
        <v>1E-3</v>
      </c>
      <c r="Q29" s="19">
        <v>43105</v>
      </c>
      <c r="R29">
        <f t="shared" si="0"/>
        <v>5.0000000000000001E-3</v>
      </c>
      <c r="T29" s="18" t="s">
        <v>44</v>
      </c>
      <c r="U29" s="22">
        <v>4.0000000000000001E-3</v>
      </c>
      <c r="V29" s="22">
        <v>1E-3</v>
      </c>
      <c r="W29" s="19">
        <v>43111</v>
      </c>
    </row>
    <row r="30" spans="1:23">
      <c r="N30" s="10">
        <v>43100</v>
      </c>
      <c r="O30" s="22">
        <v>5.0000000000000001E-3</v>
      </c>
      <c r="P30" s="22">
        <v>4.0000000000000001E-3</v>
      </c>
      <c r="Q30" s="19">
        <v>43074</v>
      </c>
      <c r="R30">
        <f t="shared" si="0"/>
        <v>3.0000000000000001E-3</v>
      </c>
      <c r="T30" s="18" t="s">
        <v>45</v>
      </c>
      <c r="U30" s="22">
        <v>5.0000000000000001E-3</v>
      </c>
      <c r="V30" s="22">
        <v>4.0000000000000001E-3</v>
      </c>
      <c r="W30" s="19">
        <v>43081</v>
      </c>
    </row>
    <row r="31" spans="1:23">
      <c r="N31" s="10">
        <v>43069</v>
      </c>
      <c r="O31" s="22">
        <v>3.0000000000000001E-3</v>
      </c>
      <c r="P31" s="22">
        <v>5.0000000000000001E-3</v>
      </c>
      <c r="Q31" s="19">
        <v>43042</v>
      </c>
      <c r="R31">
        <f t="shared" si="0"/>
        <v>2E-3</v>
      </c>
      <c r="T31" s="18" t="s">
        <v>46</v>
      </c>
      <c r="U31" s="22">
        <v>3.0000000000000001E-3</v>
      </c>
      <c r="V31" s="22">
        <v>5.0000000000000001E-3</v>
      </c>
      <c r="W31" s="19">
        <v>43053</v>
      </c>
    </row>
    <row r="32" spans="1:23" ht="18">
      <c r="E32" s="10"/>
      <c r="J32" s="15" t="s">
        <v>16</v>
      </c>
      <c r="N32" s="10">
        <v>43039</v>
      </c>
      <c r="O32" s="22">
        <v>2E-3</v>
      </c>
      <c r="P32" s="22">
        <v>3.0000000000000001E-3</v>
      </c>
      <c r="Q32" s="19">
        <v>43012</v>
      </c>
      <c r="R32">
        <f t="shared" si="0"/>
        <v>-1E-3</v>
      </c>
      <c r="T32" s="18" t="s">
        <v>47</v>
      </c>
      <c r="U32" s="22">
        <v>2E-3</v>
      </c>
      <c r="V32" s="22">
        <v>3.0000000000000001E-3</v>
      </c>
      <c r="W32" s="19">
        <v>43020</v>
      </c>
    </row>
    <row r="33" spans="5:23">
      <c r="E33" s="10"/>
      <c r="N33" s="10">
        <v>43008</v>
      </c>
      <c r="O33" s="22">
        <v>-1E-3</v>
      </c>
      <c r="P33" s="22">
        <v>2E-3</v>
      </c>
      <c r="Q33" s="19">
        <v>42984</v>
      </c>
      <c r="R33">
        <f t="shared" si="0"/>
        <v>2E-3</v>
      </c>
      <c r="T33" s="18" t="s">
        <v>48</v>
      </c>
      <c r="U33" s="22">
        <v>-1E-3</v>
      </c>
      <c r="V33" s="22">
        <v>2E-3</v>
      </c>
      <c r="W33" s="19">
        <v>42991</v>
      </c>
    </row>
    <row r="34" spans="5:23">
      <c r="E34" s="10"/>
      <c r="N34" s="10">
        <v>42978</v>
      </c>
      <c r="O34" s="22">
        <v>2E-3</v>
      </c>
      <c r="P34" s="22">
        <v>-1E-3</v>
      </c>
      <c r="Q34" s="19">
        <v>42950</v>
      </c>
      <c r="R34">
        <f t="shared" si="0"/>
        <v>0</v>
      </c>
      <c r="T34" s="18" t="s">
        <v>49</v>
      </c>
      <c r="U34" s="22">
        <v>2E-3</v>
      </c>
      <c r="V34" s="22">
        <v>-1E-3</v>
      </c>
      <c r="W34" s="19">
        <v>42957</v>
      </c>
    </row>
    <row r="35" spans="5:23">
      <c r="E35" s="10"/>
      <c r="N35" s="10">
        <v>42947</v>
      </c>
      <c r="O35" s="22">
        <v>0</v>
      </c>
      <c r="P35" s="22">
        <v>2E-3</v>
      </c>
      <c r="Q35" s="19">
        <v>42922</v>
      </c>
      <c r="R35">
        <f t="shared" si="0"/>
        <v>5.0000000000000001E-3</v>
      </c>
      <c r="T35" s="18" t="s">
        <v>50</v>
      </c>
      <c r="U35" s="22">
        <v>0</v>
      </c>
      <c r="V35" s="22">
        <v>2E-3</v>
      </c>
      <c r="W35" s="19">
        <v>42929</v>
      </c>
    </row>
    <row r="36" spans="5:23">
      <c r="E36" s="10"/>
      <c r="N36" s="10">
        <v>42916</v>
      </c>
      <c r="O36" s="22">
        <v>5.0000000000000001E-3</v>
      </c>
      <c r="P36" s="22">
        <v>0</v>
      </c>
      <c r="Q36" s="19">
        <v>42891</v>
      </c>
      <c r="R36">
        <f t="shared" si="0"/>
        <v>-1E-3</v>
      </c>
      <c r="T36" s="18" t="s">
        <v>51</v>
      </c>
      <c r="U36" s="22">
        <v>5.0000000000000001E-3</v>
      </c>
      <c r="V36" s="22">
        <v>0</v>
      </c>
      <c r="W36" s="19">
        <v>42899</v>
      </c>
    </row>
    <row r="37" spans="5:23">
      <c r="E37" s="10"/>
      <c r="N37" s="10">
        <v>42886</v>
      </c>
      <c r="O37" s="22">
        <v>-1E-3</v>
      </c>
      <c r="P37" s="22">
        <v>5.0000000000000001E-3</v>
      </c>
      <c r="Q37" s="19">
        <v>42858</v>
      </c>
      <c r="R37">
        <f t="shared" si="0"/>
        <v>3.0000000000000001E-3</v>
      </c>
      <c r="T37" s="18" t="s">
        <v>52</v>
      </c>
      <c r="U37" s="22">
        <v>-1E-3</v>
      </c>
      <c r="V37" s="22">
        <v>5.0000000000000001E-3</v>
      </c>
      <c r="W37" s="19">
        <v>42866</v>
      </c>
    </row>
    <row r="38" spans="5:23">
      <c r="E38" s="10"/>
      <c r="N38" s="10">
        <v>42855</v>
      </c>
      <c r="O38" s="22">
        <v>3.0000000000000001E-3</v>
      </c>
      <c r="P38" s="22">
        <v>-1E-3</v>
      </c>
      <c r="Q38" s="19">
        <v>42830</v>
      </c>
      <c r="T38" s="18" t="s">
        <v>53</v>
      </c>
      <c r="U38" s="22">
        <v>3.0000000000000001E-3</v>
      </c>
      <c r="V38" s="22">
        <v>-1E-3</v>
      </c>
      <c r="W38" s="19">
        <v>42838</v>
      </c>
    </row>
    <row r="39" spans="5:23">
      <c r="E39" s="10"/>
      <c r="N39" s="10">
        <v>42825</v>
      </c>
      <c r="O39" s="22">
        <v>6.0000000000000001E-3</v>
      </c>
      <c r="P39" s="22">
        <v>3.0000000000000001E-3</v>
      </c>
      <c r="Q39" s="19">
        <v>42797</v>
      </c>
      <c r="T39" s="18" t="s">
        <v>54</v>
      </c>
      <c r="U39" s="22">
        <v>6.0000000000000001E-3</v>
      </c>
      <c r="V39" s="22">
        <v>3.0000000000000001E-3</v>
      </c>
      <c r="W39" s="19">
        <v>42808</v>
      </c>
    </row>
    <row r="40" spans="5:23">
      <c r="E40" s="10"/>
      <c r="N40" s="10">
        <v>42794</v>
      </c>
      <c r="O40" s="22">
        <v>2E-3</v>
      </c>
      <c r="P40" s="22">
        <v>6.0000000000000001E-3</v>
      </c>
      <c r="Q40" s="19">
        <v>42769</v>
      </c>
      <c r="T40" s="18" t="s">
        <v>55</v>
      </c>
      <c r="U40" s="22">
        <v>2E-3</v>
      </c>
      <c r="V40" s="22">
        <v>6.0000000000000001E-3</v>
      </c>
      <c r="W40" s="19">
        <v>42780</v>
      </c>
    </row>
    <row r="41" spans="5:23">
      <c r="E41" s="10"/>
      <c r="N41" s="10">
        <v>42766</v>
      </c>
      <c r="O41" s="22">
        <v>5.0000000000000001E-3</v>
      </c>
      <c r="P41" s="22">
        <v>2E-3</v>
      </c>
      <c r="Q41" s="19">
        <v>42740</v>
      </c>
      <c r="T41" s="18" t="s">
        <v>56</v>
      </c>
      <c r="U41" s="22">
        <v>5.0000000000000001E-3</v>
      </c>
      <c r="V41" s="22">
        <v>2E-3</v>
      </c>
      <c r="W41" s="19">
        <v>42748</v>
      </c>
    </row>
    <row r="42" spans="5:23">
      <c r="E42" s="10"/>
      <c r="N42" s="10">
        <v>42735</v>
      </c>
      <c r="O42" s="22">
        <v>-1E-3</v>
      </c>
      <c r="P42" s="22">
        <v>5.0000000000000001E-3</v>
      </c>
      <c r="Q42" s="19">
        <v>42709</v>
      </c>
      <c r="T42" s="18" t="s">
        <v>57</v>
      </c>
      <c r="U42" s="22">
        <v>-1E-3</v>
      </c>
      <c r="V42" s="22">
        <v>5.0000000000000001E-3</v>
      </c>
      <c r="W42" s="19">
        <v>42718</v>
      </c>
    </row>
    <row r="43" spans="5:23">
      <c r="E43" s="10"/>
      <c r="N43" s="10">
        <v>42704</v>
      </c>
      <c r="O43" s="22">
        <v>3.0000000000000001E-3</v>
      </c>
      <c r="P43" s="22">
        <v>-1E-3</v>
      </c>
      <c r="Q43" s="19">
        <v>42677</v>
      </c>
      <c r="T43" s="18" t="s">
        <v>58</v>
      </c>
      <c r="U43" s="22">
        <v>3.0000000000000001E-3</v>
      </c>
      <c r="V43" s="22">
        <v>-1E-3</v>
      </c>
      <c r="W43" s="19">
        <v>42690</v>
      </c>
    </row>
    <row r="44" spans="5:23">
      <c r="E44" s="10"/>
      <c r="N44" s="10">
        <v>42674</v>
      </c>
      <c r="O44" s="22">
        <v>0</v>
      </c>
      <c r="P44" s="22">
        <v>3.0000000000000001E-3</v>
      </c>
      <c r="Q44" s="19">
        <v>42648</v>
      </c>
      <c r="T44" s="18" t="s">
        <v>59</v>
      </c>
      <c r="U44" s="22">
        <v>0</v>
      </c>
      <c r="V44" s="22">
        <v>3.0000000000000001E-3</v>
      </c>
      <c r="W44" s="19">
        <v>42657</v>
      </c>
    </row>
    <row r="45" spans="5:23">
      <c r="E45" s="10"/>
      <c r="N45" s="10">
        <v>42643</v>
      </c>
      <c r="O45" s="22">
        <v>-4.0000000000000001E-3</v>
      </c>
      <c r="P45" s="22">
        <v>0</v>
      </c>
      <c r="Q45" s="19">
        <v>42619</v>
      </c>
      <c r="T45" s="18" t="s">
        <v>60</v>
      </c>
      <c r="U45" s="22">
        <v>-4.0000000000000001E-3</v>
      </c>
      <c r="V45" s="22">
        <v>0</v>
      </c>
      <c r="W45" s="19">
        <v>42628</v>
      </c>
    </row>
    <row r="46" spans="5:23">
      <c r="E46" s="10"/>
      <c r="N46" s="10">
        <v>42613</v>
      </c>
      <c r="O46" s="22">
        <v>5.0000000000000001E-3</v>
      </c>
      <c r="P46" s="22">
        <v>-4.0000000000000001E-3</v>
      </c>
      <c r="Q46" s="19">
        <v>42585</v>
      </c>
      <c r="T46" s="18" t="s">
        <v>61</v>
      </c>
      <c r="U46" s="22">
        <v>5.0000000000000001E-3</v>
      </c>
      <c r="V46" s="22">
        <v>-4.0000000000000001E-3</v>
      </c>
      <c r="W46" s="19">
        <v>42594</v>
      </c>
    </row>
    <row r="47" spans="5:23">
      <c r="E47" s="10"/>
      <c r="N47" s="10">
        <v>42582</v>
      </c>
      <c r="O47" s="22">
        <v>4.0000000000000001E-3</v>
      </c>
      <c r="P47" s="22">
        <v>5.0000000000000001E-3</v>
      </c>
      <c r="Q47" s="19">
        <v>42557</v>
      </c>
      <c r="T47" s="18" t="s">
        <v>62</v>
      </c>
      <c r="U47" s="22">
        <v>4.0000000000000001E-3</v>
      </c>
      <c r="V47" s="22">
        <v>5.0000000000000001E-3</v>
      </c>
      <c r="W47" s="19">
        <v>42565</v>
      </c>
    </row>
    <row r="48" spans="5:23">
      <c r="E48" s="10"/>
      <c r="N48" s="10">
        <v>42551</v>
      </c>
      <c r="O48" s="22">
        <v>2E-3</v>
      </c>
      <c r="P48" s="22">
        <v>4.0000000000000001E-3</v>
      </c>
      <c r="Q48" s="19">
        <v>42524</v>
      </c>
      <c r="T48" s="18" t="s">
        <v>63</v>
      </c>
      <c r="U48" s="22">
        <v>2E-3</v>
      </c>
      <c r="V48" s="22">
        <v>4.0000000000000001E-3</v>
      </c>
      <c r="W48" s="19">
        <v>42536</v>
      </c>
    </row>
    <row r="49" spans="5:23">
      <c r="E49" s="10"/>
      <c r="N49" s="10">
        <v>42521</v>
      </c>
      <c r="O49" s="22">
        <v>-1E-3</v>
      </c>
      <c r="P49" s="22">
        <v>2E-3</v>
      </c>
      <c r="Q49" s="19">
        <v>42494</v>
      </c>
      <c r="T49" s="18" t="s">
        <v>64</v>
      </c>
      <c r="U49" s="22">
        <v>-1E-3</v>
      </c>
      <c r="V49" s="22">
        <v>2E-3</v>
      </c>
      <c r="W49" s="19">
        <v>42503</v>
      </c>
    </row>
    <row r="50" spans="5:23">
      <c r="E50" s="10"/>
      <c r="N50" s="10">
        <v>42490</v>
      </c>
      <c r="O50" s="22">
        <v>-2E-3</v>
      </c>
      <c r="P50" s="22">
        <v>-1E-3</v>
      </c>
      <c r="Q50" s="19">
        <v>42465</v>
      </c>
      <c r="T50" s="18" t="s">
        <v>65</v>
      </c>
      <c r="U50" s="22">
        <v>-2E-3</v>
      </c>
      <c r="V50" s="22">
        <v>-1E-3</v>
      </c>
      <c r="W50" s="19">
        <v>42473</v>
      </c>
    </row>
    <row r="51" spans="5:23">
      <c r="E51" s="10"/>
      <c r="N51" s="10">
        <v>42460</v>
      </c>
      <c r="O51" s="22">
        <v>1E-3</v>
      </c>
      <c r="P51" s="22">
        <v>-2E-3</v>
      </c>
      <c r="Q51" s="19">
        <v>42432</v>
      </c>
      <c r="T51" s="18" t="s">
        <v>66</v>
      </c>
      <c r="U51" s="22">
        <v>1E-3</v>
      </c>
      <c r="V51" s="22">
        <v>-2E-3</v>
      </c>
      <c r="W51" s="19">
        <v>42444</v>
      </c>
    </row>
    <row r="52" spans="5:23">
      <c r="E52" s="10"/>
      <c r="N52" s="10">
        <v>42429</v>
      </c>
      <c r="O52" s="22">
        <v>-2E-3</v>
      </c>
      <c r="P52" s="22">
        <v>1E-3</v>
      </c>
      <c r="Q52" s="19">
        <v>42403</v>
      </c>
      <c r="T52" s="18" t="s">
        <v>67</v>
      </c>
      <c r="U52" s="22">
        <v>-2E-3</v>
      </c>
      <c r="V52" s="22">
        <v>1E-3</v>
      </c>
      <c r="W52" s="19">
        <v>42417</v>
      </c>
    </row>
    <row r="53" spans="5:23">
      <c r="E53" s="10"/>
      <c r="N53" s="10">
        <v>42400</v>
      </c>
      <c r="O53" s="22">
        <v>3.0000000000000001E-3</v>
      </c>
      <c r="P53" s="22">
        <v>-2E-3</v>
      </c>
      <c r="Q53" s="19">
        <v>42375</v>
      </c>
      <c r="T53" s="18" t="s">
        <v>68</v>
      </c>
      <c r="U53" s="22">
        <v>3.0000000000000001E-3</v>
      </c>
      <c r="V53" s="22">
        <v>-2E-3</v>
      </c>
      <c r="W53" s="19">
        <v>42384</v>
      </c>
    </row>
    <row r="54" spans="5:23">
      <c r="N54" s="10">
        <v>42369</v>
      </c>
      <c r="O54" s="22">
        <v>-4.0000000000000001E-3</v>
      </c>
      <c r="P54" s="22">
        <v>3.0000000000000001E-3</v>
      </c>
      <c r="Q54" s="19">
        <v>42341</v>
      </c>
      <c r="T54" s="18" t="s">
        <v>69</v>
      </c>
      <c r="U54" s="22">
        <v>-4.0000000000000001E-3</v>
      </c>
      <c r="V54" s="22">
        <v>3.0000000000000001E-3</v>
      </c>
      <c r="W54" s="19">
        <v>42349</v>
      </c>
    </row>
    <row r="55" spans="5:23">
      <c r="N55" s="10">
        <v>42338</v>
      </c>
      <c r="O55" s="22">
        <v>-5.0000000000000001E-3</v>
      </c>
      <c r="P55" s="22">
        <v>-4.0000000000000001E-3</v>
      </c>
      <c r="Q55" s="19">
        <v>42312</v>
      </c>
      <c r="T55" s="18" t="s">
        <v>70</v>
      </c>
      <c r="U55" s="22">
        <v>-5.0000000000000001E-3</v>
      </c>
      <c r="V55" s="22">
        <v>-4.0000000000000001E-3</v>
      </c>
      <c r="W55" s="19">
        <v>42321</v>
      </c>
    </row>
    <row r="56" spans="5:23">
      <c r="N56" s="10">
        <v>42308</v>
      </c>
      <c r="O56" s="22">
        <v>0</v>
      </c>
      <c r="P56" s="22">
        <v>-5.0000000000000001E-3</v>
      </c>
      <c r="Q56" s="19">
        <v>42282</v>
      </c>
      <c r="T56" s="18" t="s">
        <v>71</v>
      </c>
      <c r="U56" s="22">
        <v>0</v>
      </c>
      <c r="V56" s="22">
        <v>-5.0000000000000001E-3</v>
      </c>
      <c r="W56" s="19">
        <v>42291</v>
      </c>
    </row>
    <row r="57" spans="5:23">
      <c r="N57" s="10">
        <v>42277</v>
      </c>
      <c r="O57" s="22">
        <v>2E-3</v>
      </c>
      <c r="P57" s="22">
        <v>0</v>
      </c>
      <c r="Q57" s="19">
        <v>42250</v>
      </c>
      <c r="T57" s="18" t="s">
        <v>72</v>
      </c>
      <c r="U57" s="22">
        <v>2E-3</v>
      </c>
      <c r="V57" s="22">
        <v>0</v>
      </c>
      <c r="W57" s="19">
        <v>42258</v>
      </c>
    </row>
    <row r="58" spans="5:23">
      <c r="N58" s="10">
        <v>42247</v>
      </c>
      <c r="O58" s="22">
        <v>4.0000000000000001E-3</v>
      </c>
      <c r="P58" s="22">
        <v>2E-3</v>
      </c>
      <c r="Q58" s="19">
        <v>42221</v>
      </c>
      <c r="T58" s="18" t="s">
        <v>73</v>
      </c>
      <c r="U58" s="22">
        <v>4.0000000000000001E-3</v>
      </c>
      <c r="V58" s="22">
        <v>2E-3</v>
      </c>
      <c r="W58" s="19">
        <v>42230</v>
      </c>
    </row>
    <row r="59" spans="5:23">
      <c r="N59" s="10">
        <v>42216</v>
      </c>
      <c r="O59" s="22">
        <v>5.0000000000000001E-3</v>
      </c>
      <c r="P59" s="22">
        <v>4.0000000000000001E-3</v>
      </c>
      <c r="Q59" s="19">
        <v>42191</v>
      </c>
      <c r="T59" s="18" t="s">
        <v>74</v>
      </c>
      <c r="U59" s="22">
        <v>5.0000000000000001E-3</v>
      </c>
      <c r="V59" s="22">
        <v>4.0000000000000001E-3</v>
      </c>
      <c r="W59" s="19">
        <v>42200</v>
      </c>
    </row>
    <row r="60" spans="5:23">
      <c r="N60" s="10">
        <v>42185</v>
      </c>
      <c r="O60" s="22">
        <v>-4.0000000000000001E-3</v>
      </c>
      <c r="P60" s="22">
        <v>5.0000000000000001E-3</v>
      </c>
      <c r="Q60" s="19">
        <v>42158</v>
      </c>
      <c r="T60" s="18" t="s">
        <v>75</v>
      </c>
      <c r="U60" s="22">
        <v>-4.0000000000000001E-3</v>
      </c>
      <c r="V60" s="22">
        <v>5.0000000000000001E-3</v>
      </c>
      <c r="W60" s="19">
        <v>42167</v>
      </c>
    </row>
    <row r="61" spans="5:23">
      <c r="N61" s="10">
        <v>42155</v>
      </c>
      <c r="O61" s="22">
        <v>2E-3</v>
      </c>
      <c r="P61" s="22">
        <v>-4.0000000000000001E-3</v>
      </c>
      <c r="Q61" s="19">
        <v>42129</v>
      </c>
      <c r="T61" s="18" t="s">
        <v>76</v>
      </c>
      <c r="U61" s="22">
        <v>2E-3</v>
      </c>
      <c r="V61" s="22">
        <v>-4.0000000000000001E-3</v>
      </c>
      <c r="W61" s="19">
        <v>42138</v>
      </c>
    </row>
    <row r="62" spans="5:23">
      <c r="N62" s="10">
        <v>42124</v>
      </c>
      <c r="O62" s="22">
        <v>-5.0000000000000001E-3</v>
      </c>
      <c r="P62" s="22">
        <v>2E-3</v>
      </c>
      <c r="Q62" s="19">
        <v>42100</v>
      </c>
      <c r="T62" s="18" t="s">
        <v>77</v>
      </c>
      <c r="U62" s="22">
        <v>-5.0000000000000001E-3</v>
      </c>
      <c r="V62" s="22">
        <v>2E-3</v>
      </c>
      <c r="W62" s="19">
        <v>42108</v>
      </c>
    </row>
    <row r="63" spans="5:23">
      <c r="N63" s="10">
        <v>42094</v>
      </c>
      <c r="O63" s="22">
        <v>-8.0000000000000002E-3</v>
      </c>
      <c r="P63" s="22">
        <v>-5.0000000000000001E-3</v>
      </c>
      <c r="Q63" s="19">
        <v>42067</v>
      </c>
      <c r="T63" s="18" t="s">
        <v>78</v>
      </c>
      <c r="U63" s="22">
        <v>-8.0000000000000002E-3</v>
      </c>
      <c r="V63" s="22">
        <v>-5.0000000000000001E-3</v>
      </c>
      <c r="W63" s="19">
        <v>42076</v>
      </c>
    </row>
    <row r="64" spans="5:23">
      <c r="N64" s="10">
        <v>42063</v>
      </c>
      <c r="O64" s="22">
        <v>-3.0000000000000001E-3</v>
      </c>
      <c r="P64" s="22">
        <v>-8.0000000000000002E-3</v>
      </c>
      <c r="Q64" s="19">
        <v>42039</v>
      </c>
      <c r="T64" s="18" t="s">
        <v>79</v>
      </c>
      <c r="U64" s="22">
        <v>-3.0000000000000001E-3</v>
      </c>
      <c r="V64" s="22">
        <v>-8.0000000000000002E-3</v>
      </c>
      <c r="W64" s="19">
        <v>42053</v>
      </c>
    </row>
    <row r="65" spans="14:23">
      <c r="N65" s="10">
        <v>42035</v>
      </c>
      <c r="O65" s="22">
        <v>-2E-3</v>
      </c>
      <c r="P65" s="22">
        <v>-3.0000000000000001E-3</v>
      </c>
      <c r="Q65" s="19">
        <v>42010</v>
      </c>
      <c r="T65" s="18" t="s">
        <v>80</v>
      </c>
      <c r="U65" s="22">
        <v>-2E-3</v>
      </c>
      <c r="V65" s="22">
        <v>-3.0000000000000001E-3</v>
      </c>
      <c r="W65" s="19">
        <v>42019</v>
      </c>
    </row>
    <row r="66" spans="14:23">
      <c r="N66" s="10">
        <v>42004</v>
      </c>
      <c r="O66" s="22">
        <v>2E-3</v>
      </c>
      <c r="P66" s="22">
        <v>-2E-3</v>
      </c>
      <c r="Q66" s="19">
        <v>41976</v>
      </c>
      <c r="T66" s="18" t="s">
        <v>81</v>
      </c>
      <c r="U66" s="22">
        <v>2E-3</v>
      </c>
      <c r="V66" s="22">
        <v>-2E-3</v>
      </c>
      <c r="W66" s="19">
        <v>41985</v>
      </c>
    </row>
    <row r="67" spans="14:23">
      <c r="N67" s="10">
        <v>41973</v>
      </c>
      <c r="O67" s="22">
        <v>-1E-3</v>
      </c>
      <c r="P67" s="22">
        <v>2E-3</v>
      </c>
      <c r="Q67" s="19">
        <v>41948</v>
      </c>
      <c r="T67" s="18" t="s">
        <v>82</v>
      </c>
      <c r="U67" s="22">
        <v>-1E-3</v>
      </c>
      <c r="V67" s="22">
        <v>2E-3</v>
      </c>
      <c r="W67" s="19">
        <v>41961</v>
      </c>
    </row>
    <row r="68" spans="14:23">
      <c r="N68" s="10">
        <v>41943</v>
      </c>
      <c r="O68" s="22">
        <v>0</v>
      </c>
      <c r="P68" s="22">
        <v>-1E-3</v>
      </c>
      <c r="Q68" s="19">
        <v>41915</v>
      </c>
      <c r="T68" s="18" t="s">
        <v>83</v>
      </c>
      <c r="U68" s="22">
        <v>0</v>
      </c>
      <c r="V68" s="22">
        <v>-1E-3</v>
      </c>
      <c r="W68" s="19">
        <v>41927</v>
      </c>
    </row>
    <row r="69" spans="14:23">
      <c r="N69" s="10">
        <v>41912</v>
      </c>
      <c r="O69" s="22">
        <v>1E-3</v>
      </c>
      <c r="P69" s="22">
        <v>0</v>
      </c>
      <c r="Q69" s="19">
        <v>41886</v>
      </c>
      <c r="T69" s="18" t="s">
        <v>84</v>
      </c>
      <c r="U69" s="22">
        <v>1E-3</v>
      </c>
      <c r="V69" s="22">
        <v>0</v>
      </c>
      <c r="W69" s="19">
        <v>41898</v>
      </c>
    </row>
    <row r="70" spans="14:23">
      <c r="N70" s="10">
        <v>41882</v>
      </c>
      <c r="O70" s="22">
        <v>4.0000000000000001E-3</v>
      </c>
      <c r="P70" s="22">
        <v>1E-3</v>
      </c>
      <c r="Q70" s="19">
        <v>41856</v>
      </c>
      <c r="T70" s="18" t="s">
        <v>85</v>
      </c>
      <c r="U70" s="22">
        <v>4.0000000000000001E-3</v>
      </c>
      <c r="V70" s="22">
        <v>1E-3</v>
      </c>
      <c r="W70" s="19">
        <v>41866</v>
      </c>
    </row>
    <row r="71" spans="14:23">
      <c r="N71" s="10">
        <v>41851</v>
      </c>
      <c r="O71" s="22">
        <v>-2E-3</v>
      </c>
      <c r="P71" s="22">
        <v>4.0000000000000001E-3</v>
      </c>
      <c r="Q71" s="19">
        <v>41823</v>
      </c>
      <c r="T71" s="18" t="s">
        <v>86</v>
      </c>
      <c r="U71" s="22">
        <v>-2E-3</v>
      </c>
      <c r="V71" s="22">
        <v>4.0000000000000001E-3</v>
      </c>
      <c r="W71" s="19">
        <v>41836</v>
      </c>
    </row>
    <row r="72" spans="14:23">
      <c r="N72" s="10">
        <v>41820</v>
      </c>
      <c r="O72" s="22">
        <v>5.0000000000000001E-3</v>
      </c>
      <c r="P72" s="22">
        <v>-2E-3</v>
      </c>
      <c r="Q72" s="19">
        <v>41794</v>
      </c>
      <c r="T72" s="18" t="s">
        <v>87</v>
      </c>
      <c r="U72" s="22">
        <v>5.0000000000000001E-3</v>
      </c>
      <c r="V72" s="22">
        <v>-2E-3</v>
      </c>
      <c r="W72" s="19">
        <v>41803</v>
      </c>
    </row>
    <row r="73" spans="14:23">
      <c r="N73" s="10">
        <v>41790</v>
      </c>
      <c r="O73" s="22">
        <v>3.0000000000000001E-3</v>
      </c>
      <c r="P73" s="22">
        <v>5.0000000000000001E-3</v>
      </c>
      <c r="Q73" s="19">
        <v>41764</v>
      </c>
      <c r="T73" s="18" t="s">
        <v>88</v>
      </c>
      <c r="U73" s="22">
        <v>3.0000000000000001E-3</v>
      </c>
      <c r="V73" s="22">
        <v>5.0000000000000001E-3</v>
      </c>
      <c r="W73" s="19">
        <v>41773</v>
      </c>
    </row>
    <row r="74" spans="14:23">
      <c r="N74" s="10">
        <v>41759</v>
      </c>
      <c r="O74" s="22">
        <v>2E-3</v>
      </c>
      <c r="P74" s="22">
        <v>3.0000000000000001E-3</v>
      </c>
      <c r="Q74" s="19">
        <v>41732</v>
      </c>
      <c r="T74" s="18" t="s">
        <v>89</v>
      </c>
      <c r="U74" s="22">
        <v>2E-3</v>
      </c>
      <c r="V74" s="22">
        <v>3.0000000000000001E-3</v>
      </c>
      <c r="W74" s="19">
        <v>41740</v>
      </c>
    </row>
    <row r="75" spans="14:23">
      <c r="N75" s="10">
        <v>41729</v>
      </c>
      <c r="O75" s="22">
        <v>3.0000000000000001E-3</v>
      </c>
      <c r="P75" s="22">
        <v>2E-3</v>
      </c>
      <c r="Q75" s="19">
        <v>41703</v>
      </c>
      <c r="T75" s="18" t="s">
        <v>90</v>
      </c>
      <c r="U75" s="22">
        <v>3.0000000000000001E-3</v>
      </c>
      <c r="V75" s="22">
        <v>2E-3</v>
      </c>
      <c r="W75" s="19">
        <v>41712</v>
      </c>
    </row>
    <row r="76" spans="14:23">
      <c r="N76" s="10">
        <v>41698</v>
      </c>
      <c r="O76" s="22">
        <v>0</v>
      </c>
      <c r="P76" s="22">
        <v>3.0000000000000001E-3</v>
      </c>
      <c r="Q76" s="19">
        <v>41675</v>
      </c>
      <c r="T76" s="18" t="s">
        <v>91</v>
      </c>
      <c r="U76" s="22">
        <v>0</v>
      </c>
      <c r="V76" s="22">
        <v>3.0000000000000001E-3</v>
      </c>
      <c r="W76" s="19">
        <v>41689</v>
      </c>
    </row>
    <row r="77" spans="14:23">
      <c r="N77" s="10">
        <v>41670</v>
      </c>
      <c r="O77" s="22">
        <v>0</v>
      </c>
      <c r="P77" s="22">
        <v>0</v>
      </c>
      <c r="Q77" s="19">
        <v>41645</v>
      </c>
      <c r="T77" s="18" t="s">
        <v>92</v>
      </c>
      <c r="U77" s="22">
        <v>0</v>
      </c>
      <c r="V77" s="22">
        <v>0</v>
      </c>
      <c r="W77" s="19">
        <v>41654</v>
      </c>
    </row>
    <row r="78" spans="14:23">
      <c r="N78" s="10">
        <v>41639</v>
      </c>
      <c r="O78" s="22">
        <v>3.0000000000000001E-3</v>
      </c>
      <c r="P78" s="22">
        <v>0</v>
      </c>
      <c r="Q78" s="19">
        <v>41612</v>
      </c>
      <c r="T78" s="18" t="s">
        <v>93</v>
      </c>
      <c r="U78" s="22">
        <v>3.0000000000000001E-3</v>
      </c>
      <c r="V78" s="22">
        <v>0</v>
      </c>
      <c r="W78" s="19">
        <v>41621</v>
      </c>
    </row>
    <row r="79" spans="14:23">
      <c r="N79" s="10">
        <v>41608</v>
      </c>
      <c r="O79" s="22">
        <v>1E-3</v>
      </c>
      <c r="P79" s="22">
        <v>3.0000000000000001E-3</v>
      </c>
      <c r="Q79" s="19">
        <v>41583</v>
      </c>
      <c r="T79" s="18" t="s">
        <v>94</v>
      </c>
      <c r="U79" s="22">
        <v>1E-3</v>
      </c>
      <c r="V79" s="22">
        <v>3.0000000000000001E-3</v>
      </c>
      <c r="W79" s="19">
        <v>41599</v>
      </c>
    </row>
    <row r="80" spans="14:23">
      <c r="N80" s="10">
        <v>41578</v>
      </c>
      <c r="O80" s="22">
        <v>-1E-3</v>
      </c>
      <c r="P80" s="22">
        <v>1E-3</v>
      </c>
      <c r="Q80" s="19">
        <v>41550</v>
      </c>
      <c r="T80" s="18" t="s">
        <v>95</v>
      </c>
      <c r="U80" s="22">
        <v>-1E-3</v>
      </c>
      <c r="V80" s="22">
        <v>1E-3</v>
      </c>
      <c r="W80" s="19">
        <v>41576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531D-6FF0-FA42-9950-1659D3901192}">
  <dimension ref="A1:W102"/>
  <sheetViews>
    <sheetView workbookViewId="0">
      <selection activeCell="B5" sqref="B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2.4E-2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2.4E-2</v>
      </c>
      <c r="V2" s="18" t="s">
        <v>15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5.1999999999999998E-2</v>
      </c>
      <c r="P3" s="22">
        <v>2.4E-2</v>
      </c>
      <c r="Q3" s="12">
        <v>43894</v>
      </c>
      <c r="R3">
        <f t="shared" ref="R3:R37" si="0">VLOOKUP(N4,N:O,2,FALSE)</f>
        <v>-4.9000000000000002E-2</v>
      </c>
      <c r="T3" s="18" t="s">
        <v>18</v>
      </c>
      <c r="U3" s="22">
        <v>5.1999999999999998E-2</v>
      </c>
      <c r="V3" s="22">
        <v>2.4E-2</v>
      </c>
      <c r="W3" s="18" t="s">
        <v>15</v>
      </c>
    </row>
    <row r="4" spans="1:23">
      <c r="A4" s="10">
        <v>41729</v>
      </c>
      <c r="B4" s="14">
        <f>VLOOKUP(A4,N:P,3,FALSE)+1</f>
        <v>0.99199999999999999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-4.9000000000000002E-2</v>
      </c>
      <c r="P4" s="22">
        <v>5.1999999999999998E-2</v>
      </c>
      <c r="Q4" s="12">
        <v>43866</v>
      </c>
      <c r="R4">
        <f t="shared" si="0"/>
        <v>1.2E-2</v>
      </c>
      <c r="T4" s="18" t="s">
        <v>19</v>
      </c>
      <c r="U4" s="22">
        <v>-4.9000000000000002E-2</v>
      </c>
      <c r="V4" s="22">
        <v>5.1999999999999998E-2</v>
      </c>
      <c r="W4" s="18" t="s">
        <v>15</v>
      </c>
    </row>
    <row r="5" spans="1:23">
      <c r="A5" s="10">
        <v>41820</v>
      </c>
      <c r="B5" s="14">
        <f t="shared" ref="B5:B25" si="1">VLOOKUP(A5,N:P,3,FALSE)+1</f>
        <v>1.0609999999999999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1.2E-2</v>
      </c>
      <c r="P5" s="22">
        <v>-4.9000000000000002E-2</v>
      </c>
      <c r="Q5" s="12">
        <v>43837</v>
      </c>
      <c r="R5">
        <f t="shared" si="0"/>
        <v>-1.7000000000000001E-2</v>
      </c>
      <c r="T5" s="18" t="s">
        <v>20</v>
      </c>
      <c r="U5" s="22">
        <v>1.2E-2</v>
      </c>
      <c r="V5" s="22">
        <v>-4.9000000000000002E-2</v>
      </c>
      <c r="W5" s="19">
        <v>43852</v>
      </c>
    </row>
    <row r="6" spans="1:23">
      <c r="A6" s="10">
        <v>41912</v>
      </c>
      <c r="B6" s="14">
        <f t="shared" si="1"/>
        <v>0.99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-1.7000000000000001E-2</v>
      </c>
      <c r="P6" s="22">
        <v>1.2E-2</v>
      </c>
      <c r="Q6" s="12">
        <v>43803</v>
      </c>
      <c r="R6">
        <f t="shared" si="0"/>
        <v>1.4999999999999999E-2</v>
      </c>
      <c r="T6" s="18" t="s">
        <v>21</v>
      </c>
      <c r="U6" s="22">
        <v>-1.7000000000000001E-2</v>
      </c>
      <c r="V6" s="22">
        <v>1.2E-2</v>
      </c>
      <c r="W6" s="19">
        <v>43818</v>
      </c>
    </row>
    <row r="7" spans="1:23">
      <c r="A7" s="10">
        <v>42004</v>
      </c>
      <c r="B7" s="14">
        <f t="shared" si="1"/>
        <v>1.008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1.4999999999999999E-2</v>
      </c>
      <c r="P7" s="22">
        <v>-1.7000000000000001E-2</v>
      </c>
      <c r="Q7" s="12">
        <v>43774</v>
      </c>
      <c r="R7">
        <f t="shared" si="0"/>
        <v>1.6E-2</v>
      </c>
      <c r="T7" s="18" t="s">
        <v>22</v>
      </c>
      <c r="U7" s="22">
        <v>1.4999999999999999E-2</v>
      </c>
      <c r="V7" s="22">
        <v>-1.7000000000000001E-2</v>
      </c>
      <c r="W7" s="19">
        <v>43790</v>
      </c>
    </row>
    <row r="8" spans="1:23">
      <c r="A8" s="10">
        <v>42094</v>
      </c>
      <c r="B8" s="14">
        <f t="shared" si="1"/>
        <v>1.0309999999999999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1.6E-2</v>
      </c>
      <c r="P8" s="22">
        <v>1.4999999999999999E-2</v>
      </c>
      <c r="Q8" s="12">
        <v>43741</v>
      </c>
      <c r="R8">
        <f t="shared" si="0"/>
        <v>2.5000000000000001E-2</v>
      </c>
      <c r="T8" s="18" t="s">
        <v>23</v>
      </c>
      <c r="U8" s="22">
        <v>1.6E-2</v>
      </c>
      <c r="V8" s="22">
        <v>1.4999999999999999E-2</v>
      </c>
      <c r="W8" s="18" t="s">
        <v>15</v>
      </c>
    </row>
    <row r="9" spans="1:23">
      <c r="A9" s="10">
        <v>42185</v>
      </c>
      <c r="B9" s="14">
        <f t="shared" si="1"/>
        <v>1.0089999999999999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2.5000000000000001E-2</v>
      </c>
      <c r="P9" s="22">
        <v>1.6E-2</v>
      </c>
      <c r="Q9" s="12">
        <v>43713</v>
      </c>
      <c r="R9">
        <f t="shared" si="0"/>
        <v>2.8000000000000001E-2</v>
      </c>
      <c r="T9" s="18" t="s">
        <v>24</v>
      </c>
      <c r="U9" s="22">
        <v>2.5000000000000001E-2</v>
      </c>
      <c r="V9" s="22">
        <v>1.6E-2</v>
      </c>
      <c r="W9" s="19">
        <v>43734</v>
      </c>
    </row>
    <row r="10" spans="1:23">
      <c r="A10" s="10">
        <v>42277</v>
      </c>
      <c r="B10" s="14">
        <f t="shared" si="1"/>
        <v>0.98599999999999999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2.8000000000000001E-2</v>
      </c>
      <c r="P10" s="22">
        <v>2.5000000000000001E-2</v>
      </c>
      <c r="Q10" s="12">
        <v>43682</v>
      </c>
      <c r="R10">
        <f t="shared" si="0"/>
        <v>1.0999999999999999E-2</v>
      </c>
      <c r="T10" s="18" t="s">
        <v>25</v>
      </c>
      <c r="U10" s="22">
        <v>2.8000000000000001E-2</v>
      </c>
      <c r="V10" s="22">
        <v>2.5000000000000001E-2</v>
      </c>
      <c r="W10" s="19">
        <v>43698</v>
      </c>
    </row>
    <row r="11" spans="1:23">
      <c r="A11" s="10">
        <v>42369</v>
      </c>
      <c r="B11" s="14">
        <f t="shared" si="1"/>
        <v>0.99099999999999999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1.0999999999999999E-2</v>
      </c>
      <c r="P11" s="22">
        <v>2.8000000000000001E-2</v>
      </c>
      <c r="Q11" s="12">
        <v>43649</v>
      </c>
      <c r="R11">
        <f t="shared" si="0"/>
        <v>-1.4999999999999999E-2</v>
      </c>
      <c r="T11" s="18" t="s">
        <v>26</v>
      </c>
      <c r="U11" s="22">
        <v>1.0999999999999999E-2</v>
      </c>
      <c r="V11" s="22">
        <v>2.8000000000000001E-2</v>
      </c>
      <c r="W11" s="19">
        <v>43676</v>
      </c>
    </row>
    <row r="12" spans="1:23">
      <c r="A12" s="10">
        <v>42460</v>
      </c>
      <c r="B12" s="14">
        <f t="shared" si="1"/>
        <v>1.0349999999999999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-1.4999999999999999E-2</v>
      </c>
      <c r="P12" s="22">
        <v>1.0999999999999999E-2</v>
      </c>
      <c r="Q12" s="12">
        <v>43621</v>
      </c>
      <c r="R12">
        <f t="shared" si="0"/>
        <v>3.7999999999999999E-2</v>
      </c>
      <c r="T12" s="18" t="s">
        <v>27</v>
      </c>
      <c r="U12" s="22">
        <v>-1.4999999999999999E-2</v>
      </c>
      <c r="V12" s="22">
        <v>1.0999999999999999E-2</v>
      </c>
      <c r="W12" s="19">
        <v>43643</v>
      </c>
    </row>
    <row r="13" spans="1:23">
      <c r="A13" s="10">
        <v>42551</v>
      </c>
      <c r="B13" s="14">
        <f t="shared" si="1"/>
        <v>0.96299999999999997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3.7999999999999999E-2</v>
      </c>
      <c r="P13" s="22">
        <v>-1.4999999999999999E-2</v>
      </c>
      <c r="Q13" s="12">
        <v>43588</v>
      </c>
      <c r="R13">
        <f t="shared" si="0"/>
        <v>-0.01</v>
      </c>
      <c r="T13" s="18" t="s">
        <v>28</v>
      </c>
      <c r="U13" s="22">
        <v>3.7999999999999999E-2</v>
      </c>
      <c r="V13" s="22">
        <v>-1.4999999999999999E-2</v>
      </c>
      <c r="W13" s="19">
        <v>43615</v>
      </c>
    </row>
    <row r="14" spans="1:23">
      <c r="A14" s="10">
        <v>42643</v>
      </c>
      <c r="B14" s="14">
        <f t="shared" si="1"/>
        <v>0.97599999999999998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-0.01</v>
      </c>
      <c r="P14" s="22">
        <v>3.7999999999999999E-2</v>
      </c>
      <c r="Q14" s="12">
        <v>43558</v>
      </c>
      <c r="R14">
        <f t="shared" si="0"/>
        <v>4.5999999999999999E-2</v>
      </c>
      <c r="T14" s="18" t="s">
        <v>29</v>
      </c>
      <c r="U14" s="22">
        <v>-0.01</v>
      </c>
      <c r="V14" s="22">
        <v>3.7999999999999999E-2</v>
      </c>
      <c r="W14" s="19">
        <v>43585</v>
      </c>
    </row>
    <row r="15" spans="1:23">
      <c r="A15" s="10">
        <v>42735</v>
      </c>
      <c r="B15" s="14">
        <f t="shared" si="1"/>
        <v>0.97499999999999998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4.5999999999999999E-2</v>
      </c>
      <c r="P15" s="22">
        <v>-0.01</v>
      </c>
      <c r="Q15" s="12">
        <v>43529</v>
      </c>
      <c r="R15">
        <f t="shared" si="0"/>
        <v>-2.1999999999999999E-2</v>
      </c>
      <c r="T15" s="18" t="s">
        <v>30</v>
      </c>
      <c r="U15" s="22">
        <v>4.5999999999999999E-2</v>
      </c>
      <c r="V15" s="22">
        <v>-0.01</v>
      </c>
      <c r="W15" s="19">
        <v>43552</v>
      </c>
    </row>
    <row r="16" spans="1:23">
      <c r="A16" s="10">
        <v>42825</v>
      </c>
      <c r="B16" s="14">
        <f t="shared" si="1"/>
        <v>1.0549999999999999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-2.1999999999999999E-2</v>
      </c>
      <c r="P16" s="22">
        <v>4.5999999999999999E-2</v>
      </c>
      <c r="Q16" s="12">
        <v>43501</v>
      </c>
      <c r="R16">
        <f t="shared" si="0"/>
        <v>-7.0000000000000001E-3</v>
      </c>
      <c r="T16" s="18" t="s">
        <v>31</v>
      </c>
      <c r="U16" s="22">
        <v>-2.1999999999999999E-2</v>
      </c>
      <c r="V16" s="22">
        <v>4.5999999999999999E-2</v>
      </c>
      <c r="W16" s="19">
        <v>43523</v>
      </c>
    </row>
    <row r="17" spans="1:23">
      <c r="A17" s="10">
        <v>42916</v>
      </c>
      <c r="B17" s="14">
        <f t="shared" si="1"/>
        <v>0.99199999999999999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-7.0000000000000001E-3</v>
      </c>
      <c r="P17" s="22">
        <v>-2.1999999999999999E-2</v>
      </c>
      <c r="Q17" s="12">
        <v>43472</v>
      </c>
      <c r="R17">
        <f t="shared" si="0"/>
        <v>-2.5999999999999999E-2</v>
      </c>
      <c r="T17" s="18" t="s">
        <v>32</v>
      </c>
      <c r="U17" s="22">
        <v>-7.0000000000000001E-3</v>
      </c>
      <c r="V17" s="22">
        <v>-2.1999999999999999E-2</v>
      </c>
      <c r="W17" s="19">
        <v>43495</v>
      </c>
    </row>
    <row r="18" spans="1:23">
      <c r="A18" s="10">
        <v>43008</v>
      </c>
      <c r="B18" s="14">
        <f t="shared" si="1"/>
        <v>0.97399999999999998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-2.5999999999999999E-2</v>
      </c>
      <c r="P18" s="22">
        <v>-7.0000000000000001E-3</v>
      </c>
      <c r="Q18" s="12">
        <v>43439</v>
      </c>
      <c r="R18">
        <f t="shared" si="0"/>
        <v>5.0000000000000001E-3</v>
      </c>
      <c r="T18" s="18" t="s">
        <v>33</v>
      </c>
      <c r="U18" s="22">
        <v>-2.5999999999999999E-2</v>
      </c>
      <c r="V18" s="22">
        <v>-7.0000000000000001E-3</v>
      </c>
      <c r="W18" s="19">
        <v>43462</v>
      </c>
    </row>
    <row r="19" spans="1:23">
      <c r="A19" s="10">
        <v>43100</v>
      </c>
      <c r="B19" s="14">
        <f t="shared" si="1"/>
        <v>1.002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5.0000000000000001E-3</v>
      </c>
      <c r="P19" s="22">
        <v>-2.5999999999999999E-2</v>
      </c>
      <c r="Q19" s="12">
        <v>43409</v>
      </c>
      <c r="R19">
        <f t="shared" si="0"/>
        <v>-1.7999999999999999E-2</v>
      </c>
      <c r="T19" s="18" t="s">
        <v>34</v>
      </c>
      <c r="U19" s="22">
        <v>5.0000000000000001E-3</v>
      </c>
      <c r="V19" s="22">
        <v>-2.5999999999999999E-2</v>
      </c>
      <c r="W19" s="19">
        <v>43433</v>
      </c>
    </row>
    <row r="20" spans="1:23">
      <c r="A20" s="10">
        <v>43190</v>
      </c>
      <c r="B20" s="14">
        <f t="shared" si="1"/>
        <v>1.0309999999999999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-1.7999999999999999E-2</v>
      </c>
      <c r="P20" s="22">
        <v>5.0000000000000001E-3</v>
      </c>
      <c r="Q20" s="12">
        <v>43376</v>
      </c>
      <c r="R20">
        <f t="shared" si="0"/>
        <v>-8.0000000000000002E-3</v>
      </c>
      <c r="T20" s="18" t="s">
        <v>35</v>
      </c>
      <c r="U20" s="22">
        <v>-1.7999999999999999E-2</v>
      </c>
      <c r="V20" s="22">
        <v>5.0000000000000001E-3</v>
      </c>
      <c r="W20" s="19">
        <v>43398</v>
      </c>
    </row>
    <row r="21" spans="1:23">
      <c r="A21" s="10">
        <v>43281</v>
      </c>
      <c r="B21" s="14">
        <f t="shared" si="1"/>
        <v>0.995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-8.0000000000000002E-3</v>
      </c>
      <c r="P21" s="22">
        <v>-1.7999999999999999E-2</v>
      </c>
      <c r="Q21" s="19">
        <v>43349</v>
      </c>
      <c r="R21">
        <f t="shared" si="0"/>
        <v>0.01</v>
      </c>
      <c r="T21" s="18" t="s">
        <v>36</v>
      </c>
      <c r="U21" s="22">
        <v>-8.0000000000000002E-3</v>
      </c>
      <c r="V21" s="22">
        <v>-1.7999999999999999E-2</v>
      </c>
      <c r="W21" s="19">
        <v>43370</v>
      </c>
    </row>
    <row r="22" spans="1:23">
      <c r="A22" s="10">
        <v>43373</v>
      </c>
      <c r="B22" s="14">
        <f t="shared" si="1"/>
        <v>0.98199999999999998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0.01</v>
      </c>
      <c r="P22" s="22">
        <v>-8.0000000000000002E-3</v>
      </c>
      <c r="Q22" s="19">
        <v>43315</v>
      </c>
      <c r="R22">
        <f t="shared" si="0"/>
        <v>-5.0000000000000001E-3</v>
      </c>
      <c r="T22" s="18" t="s">
        <v>37</v>
      </c>
      <c r="U22" s="22">
        <v>0.01</v>
      </c>
      <c r="V22" s="22">
        <v>-8.0000000000000002E-3</v>
      </c>
      <c r="W22" s="19">
        <v>43341</v>
      </c>
    </row>
    <row r="23" spans="1:23">
      <c r="A23" s="10">
        <v>43465</v>
      </c>
      <c r="B23" s="14">
        <f t="shared" si="1"/>
        <v>0.99299999999999999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-5.0000000000000001E-3</v>
      </c>
      <c r="P23" s="22">
        <v>0.01</v>
      </c>
      <c r="Q23" s="19">
        <v>43286</v>
      </c>
      <c r="R23">
        <f t="shared" si="0"/>
        <v>-1.2999999999999999E-2</v>
      </c>
      <c r="T23" s="18" t="s">
        <v>38</v>
      </c>
      <c r="U23" s="22">
        <v>-5.0000000000000001E-3</v>
      </c>
      <c r="V23" s="22">
        <v>0.01</v>
      </c>
      <c r="W23" s="19">
        <v>43311</v>
      </c>
    </row>
    <row r="24" spans="1:23">
      <c r="A24" s="10">
        <v>43555</v>
      </c>
      <c r="B24" s="14">
        <f t="shared" si="1"/>
        <v>0.99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-1.2999999999999999E-2</v>
      </c>
      <c r="P24" s="22">
        <v>-5.0000000000000001E-3</v>
      </c>
      <c r="Q24" s="19">
        <v>43256</v>
      </c>
      <c r="R24">
        <f t="shared" si="0"/>
        <v>4.0000000000000001E-3</v>
      </c>
      <c r="T24" s="18" t="s">
        <v>39</v>
      </c>
      <c r="U24" s="22">
        <v>-1.2999999999999999E-2</v>
      </c>
      <c r="V24" s="22">
        <v>-5.0000000000000001E-3</v>
      </c>
      <c r="W24" s="19">
        <v>43278</v>
      </c>
    </row>
    <row r="25" spans="1:23">
      <c r="A25" s="10">
        <v>43646</v>
      </c>
      <c r="B25" s="14">
        <f t="shared" si="1"/>
        <v>1.0109999999999999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4.0000000000000001E-3</v>
      </c>
      <c r="P25" s="22">
        <v>-1.2999999999999999E-2</v>
      </c>
      <c r="Q25" s="19">
        <v>43223</v>
      </c>
      <c r="R25">
        <f t="shared" si="0"/>
        <v>3.1E-2</v>
      </c>
      <c r="T25" s="18" t="s">
        <v>40</v>
      </c>
      <c r="U25" s="22">
        <v>4.0000000000000001E-3</v>
      </c>
      <c r="V25" s="22">
        <v>-1.2999999999999999E-2</v>
      </c>
      <c r="W25" s="19">
        <v>43251</v>
      </c>
    </row>
    <row r="26" spans="1:23">
      <c r="N26" s="10">
        <v>43220</v>
      </c>
      <c r="O26" s="22">
        <v>3.1E-2</v>
      </c>
      <c r="P26" s="22">
        <v>4.0000000000000001E-3</v>
      </c>
      <c r="Q26" s="19">
        <v>43194</v>
      </c>
      <c r="R26">
        <f t="shared" si="0"/>
        <v>-4.7E-2</v>
      </c>
      <c r="T26" s="18" t="s">
        <v>41</v>
      </c>
      <c r="U26" s="22">
        <v>3.1E-2</v>
      </c>
      <c r="V26" s="22">
        <v>4.0000000000000001E-3</v>
      </c>
      <c r="W26" s="19">
        <v>43220</v>
      </c>
    </row>
    <row r="27" spans="1:23">
      <c r="N27" s="10">
        <v>43190</v>
      </c>
      <c r="O27" s="22">
        <v>-4.7E-2</v>
      </c>
      <c r="P27" s="22">
        <v>3.1E-2</v>
      </c>
      <c r="Q27" s="19">
        <v>43164</v>
      </c>
      <c r="R27">
        <f t="shared" si="0"/>
        <v>5.0000000000000001E-3</v>
      </c>
      <c r="T27" s="18" t="s">
        <v>42</v>
      </c>
      <c r="U27" s="22">
        <v>-4.7E-2</v>
      </c>
      <c r="V27" s="22">
        <v>3.1E-2</v>
      </c>
      <c r="W27" s="19">
        <v>43187</v>
      </c>
    </row>
    <row r="28" spans="1:23">
      <c r="N28" s="10">
        <v>43159</v>
      </c>
      <c r="O28" s="22">
        <v>5.0000000000000001E-3</v>
      </c>
      <c r="P28" s="22">
        <v>-4.7E-2</v>
      </c>
      <c r="Q28" s="19">
        <v>43136</v>
      </c>
      <c r="R28">
        <f t="shared" si="0"/>
        <v>2E-3</v>
      </c>
      <c r="T28" s="18" t="s">
        <v>43</v>
      </c>
      <c r="U28" s="22">
        <v>5.0000000000000001E-3</v>
      </c>
      <c r="V28" s="22">
        <v>-4.7E-2</v>
      </c>
      <c r="W28" s="19">
        <v>43159</v>
      </c>
    </row>
    <row r="29" spans="1:23">
      <c r="N29" s="10">
        <v>43131</v>
      </c>
      <c r="O29" s="22">
        <v>2E-3</v>
      </c>
      <c r="P29" s="22">
        <v>5.0000000000000001E-3</v>
      </c>
      <c r="Q29" s="19">
        <v>43105</v>
      </c>
      <c r="R29">
        <f t="shared" si="0"/>
        <v>3.5000000000000003E-2</v>
      </c>
      <c r="T29" s="18" t="s">
        <v>44</v>
      </c>
      <c r="U29" s="22">
        <v>2E-3</v>
      </c>
      <c r="V29" s="22">
        <v>5.0000000000000001E-3</v>
      </c>
      <c r="W29" s="19">
        <v>43131</v>
      </c>
    </row>
    <row r="30" spans="1:23">
      <c r="N30" s="10">
        <v>43100</v>
      </c>
      <c r="O30" s="22">
        <v>3.5000000000000003E-2</v>
      </c>
      <c r="P30" s="22">
        <v>2E-3</v>
      </c>
      <c r="Q30" s="19">
        <v>43074</v>
      </c>
      <c r="R30">
        <f t="shared" si="0"/>
        <v>0</v>
      </c>
      <c r="T30" s="18" t="s">
        <v>45</v>
      </c>
      <c r="U30" s="22">
        <v>3.5000000000000003E-2</v>
      </c>
      <c r="V30" s="22">
        <v>2E-3</v>
      </c>
      <c r="W30" s="18" t="s">
        <v>15</v>
      </c>
    </row>
    <row r="31" spans="1:23">
      <c r="J31" t="s">
        <v>374</v>
      </c>
      <c r="N31" s="10">
        <v>43069</v>
      </c>
      <c r="O31" s="22">
        <v>0</v>
      </c>
      <c r="P31" s="22">
        <v>3.5000000000000003E-2</v>
      </c>
      <c r="Q31" s="19">
        <v>43042</v>
      </c>
      <c r="R31">
        <f t="shared" si="0"/>
        <v>-2.5999999999999999E-2</v>
      </c>
      <c r="T31" s="18" t="s">
        <v>46</v>
      </c>
      <c r="U31" s="22">
        <v>0</v>
      </c>
      <c r="V31" s="22">
        <v>3.5000000000000003E-2</v>
      </c>
      <c r="W31" s="18" t="s">
        <v>15</v>
      </c>
    </row>
    <row r="32" spans="1:23">
      <c r="E32" s="10"/>
      <c r="J32" s="23" t="s">
        <v>373</v>
      </c>
      <c r="N32" s="10">
        <v>43039</v>
      </c>
      <c r="O32" s="22">
        <v>-2.5999999999999999E-2</v>
      </c>
      <c r="P32" s="22">
        <v>0</v>
      </c>
      <c r="Q32" s="19">
        <v>43012</v>
      </c>
      <c r="R32">
        <f t="shared" si="0"/>
        <v>-8.0000000000000002E-3</v>
      </c>
      <c r="T32" s="18" t="s">
        <v>47</v>
      </c>
      <c r="U32" s="22">
        <v>-2.5999999999999999E-2</v>
      </c>
      <c r="V32" s="22">
        <v>0</v>
      </c>
      <c r="W32" s="18" t="s">
        <v>15</v>
      </c>
    </row>
    <row r="33" spans="5:23">
      <c r="E33" s="10"/>
      <c r="N33" s="10">
        <v>43008</v>
      </c>
      <c r="O33" s="22">
        <v>-8.0000000000000002E-3</v>
      </c>
      <c r="P33" s="22">
        <v>-2.5999999999999999E-2</v>
      </c>
      <c r="Q33" s="19">
        <v>42984</v>
      </c>
      <c r="R33">
        <f t="shared" si="0"/>
        <v>1.4999999999999999E-2</v>
      </c>
      <c r="T33" s="18" t="s">
        <v>48</v>
      </c>
      <c r="U33" s="22">
        <v>-8.0000000000000002E-3</v>
      </c>
      <c r="V33" s="22">
        <v>-2.5999999999999999E-2</v>
      </c>
      <c r="W33" s="18" t="s">
        <v>15</v>
      </c>
    </row>
    <row r="34" spans="5:23">
      <c r="E34" s="10"/>
      <c r="N34" s="10">
        <v>42978</v>
      </c>
      <c r="O34" s="22">
        <v>1.4999999999999999E-2</v>
      </c>
      <c r="P34" s="22">
        <v>-8.0000000000000002E-3</v>
      </c>
      <c r="Q34" s="19">
        <v>42950</v>
      </c>
      <c r="R34">
        <f t="shared" si="0"/>
        <v>-8.0000000000000002E-3</v>
      </c>
      <c r="T34" s="18" t="s">
        <v>49</v>
      </c>
      <c r="U34" s="22">
        <v>1.4999999999999999E-2</v>
      </c>
      <c r="V34" s="22">
        <v>-8.0000000000000002E-3</v>
      </c>
      <c r="W34" s="18" t="s">
        <v>15</v>
      </c>
    </row>
    <row r="35" spans="5:23">
      <c r="E35" s="10"/>
      <c r="N35" s="10">
        <v>42947</v>
      </c>
      <c r="O35" s="22">
        <v>-8.0000000000000002E-3</v>
      </c>
      <c r="P35" s="22">
        <v>1.4999999999999999E-2</v>
      </c>
      <c r="Q35" s="19">
        <v>42922</v>
      </c>
      <c r="R35">
        <f t="shared" si="0"/>
        <v>-1.2999999999999999E-2</v>
      </c>
      <c r="T35" s="18" t="s">
        <v>50</v>
      </c>
      <c r="U35" s="22">
        <v>-8.0000000000000002E-3</v>
      </c>
      <c r="V35" s="22">
        <v>1.4999999999999999E-2</v>
      </c>
      <c r="W35" s="18" t="s">
        <v>15</v>
      </c>
    </row>
    <row r="36" spans="5:23">
      <c r="E36" s="10"/>
      <c r="N36" s="10">
        <v>42916</v>
      </c>
      <c r="O36" s="22">
        <v>-1.2999999999999999E-2</v>
      </c>
      <c r="P36" s="22">
        <v>-8.0000000000000002E-3</v>
      </c>
      <c r="Q36" s="19">
        <v>42891</v>
      </c>
      <c r="R36">
        <f t="shared" si="0"/>
        <v>-8.0000000000000002E-3</v>
      </c>
      <c r="T36" s="18" t="s">
        <v>51</v>
      </c>
      <c r="U36" s="22">
        <v>-1.2999999999999999E-2</v>
      </c>
      <c r="V36" s="22">
        <v>-8.0000000000000002E-3</v>
      </c>
      <c r="W36" s="18" t="s">
        <v>15</v>
      </c>
    </row>
    <row r="37" spans="5:23">
      <c r="E37" s="10"/>
      <c r="N37" s="10">
        <v>42886</v>
      </c>
      <c r="O37" s="22">
        <v>-8.0000000000000002E-3</v>
      </c>
      <c r="P37" s="22">
        <v>-1.2999999999999999E-2</v>
      </c>
      <c r="Q37" s="19">
        <v>42858</v>
      </c>
      <c r="R37">
        <f t="shared" si="0"/>
        <v>5.5E-2</v>
      </c>
      <c r="T37" s="18" t="s">
        <v>52</v>
      </c>
      <c r="U37" s="22">
        <v>-8.0000000000000002E-3</v>
      </c>
      <c r="V37" s="22">
        <v>-1.2999999999999999E-2</v>
      </c>
      <c r="W37" s="18" t="s">
        <v>15</v>
      </c>
    </row>
    <row r="38" spans="5:23">
      <c r="E38" s="10"/>
      <c r="N38" s="10">
        <v>42855</v>
      </c>
      <c r="O38" s="22">
        <v>5.5E-2</v>
      </c>
      <c r="P38" s="22">
        <v>-8.0000000000000002E-3</v>
      </c>
      <c r="Q38" s="19">
        <v>42830</v>
      </c>
      <c r="T38" s="18" t="s">
        <v>53</v>
      </c>
      <c r="U38" s="22">
        <v>5.5E-2</v>
      </c>
      <c r="V38" s="22">
        <v>-8.0000000000000002E-3</v>
      </c>
      <c r="W38" s="18" t="s">
        <v>15</v>
      </c>
    </row>
    <row r="39" spans="5:23">
      <c r="E39" s="10"/>
      <c r="N39" s="10">
        <v>42825</v>
      </c>
      <c r="O39" s="22">
        <v>-2.8000000000000001E-2</v>
      </c>
      <c r="P39" s="22">
        <v>5.5E-2</v>
      </c>
      <c r="Q39" s="19">
        <v>42797</v>
      </c>
      <c r="T39" s="18" t="s">
        <v>54</v>
      </c>
      <c r="U39" s="22">
        <v>-2.8000000000000001E-2</v>
      </c>
      <c r="V39" s="22">
        <v>5.5E-2</v>
      </c>
      <c r="W39" s="18" t="s">
        <v>15</v>
      </c>
    </row>
    <row r="40" spans="5:23">
      <c r="E40" s="10"/>
      <c r="N40" s="10">
        <v>42794</v>
      </c>
      <c r="O40" s="22">
        <v>1.6E-2</v>
      </c>
      <c r="P40" s="22">
        <v>-2.8000000000000001E-2</v>
      </c>
      <c r="Q40" s="19">
        <v>42769</v>
      </c>
      <c r="T40" s="18" t="s">
        <v>55</v>
      </c>
      <c r="U40" s="22">
        <v>1.6E-2</v>
      </c>
      <c r="V40" s="22">
        <v>-2.8000000000000001E-2</v>
      </c>
      <c r="W40" s="18" t="s">
        <v>15</v>
      </c>
    </row>
    <row r="41" spans="5:23">
      <c r="E41" s="10"/>
      <c r="N41" s="10">
        <v>42766</v>
      </c>
      <c r="O41" s="22">
        <v>-2.5000000000000001E-2</v>
      </c>
      <c r="P41" s="22">
        <v>1.6E-2</v>
      </c>
      <c r="Q41" s="19">
        <v>42740</v>
      </c>
      <c r="T41" s="18" t="s">
        <v>56</v>
      </c>
      <c r="U41" s="22">
        <v>-2.5000000000000001E-2</v>
      </c>
      <c r="V41" s="22">
        <v>1.6E-2</v>
      </c>
      <c r="W41" s="19">
        <v>42765</v>
      </c>
    </row>
    <row r="42" spans="5:23">
      <c r="E42" s="10"/>
      <c r="N42" s="10">
        <v>42735</v>
      </c>
      <c r="O42" s="22">
        <v>1E-3</v>
      </c>
      <c r="P42" s="22">
        <v>-2.5000000000000001E-2</v>
      </c>
      <c r="Q42" s="19">
        <v>42709</v>
      </c>
      <c r="T42" s="18" t="s">
        <v>57</v>
      </c>
      <c r="U42" s="22">
        <v>1E-3</v>
      </c>
      <c r="V42" s="22">
        <v>-2.5000000000000001E-2</v>
      </c>
      <c r="W42" s="19">
        <v>42732</v>
      </c>
    </row>
    <row r="43" spans="5:23">
      <c r="E43" s="10"/>
      <c r="N43" s="10">
        <v>42704</v>
      </c>
      <c r="O43" s="22">
        <v>1.4999999999999999E-2</v>
      </c>
      <c r="P43" s="22">
        <v>1E-3</v>
      </c>
      <c r="Q43" s="19">
        <v>42677</v>
      </c>
      <c r="T43" s="18" t="s">
        <v>58</v>
      </c>
      <c r="U43" s="22">
        <v>1.4999999999999999E-2</v>
      </c>
      <c r="V43" s="22">
        <v>1E-3</v>
      </c>
      <c r="W43" s="19">
        <v>42704</v>
      </c>
    </row>
    <row r="44" spans="5:23">
      <c r="E44" s="10"/>
      <c r="N44" s="10">
        <v>42674</v>
      </c>
      <c r="O44" s="22">
        <v>-2.4E-2</v>
      </c>
      <c r="P44" s="22">
        <v>1.4999999999999999E-2</v>
      </c>
      <c r="Q44" s="19">
        <v>42648</v>
      </c>
      <c r="T44" s="18" t="s">
        <v>59</v>
      </c>
      <c r="U44" s="22">
        <v>-2.4E-2</v>
      </c>
      <c r="V44" s="22">
        <v>1.4999999999999999E-2</v>
      </c>
      <c r="W44" s="19">
        <v>42670</v>
      </c>
    </row>
    <row r="45" spans="5:23">
      <c r="E45" s="10"/>
      <c r="N45" s="10">
        <v>42643</v>
      </c>
      <c r="O45" s="22">
        <v>1.2999999999999999E-2</v>
      </c>
      <c r="P45" s="22">
        <v>-2.4E-2</v>
      </c>
      <c r="Q45" s="19">
        <v>42619</v>
      </c>
      <c r="T45" s="18" t="s">
        <v>60</v>
      </c>
      <c r="U45" s="22">
        <v>1.2999999999999999E-2</v>
      </c>
      <c r="V45" s="22">
        <v>-2.4E-2</v>
      </c>
      <c r="W45" s="19">
        <v>42642</v>
      </c>
    </row>
    <row r="46" spans="5:23">
      <c r="E46" s="10"/>
      <c r="N46" s="10">
        <v>42613</v>
      </c>
      <c r="O46" s="22">
        <v>2E-3</v>
      </c>
      <c r="P46" s="22">
        <v>1.2999999999999999E-2</v>
      </c>
      <c r="Q46" s="19">
        <v>42585</v>
      </c>
      <c r="T46" s="18" t="s">
        <v>61</v>
      </c>
      <c r="U46" s="22">
        <v>2E-3</v>
      </c>
      <c r="V46" s="22">
        <v>1.2999999999999999E-2</v>
      </c>
      <c r="W46" s="19">
        <v>42613</v>
      </c>
    </row>
    <row r="47" spans="5:23">
      <c r="E47" s="10"/>
      <c r="N47" s="10">
        <v>42582</v>
      </c>
      <c r="O47" s="22">
        <v>-3.6999999999999998E-2</v>
      </c>
      <c r="P47" s="22">
        <v>2E-3</v>
      </c>
      <c r="Q47" s="19">
        <v>42557</v>
      </c>
      <c r="T47" s="18" t="s">
        <v>62</v>
      </c>
      <c r="U47" s="22">
        <v>-3.6999999999999998E-2</v>
      </c>
      <c r="V47" s="22">
        <v>2E-3</v>
      </c>
      <c r="W47" s="19">
        <v>42578</v>
      </c>
    </row>
    <row r="48" spans="5:23">
      <c r="E48" s="10"/>
      <c r="N48" s="10">
        <v>42551</v>
      </c>
      <c r="O48" s="22">
        <v>5.0999999999999997E-2</v>
      </c>
      <c r="P48" s="22">
        <v>-3.6999999999999998E-2</v>
      </c>
      <c r="Q48" s="19">
        <v>42524</v>
      </c>
      <c r="T48" s="18" t="s">
        <v>63</v>
      </c>
      <c r="U48" s="22">
        <v>5.0999999999999997E-2</v>
      </c>
      <c r="V48" s="22">
        <v>-3.6999999999999998E-2</v>
      </c>
      <c r="W48" s="19">
        <v>42550</v>
      </c>
    </row>
    <row r="49" spans="5:23">
      <c r="E49" s="10"/>
      <c r="N49" s="10">
        <v>42521</v>
      </c>
      <c r="O49" s="22">
        <v>1.4E-2</v>
      </c>
      <c r="P49" s="22">
        <v>5.0999999999999997E-2</v>
      </c>
      <c r="Q49" s="19">
        <v>42494</v>
      </c>
      <c r="T49" s="18" t="s">
        <v>64</v>
      </c>
      <c r="U49" s="22">
        <v>1.4E-2</v>
      </c>
      <c r="V49" s="22">
        <v>5.0999999999999997E-2</v>
      </c>
      <c r="W49" s="19">
        <v>42516</v>
      </c>
    </row>
    <row r="50" spans="5:23">
      <c r="E50" s="10"/>
      <c r="N50" s="10">
        <v>42490</v>
      </c>
      <c r="O50" s="22">
        <v>3.5000000000000003E-2</v>
      </c>
      <c r="P50" s="22">
        <v>1.4E-2</v>
      </c>
      <c r="Q50" s="19">
        <v>42465</v>
      </c>
      <c r="T50" s="18" t="s">
        <v>65</v>
      </c>
      <c r="U50" s="22">
        <v>3.5000000000000003E-2</v>
      </c>
      <c r="V50" s="22">
        <v>1.4E-2</v>
      </c>
      <c r="W50" s="19">
        <v>42487</v>
      </c>
    </row>
    <row r="51" spans="5:23">
      <c r="E51" s="10"/>
      <c r="N51" s="10">
        <v>42460</v>
      </c>
      <c r="O51" s="22">
        <v>-2.5000000000000001E-2</v>
      </c>
      <c r="P51" s="22">
        <v>3.5000000000000003E-2</v>
      </c>
      <c r="Q51" s="19">
        <v>42432</v>
      </c>
      <c r="T51" s="18" t="s">
        <v>66</v>
      </c>
      <c r="U51" s="22">
        <v>-2.5000000000000001E-2</v>
      </c>
      <c r="V51" s="22">
        <v>3.5000000000000003E-2</v>
      </c>
      <c r="W51" s="19">
        <v>42457</v>
      </c>
    </row>
    <row r="52" spans="5:23">
      <c r="E52" s="10"/>
      <c r="N52" s="10">
        <v>42429</v>
      </c>
      <c r="O52" s="22">
        <v>1E-3</v>
      </c>
      <c r="P52" s="22">
        <v>-2.5000000000000001E-2</v>
      </c>
      <c r="Q52" s="19">
        <v>42403</v>
      </c>
      <c r="T52" s="18" t="s">
        <v>67</v>
      </c>
      <c r="U52" s="22">
        <v>1E-3</v>
      </c>
      <c r="V52" s="22">
        <v>-2.5000000000000001E-2</v>
      </c>
      <c r="W52" s="19">
        <v>42429</v>
      </c>
    </row>
    <row r="53" spans="5:23">
      <c r="E53" s="10"/>
      <c r="N53" s="10">
        <v>42400</v>
      </c>
      <c r="O53" s="22">
        <v>-8.9999999999999993E-3</v>
      </c>
      <c r="P53" s="22">
        <v>1E-3</v>
      </c>
      <c r="Q53" s="19">
        <v>42375</v>
      </c>
      <c r="T53" s="18" t="s">
        <v>68</v>
      </c>
      <c r="U53" s="22">
        <v>-8.9999999999999993E-3</v>
      </c>
      <c r="V53" s="22">
        <v>1E-3</v>
      </c>
      <c r="W53" s="19">
        <v>42397</v>
      </c>
    </row>
    <row r="54" spans="5:23">
      <c r="N54" s="10">
        <v>42369</v>
      </c>
      <c r="O54" s="22">
        <v>2E-3</v>
      </c>
      <c r="P54" s="22">
        <v>-8.9999999999999993E-3</v>
      </c>
      <c r="Q54" s="19">
        <v>42341</v>
      </c>
      <c r="T54" s="18" t="s">
        <v>69</v>
      </c>
      <c r="U54" s="22">
        <v>2E-3</v>
      </c>
      <c r="V54" s="22">
        <v>-8.9999999999999993E-3</v>
      </c>
      <c r="W54" s="19">
        <v>42368</v>
      </c>
    </row>
    <row r="55" spans="5:23">
      <c r="N55" s="10">
        <v>42338</v>
      </c>
      <c r="O55" s="22">
        <v>-2.3E-2</v>
      </c>
      <c r="P55" s="22">
        <v>2E-3</v>
      </c>
      <c r="Q55" s="19">
        <v>42312</v>
      </c>
      <c r="T55" s="18" t="s">
        <v>70</v>
      </c>
      <c r="U55" s="22">
        <v>-2.3E-2</v>
      </c>
      <c r="V55" s="22">
        <v>2E-3</v>
      </c>
      <c r="W55" s="19">
        <v>42338</v>
      </c>
    </row>
    <row r="56" spans="5:23">
      <c r="N56" s="10">
        <v>42308</v>
      </c>
      <c r="O56" s="22">
        <v>-1.4E-2</v>
      </c>
      <c r="P56" s="22">
        <v>-2.3E-2</v>
      </c>
      <c r="Q56" s="19">
        <v>42282</v>
      </c>
      <c r="T56" s="18" t="s">
        <v>71</v>
      </c>
      <c r="U56" s="22">
        <v>-1.4E-2</v>
      </c>
      <c r="V56" s="22">
        <v>-2.3E-2</v>
      </c>
      <c r="W56" s="19">
        <v>42306</v>
      </c>
    </row>
    <row r="57" spans="5:23">
      <c r="N57" s="10">
        <v>42277</v>
      </c>
      <c r="O57" s="22">
        <v>5.0000000000000001E-3</v>
      </c>
      <c r="P57" s="22">
        <v>-1.4E-2</v>
      </c>
      <c r="Q57" s="19">
        <v>42250</v>
      </c>
      <c r="T57" s="18" t="s">
        <v>72</v>
      </c>
      <c r="U57" s="22">
        <v>5.0000000000000001E-3</v>
      </c>
      <c r="V57" s="22">
        <v>-1.4E-2</v>
      </c>
      <c r="W57" s="19">
        <v>42275</v>
      </c>
    </row>
    <row r="58" spans="5:23">
      <c r="N58" s="10">
        <v>42247</v>
      </c>
      <c r="O58" s="22">
        <v>-1.7999999999999999E-2</v>
      </c>
      <c r="P58" s="22">
        <v>5.0000000000000001E-3</v>
      </c>
      <c r="Q58" s="19">
        <v>42221</v>
      </c>
      <c r="T58" s="18" t="s">
        <v>73</v>
      </c>
      <c r="U58" s="22">
        <v>-1.7999999999999999E-2</v>
      </c>
      <c r="V58" s="22">
        <v>5.0000000000000001E-3</v>
      </c>
      <c r="W58" s="19">
        <v>42243</v>
      </c>
    </row>
    <row r="59" spans="5:23">
      <c r="N59" s="10">
        <v>42216</v>
      </c>
      <c r="O59" s="22">
        <v>8.9999999999999993E-3</v>
      </c>
      <c r="P59" s="22">
        <v>-1.7999999999999999E-2</v>
      </c>
      <c r="Q59" s="19">
        <v>42191</v>
      </c>
      <c r="T59" s="18" t="s">
        <v>74</v>
      </c>
      <c r="U59" s="22">
        <v>8.9999999999999993E-3</v>
      </c>
      <c r="V59" s="22">
        <v>-1.7999999999999999E-2</v>
      </c>
      <c r="W59" s="19">
        <v>42214</v>
      </c>
    </row>
    <row r="60" spans="5:23">
      <c r="N60" s="10">
        <v>42185</v>
      </c>
      <c r="O60" s="22">
        <v>3.4000000000000002E-2</v>
      </c>
      <c r="P60" s="22">
        <v>8.9999999999999993E-3</v>
      </c>
      <c r="Q60" s="19">
        <v>42158</v>
      </c>
      <c r="T60" s="18" t="s">
        <v>75</v>
      </c>
      <c r="U60" s="22">
        <v>3.4000000000000002E-2</v>
      </c>
      <c r="V60" s="22">
        <v>8.9999999999999993E-3</v>
      </c>
      <c r="W60" s="19">
        <v>42184</v>
      </c>
    </row>
    <row r="61" spans="5:23">
      <c r="N61" s="10">
        <v>42155</v>
      </c>
      <c r="O61" s="22">
        <v>1.0999999999999999E-2</v>
      </c>
      <c r="P61" s="22">
        <v>3.4000000000000002E-2</v>
      </c>
      <c r="Q61" s="19">
        <v>42129</v>
      </c>
      <c r="T61" s="18" t="s">
        <v>76</v>
      </c>
      <c r="U61" s="22">
        <v>1.0999999999999999E-2</v>
      </c>
      <c r="V61" s="22">
        <v>3.4000000000000002E-2</v>
      </c>
      <c r="W61" s="19">
        <v>42152</v>
      </c>
    </row>
    <row r="62" spans="5:23">
      <c r="N62" s="10">
        <v>42124</v>
      </c>
      <c r="O62" s="22">
        <v>3.1E-2</v>
      </c>
      <c r="P62" s="22">
        <v>1.0999999999999999E-2</v>
      </c>
      <c r="Q62" s="19">
        <v>42100</v>
      </c>
      <c r="T62" s="18" t="s">
        <v>77</v>
      </c>
      <c r="U62" s="22">
        <v>3.1E-2</v>
      </c>
      <c r="V62" s="22">
        <v>1.0999999999999999E-2</v>
      </c>
      <c r="W62" s="19">
        <v>42123</v>
      </c>
    </row>
    <row r="63" spans="5:23">
      <c r="N63" s="10">
        <v>42094</v>
      </c>
      <c r="O63" s="22">
        <v>1.7000000000000001E-2</v>
      </c>
      <c r="P63" s="22">
        <v>3.1E-2</v>
      </c>
      <c r="Q63" s="19">
        <v>42067</v>
      </c>
      <c r="T63" s="18" t="s">
        <v>78</v>
      </c>
      <c r="U63" s="22">
        <v>1.7000000000000001E-2</v>
      </c>
      <c r="V63" s="22">
        <v>3.1E-2</v>
      </c>
      <c r="W63" s="19">
        <v>42093</v>
      </c>
    </row>
    <row r="64" spans="5:23">
      <c r="N64" s="10">
        <v>42063</v>
      </c>
      <c r="O64" s="22">
        <v>-3.6999999999999998E-2</v>
      </c>
      <c r="P64" s="22">
        <v>1.7000000000000001E-2</v>
      </c>
      <c r="Q64" s="19">
        <v>42039</v>
      </c>
      <c r="T64" s="18" t="s">
        <v>79</v>
      </c>
      <c r="U64" s="22">
        <v>-3.6999999999999998E-2</v>
      </c>
      <c r="V64" s="22">
        <v>1.7000000000000001E-2</v>
      </c>
      <c r="W64" s="19">
        <v>42062</v>
      </c>
    </row>
    <row r="65" spans="14:23">
      <c r="N65" s="10">
        <v>42035</v>
      </c>
      <c r="O65" s="22">
        <v>8.0000000000000002E-3</v>
      </c>
      <c r="P65" s="22">
        <v>-3.6999999999999998E-2</v>
      </c>
      <c r="Q65" s="19">
        <v>42010</v>
      </c>
      <c r="T65" s="18" t="s">
        <v>80</v>
      </c>
      <c r="U65" s="22">
        <v>8.0000000000000002E-3</v>
      </c>
      <c r="V65" s="22">
        <v>-3.6999999999999998E-2</v>
      </c>
      <c r="W65" s="19">
        <v>42033</v>
      </c>
    </row>
    <row r="66" spans="14:23">
      <c r="N66" s="10">
        <v>42004</v>
      </c>
      <c r="O66" s="22">
        <v>-1.0999999999999999E-2</v>
      </c>
      <c r="P66" s="22">
        <v>8.0000000000000002E-3</v>
      </c>
      <c r="Q66" s="19">
        <v>41976</v>
      </c>
      <c r="T66" s="18" t="s">
        <v>81</v>
      </c>
      <c r="U66" s="22">
        <v>-1.0999999999999999E-2</v>
      </c>
      <c r="V66" s="22">
        <v>8.0000000000000002E-3</v>
      </c>
      <c r="W66" s="19">
        <v>42004</v>
      </c>
    </row>
    <row r="67" spans="14:23">
      <c r="N67" s="10">
        <v>41973</v>
      </c>
      <c r="O67" s="22">
        <v>3.0000000000000001E-3</v>
      </c>
      <c r="P67" s="22">
        <v>-1.0999999999999999E-2</v>
      </c>
      <c r="Q67" s="19">
        <v>41948</v>
      </c>
      <c r="T67" s="18" t="s">
        <v>82</v>
      </c>
      <c r="U67" s="22">
        <v>3.0000000000000001E-3</v>
      </c>
      <c r="V67" s="22">
        <v>-1.0999999999999999E-2</v>
      </c>
      <c r="W67" s="19">
        <v>41969</v>
      </c>
    </row>
    <row r="68" spans="14:23">
      <c r="N68" s="10">
        <v>41943</v>
      </c>
      <c r="O68" s="22">
        <v>-0.01</v>
      </c>
      <c r="P68" s="22">
        <v>3.0000000000000001E-3</v>
      </c>
      <c r="Q68" s="19">
        <v>41915</v>
      </c>
      <c r="T68" s="18" t="s">
        <v>83</v>
      </c>
      <c r="U68" s="22">
        <v>-0.01</v>
      </c>
      <c r="V68" s="22">
        <v>3.0000000000000001E-3</v>
      </c>
      <c r="W68" s="19">
        <v>41939</v>
      </c>
    </row>
    <row r="69" spans="14:23">
      <c r="N69" s="10">
        <v>41912</v>
      </c>
      <c r="O69" s="22">
        <v>3.3000000000000002E-2</v>
      </c>
      <c r="P69" s="22">
        <v>-0.01</v>
      </c>
      <c r="Q69" s="19">
        <v>41886</v>
      </c>
      <c r="T69" s="18" t="s">
        <v>84</v>
      </c>
      <c r="U69" s="22">
        <v>3.3000000000000002E-2</v>
      </c>
      <c r="V69" s="22">
        <v>-0.01</v>
      </c>
      <c r="W69" s="19">
        <v>41911</v>
      </c>
    </row>
    <row r="70" spans="14:23">
      <c r="N70" s="10">
        <v>41882</v>
      </c>
      <c r="O70" s="22">
        <v>-1.0999999999999999E-2</v>
      </c>
      <c r="P70" s="22">
        <v>3.3000000000000002E-2</v>
      </c>
      <c r="Q70" s="19">
        <v>41856</v>
      </c>
      <c r="T70" s="18" t="s">
        <v>85</v>
      </c>
      <c r="U70" s="22">
        <v>-1.0999999999999999E-2</v>
      </c>
      <c r="V70" s="22">
        <v>3.3000000000000002E-2</v>
      </c>
      <c r="W70" s="19">
        <v>41879</v>
      </c>
    </row>
    <row r="71" spans="14:23">
      <c r="N71" s="10">
        <v>41851</v>
      </c>
      <c r="O71" s="22">
        <v>6.0999999999999999E-2</v>
      </c>
      <c r="P71" s="22">
        <v>-1.0999999999999999E-2</v>
      </c>
      <c r="Q71" s="19">
        <v>41823</v>
      </c>
      <c r="T71" s="18" t="s">
        <v>86</v>
      </c>
      <c r="U71" s="22">
        <v>6.0999999999999999E-2</v>
      </c>
      <c r="V71" s="22">
        <v>-1.0999999999999999E-2</v>
      </c>
      <c r="W71" s="19">
        <v>41848</v>
      </c>
    </row>
    <row r="72" spans="14:23">
      <c r="N72" s="10">
        <v>41820</v>
      </c>
      <c r="O72" s="22">
        <v>4.0000000000000001E-3</v>
      </c>
      <c r="P72" s="22">
        <v>6.0999999999999999E-2</v>
      </c>
      <c r="Q72" s="19">
        <v>41794</v>
      </c>
      <c r="T72" s="18" t="s">
        <v>87</v>
      </c>
      <c r="U72" s="22">
        <v>4.0000000000000001E-3</v>
      </c>
      <c r="V72" s="22">
        <v>6.0999999999999999E-2</v>
      </c>
      <c r="W72" s="19">
        <v>41820</v>
      </c>
    </row>
    <row r="73" spans="14:23">
      <c r="N73" s="10">
        <v>41790</v>
      </c>
      <c r="O73" s="22">
        <v>3.4000000000000002E-2</v>
      </c>
      <c r="P73" s="22">
        <v>4.0000000000000001E-3</v>
      </c>
      <c r="Q73" s="19">
        <v>41764</v>
      </c>
      <c r="T73" s="18" t="s">
        <v>88</v>
      </c>
      <c r="U73" s="22">
        <v>3.4000000000000002E-2</v>
      </c>
      <c r="V73" s="22">
        <v>4.0000000000000001E-3</v>
      </c>
      <c r="W73" s="19">
        <v>41788</v>
      </c>
    </row>
    <row r="74" spans="14:23">
      <c r="N74" s="10">
        <v>41759</v>
      </c>
      <c r="O74" s="22">
        <v>-8.0000000000000002E-3</v>
      </c>
      <c r="P74" s="22">
        <v>3.4000000000000002E-2</v>
      </c>
      <c r="Q74" s="19">
        <v>41732</v>
      </c>
      <c r="T74" s="18" t="s">
        <v>89</v>
      </c>
      <c r="U74" s="22">
        <v>-8.0000000000000002E-3</v>
      </c>
      <c r="V74" s="22">
        <v>3.4000000000000002E-2</v>
      </c>
      <c r="W74" s="19">
        <v>41757</v>
      </c>
    </row>
    <row r="75" spans="14:23">
      <c r="N75" s="10">
        <v>41729</v>
      </c>
      <c r="O75" s="22">
        <v>1E-3</v>
      </c>
      <c r="P75" s="22">
        <v>-8.0000000000000002E-3</v>
      </c>
      <c r="Q75" s="19">
        <v>41703</v>
      </c>
      <c r="T75" s="18" t="s">
        <v>90</v>
      </c>
      <c r="U75" s="22">
        <v>1E-3</v>
      </c>
      <c r="V75" s="22">
        <v>-8.0000000000000002E-3</v>
      </c>
      <c r="W75" s="19">
        <v>41725</v>
      </c>
    </row>
    <row r="76" spans="14:23">
      <c r="N76" s="10">
        <v>41698</v>
      </c>
      <c r="O76" s="22">
        <v>-8.6999999999999994E-2</v>
      </c>
      <c r="P76" s="22">
        <v>1E-3</v>
      </c>
      <c r="Q76" s="19">
        <v>41675</v>
      </c>
      <c r="T76" s="18" t="s">
        <v>91</v>
      </c>
      <c r="U76" s="22">
        <v>-8.6999999999999994E-2</v>
      </c>
      <c r="V76" s="22">
        <v>1E-3</v>
      </c>
      <c r="W76" s="19">
        <v>41698</v>
      </c>
    </row>
    <row r="77" spans="14:23">
      <c r="N77" s="10">
        <v>41670</v>
      </c>
      <c r="O77" s="22">
        <v>2E-3</v>
      </c>
      <c r="P77" s="22">
        <v>-8.6999999999999994E-2</v>
      </c>
      <c r="Q77" s="19">
        <v>41645</v>
      </c>
      <c r="T77" s="18" t="s">
        <v>92</v>
      </c>
      <c r="U77" s="22">
        <v>2E-3</v>
      </c>
      <c r="V77" s="22">
        <v>-8.6999999999999994E-2</v>
      </c>
      <c r="W77" s="18" t="s">
        <v>15</v>
      </c>
    </row>
    <row r="78" spans="14:23">
      <c r="N78" s="10">
        <v>41639</v>
      </c>
      <c r="O78" s="22">
        <v>-6.0000000000000001E-3</v>
      </c>
      <c r="P78" s="22">
        <v>2E-3</v>
      </c>
      <c r="Q78" s="19">
        <v>41612</v>
      </c>
      <c r="T78" s="18" t="s">
        <v>93</v>
      </c>
      <c r="U78" s="22">
        <v>-6.0000000000000001E-3</v>
      </c>
      <c r="V78" s="22">
        <v>2E-3</v>
      </c>
      <c r="W78" s="19">
        <v>41638</v>
      </c>
    </row>
    <row r="79" spans="14:23">
      <c r="N79" s="10">
        <v>41608</v>
      </c>
      <c r="O79" s="22">
        <v>-5.6000000000000001E-2</v>
      </c>
      <c r="P79" s="22">
        <v>-6.0000000000000001E-3</v>
      </c>
      <c r="Q79" s="19">
        <v>41583</v>
      </c>
      <c r="T79" s="18" t="s">
        <v>94</v>
      </c>
      <c r="U79" s="22">
        <v>-5.6000000000000001E-2</v>
      </c>
      <c r="V79" s="22">
        <v>-6.0000000000000001E-3</v>
      </c>
      <c r="W79" s="19">
        <v>41603</v>
      </c>
    </row>
    <row r="80" spans="14:23">
      <c r="N80" s="10">
        <v>41578</v>
      </c>
      <c r="O80" s="22">
        <v>-1.6E-2</v>
      </c>
      <c r="P80" s="22">
        <v>-5.6000000000000001E-2</v>
      </c>
      <c r="Q80" s="19">
        <v>41550</v>
      </c>
      <c r="T80" s="18" t="s">
        <v>95</v>
      </c>
      <c r="U80" s="22">
        <v>-1.6E-2</v>
      </c>
      <c r="V80" s="22">
        <v>-5.6000000000000001E-2</v>
      </c>
      <c r="W80" s="19">
        <v>41575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0F2-C725-824E-85C7-899D976BB4B2}">
  <dimension ref="A1:Z102"/>
  <sheetViews>
    <sheetView workbookViewId="0">
      <selection activeCell="C32" sqref="C32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6">
      <c r="A2" s="16"/>
      <c r="B2" s="27" t="s">
        <v>3</v>
      </c>
      <c r="C2" s="27"/>
      <c r="D2" s="27"/>
      <c r="E2" s="27" t="s">
        <v>4</v>
      </c>
      <c r="F2" s="27"/>
      <c r="G2" s="27"/>
      <c r="O2" s="11" t="s">
        <v>375</v>
      </c>
      <c r="P2" s="11" t="s">
        <v>15</v>
      </c>
      <c r="Q2" s="12" t="s">
        <v>15</v>
      </c>
      <c r="R2" t="e">
        <f>VLOOKUP(N2,N:O,2,FALSE)</f>
        <v>#N/A</v>
      </c>
      <c r="T2" s="18" t="s">
        <v>17</v>
      </c>
      <c r="U2" s="18" t="s">
        <v>167</v>
      </c>
      <c r="V2" s="18" t="s">
        <v>15</v>
      </c>
      <c r="W2" s="19">
        <v>43956</v>
      </c>
      <c r="Y2" t="str">
        <f>LEFT(U2,7)</f>
        <v>-399.32</v>
      </c>
      <c r="Z2" t="str">
        <f>LEFT(V2,7)</f>
        <v>-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1" t="s">
        <v>376</v>
      </c>
      <c r="P3" s="11" t="s">
        <v>375</v>
      </c>
      <c r="Q3" s="12">
        <v>43894</v>
      </c>
      <c r="R3" t="str">
        <f t="shared" ref="R3:R37" si="0">VLOOKUP(N4,N:O,2,FALSE)</f>
        <v>-488.80</v>
      </c>
      <c r="T3" s="18" t="s">
        <v>18</v>
      </c>
      <c r="U3" s="18" t="s">
        <v>168</v>
      </c>
      <c r="V3" s="18" t="s">
        <v>167</v>
      </c>
      <c r="W3" s="19">
        <v>43923</v>
      </c>
      <c r="Y3" t="str">
        <f t="shared" ref="Y3:Z66" si="1">LEFT(U3,7)</f>
        <v>-453.38</v>
      </c>
      <c r="Z3" t="str">
        <f t="shared" si="1"/>
        <v>-399.32</v>
      </c>
    </row>
    <row r="4" spans="1:26">
      <c r="A4" s="10">
        <v>41729</v>
      </c>
      <c r="B4" s="14">
        <f>ABS(VLOOKUP(A4,N:P,3,FALSE))</f>
        <v>428.35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1" t="s">
        <v>377</v>
      </c>
      <c r="P4" s="11" t="s">
        <v>376</v>
      </c>
      <c r="Q4" s="12">
        <v>43866</v>
      </c>
      <c r="R4" t="str">
        <f t="shared" si="0"/>
        <v>-436.91</v>
      </c>
      <c r="T4" s="18" t="s">
        <v>19</v>
      </c>
      <c r="U4" s="18" t="s">
        <v>169</v>
      </c>
      <c r="V4" s="18" t="s">
        <v>168</v>
      </c>
      <c r="W4" s="19">
        <v>43896</v>
      </c>
      <c r="Y4" t="str">
        <f t="shared" si="1"/>
        <v>-488.80</v>
      </c>
      <c r="Z4" t="str">
        <f t="shared" si="1"/>
        <v>-453.38</v>
      </c>
    </row>
    <row r="5" spans="1:26">
      <c r="A5" s="10">
        <v>41820</v>
      </c>
      <c r="B5" s="14">
        <f t="shared" ref="B5:B25" si="2">ABS(VLOOKUP(A5,N:P,3,FALSE))</f>
        <v>420.7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3">EDATE(I4,3)</f>
        <v>41820</v>
      </c>
      <c r="N5" s="10">
        <v>43861</v>
      </c>
      <c r="O5" s="11" t="s">
        <v>378</v>
      </c>
      <c r="P5" s="11" t="s">
        <v>377</v>
      </c>
      <c r="Q5" s="12">
        <v>43837</v>
      </c>
      <c r="R5" t="str">
        <f t="shared" si="0"/>
        <v>-473.69</v>
      </c>
      <c r="T5" s="18" t="s">
        <v>20</v>
      </c>
      <c r="U5" s="18" t="s">
        <v>170</v>
      </c>
      <c r="V5" s="18" t="s">
        <v>169</v>
      </c>
      <c r="W5" s="19">
        <v>43866</v>
      </c>
      <c r="Y5" t="str">
        <f t="shared" si="1"/>
        <v>-436.91</v>
      </c>
      <c r="Z5" t="str">
        <f t="shared" si="1"/>
        <v>-488.80</v>
      </c>
    </row>
    <row r="6" spans="1:26">
      <c r="A6" s="10">
        <v>41912</v>
      </c>
      <c r="B6" s="14">
        <f t="shared" si="2"/>
        <v>412.75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3"/>
        <v>41912</v>
      </c>
      <c r="N6" s="10">
        <v>43830</v>
      </c>
      <c r="O6" s="11" t="s">
        <v>379</v>
      </c>
      <c r="P6" s="11" t="s">
        <v>378</v>
      </c>
      <c r="Q6" s="12">
        <v>43803</v>
      </c>
      <c r="R6" t="str">
        <f t="shared" si="0"/>
        <v>-515.31</v>
      </c>
      <c r="T6" s="18" t="s">
        <v>21</v>
      </c>
      <c r="U6" s="18" t="s">
        <v>171</v>
      </c>
      <c r="V6" s="18" t="s">
        <v>170</v>
      </c>
      <c r="W6" s="19">
        <v>43837</v>
      </c>
      <c r="Y6" t="str">
        <f t="shared" si="1"/>
        <v>-473.69</v>
      </c>
      <c r="Z6" t="str">
        <f t="shared" si="1"/>
        <v>-436.91</v>
      </c>
    </row>
    <row r="7" spans="1:26">
      <c r="A7" s="10">
        <v>42004</v>
      </c>
      <c r="B7" s="14">
        <f t="shared" si="2"/>
        <v>400.21</v>
      </c>
      <c r="C7" s="3">
        <v>0</v>
      </c>
      <c r="D7" s="3"/>
      <c r="E7" s="3">
        <v>17.3</v>
      </c>
      <c r="F7" s="3">
        <v>1.7</v>
      </c>
      <c r="G7" s="3"/>
      <c r="I7" s="10">
        <f t="shared" si="3"/>
        <v>42003</v>
      </c>
      <c r="N7" s="10">
        <v>43799</v>
      </c>
      <c r="O7" s="11" t="s">
        <v>380</v>
      </c>
      <c r="P7" s="11" t="s">
        <v>379</v>
      </c>
      <c r="Q7" s="12">
        <v>43774</v>
      </c>
      <c r="R7" t="str">
        <f t="shared" si="0"/>
        <v>-535.44</v>
      </c>
      <c r="T7" s="18" t="s">
        <v>22</v>
      </c>
      <c r="U7" s="18" t="s">
        <v>172</v>
      </c>
      <c r="V7" s="18" t="s">
        <v>171</v>
      </c>
      <c r="W7" s="19">
        <v>43804</v>
      </c>
      <c r="Y7" t="str">
        <f t="shared" si="1"/>
        <v>-515.31</v>
      </c>
      <c r="Z7" t="str">
        <f t="shared" si="1"/>
        <v>-473.69</v>
      </c>
    </row>
    <row r="8" spans="1:26">
      <c r="A8" s="10">
        <v>42094</v>
      </c>
      <c r="B8" s="14">
        <f t="shared" si="2"/>
        <v>385.37</v>
      </c>
      <c r="C8" s="3">
        <v>0</v>
      </c>
      <c r="D8" s="3"/>
      <c r="E8" s="3">
        <v>21</v>
      </c>
      <c r="F8" s="3">
        <v>2.1</v>
      </c>
      <c r="G8" s="3"/>
      <c r="I8" s="10">
        <f t="shared" si="3"/>
        <v>42093</v>
      </c>
      <c r="N8" s="10">
        <v>43769</v>
      </c>
      <c r="O8" s="11" t="s">
        <v>381</v>
      </c>
      <c r="P8" s="11" t="s">
        <v>380</v>
      </c>
      <c r="Q8" s="12">
        <v>43741</v>
      </c>
      <c r="R8" t="str">
        <f t="shared" si="0"/>
        <v>-527.14</v>
      </c>
      <c r="T8" s="18" t="s">
        <v>23</v>
      </c>
      <c r="U8" s="18" t="s">
        <v>173</v>
      </c>
      <c r="V8" s="18" t="s">
        <v>172</v>
      </c>
      <c r="W8" s="19">
        <v>43774</v>
      </c>
      <c r="Y8" t="str">
        <f t="shared" si="1"/>
        <v>-535.44</v>
      </c>
      <c r="Z8" t="str">
        <f t="shared" si="1"/>
        <v>-515.31</v>
      </c>
    </row>
    <row r="9" spans="1:26">
      <c r="A9" s="10">
        <v>42185</v>
      </c>
      <c r="B9" s="14">
        <f t="shared" si="2"/>
        <v>434.45</v>
      </c>
      <c r="C9" s="3">
        <v>0</v>
      </c>
      <c r="D9" s="3"/>
      <c r="E9" s="3">
        <v>24.9</v>
      </c>
      <c r="F9" s="3">
        <v>3</v>
      </c>
      <c r="G9" s="3"/>
      <c r="I9" s="10">
        <f t="shared" si="3"/>
        <v>42185</v>
      </c>
      <c r="N9" s="10">
        <v>43738</v>
      </c>
      <c r="O9" s="11" t="s">
        <v>382</v>
      </c>
      <c r="P9" s="11" t="s">
        <v>381</v>
      </c>
      <c r="Q9" s="12">
        <v>43713</v>
      </c>
      <c r="R9" t="str">
        <f t="shared" si="0"/>
        <v>-555.08</v>
      </c>
      <c r="T9" s="18" t="s">
        <v>24</v>
      </c>
      <c r="U9" s="18" t="s">
        <v>174</v>
      </c>
      <c r="V9" s="18" t="s">
        <v>173</v>
      </c>
      <c r="W9" s="19">
        <v>43742</v>
      </c>
      <c r="Y9" t="str">
        <f t="shared" si="1"/>
        <v>-527.14</v>
      </c>
      <c r="Z9" t="str">
        <f t="shared" si="1"/>
        <v>-535.44</v>
      </c>
    </row>
    <row r="10" spans="1:26">
      <c r="A10" s="10">
        <v>42277</v>
      </c>
      <c r="B10" s="14">
        <f t="shared" si="2"/>
        <v>488.11</v>
      </c>
      <c r="C10" s="3">
        <v>0</v>
      </c>
      <c r="D10" s="3"/>
      <c r="E10" s="3">
        <v>28.7</v>
      </c>
      <c r="F10" s="3">
        <v>3.4</v>
      </c>
      <c r="G10" s="3"/>
      <c r="I10" s="10">
        <f t="shared" si="3"/>
        <v>42277</v>
      </c>
      <c r="N10" s="10">
        <v>43708</v>
      </c>
      <c r="O10" s="11" t="s">
        <v>383</v>
      </c>
      <c r="P10" s="11" t="s">
        <v>382</v>
      </c>
      <c r="Q10" s="12">
        <v>43682</v>
      </c>
      <c r="R10" t="str">
        <f t="shared" si="0"/>
        <v>-558.47</v>
      </c>
      <c r="T10" s="18" t="s">
        <v>25</v>
      </c>
      <c r="U10" s="18" t="s">
        <v>175</v>
      </c>
      <c r="V10" s="18" t="s">
        <v>174</v>
      </c>
      <c r="W10" s="19">
        <v>43712</v>
      </c>
      <c r="Y10" t="str">
        <f t="shared" si="1"/>
        <v>-555.08</v>
      </c>
      <c r="Z10" t="str">
        <f t="shared" si="1"/>
        <v>-527.14</v>
      </c>
    </row>
    <row r="11" spans="1:26">
      <c r="A11" s="10">
        <v>42369</v>
      </c>
      <c r="B11" s="14">
        <f t="shared" si="2"/>
        <v>435.71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3"/>
        <v>42368</v>
      </c>
      <c r="N11" s="10">
        <v>43677</v>
      </c>
      <c r="O11" s="11" t="s">
        <v>384</v>
      </c>
      <c r="P11" s="11" t="s">
        <v>383</v>
      </c>
      <c r="Q11" s="12">
        <v>43649</v>
      </c>
      <c r="R11" t="str">
        <f t="shared" si="0"/>
        <v>-519.79</v>
      </c>
      <c r="T11" s="18" t="s">
        <v>26</v>
      </c>
      <c r="U11" s="18" t="s">
        <v>176</v>
      </c>
      <c r="V11" s="18" t="s">
        <v>175</v>
      </c>
      <c r="W11" s="19">
        <v>43679</v>
      </c>
      <c r="Y11" t="str">
        <f t="shared" si="1"/>
        <v>-558.47</v>
      </c>
      <c r="Z11" t="str">
        <f t="shared" si="1"/>
        <v>-555.08</v>
      </c>
    </row>
    <row r="12" spans="1:26">
      <c r="A12" s="10">
        <v>42460</v>
      </c>
      <c r="B12" s="14">
        <f t="shared" si="2"/>
        <v>440.28</v>
      </c>
      <c r="C12" s="3">
        <v>0</v>
      </c>
      <c r="D12" s="3"/>
      <c r="E12" s="3">
        <v>38.9</v>
      </c>
      <c r="F12" s="3">
        <v>4.7</v>
      </c>
      <c r="G12" s="3"/>
      <c r="I12" s="10">
        <f t="shared" si="3"/>
        <v>42459</v>
      </c>
      <c r="N12" s="10">
        <v>43646</v>
      </c>
      <c r="O12" s="11" t="s">
        <v>385</v>
      </c>
      <c r="P12" s="11" t="s">
        <v>384</v>
      </c>
      <c r="Q12" s="12">
        <v>43621</v>
      </c>
      <c r="R12" t="str">
        <f t="shared" si="0"/>
        <v>-519.06</v>
      </c>
      <c r="T12" s="18" t="s">
        <v>27</v>
      </c>
      <c r="U12" s="18" t="s">
        <v>177</v>
      </c>
      <c r="V12" s="18" t="s">
        <v>176</v>
      </c>
      <c r="W12" s="19">
        <v>43649</v>
      </c>
      <c r="Y12" t="str">
        <f t="shared" si="1"/>
        <v>-519.79</v>
      </c>
      <c r="Z12" t="str">
        <f t="shared" si="1"/>
        <v>-558.47</v>
      </c>
    </row>
    <row r="13" spans="1:26">
      <c r="A13" s="10">
        <v>42551</v>
      </c>
      <c r="B13" s="14">
        <f t="shared" si="2"/>
        <v>419.97</v>
      </c>
      <c r="C13" s="3">
        <v>0</v>
      </c>
      <c r="D13" s="3"/>
      <c r="E13" s="3">
        <v>42.7</v>
      </c>
      <c r="F13" s="3">
        <v>6.2</v>
      </c>
      <c r="G13" s="3"/>
      <c r="I13" s="10">
        <f t="shared" si="3"/>
        <v>42551</v>
      </c>
      <c r="N13" s="10">
        <v>43616</v>
      </c>
      <c r="O13" s="11" t="s">
        <v>386</v>
      </c>
      <c r="P13" s="11" t="s">
        <v>385</v>
      </c>
      <c r="Q13" s="12">
        <v>43588</v>
      </c>
      <c r="R13" t="str">
        <f t="shared" si="0"/>
        <v>-500.03</v>
      </c>
      <c r="T13" s="18" t="s">
        <v>28</v>
      </c>
      <c r="U13" s="18" t="s">
        <v>178</v>
      </c>
      <c r="V13" s="18" t="s">
        <v>177</v>
      </c>
      <c r="W13" s="19">
        <v>43622</v>
      </c>
      <c r="Y13" t="str">
        <f t="shared" si="1"/>
        <v>-519.06</v>
      </c>
      <c r="Z13" t="str">
        <f t="shared" si="1"/>
        <v>-519.79</v>
      </c>
    </row>
    <row r="14" spans="1:26">
      <c r="A14" s="10">
        <v>42643</v>
      </c>
      <c r="B14" s="14">
        <f t="shared" si="2"/>
        <v>406.41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3"/>
        <v>42643</v>
      </c>
      <c r="N14" s="10">
        <v>43585</v>
      </c>
      <c r="O14" s="11" t="s">
        <v>387</v>
      </c>
      <c r="P14" s="11" t="s">
        <v>386</v>
      </c>
      <c r="Q14" s="12">
        <v>43558</v>
      </c>
      <c r="R14" t="str">
        <f t="shared" si="0"/>
        <v>-511.34</v>
      </c>
      <c r="T14" s="18" t="s">
        <v>29</v>
      </c>
      <c r="U14" s="18" t="s">
        <v>179</v>
      </c>
      <c r="V14" s="18" t="s">
        <v>178</v>
      </c>
      <c r="W14" s="19">
        <v>43594</v>
      </c>
      <c r="Y14" t="str">
        <f t="shared" si="1"/>
        <v>-500.03</v>
      </c>
      <c r="Z14" t="str">
        <f t="shared" si="1"/>
        <v>-519.06</v>
      </c>
    </row>
    <row r="15" spans="1:26">
      <c r="A15" s="10">
        <v>42735</v>
      </c>
      <c r="B15" s="14">
        <f t="shared" si="2"/>
        <v>454.84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3"/>
        <v>42734</v>
      </c>
      <c r="N15" s="10">
        <v>43555</v>
      </c>
      <c r="O15" s="11" t="s">
        <v>388</v>
      </c>
      <c r="P15" s="11" t="s">
        <v>387</v>
      </c>
      <c r="Q15" s="12">
        <v>43529</v>
      </c>
      <c r="R15" t="str">
        <f t="shared" si="0"/>
        <v>-599.00</v>
      </c>
      <c r="T15" s="18" t="s">
        <v>30</v>
      </c>
      <c r="U15" s="18" t="s">
        <v>180</v>
      </c>
      <c r="V15" s="18" t="s">
        <v>179</v>
      </c>
      <c r="W15" s="19">
        <v>43572</v>
      </c>
      <c r="Y15" t="str">
        <f t="shared" si="1"/>
        <v>-511.34</v>
      </c>
      <c r="Z15" t="str">
        <f t="shared" si="1"/>
        <v>-500.03</v>
      </c>
    </row>
    <row r="16" spans="1:26">
      <c r="A16" s="10">
        <v>42825</v>
      </c>
      <c r="B16" s="14">
        <f t="shared" si="2"/>
        <v>449.1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3"/>
        <v>42824</v>
      </c>
      <c r="N16" s="10">
        <v>43524</v>
      </c>
      <c r="O16" s="11" t="s">
        <v>389</v>
      </c>
      <c r="P16" s="11" t="s">
        <v>388</v>
      </c>
      <c r="Q16" s="12">
        <v>43501</v>
      </c>
      <c r="R16" t="str">
        <f t="shared" si="0"/>
        <v>-505.29</v>
      </c>
      <c r="T16" s="18" t="s">
        <v>31</v>
      </c>
      <c r="U16" s="18" t="s">
        <v>181</v>
      </c>
      <c r="V16" s="18" t="s">
        <v>180</v>
      </c>
      <c r="W16" s="19">
        <v>43529</v>
      </c>
      <c r="Y16" t="str">
        <f t="shared" si="1"/>
        <v>-599.00</v>
      </c>
      <c r="Z16" t="str">
        <f t="shared" si="1"/>
        <v>-511.34</v>
      </c>
    </row>
    <row r="17" spans="1:26">
      <c r="A17" s="10">
        <v>42916</v>
      </c>
      <c r="B17" s="14">
        <f t="shared" si="2"/>
        <v>463.91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3"/>
        <v>42916</v>
      </c>
      <c r="N17" s="10">
        <v>43496</v>
      </c>
      <c r="O17" s="11" t="s">
        <v>390</v>
      </c>
      <c r="P17" s="11" t="s">
        <v>389</v>
      </c>
      <c r="Q17" s="12">
        <v>43472</v>
      </c>
      <c r="R17" t="str">
        <f t="shared" si="0"/>
        <v>-565.34</v>
      </c>
      <c r="T17" s="18" t="s">
        <v>32</v>
      </c>
      <c r="U17" s="18" t="s">
        <v>182</v>
      </c>
      <c r="V17" s="18" t="s">
        <v>181</v>
      </c>
      <c r="W17" s="19">
        <v>43499</v>
      </c>
      <c r="Y17" t="str">
        <f t="shared" si="1"/>
        <v>-505.29</v>
      </c>
      <c r="Z17" t="str">
        <f t="shared" si="1"/>
        <v>-599.00</v>
      </c>
    </row>
    <row r="18" spans="1:26">
      <c r="A18" s="10">
        <v>43008</v>
      </c>
      <c r="B18" s="14">
        <f t="shared" si="2"/>
        <v>443.06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3"/>
        <v>43008</v>
      </c>
      <c r="N18" s="10">
        <v>43465</v>
      </c>
      <c r="O18" s="11" t="s">
        <v>391</v>
      </c>
      <c r="P18" s="11" t="s">
        <v>390</v>
      </c>
      <c r="Q18" s="12">
        <v>43439</v>
      </c>
      <c r="R18" t="str">
        <f t="shared" si="0"/>
        <v>-556.99</v>
      </c>
      <c r="T18" s="18" t="s">
        <v>33</v>
      </c>
      <c r="U18" s="18" t="s">
        <v>183</v>
      </c>
      <c r="V18" s="18" t="s">
        <v>182</v>
      </c>
      <c r="W18" s="19">
        <v>43472</v>
      </c>
      <c r="Y18" t="str">
        <f t="shared" si="1"/>
        <v>-565.34</v>
      </c>
      <c r="Z18" t="str">
        <f t="shared" si="1"/>
        <v>-505.29</v>
      </c>
    </row>
    <row r="19" spans="1:26">
      <c r="A19" s="10">
        <v>43100</v>
      </c>
      <c r="B19" s="14">
        <f t="shared" si="2"/>
        <v>508.8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3"/>
        <v>43099</v>
      </c>
      <c r="N19" s="10">
        <v>43434</v>
      </c>
      <c r="O19" s="11" t="s">
        <v>392</v>
      </c>
      <c r="P19" s="11" t="s">
        <v>391</v>
      </c>
      <c r="Q19" s="12">
        <v>43409</v>
      </c>
      <c r="R19" t="str">
        <f t="shared" si="0"/>
        <v>-536.85</v>
      </c>
      <c r="T19" s="18" t="s">
        <v>34</v>
      </c>
      <c r="U19" s="18" t="s">
        <v>184</v>
      </c>
      <c r="V19" s="18" t="s">
        <v>183</v>
      </c>
      <c r="W19" s="19">
        <v>43440</v>
      </c>
      <c r="Y19" t="str">
        <f t="shared" si="1"/>
        <v>-556.99</v>
      </c>
      <c r="Z19" t="str">
        <f t="shared" si="1"/>
        <v>-565.34</v>
      </c>
    </row>
    <row r="20" spans="1:26">
      <c r="A20" s="10">
        <v>43190</v>
      </c>
      <c r="B20" s="14">
        <f t="shared" si="2"/>
        <v>555.36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3"/>
        <v>43189</v>
      </c>
      <c r="N20" s="10">
        <v>43404</v>
      </c>
      <c r="O20" s="11" t="s">
        <v>393</v>
      </c>
      <c r="P20" s="11" t="s">
        <v>392</v>
      </c>
      <c r="Q20" s="12">
        <v>43376</v>
      </c>
      <c r="R20" t="str">
        <f t="shared" si="0"/>
        <v>-504.16</v>
      </c>
      <c r="T20" s="18" t="s">
        <v>35</v>
      </c>
      <c r="U20" s="18" t="s">
        <v>185</v>
      </c>
      <c r="V20" s="18" t="s">
        <v>184</v>
      </c>
      <c r="W20" s="19">
        <v>43406</v>
      </c>
      <c r="Y20" t="str">
        <f t="shared" si="1"/>
        <v>-536.85</v>
      </c>
      <c r="Z20" t="str">
        <f t="shared" si="1"/>
        <v>-556.99</v>
      </c>
    </row>
    <row r="21" spans="1:26">
      <c r="A21" s="10">
        <v>43281</v>
      </c>
      <c r="B21" s="14">
        <f t="shared" si="2"/>
        <v>425.61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3"/>
        <v>43281</v>
      </c>
      <c r="N21" s="10">
        <v>43373</v>
      </c>
      <c r="O21" s="11" t="s">
        <v>394</v>
      </c>
      <c r="P21" s="11" t="s">
        <v>393</v>
      </c>
      <c r="Q21" s="19">
        <v>43349</v>
      </c>
      <c r="R21" t="str">
        <f t="shared" si="0"/>
        <v>-457.39</v>
      </c>
      <c r="T21" s="18" t="s">
        <v>36</v>
      </c>
      <c r="U21" s="18" t="s">
        <v>186</v>
      </c>
      <c r="V21" s="18" t="s">
        <v>185</v>
      </c>
      <c r="W21" s="19">
        <v>43378</v>
      </c>
      <c r="Y21" t="str">
        <f t="shared" si="1"/>
        <v>-504.16</v>
      </c>
      <c r="Z21" t="str">
        <f t="shared" si="1"/>
        <v>-536.85</v>
      </c>
    </row>
    <row r="22" spans="1:26">
      <c r="A22" s="10">
        <v>43373</v>
      </c>
      <c r="B22" s="14">
        <f t="shared" si="2"/>
        <v>536.85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3"/>
        <v>43373</v>
      </c>
      <c r="N22" s="10">
        <v>43343</v>
      </c>
      <c r="O22" s="11" t="s">
        <v>395</v>
      </c>
      <c r="P22" s="11" t="s">
        <v>394</v>
      </c>
      <c r="Q22" s="19">
        <v>43315</v>
      </c>
      <c r="R22" t="str">
        <f t="shared" si="0"/>
        <v>-425.61</v>
      </c>
      <c r="T22" s="18" t="s">
        <v>37</v>
      </c>
      <c r="U22" s="18" t="s">
        <v>187</v>
      </c>
      <c r="V22" s="18" t="s">
        <v>186</v>
      </c>
      <c r="W22" s="19">
        <v>43348</v>
      </c>
      <c r="Y22" t="str">
        <f t="shared" si="1"/>
        <v>-457.39</v>
      </c>
      <c r="Z22" t="str">
        <f t="shared" si="1"/>
        <v>-504.16</v>
      </c>
    </row>
    <row r="23" spans="1:26">
      <c r="A23" s="10">
        <v>43465</v>
      </c>
      <c r="B23" s="14">
        <f t="shared" si="2"/>
        <v>505.29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3"/>
        <v>43464</v>
      </c>
      <c r="N23" s="10">
        <v>43312</v>
      </c>
      <c r="O23" s="11" t="s">
        <v>396</v>
      </c>
      <c r="P23" s="11" t="s">
        <v>395</v>
      </c>
      <c r="Q23" s="19">
        <v>43286</v>
      </c>
      <c r="R23" t="str">
        <f t="shared" si="0"/>
        <v>-460.81</v>
      </c>
      <c r="T23" s="18" t="s">
        <v>38</v>
      </c>
      <c r="U23" s="18" t="s">
        <v>188</v>
      </c>
      <c r="V23" s="18" t="s">
        <v>187</v>
      </c>
      <c r="W23" s="19">
        <v>43315</v>
      </c>
      <c r="Y23" t="str">
        <f t="shared" si="1"/>
        <v>-425.61</v>
      </c>
      <c r="Z23" t="str">
        <f t="shared" si="1"/>
        <v>-457.39</v>
      </c>
    </row>
    <row r="24" spans="1:26">
      <c r="A24" s="10">
        <v>43555</v>
      </c>
      <c r="B24" s="14">
        <f t="shared" si="2"/>
        <v>500.03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3"/>
        <v>43554</v>
      </c>
      <c r="N24" s="10">
        <v>43281</v>
      </c>
      <c r="O24" s="11" t="s">
        <v>397</v>
      </c>
      <c r="P24" s="11" t="s">
        <v>396</v>
      </c>
      <c r="Q24" s="19">
        <v>43256</v>
      </c>
      <c r="R24" t="str">
        <f t="shared" si="0"/>
        <v>-472.10</v>
      </c>
      <c r="T24" s="18" t="s">
        <v>39</v>
      </c>
      <c r="U24" s="18" t="s">
        <v>189</v>
      </c>
      <c r="V24" s="18" t="s">
        <v>188</v>
      </c>
      <c r="W24" s="19">
        <v>43287</v>
      </c>
      <c r="Y24" t="str">
        <f t="shared" si="1"/>
        <v>-460.81</v>
      </c>
      <c r="Z24" t="str">
        <f t="shared" si="1"/>
        <v>-425.61</v>
      </c>
    </row>
    <row r="25" spans="1:26">
      <c r="A25" s="10">
        <v>43646</v>
      </c>
      <c r="B25" s="14">
        <f t="shared" si="2"/>
        <v>558.47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3"/>
        <v>43646</v>
      </c>
      <c r="N25" s="10">
        <v>43251</v>
      </c>
      <c r="O25" s="11" t="s">
        <v>398</v>
      </c>
      <c r="P25" s="11" t="s">
        <v>397</v>
      </c>
      <c r="Q25" s="19">
        <v>43223</v>
      </c>
      <c r="R25" t="str">
        <f t="shared" si="0"/>
        <v>-555.36</v>
      </c>
      <c r="T25" s="18" t="s">
        <v>40</v>
      </c>
      <c r="U25" s="18" t="s">
        <v>190</v>
      </c>
      <c r="V25" s="18" t="s">
        <v>189</v>
      </c>
      <c r="W25" s="19">
        <v>43257</v>
      </c>
      <c r="Y25" t="str">
        <f t="shared" si="1"/>
        <v>-472.10</v>
      </c>
      <c r="Z25" t="str">
        <f t="shared" si="1"/>
        <v>-460.81</v>
      </c>
    </row>
    <row r="26" spans="1:26">
      <c r="N26" s="10">
        <v>43220</v>
      </c>
      <c r="O26" s="11" t="s">
        <v>399</v>
      </c>
      <c r="P26" s="11" t="s">
        <v>398</v>
      </c>
      <c r="Q26" s="19">
        <v>43194</v>
      </c>
      <c r="R26" t="str">
        <f t="shared" si="0"/>
        <v>-528.81</v>
      </c>
      <c r="T26" s="18" t="s">
        <v>41</v>
      </c>
      <c r="U26" s="18" t="s">
        <v>191</v>
      </c>
      <c r="V26" s="18" t="s">
        <v>190</v>
      </c>
      <c r="W26" s="19">
        <v>43223</v>
      </c>
      <c r="Y26" t="str">
        <f t="shared" si="1"/>
        <v>-555.36</v>
      </c>
      <c r="Z26" t="str">
        <f t="shared" si="1"/>
        <v>-472.10</v>
      </c>
    </row>
    <row r="27" spans="1:26">
      <c r="N27" s="10">
        <v>43190</v>
      </c>
      <c r="O27" s="11" t="s">
        <v>400</v>
      </c>
      <c r="P27" s="11" t="s">
        <v>399</v>
      </c>
      <c r="Q27" s="19">
        <v>43164</v>
      </c>
      <c r="R27" t="str">
        <f t="shared" si="0"/>
        <v>-539.08</v>
      </c>
      <c r="T27" s="18" t="s">
        <v>42</v>
      </c>
      <c r="U27" s="18" t="s">
        <v>192</v>
      </c>
      <c r="V27" s="18" t="s">
        <v>191</v>
      </c>
      <c r="W27" s="19">
        <v>43195</v>
      </c>
      <c r="Y27" t="str">
        <f t="shared" si="1"/>
        <v>-528.81</v>
      </c>
      <c r="Z27" t="str">
        <f t="shared" si="1"/>
        <v>-555.36</v>
      </c>
    </row>
    <row r="28" spans="1:26">
      <c r="N28" s="10">
        <v>43159</v>
      </c>
      <c r="O28" s="11" t="s">
        <v>401</v>
      </c>
      <c r="P28" s="11" t="s">
        <v>400</v>
      </c>
      <c r="Q28" s="19">
        <v>43136</v>
      </c>
      <c r="R28" t="str">
        <f t="shared" si="0"/>
        <v>-508.80</v>
      </c>
      <c r="T28" s="18" t="s">
        <v>43</v>
      </c>
      <c r="U28" s="18" t="s">
        <v>193</v>
      </c>
      <c r="V28" s="18" t="s">
        <v>192</v>
      </c>
      <c r="W28" s="19">
        <v>43166</v>
      </c>
      <c r="Y28" t="str">
        <f t="shared" si="1"/>
        <v>-539.08</v>
      </c>
      <c r="Z28" t="str">
        <f t="shared" si="1"/>
        <v>-528.81</v>
      </c>
    </row>
    <row r="29" spans="1:26">
      <c r="N29" s="10">
        <v>43131</v>
      </c>
      <c r="O29" s="11" t="s">
        <v>402</v>
      </c>
      <c r="P29" s="11" t="s">
        <v>401</v>
      </c>
      <c r="Q29" s="19">
        <v>43105</v>
      </c>
      <c r="R29" t="str">
        <f t="shared" si="0"/>
        <v>-488.53</v>
      </c>
      <c r="T29" s="18" t="s">
        <v>44</v>
      </c>
      <c r="U29" s="18" t="s">
        <v>194</v>
      </c>
      <c r="V29" s="18" t="s">
        <v>193</v>
      </c>
      <c r="W29" s="19">
        <v>43137</v>
      </c>
      <c r="Y29" t="str">
        <f t="shared" si="1"/>
        <v>-508.80</v>
      </c>
      <c r="Z29" t="str">
        <f t="shared" si="1"/>
        <v>-539.08</v>
      </c>
    </row>
    <row r="30" spans="1:26">
      <c r="N30" s="10">
        <v>43100</v>
      </c>
      <c r="O30" s="11" t="s">
        <v>403</v>
      </c>
      <c r="P30" s="11" t="s">
        <v>402</v>
      </c>
      <c r="Q30" s="19">
        <v>43074</v>
      </c>
      <c r="R30" t="str">
        <f t="shared" si="0"/>
        <v>-448.30</v>
      </c>
      <c r="T30" s="18" t="s">
        <v>45</v>
      </c>
      <c r="U30" s="18" t="s">
        <v>195</v>
      </c>
      <c r="V30" s="18" t="s">
        <v>194</v>
      </c>
      <c r="W30" s="19">
        <v>43105</v>
      </c>
      <c r="Y30" t="str">
        <f t="shared" si="1"/>
        <v>-488.53</v>
      </c>
      <c r="Z30" t="str">
        <f t="shared" si="1"/>
        <v>-508.80</v>
      </c>
    </row>
    <row r="31" spans="1:26">
      <c r="N31" s="10">
        <v>43069</v>
      </c>
      <c r="O31" s="11" t="s">
        <v>404</v>
      </c>
      <c r="P31" s="11" t="s">
        <v>403</v>
      </c>
      <c r="Q31" s="19">
        <v>43042</v>
      </c>
      <c r="R31" t="str">
        <f t="shared" si="0"/>
        <v>-443.06</v>
      </c>
      <c r="T31" s="18" t="s">
        <v>46</v>
      </c>
      <c r="U31" s="18" t="s">
        <v>196</v>
      </c>
      <c r="V31" s="18" t="s">
        <v>195</v>
      </c>
      <c r="W31" s="19">
        <v>43074</v>
      </c>
      <c r="Y31" t="str">
        <f t="shared" si="1"/>
        <v>-448.30</v>
      </c>
      <c r="Z31" t="str">
        <f t="shared" si="1"/>
        <v>-488.53</v>
      </c>
    </row>
    <row r="32" spans="1:26" ht="18">
      <c r="E32" s="10"/>
      <c r="J32" s="15" t="s">
        <v>459</v>
      </c>
      <c r="N32" s="10">
        <v>43039</v>
      </c>
      <c r="O32" s="11" t="s">
        <v>405</v>
      </c>
      <c r="P32" s="11" t="s">
        <v>404</v>
      </c>
      <c r="Q32" s="19">
        <v>43012</v>
      </c>
      <c r="R32" t="str">
        <f t="shared" si="0"/>
        <v>-451.62</v>
      </c>
      <c r="T32" s="18" t="s">
        <v>47</v>
      </c>
      <c r="U32" s="18" t="s">
        <v>197</v>
      </c>
      <c r="V32" s="18" t="s">
        <v>196</v>
      </c>
      <c r="W32" s="19">
        <v>43042</v>
      </c>
      <c r="Y32" t="str">
        <f t="shared" si="1"/>
        <v>-443.06</v>
      </c>
      <c r="Z32" t="str">
        <f t="shared" si="1"/>
        <v>-448.30</v>
      </c>
    </row>
    <row r="33" spans="5:26">
      <c r="E33" s="10"/>
      <c r="N33" s="10">
        <v>43008</v>
      </c>
      <c r="O33" s="11" t="s">
        <v>406</v>
      </c>
      <c r="P33" s="11" t="s">
        <v>405</v>
      </c>
      <c r="Q33" s="19">
        <v>42984</v>
      </c>
      <c r="R33" t="str">
        <f t="shared" si="0"/>
        <v>-435.43</v>
      </c>
      <c r="T33" s="18" t="s">
        <v>48</v>
      </c>
      <c r="U33" s="18" t="s">
        <v>198</v>
      </c>
      <c r="V33" s="18" t="s">
        <v>197</v>
      </c>
      <c r="W33" s="19">
        <v>43013</v>
      </c>
      <c r="Y33" t="str">
        <f t="shared" si="1"/>
        <v>-451.62</v>
      </c>
      <c r="Z33" t="str">
        <f t="shared" si="1"/>
        <v>-443.06</v>
      </c>
    </row>
    <row r="34" spans="5:26">
      <c r="E34" s="10"/>
      <c r="N34" s="10">
        <v>42978</v>
      </c>
      <c r="O34" s="11" t="s">
        <v>407</v>
      </c>
      <c r="P34" s="11" t="s">
        <v>406</v>
      </c>
      <c r="Q34" s="19">
        <v>42950</v>
      </c>
      <c r="R34" t="str">
        <f t="shared" si="0"/>
        <v>-463.91</v>
      </c>
      <c r="T34" s="18" t="s">
        <v>49</v>
      </c>
      <c r="U34" s="18" t="s">
        <v>199</v>
      </c>
      <c r="V34" s="18" t="s">
        <v>198</v>
      </c>
      <c r="W34" s="19">
        <v>42984</v>
      </c>
      <c r="Y34" t="str">
        <f t="shared" si="1"/>
        <v>-435.43</v>
      </c>
      <c r="Z34" t="str">
        <f t="shared" si="1"/>
        <v>-451.62</v>
      </c>
    </row>
    <row r="35" spans="5:26">
      <c r="E35" s="10"/>
      <c r="N35" s="10">
        <v>42947</v>
      </c>
      <c r="O35" s="11" t="s">
        <v>408</v>
      </c>
      <c r="P35" s="11" t="s">
        <v>407</v>
      </c>
      <c r="Q35" s="19">
        <v>42922</v>
      </c>
      <c r="R35" t="str">
        <f t="shared" si="0"/>
        <v>-475.85</v>
      </c>
      <c r="T35" s="18" t="s">
        <v>50</v>
      </c>
      <c r="U35" s="18" t="s">
        <v>200</v>
      </c>
      <c r="V35" s="18" t="s">
        <v>199</v>
      </c>
      <c r="W35" s="19">
        <v>42951</v>
      </c>
      <c r="Y35" t="str">
        <f t="shared" si="1"/>
        <v>-463.91</v>
      </c>
      <c r="Z35" t="str">
        <f t="shared" si="1"/>
        <v>-435.43</v>
      </c>
    </row>
    <row r="36" spans="5:26">
      <c r="E36" s="10"/>
      <c r="N36" s="10">
        <v>42916</v>
      </c>
      <c r="O36" s="11" t="s">
        <v>409</v>
      </c>
      <c r="P36" s="11" t="s">
        <v>408</v>
      </c>
      <c r="Q36" s="19">
        <v>42891</v>
      </c>
      <c r="R36" t="str">
        <f t="shared" si="0"/>
        <v>-452.83</v>
      </c>
      <c r="T36" s="18" t="s">
        <v>51</v>
      </c>
      <c r="U36" s="18" t="s">
        <v>201</v>
      </c>
      <c r="V36" s="18" t="s">
        <v>200</v>
      </c>
      <c r="W36" s="19">
        <v>42922</v>
      </c>
      <c r="Y36" t="str">
        <f t="shared" si="1"/>
        <v>-475.85</v>
      </c>
      <c r="Z36" t="str">
        <f t="shared" si="1"/>
        <v>-463.91</v>
      </c>
    </row>
    <row r="37" spans="5:26">
      <c r="E37" s="10"/>
      <c r="N37" s="10">
        <v>42886</v>
      </c>
      <c r="O37" s="11" t="s">
        <v>410</v>
      </c>
      <c r="P37" s="11" t="s">
        <v>409</v>
      </c>
      <c r="Q37" s="19">
        <v>42858</v>
      </c>
      <c r="R37" t="str">
        <f t="shared" si="0"/>
        <v>-449.10</v>
      </c>
      <c r="T37" s="18" t="s">
        <v>52</v>
      </c>
      <c r="U37" s="18" t="s">
        <v>202</v>
      </c>
      <c r="V37" s="18" t="s">
        <v>201</v>
      </c>
      <c r="W37" s="19">
        <v>42888</v>
      </c>
      <c r="Y37" t="str">
        <f t="shared" si="1"/>
        <v>-452.83</v>
      </c>
      <c r="Z37" t="str">
        <f t="shared" si="1"/>
        <v>-475.85</v>
      </c>
    </row>
    <row r="38" spans="5:26">
      <c r="E38" s="10"/>
      <c r="N38" s="10">
        <v>42855</v>
      </c>
      <c r="O38" s="11" t="s">
        <v>411</v>
      </c>
      <c r="P38" s="11" t="s">
        <v>410</v>
      </c>
      <c r="Q38" s="19">
        <v>42830</v>
      </c>
      <c r="T38" s="18" t="s">
        <v>53</v>
      </c>
      <c r="U38" s="18" t="s">
        <v>203</v>
      </c>
      <c r="V38" s="18" t="s">
        <v>202</v>
      </c>
      <c r="W38" s="19">
        <v>42859</v>
      </c>
      <c r="Y38" t="str">
        <f t="shared" si="1"/>
        <v>-449.10</v>
      </c>
      <c r="Z38" t="str">
        <f t="shared" si="1"/>
        <v>-452.83</v>
      </c>
    </row>
    <row r="39" spans="5:26">
      <c r="E39" s="10"/>
      <c r="N39" s="10">
        <v>42825</v>
      </c>
      <c r="O39" s="11" t="s">
        <v>412</v>
      </c>
      <c r="P39" s="11" t="s">
        <v>411</v>
      </c>
      <c r="Q39" s="19">
        <v>42797</v>
      </c>
      <c r="T39" s="18" t="s">
        <v>54</v>
      </c>
      <c r="U39" s="18" t="s">
        <v>204</v>
      </c>
      <c r="V39" s="18" t="s">
        <v>203</v>
      </c>
      <c r="W39" s="19">
        <v>42829</v>
      </c>
      <c r="Y39" t="str">
        <f t="shared" si="1"/>
        <v>-487.86</v>
      </c>
      <c r="Z39" t="str">
        <f t="shared" si="1"/>
        <v>-449.10</v>
      </c>
    </row>
    <row r="40" spans="5:26">
      <c r="E40" s="10"/>
      <c r="N40" s="10">
        <v>42794</v>
      </c>
      <c r="O40" s="11" t="s">
        <v>413</v>
      </c>
      <c r="P40" s="11" t="s">
        <v>412</v>
      </c>
      <c r="Q40" s="19">
        <v>42769</v>
      </c>
      <c r="T40" s="18" t="s">
        <v>55</v>
      </c>
      <c r="U40" s="18" t="s">
        <v>205</v>
      </c>
      <c r="V40" s="18" t="s">
        <v>204</v>
      </c>
      <c r="W40" s="19">
        <v>42801</v>
      </c>
      <c r="Y40" t="str">
        <f t="shared" si="1"/>
        <v>-442.59</v>
      </c>
      <c r="Z40" t="str">
        <f t="shared" si="1"/>
        <v>-487.86</v>
      </c>
    </row>
    <row r="41" spans="5:26">
      <c r="E41" s="10"/>
      <c r="N41" s="10">
        <v>42766</v>
      </c>
      <c r="O41" s="11" t="s">
        <v>414</v>
      </c>
      <c r="P41" s="11" t="s">
        <v>413</v>
      </c>
      <c r="Q41" s="19">
        <v>42740</v>
      </c>
      <c r="T41" s="18" t="s">
        <v>56</v>
      </c>
      <c r="U41" s="18" t="s">
        <v>206</v>
      </c>
      <c r="V41" s="18" t="s">
        <v>205</v>
      </c>
      <c r="W41" s="19">
        <v>42773</v>
      </c>
      <c r="Y41" t="str">
        <f t="shared" si="1"/>
        <v>-454.84</v>
      </c>
      <c r="Z41" t="str">
        <f t="shared" si="1"/>
        <v>-442.59</v>
      </c>
    </row>
    <row r="42" spans="5:26">
      <c r="E42" s="10"/>
      <c r="N42" s="10">
        <v>42735</v>
      </c>
      <c r="O42" s="11" t="s">
        <v>415</v>
      </c>
      <c r="P42" s="11" t="s">
        <v>414</v>
      </c>
      <c r="Q42" s="19">
        <v>42709</v>
      </c>
      <c r="T42" s="18" t="s">
        <v>57</v>
      </c>
      <c r="U42" s="18" t="s">
        <v>207</v>
      </c>
      <c r="V42" s="18" t="s">
        <v>206</v>
      </c>
      <c r="W42" s="19">
        <v>42741</v>
      </c>
      <c r="Y42" t="str">
        <f t="shared" si="1"/>
        <v>-425.77</v>
      </c>
      <c r="Z42" t="str">
        <f t="shared" si="1"/>
        <v>-454.84</v>
      </c>
    </row>
    <row r="43" spans="5:26">
      <c r="E43" s="10"/>
      <c r="N43" s="10">
        <v>42704</v>
      </c>
      <c r="O43" s="11" t="s">
        <v>416</v>
      </c>
      <c r="P43" s="11" t="s">
        <v>415</v>
      </c>
      <c r="Q43" s="19">
        <v>42677</v>
      </c>
      <c r="T43" s="18" t="s">
        <v>58</v>
      </c>
      <c r="U43" s="18" t="s">
        <v>208</v>
      </c>
      <c r="V43" s="18" t="s">
        <v>207</v>
      </c>
      <c r="W43" s="19">
        <v>42710</v>
      </c>
      <c r="Y43" t="str">
        <f t="shared" si="1"/>
        <v>-365.16</v>
      </c>
      <c r="Z43" t="str">
        <f t="shared" si="1"/>
        <v>-425.77</v>
      </c>
    </row>
    <row r="44" spans="5:26">
      <c r="E44" s="10"/>
      <c r="N44" s="10">
        <v>42674</v>
      </c>
      <c r="O44" s="11" t="s">
        <v>417</v>
      </c>
      <c r="P44" s="11" t="s">
        <v>416</v>
      </c>
      <c r="Q44" s="19">
        <v>42648</v>
      </c>
      <c r="T44" s="18" t="s">
        <v>59</v>
      </c>
      <c r="U44" s="18" t="s">
        <v>209</v>
      </c>
      <c r="V44" s="18" t="s">
        <v>208</v>
      </c>
      <c r="W44" s="19">
        <v>42678</v>
      </c>
      <c r="Y44" t="str">
        <f t="shared" si="1"/>
        <v>-406.41</v>
      </c>
      <c r="Z44" t="str">
        <f t="shared" si="1"/>
        <v>-365.16</v>
      </c>
    </row>
    <row r="45" spans="5:26">
      <c r="E45" s="10"/>
      <c r="N45" s="10">
        <v>42643</v>
      </c>
      <c r="O45" s="11" t="s">
        <v>418</v>
      </c>
      <c r="P45" s="11" t="s">
        <v>417</v>
      </c>
      <c r="Q45" s="19">
        <v>42619</v>
      </c>
      <c r="T45" s="18" t="s">
        <v>60</v>
      </c>
      <c r="U45" s="18" t="s">
        <v>210</v>
      </c>
      <c r="V45" s="18" t="s">
        <v>209</v>
      </c>
      <c r="W45" s="19">
        <v>42648</v>
      </c>
      <c r="Y45" t="str">
        <f t="shared" si="1"/>
        <v>-396.26</v>
      </c>
      <c r="Z45" t="str">
        <f t="shared" si="1"/>
        <v>-406.41</v>
      </c>
    </row>
    <row r="46" spans="5:26">
      <c r="E46" s="10"/>
      <c r="N46" s="10">
        <v>42613</v>
      </c>
      <c r="O46" s="11" t="s">
        <v>419</v>
      </c>
      <c r="P46" s="11" t="s">
        <v>418</v>
      </c>
      <c r="Q46" s="19">
        <v>42585</v>
      </c>
      <c r="T46" s="18" t="s">
        <v>61</v>
      </c>
      <c r="U46" s="18" t="s">
        <v>211</v>
      </c>
      <c r="V46" s="18" t="s">
        <v>210</v>
      </c>
      <c r="W46" s="19">
        <v>42615</v>
      </c>
      <c r="Y46" t="str">
        <f t="shared" si="1"/>
        <v>-446.55</v>
      </c>
      <c r="Z46" t="str">
        <f t="shared" si="1"/>
        <v>-396.26</v>
      </c>
    </row>
    <row r="47" spans="5:26">
      <c r="E47" s="10"/>
      <c r="N47" s="10">
        <v>42582</v>
      </c>
      <c r="O47" s="11" t="s">
        <v>420</v>
      </c>
      <c r="P47" s="11" t="s">
        <v>419</v>
      </c>
      <c r="Q47" s="19">
        <v>42557</v>
      </c>
      <c r="T47" s="18" t="s">
        <v>62</v>
      </c>
      <c r="U47" s="18" t="s">
        <v>212</v>
      </c>
      <c r="V47" s="18" t="s">
        <v>211</v>
      </c>
      <c r="W47" s="19">
        <v>42587</v>
      </c>
      <c r="Y47" t="str">
        <f t="shared" si="1"/>
        <v>-419.97</v>
      </c>
      <c r="Z47" t="str">
        <f t="shared" si="1"/>
        <v>-446.55</v>
      </c>
    </row>
    <row r="48" spans="5:26">
      <c r="E48" s="10"/>
      <c r="N48" s="10">
        <v>42551</v>
      </c>
      <c r="O48" s="11" t="s">
        <v>421</v>
      </c>
      <c r="P48" s="11" t="s">
        <v>420</v>
      </c>
      <c r="Q48" s="19">
        <v>42524</v>
      </c>
      <c r="T48" s="18" t="s">
        <v>63</v>
      </c>
      <c r="U48" s="18" t="s">
        <v>213</v>
      </c>
      <c r="V48" s="18" t="s">
        <v>212</v>
      </c>
      <c r="W48" s="19">
        <v>42557</v>
      </c>
      <c r="Y48" t="str">
        <f t="shared" si="1"/>
        <v>-385.96</v>
      </c>
      <c r="Z48" t="str">
        <f t="shared" si="1"/>
        <v>-419.97</v>
      </c>
    </row>
    <row r="49" spans="5:26">
      <c r="E49" s="10"/>
      <c r="N49" s="10">
        <v>42521</v>
      </c>
      <c r="O49" s="11" t="s">
        <v>422</v>
      </c>
      <c r="P49" s="11" t="s">
        <v>421</v>
      </c>
      <c r="Q49" s="19">
        <v>42494</v>
      </c>
      <c r="T49" s="18" t="s">
        <v>64</v>
      </c>
      <c r="U49" s="18" t="s">
        <v>214</v>
      </c>
      <c r="V49" s="18" t="s">
        <v>213</v>
      </c>
      <c r="W49" s="19">
        <v>42524</v>
      </c>
      <c r="Y49" t="str">
        <f t="shared" si="1"/>
        <v>-355.36</v>
      </c>
      <c r="Z49" t="str">
        <f t="shared" si="1"/>
        <v>-385.96</v>
      </c>
    </row>
    <row r="50" spans="5:26">
      <c r="E50" s="10"/>
      <c r="N50" s="10">
        <v>42490</v>
      </c>
      <c r="O50" s="11" t="s">
        <v>423</v>
      </c>
      <c r="P50" s="11" t="s">
        <v>422</v>
      </c>
      <c r="Q50" s="19">
        <v>42465</v>
      </c>
      <c r="T50" s="18" t="s">
        <v>65</v>
      </c>
      <c r="U50" s="18" t="s">
        <v>215</v>
      </c>
      <c r="V50" s="18" t="s">
        <v>214</v>
      </c>
      <c r="W50" s="19">
        <v>42494</v>
      </c>
      <c r="Y50" t="str">
        <f t="shared" si="1"/>
        <v>-440.28</v>
      </c>
      <c r="Z50" t="str">
        <f t="shared" si="1"/>
        <v>-355.36</v>
      </c>
    </row>
    <row r="51" spans="5:26">
      <c r="E51" s="10"/>
      <c r="N51" s="10">
        <v>42460</v>
      </c>
      <c r="O51" s="11" t="s">
        <v>424</v>
      </c>
      <c r="P51" s="11" t="s">
        <v>423</v>
      </c>
      <c r="Q51" s="19">
        <v>42432</v>
      </c>
      <c r="T51" s="18" t="s">
        <v>66</v>
      </c>
      <c r="U51" s="18" t="s">
        <v>216</v>
      </c>
      <c r="V51" s="18" t="s">
        <v>215</v>
      </c>
      <c r="W51" s="19">
        <v>42465</v>
      </c>
      <c r="Y51" t="str">
        <f t="shared" si="1"/>
        <v>-423.08</v>
      </c>
      <c r="Z51" t="str">
        <f t="shared" si="1"/>
        <v>-440.28</v>
      </c>
    </row>
    <row r="52" spans="5:26">
      <c r="E52" s="10"/>
      <c r="N52" s="10">
        <v>42429</v>
      </c>
      <c r="O52" s="11" t="s">
        <v>425</v>
      </c>
      <c r="P52" s="11" t="s">
        <v>424</v>
      </c>
      <c r="Q52" s="19">
        <v>42403</v>
      </c>
      <c r="T52" s="18" t="s">
        <v>67</v>
      </c>
      <c r="U52" s="18" t="s">
        <v>217</v>
      </c>
      <c r="V52" s="18" t="s">
        <v>216</v>
      </c>
      <c r="W52" s="19">
        <v>42433</v>
      </c>
      <c r="Y52" t="str">
        <f t="shared" si="1"/>
        <v>-446.98</v>
      </c>
      <c r="Z52" t="str">
        <f t="shared" si="1"/>
        <v>-423.08</v>
      </c>
    </row>
    <row r="53" spans="5:26">
      <c r="E53" s="10"/>
      <c r="N53" s="10">
        <v>42400</v>
      </c>
      <c r="O53" s="11" t="s">
        <v>426</v>
      </c>
      <c r="P53" s="11" t="s">
        <v>425</v>
      </c>
      <c r="Q53" s="19">
        <v>42375</v>
      </c>
      <c r="T53" s="18" t="s">
        <v>68</v>
      </c>
      <c r="U53" s="18" t="s">
        <v>218</v>
      </c>
      <c r="V53" s="18" t="s">
        <v>217</v>
      </c>
      <c r="W53" s="19">
        <v>42405</v>
      </c>
      <c r="Y53" t="str">
        <f t="shared" si="1"/>
        <v>-435.71</v>
      </c>
      <c r="Z53" t="str">
        <f t="shared" si="1"/>
        <v>-446.98</v>
      </c>
    </row>
    <row r="54" spans="5:26">
      <c r="N54" s="10">
        <v>42369</v>
      </c>
      <c r="O54" s="11" t="s">
        <v>427</v>
      </c>
      <c r="P54" s="11" t="s">
        <v>426</v>
      </c>
      <c r="Q54" s="19">
        <v>42341</v>
      </c>
      <c r="T54" s="18" t="s">
        <v>69</v>
      </c>
      <c r="U54" s="18" t="s">
        <v>219</v>
      </c>
      <c r="V54" s="18" t="s">
        <v>218</v>
      </c>
      <c r="W54" s="19">
        <v>42375</v>
      </c>
      <c r="Y54" t="str">
        <f t="shared" si="1"/>
        <v>-454.76</v>
      </c>
      <c r="Z54" t="str">
        <f t="shared" si="1"/>
        <v>-435.71</v>
      </c>
    </row>
    <row r="55" spans="5:26">
      <c r="N55" s="10">
        <v>42338</v>
      </c>
      <c r="O55" s="11" t="s">
        <v>428</v>
      </c>
      <c r="P55" s="11" t="s">
        <v>427</v>
      </c>
      <c r="Q55" s="19">
        <v>42312</v>
      </c>
      <c r="T55" s="18" t="s">
        <v>70</v>
      </c>
      <c r="U55" s="18" t="s">
        <v>220</v>
      </c>
      <c r="V55" s="18" t="s">
        <v>219</v>
      </c>
      <c r="W55" s="19">
        <v>42342</v>
      </c>
      <c r="Y55" t="str">
        <f t="shared" si="1"/>
        <v>-424.84</v>
      </c>
      <c r="Z55" t="str">
        <f t="shared" si="1"/>
        <v>-454.76</v>
      </c>
    </row>
    <row r="56" spans="5:26">
      <c r="N56" s="10">
        <v>42308</v>
      </c>
      <c r="O56" s="11" t="s">
        <v>429</v>
      </c>
      <c r="P56" s="11" t="s">
        <v>428</v>
      </c>
      <c r="Q56" s="19">
        <v>42282</v>
      </c>
      <c r="T56" s="18" t="s">
        <v>71</v>
      </c>
      <c r="U56" s="18" t="s">
        <v>221</v>
      </c>
      <c r="V56" s="18" t="s">
        <v>220</v>
      </c>
      <c r="W56" s="19">
        <v>42312</v>
      </c>
      <c r="Y56" t="str">
        <f t="shared" si="1"/>
        <v>-488.11</v>
      </c>
      <c r="Z56" t="str">
        <f t="shared" si="1"/>
        <v>-424.84</v>
      </c>
    </row>
    <row r="57" spans="5:26">
      <c r="N57" s="10">
        <v>42277</v>
      </c>
      <c r="O57" s="11" t="s">
        <v>430</v>
      </c>
      <c r="P57" s="11" t="s">
        <v>429</v>
      </c>
      <c r="Q57" s="19">
        <v>42250</v>
      </c>
      <c r="T57" s="18" t="s">
        <v>72</v>
      </c>
      <c r="U57" s="18" t="s">
        <v>222</v>
      </c>
      <c r="V57" s="18" t="s">
        <v>221</v>
      </c>
      <c r="W57" s="19">
        <v>42283</v>
      </c>
      <c r="Y57" t="str">
        <f t="shared" si="1"/>
        <v>-424.33</v>
      </c>
      <c r="Z57" t="str">
        <f t="shared" si="1"/>
        <v>-488.11</v>
      </c>
    </row>
    <row r="58" spans="5:26">
      <c r="N58" s="10">
        <v>42247</v>
      </c>
      <c r="O58" s="11" t="s">
        <v>431</v>
      </c>
      <c r="P58" s="11" t="s">
        <v>430</v>
      </c>
      <c r="Q58" s="19">
        <v>42221</v>
      </c>
      <c r="T58" s="18" t="s">
        <v>73</v>
      </c>
      <c r="U58" s="18" t="s">
        <v>223</v>
      </c>
      <c r="V58" s="18" t="s">
        <v>222</v>
      </c>
      <c r="W58" s="19">
        <v>42250</v>
      </c>
      <c r="Y58" t="str">
        <f t="shared" si="1"/>
        <v>-462.60</v>
      </c>
      <c r="Z58" t="str">
        <f t="shared" si="1"/>
        <v>-424.33</v>
      </c>
    </row>
    <row r="59" spans="5:26">
      <c r="N59" s="10">
        <v>42216</v>
      </c>
      <c r="O59" s="11" t="s">
        <v>432</v>
      </c>
      <c r="P59" s="11" t="s">
        <v>431</v>
      </c>
      <c r="Q59" s="19">
        <v>42191</v>
      </c>
      <c r="T59" s="18" t="s">
        <v>74</v>
      </c>
      <c r="U59" s="18" t="s">
        <v>224</v>
      </c>
      <c r="V59" s="18" t="s">
        <v>223</v>
      </c>
      <c r="W59" s="19">
        <v>42221</v>
      </c>
      <c r="Y59" t="str">
        <f t="shared" si="1"/>
        <v>-434.45</v>
      </c>
      <c r="Z59" t="str">
        <f t="shared" si="1"/>
        <v>-462.60</v>
      </c>
    </row>
    <row r="60" spans="5:26">
      <c r="N60" s="10">
        <v>42185</v>
      </c>
      <c r="O60" s="11" t="s">
        <v>433</v>
      </c>
      <c r="P60" s="11" t="s">
        <v>432</v>
      </c>
      <c r="Q60" s="19">
        <v>42158</v>
      </c>
      <c r="T60" s="18" t="s">
        <v>75</v>
      </c>
      <c r="U60" s="18" t="s">
        <v>225</v>
      </c>
      <c r="V60" s="18" t="s">
        <v>224</v>
      </c>
      <c r="W60" s="19">
        <v>42192</v>
      </c>
      <c r="Y60" t="str">
        <f t="shared" si="1"/>
        <v>-433.68</v>
      </c>
      <c r="Z60" t="str">
        <f t="shared" si="1"/>
        <v>-434.45</v>
      </c>
    </row>
    <row r="61" spans="5:26">
      <c r="N61" s="10">
        <v>42155</v>
      </c>
      <c r="O61" s="11" t="s">
        <v>434</v>
      </c>
      <c r="P61" s="11" t="s">
        <v>433</v>
      </c>
      <c r="Q61" s="19">
        <v>42129</v>
      </c>
      <c r="T61" s="18" t="s">
        <v>76</v>
      </c>
      <c r="U61" s="18" t="s">
        <v>226</v>
      </c>
      <c r="V61" s="18" t="s">
        <v>225</v>
      </c>
      <c r="W61" s="19">
        <v>42158</v>
      </c>
      <c r="Y61" t="str">
        <f t="shared" si="1"/>
        <v>-521.63</v>
      </c>
      <c r="Z61" t="str">
        <f t="shared" si="1"/>
        <v>-433.68</v>
      </c>
    </row>
    <row r="62" spans="5:26">
      <c r="N62" s="10">
        <v>42124</v>
      </c>
      <c r="O62" s="11" t="s">
        <v>435</v>
      </c>
      <c r="P62" s="11" t="s">
        <v>434</v>
      </c>
      <c r="Q62" s="19">
        <v>42100</v>
      </c>
      <c r="T62" s="18" t="s">
        <v>77</v>
      </c>
      <c r="U62" s="18" t="s">
        <v>227</v>
      </c>
      <c r="V62" s="18" t="s">
        <v>226</v>
      </c>
      <c r="W62" s="19">
        <v>42129</v>
      </c>
      <c r="Y62" t="str">
        <f t="shared" si="1"/>
        <v>-385.37</v>
      </c>
      <c r="Z62" t="str">
        <f t="shared" si="1"/>
        <v>-521.63</v>
      </c>
    </row>
    <row r="63" spans="5:26">
      <c r="N63" s="10">
        <v>42094</v>
      </c>
      <c r="O63" s="11" t="s">
        <v>436</v>
      </c>
      <c r="P63" s="11" t="s">
        <v>435</v>
      </c>
      <c r="Q63" s="19">
        <v>42067</v>
      </c>
      <c r="T63" s="18" t="s">
        <v>78</v>
      </c>
      <c r="U63" s="18" t="s">
        <v>228</v>
      </c>
      <c r="V63" s="18" t="s">
        <v>227</v>
      </c>
      <c r="W63" s="19">
        <v>42096</v>
      </c>
      <c r="Y63" t="str">
        <f t="shared" si="1"/>
        <v>-435.88</v>
      </c>
      <c r="Z63" t="str">
        <f t="shared" si="1"/>
        <v>-385.37</v>
      </c>
    </row>
    <row r="64" spans="5:26">
      <c r="N64" s="10">
        <v>42063</v>
      </c>
      <c r="O64" s="11" t="s">
        <v>437</v>
      </c>
      <c r="P64" s="11" t="s">
        <v>436</v>
      </c>
      <c r="Q64" s="19">
        <v>42039</v>
      </c>
      <c r="T64" s="18" t="s">
        <v>79</v>
      </c>
      <c r="U64" s="18" t="s">
        <v>229</v>
      </c>
      <c r="V64" s="18" t="s">
        <v>228</v>
      </c>
      <c r="W64" s="19">
        <v>42069</v>
      </c>
      <c r="Y64" t="str">
        <f t="shared" si="1"/>
        <v>-455.49</v>
      </c>
      <c r="Z64" t="str">
        <f t="shared" si="1"/>
        <v>-435.88</v>
      </c>
    </row>
    <row r="65" spans="14:26">
      <c r="N65" s="10">
        <v>42035</v>
      </c>
      <c r="O65" s="11" t="s">
        <v>438</v>
      </c>
      <c r="P65" s="11" t="s">
        <v>437</v>
      </c>
      <c r="Q65" s="19">
        <v>42010</v>
      </c>
      <c r="T65" s="18" t="s">
        <v>80</v>
      </c>
      <c r="U65" s="18" t="s">
        <v>230</v>
      </c>
      <c r="V65" s="18" t="s">
        <v>229</v>
      </c>
      <c r="W65" s="19">
        <v>42040</v>
      </c>
      <c r="Y65" t="str">
        <f t="shared" si="1"/>
        <v>-400.21</v>
      </c>
      <c r="Z65" t="str">
        <f t="shared" si="1"/>
        <v>-455.49</v>
      </c>
    </row>
    <row r="66" spans="14:26">
      <c r="N66" s="10">
        <v>42004</v>
      </c>
      <c r="O66" s="11" t="s">
        <v>439</v>
      </c>
      <c r="P66" s="11" t="s">
        <v>438</v>
      </c>
      <c r="Q66" s="19">
        <v>41976</v>
      </c>
      <c r="T66" s="18" t="s">
        <v>81</v>
      </c>
      <c r="U66" s="18" t="s">
        <v>231</v>
      </c>
      <c r="V66" s="18" t="s">
        <v>230</v>
      </c>
      <c r="W66" s="19">
        <v>42011</v>
      </c>
      <c r="Y66" t="str">
        <f t="shared" si="1"/>
        <v>-427.53</v>
      </c>
      <c r="Z66" t="str">
        <f t="shared" si="1"/>
        <v>-400.21</v>
      </c>
    </row>
    <row r="67" spans="14:26">
      <c r="N67" s="10">
        <v>41973</v>
      </c>
      <c r="O67" s="11" t="s">
        <v>440</v>
      </c>
      <c r="P67" s="11" t="s">
        <v>439</v>
      </c>
      <c r="Q67" s="19">
        <v>41948</v>
      </c>
      <c r="T67" s="18" t="s">
        <v>82</v>
      </c>
      <c r="U67" s="18" t="s">
        <v>232</v>
      </c>
      <c r="V67" s="18" t="s">
        <v>231</v>
      </c>
      <c r="W67" s="19">
        <v>41978</v>
      </c>
      <c r="Y67" t="str">
        <f t="shared" ref="Y67:Z80" si="4">LEFT(U67,7)</f>
        <v>-431.86</v>
      </c>
      <c r="Z67" t="str">
        <f t="shared" si="4"/>
        <v>-427.53</v>
      </c>
    </row>
    <row r="68" spans="14:26">
      <c r="N68" s="10">
        <v>41943</v>
      </c>
      <c r="O68" s="11" t="s">
        <v>441</v>
      </c>
      <c r="P68" s="11" t="s">
        <v>440</v>
      </c>
      <c r="Q68" s="19">
        <v>41915</v>
      </c>
      <c r="T68" s="18" t="s">
        <v>83</v>
      </c>
      <c r="U68" s="18" t="s">
        <v>233</v>
      </c>
      <c r="V68" s="18" t="s">
        <v>232</v>
      </c>
      <c r="W68" s="19">
        <v>41947</v>
      </c>
      <c r="Y68" t="str">
        <f t="shared" si="4"/>
        <v>-412.75</v>
      </c>
      <c r="Z68" t="str">
        <f t="shared" si="4"/>
        <v>-431.86</v>
      </c>
    </row>
    <row r="69" spans="14:26">
      <c r="N69" s="10">
        <v>41912</v>
      </c>
      <c r="O69" s="11" t="s">
        <v>442</v>
      </c>
      <c r="P69" s="11" t="s">
        <v>441</v>
      </c>
      <c r="Q69" s="19">
        <v>41886</v>
      </c>
      <c r="T69" s="18" t="s">
        <v>84</v>
      </c>
      <c r="U69" s="18" t="s">
        <v>234</v>
      </c>
      <c r="V69" s="18" t="s">
        <v>233</v>
      </c>
      <c r="W69" s="19">
        <v>41915</v>
      </c>
      <c r="Y69" t="str">
        <f t="shared" si="4"/>
        <v>-414.11</v>
      </c>
      <c r="Z69" t="str">
        <f t="shared" si="4"/>
        <v>-412.75</v>
      </c>
    </row>
    <row r="70" spans="14:26">
      <c r="N70" s="10">
        <v>41882</v>
      </c>
      <c r="O70" s="11" t="s">
        <v>443</v>
      </c>
      <c r="P70" s="11" t="s">
        <v>442</v>
      </c>
      <c r="Q70" s="19">
        <v>41856</v>
      </c>
      <c r="T70" s="18" t="s">
        <v>85</v>
      </c>
      <c r="U70" s="18" t="s">
        <v>235</v>
      </c>
      <c r="V70" s="18" t="s">
        <v>234</v>
      </c>
      <c r="W70" s="19">
        <v>41886</v>
      </c>
      <c r="Y70" t="str">
        <f t="shared" si="4"/>
        <v>-423.71</v>
      </c>
      <c r="Z70" t="str">
        <f t="shared" si="4"/>
        <v>-414.11</v>
      </c>
    </row>
    <row r="71" spans="14:26">
      <c r="N71" s="10">
        <v>41851</v>
      </c>
      <c r="O71" s="11" t="s">
        <v>444</v>
      </c>
      <c r="P71" s="11" t="s">
        <v>443</v>
      </c>
      <c r="Q71" s="19">
        <v>41823</v>
      </c>
      <c r="T71" s="18" t="s">
        <v>86</v>
      </c>
      <c r="U71" s="18" t="s">
        <v>236</v>
      </c>
      <c r="V71" s="18" t="s">
        <v>235</v>
      </c>
      <c r="W71" s="19">
        <v>41857</v>
      </c>
      <c r="Y71" t="str">
        <f t="shared" si="4"/>
        <v>-420.70</v>
      </c>
      <c r="Z71" t="str">
        <f t="shared" si="4"/>
        <v>-423.71</v>
      </c>
    </row>
    <row r="72" spans="14:26">
      <c r="N72" s="10">
        <v>41820</v>
      </c>
      <c r="O72" s="11" t="s">
        <v>445</v>
      </c>
      <c r="P72" s="11" t="s">
        <v>444</v>
      </c>
      <c r="Q72" s="19">
        <v>41794</v>
      </c>
      <c r="T72" s="18" t="s">
        <v>87</v>
      </c>
      <c r="U72" s="18" t="s">
        <v>237</v>
      </c>
      <c r="V72" s="18" t="s">
        <v>236</v>
      </c>
      <c r="W72" s="19">
        <v>41823</v>
      </c>
      <c r="Y72" t="str">
        <f t="shared" si="4"/>
        <v>-442.71</v>
      </c>
      <c r="Z72" t="str">
        <f t="shared" si="4"/>
        <v>-420.70</v>
      </c>
    </row>
    <row r="73" spans="14:26">
      <c r="N73" s="10">
        <v>41790</v>
      </c>
      <c r="O73" s="11" t="s">
        <v>446</v>
      </c>
      <c r="P73" s="11" t="s">
        <v>445</v>
      </c>
      <c r="Q73" s="19">
        <v>41764</v>
      </c>
      <c r="T73" s="18" t="s">
        <v>88</v>
      </c>
      <c r="U73" s="18" t="s">
        <v>238</v>
      </c>
      <c r="V73" s="18" t="s">
        <v>237</v>
      </c>
      <c r="W73" s="19">
        <v>41794</v>
      </c>
      <c r="Y73" t="str">
        <f t="shared" si="4"/>
        <v>-431.21</v>
      </c>
      <c r="Z73" t="str">
        <f t="shared" si="4"/>
        <v>-442.71</v>
      </c>
    </row>
    <row r="74" spans="14:26">
      <c r="N74" s="10">
        <v>41759</v>
      </c>
      <c r="O74" s="11" t="s">
        <v>447</v>
      </c>
      <c r="P74" s="11" t="s">
        <v>446</v>
      </c>
      <c r="Q74" s="19">
        <v>41732</v>
      </c>
      <c r="T74" s="18" t="s">
        <v>89</v>
      </c>
      <c r="U74" s="18" t="s">
        <v>239</v>
      </c>
      <c r="V74" s="18" t="s">
        <v>238</v>
      </c>
      <c r="W74" s="19">
        <v>41765</v>
      </c>
      <c r="Y74" t="str">
        <f t="shared" si="4"/>
        <v>-428.35</v>
      </c>
      <c r="Z74" t="str">
        <f t="shared" si="4"/>
        <v>-431.21</v>
      </c>
    </row>
    <row r="75" spans="14:26">
      <c r="N75" s="10">
        <v>41729</v>
      </c>
      <c r="O75" s="11" t="s">
        <v>448</v>
      </c>
      <c r="P75" s="11" t="s">
        <v>447</v>
      </c>
      <c r="Q75" s="19">
        <v>41703</v>
      </c>
      <c r="T75" s="18" t="s">
        <v>90</v>
      </c>
      <c r="U75" s="18" t="s">
        <v>240</v>
      </c>
      <c r="V75" s="18" t="s">
        <v>239</v>
      </c>
      <c r="W75" s="19">
        <v>41732</v>
      </c>
      <c r="Y75" t="str">
        <f t="shared" si="4"/>
        <v>-394.62</v>
      </c>
      <c r="Z75" t="str">
        <f t="shared" si="4"/>
        <v>-428.35</v>
      </c>
    </row>
    <row r="76" spans="14:26">
      <c r="N76" s="10">
        <v>41698</v>
      </c>
      <c r="O76" s="11" t="s">
        <v>449</v>
      </c>
      <c r="P76" s="11" t="s">
        <v>448</v>
      </c>
      <c r="Q76" s="19">
        <v>41675</v>
      </c>
      <c r="T76" s="18" t="s">
        <v>91</v>
      </c>
      <c r="U76" s="18" t="s">
        <v>241</v>
      </c>
      <c r="V76" s="18" t="s">
        <v>240</v>
      </c>
      <c r="W76" s="19">
        <v>41705</v>
      </c>
      <c r="Y76" t="str">
        <f t="shared" si="4"/>
        <v>-374.49</v>
      </c>
      <c r="Z76" t="str">
        <f t="shared" si="4"/>
        <v>-394.62</v>
      </c>
    </row>
    <row r="77" spans="14:26">
      <c r="N77" s="10">
        <v>41670</v>
      </c>
      <c r="O77" s="11" t="s">
        <v>450</v>
      </c>
      <c r="P77" s="11" t="s">
        <v>449</v>
      </c>
      <c r="Q77" s="19">
        <v>41645</v>
      </c>
      <c r="T77" s="18" t="s">
        <v>92</v>
      </c>
      <c r="U77" s="18" t="s">
        <v>242</v>
      </c>
      <c r="V77" s="18" t="s">
        <v>241</v>
      </c>
      <c r="W77" s="19">
        <v>41676</v>
      </c>
      <c r="Y77" t="str">
        <f t="shared" si="4"/>
        <v>-357.64</v>
      </c>
      <c r="Z77" t="str">
        <f t="shared" si="4"/>
        <v>-374.49</v>
      </c>
    </row>
    <row r="78" spans="14:26">
      <c r="N78" s="10">
        <v>41639</v>
      </c>
      <c r="O78" s="11" t="s">
        <v>451</v>
      </c>
      <c r="P78" s="11" t="s">
        <v>450</v>
      </c>
      <c r="Q78" s="19">
        <v>41612</v>
      </c>
      <c r="T78" s="18" t="s">
        <v>93</v>
      </c>
      <c r="U78" s="18" t="s">
        <v>243</v>
      </c>
      <c r="V78" s="18" t="s">
        <v>242</v>
      </c>
      <c r="W78" s="19">
        <v>41646</v>
      </c>
      <c r="Y78" t="str">
        <f t="shared" si="4"/>
        <v>-399.04</v>
      </c>
      <c r="Z78" t="str">
        <f t="shared" si="4"/>
        <v>-357.64</v>
      </c>
    </row>
    <row r="79" spans="14:26">
      <c r="N79" s="10">
        <v>41608</v>
      </c>
      <c r="O79" s="11" t="s">
        <v>452</v>
      </c>
      <c r="P79" s="11" t="s">
        <v>451</v>
      </c>
      <c r="Q79" s="19">
        <v>41583</v>
      </c>
      <c r="T79" s="18" t="s">
        <v>94</v>
      </c>
      <c r="U79" s="18" t="s">
        <v>244</v>
      </c>
      <c r="V79" s="18" t="s">
        <v>243</v>
      </c>
      <c r="W79" s="19">
        <v>41612</v>
      </c>
      <c r="Y79" t="str">
        <f t="shared" si="4"/>
        <v>-424.30</v>
      </c>
      <c r="Z79" t="str">
        <f t="shared" si="4"/>
        <v>-399.04</v>
      </c>
    </row>
    <row r="80" spans="14:26">
      <c r="N80" s="10">
        <v>41578</v>
      </c>
      <c r="O80" s="11" t="s">
        <v>453</v>
      </c>
      <c r="P80" s="11" t="s">
        <v>452</v>
      </c>
      <c r="Q80" s="19">
        <v>41550</v>
      </c>
      <c r="T80" s="18" t="s">
        <v>95</v>
      </c>
      <c r="U80" s="18" t="s">
        <v>245</v>
      </c>
      <c r="V80" s="18" t="s">
        <v>244</v>
      </c>
      <c r="W80" s="19">
        <v>41592</v>
      </c>
      <c r="Y80" t="str">
        <f t="shared" si="4"/>
        <v>-399.60</v>
      </c>
      <c r="Z80" t="str">
        <f t="shared" si="4"/>
        <v>-424.30</v>
      </c>
    </row>
    <row r="81" spans="14:20">
      <c r="N81" s="10">
        <v>41547</v>
      </c>
      <c r="O81" s="11">
        <f t="shared" ref="O81:P101" si="5">U81/100</f>
        <v>0</v>
      </c>
      <c r="P81" s="11">
        <f t="shared" si="5"/>
        <v>0</v>
      </c>
      <c r="Q81" s="12">
        <v>41523</v>
      </c>
      <c r="T81" s="18"/>
    </row>
    <row r="82" spans="14:20">
      <c r="N82" s="10">
        <v>41517</v>
      </c>
      <c r="O82" s="11">
        <f t="shared" si="5"/>
        <v>0</v>
      </c>
      <c r="P82" s="11">
        <f t="shared" si="5"/>
        <v>0</v>
      </c>
      <c r="Q82" s="12">
        <v>41488</v>
      </c>
    </row>
    <row r="83" spans="14:20">
      <c r="N83" s="10">
        <v>41486</v>
      </c>
      <c r="O83" s="11">
        <f t="shared" si="5"/>
        <v>0</v>
      </c>
      <c r="P83" s="11">
        <f t="shared" si="5"/>
        <v>0</v>
      </c>
      <c r="Q83" s="12">
        <v>41460</v>
      </c>
    </row>
    <row r="84" spans="14:20">
      <c r="N84" s="10">
        <v>41455</v>
      </c>
      <c r="O84" s="11">
        <f t="shared" si="5"/>
        <v>0</v>
      </c>
      <c r="P84" s="11">
        <f t="shared" si="5"/>
        <v>0</v>
      </c>
      <c r="Q84" s="12">
        <v>41432</v>
      </c>
    </row>
    <row r="85" spans="14:20">
      <c r="N85" s="10">
        <v>41425</v>
      </c>
      <c r="O85" s="11">
        <f t="shared" si="5"/>
        <v>0</v>
      </c>
      <c r="P85" s="11">
        <f t="shared" si="5"/>
        <v>0</v>
      </c>
      <c r="Q85" s="12">
        <v>41397</v>
      </c>
    </row>
    <row r="86" spans="14:20">
      <c r="N86" s="10">
        <v>41394</v>
      </c>
      <c r="O86" s="11">
        <f t="shared" si="5"/>
        <v>0</v>
      </c>
      <c r="P86" s="11">
        <f t="shared" si="5"/>
        <v>0</v>
      </c>
      <c r="Q86" s="12">
        <v>41369</v>
      </c>
    </row>
    <row r="87" spans="14:20">
      <c r="N87" s="10">
        <v>41364</v>
      </c>
      <c r="O87" s="11">
        <f t="shared" si="5"/>
        <v>0</v>
      </c>
      <c r="P87" s="11">
        <f t="shared" si="5"/>
        <v>0</v>
      </c>
      <c r="Q87" s="12">
        <v>41341</v>
      </c>
    </row>
    <row r="88" spans="14:20">
      <c r="N88" s="10">
        <v>41333</v>
      </c>
      <c r="O88" s="11">
        <f t="shared" si="5"/>
        <v>0</v>
      </c>
      <c r="P88" s="11">
        <f t="shared" si="5"/>
        <v>0</v>
      </c>
      <c r="Q88" s="12">
        <v>41306</v>
      </c>
    </row>
    <row r="89" spans="14:20">
      <c r="N89" s="10">
        <v>41305</v>
      </c>
      <c r="O89" s="11">
        <f t="shared" si="5"/>
        <v>0</v>
      </c>
      <c r="P89" s="11">
        <f t="shared" si="5"/>
        <v>0</v>
      </c>
      <c r="Q89" s="12">
        <v>41278</v>
      </c>
    </row>
    <row r="90" spans="14:20">
      <c r="N90" s="10">
        <v>41274</v>
      </c>
      <c r="O90" s="11">
        <f t="shared" si="5"/>
        <v>0</v>
      </c>
      <c r="P90" s="11">
        <f t="shared" si="5"/>
        <v>0</v>
      </c>
      <c r="Q90" s="12">
        <v>41250</v>
      </c>
    </row>
    <row r="91" spans="14:20">
      <c r="N91" s="10">
        <v>41243</v>
      </c>
      <c r="O91" s="11">
        <f t="shared" si="5"/>
        <v>0</v>
      </c>
      <c r="P91" s="11">
        <f t="shared" si="5"/>
        <v>0</v>
      </c>
      <c r="Q91" s="12">
        <v>41215</v>
      </c>
    </row>
    <row r="92" spans="14:20">
      <c r="N92" s="10">
        <v>41213</v>
      </c>
      <c r="O92" s="11">
        <f t="shared" si="5"/>
        <v>0</v>
      </c>
      <c r="P92" s="11">
        <f t="shared" si="5"/>
        <v>0</v>
      </c>
      <c r="Q92" s="12">
        <v>41187</v>
      </c>
    </row>
    <row r="93" spans="14:20">
      <c r="N93" s="10">
        <v>41182</v>
      </c>
      <c r="O93" s="11">
        <f t="shared" si="5"/>
        <v>0</v>
      </c>
      <c r="P93" s="11">
        <f t="shared" si="5"/>
        <v>0</v>
      </c>
      <c r="Q93" s="12">
        <v>41159</v>
      </c>
    </row>
    <row r="94" spans="14:20">
      <c r="N94" s="10">
        <v>41152</v>
      </c>
      <c r="O94" s="11">
        <f t="shared" si="5"/>
        <v>0</v>
      </c>
      <c r="P94" s="11">
        <f t="shared" si="5"/>
        <v>0</v>
      </c>
      <c r="Q94" s="12">
        <v>41124</v>
      </c>
    </row>
    <row r="95" spans="14:20">
      <c r="N95" s="10">
        <v>41121</v>
      </c>
      <c r="O95" s="11">
        <f t="shared" si="5"/>
        <v>0</v>
      </c>
      <c r="P95" s="11">
        <f t="shared" si="5"/>
        <v>0</v>
      </c>
      <c r="Q95" s="12">
        <v>41096</v>
      </c>
    </row>
    <row r="96" spans="14:20">
      <c r="N96" s="10">
        <v>41090</v>
      </c>
      <c r="O96" s="11">
        <f t="shared" si="5"/>
        <v>0</v>
      </c>
      <c r="P96" s="11">
        <f t="shared" si="5"/>
        <v>0</v>
      </c>
      <c r="Q96" s="12">
        <v>41061</v>
      </c>
    </row>
    <row r="97" spans="14:17">
      <c r="N97" s="10">
        <v>41060</v>
      </c>
      <c r="O97" s="11">
        <f t="shared" si="5"/>
        <v>0</v>
      </c>
      <c r="P97" s="11">
        <f t="shared" si="5"/>
        <v>0</v>
      </c>
      <c r="Q97" s="12">
        <v>41033</v>
      </c>
    </row>
    <row r="98" spans="14:17">
      <c r="N98" s="10">
        <v>41029</v>
      </c>
      <c r="O98" s="11">
        <f t="shared" si="5"/>
        <v>0</v>
      </c>
      <c r="P98" s="11">
        <f t="shared" si="5"/>
        <v>0</v>
      </c>
      <c r="Q98" s="12">
        <v>41005</v>
      </c>
    </row>
    <row r="99" spans="14:17">
      <c r="N99" s="10">
        <v>40999</v>
      </c>
      <c r="O99" s="11">
        <f t="shared" si="5"/>
        <v>0</v>
      </c>
      <c r="P99" s="11">
        <f t="shared" si="5"/>
        <v>0</v>
      </c>
      <c r="Q99" s="12">
        <v>40977</v>
      </c>
    </row>
    <row r="100" spans="14:17">
      <c r="N100" s="10">
        <v>40968</v>
      </c>
      <c r="O100" s="11">
        <f t="shared" si="5"/>
        <v>0</v>
      </c>
      <c r="P100" s="11">
        <f t="shared" si="5"/>
        <v>0</v>
      </c>
      <c r="Q100" s="12">
        <v>40942</v>
      </c>
    </row>
    <row r="101" spans="14:17">
      <c r="N101" s="10">
        <v>40939</v>
      </c>
      <c r="O101" s="11">
        <f t="shared" si="5"/>
        <v>0</v>
      </c>
      <c r="P101" s="11">
        <f t="shared" si="5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B0CA-A0A8-AE43-8585-80F1AC5B4351}">
  <dimension ref="A1:Z102"/>
  <sheetViews>
    <sheetView workbookViewId="0">
      <selection activeCell="K29" sqref="K29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6">
      <c r="A2" s="16"/>
      <c r="B2" s="27" t="s">
        <v>3</v>
      </c>
      <c r="C2" s="27"/>
      <c r="D2" s="27"/>
      <c r="E2" s="27" t="s">
        <v>4</v>
      </c>
      <c r="F2" s="27"/>
      <c r="G2" s="27"/>
      <c r="O2" s="21">
        <v>27.5</v>
      </c>
      <c r="P2" s="18">
        <v>-70.099999999999994</v>
      </c>
      <c r="Q2" s="12" t="s">
        <v>15</v>
      </c>
      <c r="R2" t="e">
        <f>VLOOKUP(N2,N:O,2,FALSE)</f>
        <v>#N/A</v>
      </c>
      <c r="T2" s="18" t="s">
        <v>17</v>
      </c>
      <c r="U2" s="21" t="s">
        <v>96</v>
      </c>
      <c r="V2" s="18" t="s">
        <v>97</v>
      </c>
      <c r="W2" s="19">
        <v>43924</v>
      </c>
      <c r="Y2" s="21">
        <v>27.5</v>
      </c>
      <c r="Z2" s="18">
        <v>-70.099999999999994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8">
        <v>21.4</v>
      </c>
      <c r="P3" s="18">
        <v>27.5</v>
      </c>
      <c r="Q3" s="12">
        <v>43894</v>
      </c>
      <c r="R3">
        <f t="shared" ref="R3:R37" si="0">VLOOKUP(N4,N:O,2,FALSE)</f>
        <v>18.399999999999999</v>
      </c>
      <c r="T3" s="18" t="s">
        <v>18</v>
      </c>
      <c r="U3" s="18" t="s">
        <v>98</v>
      </c>
      <c r="V3" s="18" t="s">
        <v>96</v>
      </c>
      <c r="W3" s="19">
        <v>43896</v>
      </c>
      <c r="Y3" s="18">
        <v>21.4</v>
      </c>
      <c r="Z3" s="18">
        <v>27.5</v>
      </c>
    </row>
    <row r="4" spans="1:26">
      <c r="A4" s="10">
        <v>41729</v>
      </c>
      <c r="B4" s="14">
        <f>VLOOKUP(A4,N:P,3,FALSE)</f>
        <v>16.8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8">
        <v>18.399999999999999</v>
      </c>
      <c r="P4" s="18">
        <v>21.4</v>
      </c>
      <c r="Q4" s="12">
        <v>43866</v>
      </c>
      <c r="R4">
        <f t="shared" si="0"/>
        <v>26.1</v>
      </c>
      <c r="T4" s="18" t="s">
        <v>19</v>
      </c>
      <c r="U4" s="18" t="s">
        <v>99</v>
      </c>
      <c r="V4" s="18" t="s">
        <v>98</v>
      </c>
      <c r="W4" s="19">
        <v>43868</v>
      </c>
      <c r="Y4" s="18">
        <v>18.399999999999999</v>
      </c>
      <c r="Z4" s="18">
        <v>21.4</v>
      </c>
    </row>
    <row r="5" spans="1:26">
      <c r="A5" s="10">
        <v>41820</v>
      </c>
      <c r="B5" s="14">
        <f t="shared" ref="B5:B25" si="1">VLOOKUP(A5,N:P,3,FALSE)</f>
        <v>22.1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8">
        <v>26.1</v>
      </c>
      <c r="P5" s="18">
        <v>18.399999999999999</v>
      </c>
      <c r="Q5" s="12">
        <v>43837</v>
      </c>
      <c r="R5">
        <f t="shared" si="0"/>
        <v>18.399999999999999</v>
      </c>
      <c r="T5" s="18" t="s">
        <v>20</v>
      </c>
      <c r="U5" s="18" t="s">
        <v>100</v>
      </c>
      <c r="V5" s="18" t="s">
        <v>99</v>
      </c>
      <c r="W5" s="19">
        <v>43840</v>
      </c>
      <c r="Y5" s="18">
        <v>26.1</v>
      </c>
      <c r="Z5" s="18">
        <v>18.399999999999999</v>
      </c>
    </row>
    <row r="6" spans="1:26">
      <c r="A6" s="10">
        <v>41912</v>
      </c>
      <c r="B6" s="14">
        <f t="shared" si="1"/>
        <v>18.8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8">
        <v>18.399999999999999</v>
      </c>
      <c r="P6" s="18">
        <v>26.1</v>
      </c>
      <c r="Q6" s="12">
        <v>43803</v>
      </c>
      <c r="R6">
        <f t="shared" si="0"/>
        <v>19.3</v>
      </c>
      <c r="T6" s="18" t="s">
        <v>21</v>
      </c>
      <c r="U6" s="18" t="s">
        <v>99</v>
      </c>
      <c r="V6" s="18" t="s">
        <v>100</v>
      </c>
      <c r="W6" s="19">
        <v>43805</v>
      </c>
      <c r="Y6" s="18">
        <v>18.399999999999999</v>
      </c>
      <c r="Z6" s="18">
        <v>26.1</v>
      </c>
    </row>
    <row r="7" spans="1:26">
      <c r="A7" s="10">
        <v>42004</v>
      </c>
      <c r="B7" s="14">
        <f t="shared" si="1"/>
        <v>28.6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8">
        <v>19.3</v>
      </c>
      <c r="P7" s="18">
        <v>18.399999999999999</v>
      </c>
      <c r="Q7" s="12">
        <v>43774</v>
      </c>
      <c r="R7">
        <f t="shared" si="0"/>
        <v>21.9</v>
      </c>
      <c r="T7" s="18" t="s">
        <v>22</v>
      </c>
      <c r="U7" s="18" t="s">
        <v>101</v>
      </c>
      <c r="V7" s="18" t="s">
        <v>99</v>
      </c>
      <c r="W7" s="19">
        <v>43770</v>
      </c>
      <c r="Y7" s="18">
        <v>19.3</v>
      </c>
      <c r="Z7" s="18">
        <v>18.399999999999999</v>
      </c>
    </row>
    <row r="8" spans="1:26">
      <c r="A8" s="10">
        <v>42094</v>
      </c>
      <c r="B8" s="14">
        <f t="shared" si="1"/>
        <v>24.8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8">
        <v>21.9</v>
      </c>
      <c r="P8" s="18">
        <v>19.3</v>
      </c>
      <c r="Q8" s="12">
        <v>43741</v>
      </c>
      <c r="R8">
        <f t="shared" si="0"/>
        <v>16.600000000000001</v>
      </c>
      <c r="T8" s="18" t="s">
        <v>23</v>
      </c>
      <c r="U8" s="18" t="s">
        <v>102</v>
      </c>
      <c r="V8" s="18" t="s">
        <v>101</v>
      </c>
      <c r="W8" s="19">
        <v>43742</v>
      </c>
      <c r="Y8" s="18">
        <v>21.9</v>
      </c>
      <c r="Z8" s="18">
        <v>19.3</v>
      </c>
    </row>
    <row r="9" spans="1:26">
      <c r="A9" s="10">
        <v>42185</v>
      </c>
      <c r="B9" s="14">
        <f t="shared" si="1"/>
        <v>31.9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8">
        <v>16.600000000000001</v>
      </c>
      <c r="P9" s="18">
        <v>21.9</v>
      </c>
      <c r="Q9" s="12">
        <v>43713</v>
      </c>
      <c r="R9">
        <f t="shared" si="0"/>
        <v>17.8</v>
      </c>
      <c r="T9" s="18" t="s">
        <v>24</v>
      </c>
      <c r="U9" s="18" t="s">
        <v>103</v>
      </c>
      <c r="V9" s="18" t="s">
        <v>102</v>
      </c>
      <c r="W9" s="19">
        <v>43714</v>
      </c>
      <c r="Y9" s="18">
        <v>16.600000000000001</v>
      </c>
      <c r="Z9" s="18">
        <v>21.9</v>
      </c>
    </row>
    <row r="10" spans="1:26">
      <c r="A10" s="10">
        <v>42277</v>
      </c>
      <c r="B10" s="14">
        <f t="shared" si="1"/>
        <v>12.2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8">
        <v>17.8</v>
      </c>
      <c r="P10" s="18">
        <v>16.600000000000001</v>
      </c>
      <c r="Q10" s="12">
        <v>43682</v>
      </c>
      <c r="R10">
        <f t="shared" si="0"/>
        <v>6.2</v>
      </c>
      <c r="T10" s="18" t="s">
        <v>25</v>
      </c>
      <c r="U10" s="18" t="s">
        <v>104</v>
      </c>
      <c r="V10" s="18" t="s">
        <v>103</v>
      </c>
      <c r="W10" s="19">
        <v>43679</v>
      </c>
      <c r="Y10" s="18">
        <v>17.8</v>
      </c>
      <c r="Z10" s="18">
        <v>16.600000000000001</v>
      </c>
    </row>
    <row r="11" spans="1:26">
      <c r="A11" s="10">
        <v>42369</v>
      </c>
      <c r="B11" s="14">
        <f t="shared" si="1"/>
        <v>23.5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8">
        <v>6.2</v>
      </c>
      <c r="P11" s="18">
        <v>17.8</v>
      </c>
      <c r="Q11" s="12">
        <v>43649</v>
      </c>
      <c r="R11">
        <f t="shared" si="0"/>
        <v>21.6</v>
      </c>
      <c r="T11" s="18" t="s">
        <v>26</v>
      </c>
      <c r="U11" s="18" t="s">
        <v>105</v>
      </c>
      <c r="V11" s="18" t="s">
        <v>104</v>
      </c>
      <c r="W11" s="19">
        <v>43651</v>
      </c>
      <c r="Y11" s="18">
        <v>6.2</v>
      </c>
      <c r="Z11" s="18">
        <v>17.8</v>
      </c>
    </row>
    <row r="12" spans="1:26">
      <c r="A12" s="10">
        <v>42460</v>
      </c>
      <c r="B12" s="14">
        <f t="shared" si="1"/>
        <v>23.2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8">
        <v>21.6</v>
      </c>
      <c r="P12" s="18">
        <v>6.2</v>
      </c>
      <c r="Q12" s="12">
        <v>43621</v>
      </c>
      <c r="R12">
        <f t="shared" si="0"/>
        <v>15.3</v>
      </c>
      <c r="T12" s="18" t="s">
        <v>27</v>
      </c>
      <c r="U12" s="18" t="s">
        <v>106</v>
      </c>
      <c r="V12" s="18" t="s">
        <v>105</v>
      </c>
      <c r="W12" s="19">
        <v>43623</v>
      </c>
      <c r="Y12" s="18">
        <v>21.6</v>
      </c>
      <c r="Z12" s="18">
        <v>6.2</v>
      </c>
    </row>
    <row r="13" spans="1:26">
      <c r="A13" s="10">
        <v>42551</v>
      </c>
      <c r="B13" s="14">
        <f t="shared" si="1"/>
        <v>1.5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8">
        <v>15.3</v>
      </c>
      <c r="P13" s="18">
        <v>21.6</v>
      </c>
      <c r="Q13" s="12">
        <v>43588</v>
      </c>
      <c r="R13">
        <f t="shared" si="0"/>
        <v>5.6</v>
      </c>
      <c r="T13" s="18" t="s">
        <v>28</v>
      </c>
      <c r="U13" s="18" t="s">
        <v>107</v>
      </c>
      <c r="V13" s="18" t="s">
        <v>106</v>
      </c>
      <c r="W13" s="19">
        <v>43588</v>
      </c>
      <c r="Y13" s="18">
        <v>15.3</v>
      </c>
      <c r="Z13" s="18">
        <v>21.6</v>
      </c>
    </row>
    <row r="14" spans="1:26">
      <c r="A14" s="10">
        <v>42643</v>
      </c>
      <c r="B14" s="14">
        <f t="shared" si="1"/>
        <v>13.5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8">
        <v>5.6</v>
      </c>
      <c r="P14" s="18">
        <v>15.3</v>
      </c>
      <c r="Q14" s="12">
        <v>43558</v>
      </c>
      <c r="R14">
        <f t="shared" si="0"/>
        <v>31.2</v>
      </c>
      <c r="T14" s="18" t="s">
        <v>29</v>
      </c>
      <c r="U14" s="18" t="s">
        <v>108</v>
      </c>
      <c r="V14" s="18" t="s">
        <v>107</v>
      </c>
      <c r="W14" s="19">
        <v>43560</v>
      </c>
      <c r="Y14" s="18">
        <v>5.6</v>
      </c>
      <c r="Z14" s="18">
        <v>15.3</v>
      </c>
    </row>
    <row r="15" spans="1:26">
      <c r="A15" s="10">
        <v>42735</v>
      </c>
      <c r="B15" s="14">
        <f t="shared" si="1"/>
        <v>17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8">
        <v>31.2</v>
      </c>
      <c r="P15" s="18">
        <v>5.6</v>
      </c>
      <c r="Q15" s="12">
        <v>43529</v>
      </c>
      <c r="R15">
        <f t="shared" si="0"/>
        <v>22.7</v>
      </c>
      <c r="T15" s="18" t="s">
        <v>30</v>
      </c>
      <c r="U15" s="18" t="s">
        <v>109</v>
      </c>
      <c r="V15" s="18" t="s">
        <v>108</v>
      </c>
      <c r="W15" s="19">
        <v>43532</v>
      </c>
      <c r="Y15" s="18">
        <v>31.2</v>
      </c>
      <c r="Z15" s="18">
        <v>5.6</v>
      </c>
    </row>
    <row r="16" spans="1:26">
      <c r="A16" s="10">
        <v>42825</v>
      </c>
      <c r="B16" s="14">
        <f t="shared" si="1"/>
        <v>14.1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8">
        <v>22.7</v>
      </c>
      <c r="P16" s="18">
        <v>31.2</v>
      </c>
      <c r="Q16" s="12">
        <v>43501</v>
      </c>
      <c r="R16">
        <f t="shared" si="0"/>
        <v>19.600000000000001</v>
      </c>
      <c r="T16" s="18" t="s">
        <v>31</v>
      </c>
      <c r="U16" s="18" t="s">
        <v>110</v>
      </c>
      <c r="V16" s="18" t="s">
        <v>109</v>
      </c>
      <c r="W16" s="19">
        <v>43497</v>
      </c>
      <c r="Y16" s="18">
        <v>22.7</v>
      </c>
      <c r="Z16" s="18">
        <v>31.2</v>
      </c>
    </row>
    <row r="17" spans="1:26">
      <c r="A17" s="10">
        <v>42916</v>
      </c>
      <c r="B17" s="14">
        <f t="shared" si="1"/>
        <v>12.8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8">
        <v>19.600000000000001</v>
      </c>
      <c r="P17" s="18">
        <v>22.7</v>
      </c>
      <c r="Q17" s="12">
        <v>43472</v>
      </c>
      <c r="R17">
        <f t="shared" si="0"/>
        <v>27.7</v>
      </c>
      <c r="T17" s="18" t="s">
        <v>32</v>
      </c>
      <c r="U17" s="18" t="s">
        <v>111</v>
      </c>
      <c r="V17" s="18" t="s">
        <v>110</v>
      </c>
      <c r="W17" s="19">
        <v>43469</v>
      </c>
      <c r="Y17" s="18">
        <v>19.600000000000001</v>
      </c>
      <c r="Z17" s="18">
        <v>22.7</v>
      </c>
    </row>
    <row r="18" spans="1:26">
      <c r="A18" s="10">
        <v>43008</v>
      </c>
      <c r="B18" s="14">
        <f t="shared" si="1"/>
        <v>18.7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8">
        <v>27.7</v>
      </c>
      <c r="P18" s="18">
        <v>19.600000000000001</v>
      </c>
      <c r="Q18" s="12">
        <v>43439</v>
      </c>
      <c r="R18">
        <f t="shared" si="0"/>
        <v>10.8</v>
      </c>
      <c r="T18" s="18" t="s">
        <v>33</v>
      </c>
      <c r="U18" s="18" t="s">
        <v>112</v>
      </c>
      <c r="V18" s="18" t="s">
        <v>111</v>
      </c>
      <c r="W18" s="19">
        <v>43441</v>
      </c>
      <c r="Y18" s="18">
        <v>27.7</v>
      </c>
      <c r="Z18" s="18">
        <v>19.600000000000001</v>
      </c>
    </row>
    <row r="19" spans="1:26">
      <c r="A19" s="10">
        <v>43100</v>
      </c>
      <c r="B19" s="14">
        <f t="shared" si="1"/>
        <v>22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8">
        <v>10.8</v>
      </c>
      <c r="P19" s="18">
        <v>27.7</v>
      </c>
      <c r="Q19" s="12">
        <v>43409</v>
      </c>
      <c r="R19">
        <f t="shared" si="0"/>
        <v>28.2</v>
      </c>
      <c r="T19" s="18" t="s">
        <v>34</v>
      </c>
      <c r="U19" s="18" t="s">
        <v>113</v>
      </c>
      <c r="V19" s="18" t="s">
        <v>112</v>
      </c>
      <c r="W19" s="19">
        <v>43406</v>
      </c>
      <c r="Y19" s="18">
        <v>10.8</v>
      </c>
      <c r="Z19" s="18">
        <v>27.7</v>
      </c>
    </row>
    <row r="20" spans="1:26">
      <c r="A20" s="10">
        <v>43190</v>
      </c>
      <c r="B20" s="14">
        <f t="shared" si="1"/>
        <v>33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8">
        <v>28.2</v>
      </c>
      <c r="P20" s="18">
        <v>10.8</v>
      </c>
      <c r="Q20" s="12">
        <v>43376</v>
      </c>
      <c r="R20">
        <f t="shared" si="0"/>
        <v>17.8</v>
      </c>
      <c r="T20" s="18" t="s">
        <v>35</v>
      </c>
      <c r="U20" s="18" t="s">
        <v>114</v>
      </c>
      <c r="V20" s="18" t="s">
        <v>113</v>
      </c>
      <c r="W20" s="19">
        <v>43378</v>
      </c>
      <c r="Y20" s="18">
        <v>28.2</v>
      </c>
      <c r="Z20" s="18">
        <v>10.8</v>
      </c>
    </row>
    <row r="21" spans="1:26">
      <c r="A21" s="10">
        <v>43281</v>
      </c>
      <c r="B21" s="14">
        <f t="shared" si="1"/>
        <v>27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17.8</v>
      </c>
      <c r="P21" s="18">
        <v>28.2</v>
      </c>
      <c r="Q21" s="19">
        <v>43349</v>
      </c>
      <c r="R21">
        <f t="shared" si="0"/>
        <v>26.2</v>
      </c>
      <c r="T21" s="18" t="s">
        <v>36</v>
      </c>
      <c r="U21" s="18" t="s">
        <v>104</v>
      </c>
      <c r="V21" s="18" t="s">
        <v>114</v>
      </c>
      <c r="W21" s="19">
        <v>43350</v>
      </c>
      <c r="Y21" s="18">
        <v>17.8</v>
      </c>
      <c r="Z21" s="18">
        <v>28.2</v>
      </c>
    </row>
    <row r="22" spans="1:26">
      <c r="A22" s="10">
        <v>43373</v>
      </c>
      <c r="B22" s="14">
        <f t="shared" si="1"/>
        <v>28.2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26.2</v>
      </c>
      <c r="P22" s="18">
        <v>17.8</v>
      </c>
      <c r="Q22" s="19">
        <v>43315</v>
      </c>
      <c r="R22">
        <f t="shared" si="0"/>
        <v>27</v>
      </c>
      <c r="T22" s="18" t="s">
        <v>37</v>
      </c>
      <c r="U22" s="18" t="s">
        <v>115</v>
      </c>
      <c r="V22" s="18" t="s">
        <v>104</v>
      </c>
      <c r="W22" s="19">
        <v>43315</v>
      </c>
      <c r="Y22" s="18">
        <v>26.2</v>
      </c>
      <c r="Z22" s="18">
        <v>17.8</v>
      </c>
    </row>
    <row r="23" spans="1:26">
      <c r="A23" s="10">
        <v>43465</v>
      </c>
      <c r="B23" s="14">
        <f t="shared" si="1"/>
        <v>19.600000000000001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27</v>
      </c>
      <c r="P23" s="18">
        <v>26.2</v>
      </c>
      <c r="Q23" s="19">
        <v>43286</v>
      </c>
      <c r="R23">
        <f t="shared" si="0"/>
        <v>19.600000000000001</v>
      </c>
      <c r="T23" s="18" t="s">
        <v>38</v>
      </c>
      <c r="U23" s="18" t="s">
        <v>116</v>
      </c>
      <c r="V23" s="18" t="s">
        <v>115</v>
      </c>
      <c r="W23" s="19">
        <v>43287</v>
      </c>
      <c r="Y23" s="18">
        <v>27</v>
      </c>
      <c r="Z23" s="18">
        <v>26.2</v>
      </c>
    </row>
    <row r="24" spans="1:26">
      <c r="A24" s="10">
        <v>43555</v>
      </c>
      <c r="B24" s="14">
        <f t="shared" si="1"/>
        <v>5.6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19.600000000000001</v>
      </c>
      <c r="P24" s="18">
        <v>27</v>
      </c>
      <c r="Q24" s="19">
        <v>43256</v>
      </c>
      <c r="R24">
        <f t="shared" si="0"/>
        <v>18.2</v>
      </c>
      <c r="T24" s="18" t="s">
        <v>39</v>
      </c>
      <c r="U24" s="18" t="s">
        <v>111</v>
      </c>
      <c r="V24" s="18" t="s">
        <v>116</v>
      </c>
      <c r="W24" s="19">
        <v>43252</v>
      </c>
      <c r="Y24" s="18">
        <v>19.600000000000001</v>
      </c>
      <c r="Z24" s="18">
        <v>27</v>
      </c>
    </row>
    <row r="25" spans="1:26">
      <c r="A25" s="10">
        <v>43646</v>
      </c>
      <c r="B25" s="14">
        <f t="shared" si="1"/>
        <v>6.2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18.2</v>
      </c>
      <c r="P25" s="18">
        <v>19.600000000000001</v>
      </c>
      <c r="Q25" s="19">
        <v>43223</v>
      </c>
      <c r="R25">
        <f t="shared" si="0"/>
        <v>33</v>
      </c>
      <c r="T25" s="18" t="s">
        <v>40</v>
      </c>
      <c r="U25" s="18" t="s">
        <v>117</v>
      </c>
      <c r="V25" s="18" t="s">
        <v>111</v>
      </c>
      <c r="W25" s="19">
        <v>43224</v>
      </c>
      <c r="Y25" s="18">
        <v>18.2</v>
      </c>
      <c r="Z25" s="18">
        <v>19.600000000000001</v>
      </c>
    </row>
    <row r="26" spans="1:26">
      <c r="N26" s="10">
        <v>43220</v>
      </c>
      <c r="O26" s="18">
        <v>33</v>
      </c>
      <c r="P26" s="18">
        <v>18.2</v>
      </c>
      <c r="Q26" s="19">
        <v>43194</v>
      </c>
      <c r="R26">
        <f t="shared" si="0"/>
        <v>17.100000000000001</v>
      </c>
      <c r="T26" s="18" t="s">
        <v>41</v>
      </c>
      <c r="U26" s="18" t="s">
        <v>118</v>
      </c>
      <c r="V26" s="18" t="s">
        <v>117</v>
      </c>
      <c r="W26" s="19">
        <v>43196</v>
      </c>
      <c r="Y26" s="18">
        <v>33</v>
      </c>
      <c r="Z26" s="18">
        <v>18.2</v>
      </c>
    </row>
    <row r="27" spans="1:26">
      <c r="N27" s="10">
        <v>43190</v>
      </c>
      <c r="O27" s="18">
        <v>17.100000000000001</v>
      </c>
      <c r="P27" s="18">
        <v>33</v>
      </c>
      <c r="Q27" s="19">
        <v>43164</v>
      </c>
      <c r="R27">
        <f t="shared" si="0"/>
        <v>17.399999999999999</v>
      </c>
      <c r="T27" s="18" t="s">
        <v>42</v>
      </c>
      <c r="U27" s="18" t="s">
        <v>119</v>
      </c>
      <c r="V27" s="18" t="s">
        <v>118</v>
      </c>
      <c r="W27" s="19">
        <v>43168</v>
      </c>
      <c r="Y27" s="18">
        <v>17.100000000000001</v>
      </c>
      <c r="Z27" s="18">
        <v>33</v>
      </c>
    </row>
    <row r="28" spans="1:26">
      <c r="K28" t="s">
        <v>457</v>
      </c>
      <c r="N28" s="10">
        <v>43159</v>
      </c>
      <c r="O28" s="18">
        <v>17.399999999999999</v>
      </c>
      <c r="P28" s="18">
        <v>17.100000000000001</v>
      </c>
      <c r="Q28" s="19">
        <v>43136</v>
      </c>
      <c r="R28">
        <f t="shared" si="0"/>
        <v>22</v>
      </c>
      <c r="T28" s="18" t="s">
        <v>43</v>
      </c>
      <c r="U28" s="18" t="s">
        <v>120</v>
      </c>
      <c r="V28" s="18" t="s">
        <v>119</v>
      </c>
      <c r="W28" s="19">
        <v>43133</v>
      </c>
      <c r="Y28" s="18">
        <v>17.399999999999999</v>
      </c>
      <c r="Z28" s="18">
        <v>17.100000000000001</v>
      </c>
    </row>
    <row r="29" spans="1:26">
      <c r="K29" t="s">
        <v>458</v>
      </c>
      <c r="N29" s="10">
        <v>43131</v>
      </c>
      <c r="O29" s="18">
        <v>22</v>
      </c>
      <c r="P29" s="18">
        <v>17.399999999999999</v>
      </c>
      <c r="Q29" s="19">
        <v>43105</v>
      </c>
      <c r="R29">
        <f t="shared" si="0"/>
        <v>26</v>
      </c>
      <c r="T29" s="18" t="s">
        <v>44</v>
      </c>
      <c r="U29" s="18" t="s">
        <v>121</v>
      </c>
      <c r="V29" s="18" t="s">
        <v>120</v>
      </c>
      <c r="W29" s="19">
        <v>43105</v>
      </c>
      <c r="Y29" s="18">
        <v>22</v>
      </c>
      <c r="Z29" s="18">
        <v>17.399999999999999</v>
      </c>
    </row>
    <row r="30" spans="1:26">
      <c r="N30" s="10">
        <v>43100</v>
      </c>
      <c r="O30" s="18">
        <v>26</v>
      </c>
      <c r="P30" s="18">
        <v>22</v>
      </c>
      <c r="Q30" s="19">
        <v>43074</v>
      </c>
      <c r="R30">
        <f t="shared" si="0"/>
        <v>1.8</v>
      </c>
      <c r="T30" s="18" t="s">
        <v>45</v>
      </c>
      <c r="U30" s="18" t="s">
        <v>122</v>
      </c>
      <c r="V30" s="18" t="s">
        <v>121</v>
      </c>
      <c r="W30" s="19">
        <v>43077</v>
      </c>
      <c r="Y30" s="18">
        <v>26</v>
      </c>
      <c r="Z30" s="18">
        <v>22</v>
      </c>
    </row>
    <row r="31" spans="1:26">
      <c r="N31" s="10">
        <v>43069</v>
      </c>
      <c r="O31" s="18">
        <v>1.8</v>
      </c>
      <c r="P31" s="18">
        <v>26</v>
      </c>
      <c r="Q31" s="19">
        <v>43042</v>
      </c>
      <c r="R31">
        <f t="shared" si="0"/>
        <v>18.7</v>
      </c>
      <c r="T31" s="18" t="s">
        <v>46</v>
      </c>
      <c r="U31" s="18" t="s">
        <v>123</v>
      </c>
      <c r="V31" s="18" t="s">
        <v>122</v>
      </c>
      <c r="W31" s="19">
        <v>43042</v>
      </c>
      <c r="Y31" s="18">
        <v>1.8</v>
      </c>
      <c r="Z31" s="18">
        <v>26</v>
      </c>
    </row>
    <row r="32" spans="1:26" ht="18">
      <c r="E32" s="10"/>
      <c r="J32" s="15"/>
      <c r="N32" s="10">
        <v>43039</v>
      </c>
      <c r="O32" s="18">
        <v>18.7</v>
      </c>
      <c r="P32" s="18">
        <v>1.8</v>
      </c>
      <c r="Q32" s="19">
        <v>43012</v>
      </c>
      <c r="R32">
        <f t="shared" si="0"/>
        <v>20.399999999999999</v>
      </c>
      <c r="T32" s="18" t="s">
        <v>47</v>
      </c>
      <c r="U32" s="18" t="s">
        <v>124</v>
      </c>
      <c r="V32" s="18" t="s">
        <v>123</v>
      </c>
      <c r="W32" s="19">
        <v>43014</v>
      </c>
      <c r="Y32" s="18">
        <v>18.7</v>
      </c>
      <c r="Z32" s="18">
        <v>1.8</v>
      </c>
    </row>
    <row r="33" spans="5:26">
      <c r="E33" s="10"/>
      <c r="N33" s="10">
        <v>43008</v>
      </c>
      <c r="O33" s="18">
        <v>20.399999999999999</v>
      </c>
      <c r="P33" s="18">
        <v>18.7</v>
      </c>
      <c r="Q33" s="19">
        <v>42984</v>
      </c>
      <c r="R33">
        <f t="shared" si="0"/>
        <v>22.9</v>
      </c>
      <c r="T33" s="18" t="s">
        <v>48</v>
      </c>
      <c r="U33" s="18" t="s">
        <v>125</v>
      </c>
      <c r="V33" s="18" t="s">
        <v>124</v>
      </c>
      <c r="W33" s="19">
        <v>42979</v>
      </c>
      <c r="Y33" s="18">
        <v>20.399999999999999</v>
      </c>
      <c r="Z33" s="18">
        <v>18.7</v>
      </c>
    </row>
    <row r="34" spans="5:26">
      <c r="E34" s="10"/>
      <c r="N34" s="10">
        <v>42978</v>
      </c>
      <c r="O34" s="18">
        <v>22.9</v>
      </c>
      <c r="P34" s="18">
        <v>20.399999999999999</v>
      </c>
      <c r="Q34" s="19">
        <v>42950</v>
      </c>
      <c r="R34">
        <f t="shared" si="0"/>
        <v>12.8</v>
      </c>
      <c r="T34" s="18" t="s">
        <v>49</v>
      </c>
      <c r="U34" s="18" t="s">
        <v>126</v>
      </c>
      <c r="V34" s="18" t="s">
        <v>125</v>
      </c>
      <c r="W34" s="19">
        <v>42951</v>
      </c>
      <c r="Y34" s="18">
        <v>22.9</v>
      </c>
      <c r="Z34" s="18">
        <v>20.399999999999999</v>
      </c>
    </row>
    <row r="35" spans="5:26">
      <c r="E35" s="10"/>
      <c r="N35" s="10">
        <v>42947</v>
      </c>
      <c r="O35" s="18">
        <v>12.8</v>
      </c>
      <c r="P35" s="18">
        <v>22.9</v>
      </c>
      <c r="Q35" s="19">
        <v>42922</v>
      </c>
      <c r="R35">
        <f t="shared" si="0"/>
        <v>21.3</v>
      </c>
      <c r="T35" s="18" t="s">
        <v>50</v>
      </c>
      <c r="U35" s="18" t="s">
        <v>127</v>
      </c>
      <c r="V35" s="18" t="s">
        <v>126</v>
      </c>
      <c r="W35" s="19">
        <v>42923</v>
      </c>
      <c r="Y35" s="18">
        <v>12.8</v>
      </c>
      <c r="Z35" s="18">
        <v>22.9</v>
      </c>
    </row>
    <row r="36" spans="5:26">
      <c r="E36" s="10"/>
      <c r="N36" s="10">
        <v>42916</v>
      </c>
      <c r="O36" s="18">
        <v>21.3</v>
      </c>
      <c r="P36" s="18">
        <v>12.8</v>
      </c>
      <c r="Q36" s="19">
        <v>42891</v>
      </c>
      <c r="R36">
        <f t="shared" si="0"/>
        <v>12.7</v>
      </c>
      <c r="T36" s="18" t="s">
        <v>51</v>
      </c>
      <c r="U36" s="18" t="s">
        <v>128</v>
      </c>
      <c r="V36" s="18" t="s">
        <v>127</v>
      </c>
      <c r="W36" s="19">
        <v>42888</v>
      </c>
      <c r="Y36" s="18">
        <v>21.3</v>
      </c>
      <c r="Z36" s="18">
        <v>12.8</v>
      </c>
    </row>
    <row r="37" spans="5:26">
      <c r="E37" s="10"/>
      <c r="N37" s="10">
        <v>42886</v>
      </c>
      <c r="O37" s="18">
        <v>12.7</v>
      </c>
      <c r="P37" s="18">
        <v>21.3</v>
      </c>
      <c r="Q37" s="19">
        <v>42858</v>
      </c>
      <c r="R37">
        <f t="shared" si="0"/>
        <v>14.1</v>
      </c>
      <c r="T37" s="18" t="s">
        <v>52</v>
      </c>
      <c r="U37" s="18" t="s">
        <v>129</v>
      </c>
      <c r="V37" s="18" t="s">
        <v>128</v>
      </c>
      <c r="W37" s="19">
        <v>42860</v>
      </c>
      <c r="Y37" s="18">
        <v>12.7</v>
      </c>
      <c r="Z37" s="18">
        <v>21.3</v>
      </c>
    </row>
    <row r="38" spans="5:26">
      <c r="E38" s="10"/>
      <c r="N38" s="10">
        <v>42855</v>
      </c>
      <c r="O38" s="18">
        <v>14.1</v>
      </c>
      <c r="P38" s="18">
        <v>12.7</v>
      </c>
      <c r="Q38" s="19">
        <v>42830</v>
      </c>
      <c r="T38" s="18" t="s">
        <v>53</v>
      </c>
      <c r="U38" s="18" t="s">
        <v>130</v>
      </c>
      <c r="V38" s="18" t="s">
        <v>129</v>
      </c>
      <c r="W38" s="19">
        <v>42832</v>
      </c>
      <c r="Y38" s="18">
        <v>14.1</v>
      </c>
      <c r="Z38" s="18">
        <v>12.7</v>
      </c>
    </row>
    <row r="39" spans="5:26">
      <c r="E39" s="10"/>
      <c r="N39" s="10">
        <v>42825</v>
      </c>
      <c r="O39" s="18">
        <v>25.2</v>
      </c>
      <c r="P39" s="18">
        <v>14.1</v>
      </c>
      <c r="Q39" s="19">
        <v>42797</v>
      </c>
      <c r="T39" s="18" t="s">
        <v>54</v>
      </c>
      <c r="U39" s="18" t="s">
        <v>131</v>
      </c>
      <c r="V39" s="18" t="s">
        <v>130</v>
      </c>
      <c r="W39" s="19">
        <v>42804</v>
      </c>
      <c r="Y39" s="18">
        <v>25.2</v>
      </c>
      <c r="Z39" s="18">
        <v>14.1</v>
      </c>
    </row>
    <row r="40" spans="5:26">
      <c r="E40" s="10"/>
      <c r="N40" s="10">
        <v>42794</v>
      </c>
      <c r="O40" s="18">
        <v>21.5</v>
      </c>
      <c r="P40" s="18">
        <v>25.2</v>
      </c>
      <c r="Q40" s="19">
        <v>42769</v>
      </c>
      <c r="T40" s="18" t="s">
        <v>55</v>
      </c>
      <c r="U40" s="18" t="s">
        <v>132</v>
      </c>
      <c r="V40" s="18" t="s">
        <v>131</v>
      </c>
      <c r="W40" s="19">
        <v>42769</v>
      </c>
      <c r="Y40" s="18">
        <v>21.5</v>
      </c>
      <c r="Z40" s="18">
        <v>25.2</v>
      </c>
    </row>
    <row r="41" spans="5:26">
      <c r="E41" s="10"/>
      <c r="N41" s="10">
        <v>42766</v>
      </c>
      <c r="O41" s="18">
        <v>17</v>
      </c>
      <c r="P41" s="18">
        <v>21.5</v>
      </c>
      <c r="Q41" s="19">
        <v>42740</v>
      </c>
      <c r="T41" s="18" t="s">
        <v>56</v>
      </c>
      <c r="U41" s="18" t="s">
        <v>133</v>
      </c>
      <c r="V41" s="18" t="s">
        <v>132</v>
      </c>
      <c r="W41" s="19">
        <v>42741</v>
      </c>
      <c r="Y41" s="18">
        <v>17</v>
      </c>
      <c r="Z41" s="18">
        <v>21.5</v>
      </c>
    </row>
    <row r="42" spans="5:26">
      <c r="E42" s="10"/>
      <c r="N42" s="10">
        <v>42735</v>
      </c>
      <c r="O42" s="18">
        <v>12.8</v>
      </c>
      <c r="P42" s="18">
        <v>17</v>
      </c>
      <c r="Q42" s="19">
        <v>42709</v>
      </c>
      <c r="T42" s="18" t="s">
        <v>57</v>
      </c>
      <c r="U42" s="18" t="s">
        <v>127</v>
      </c>
      <c r="V42" s="18" t="s">
        <v>133</v>
      </c>
      <c r="W42" s="19">
        <v>42706</v>
      </c>
      <c r="Y42" s="18">
        <v>12.8</v>
      </c>
      <c r="Z42" s="18">
        <v>17</v>
      </c>
    </row>
    <row r="43" spans="5:26">
      <c r="E43" s="10"/>
      <c r="N43" s="10">
        <v>42704</v>
      </c>
      <c r="O43" s="18">
        <v>27</v>
      </c>
      <c r="P43" s="18">
        <v>12.8</v>
      </c>
      <c r="Q43" s="19">
        <v>42677</v>
      </c>
      <c r="T43" s="18" t="s">
        <v>58</v>
      </c>
      <c r="U43" s="18" t="s">
        <v>116</v>
      </c>
      <c r="V43" s="18" t="s">
        <v>127</v>
      </c>
      <c r="W43" s="19">
        <v>42678</v>
      </c>
      <c r="Y43" s="18">
        <v>27</v>
      </c>
      <c r="Z43" s="18">
        <v>12.8</v>
      </c>
    </row>
    <row r="44" spans="5:26">
      <c r="E44" s="10"/>
      <c r="N44" s="10">
        <v>42674</v>
      </c>
      <c r="O44" s="18">
        <v>13.5</v>
      </c>
      <c r="P44" s="18">
        <v>27</v>
      </c>
      <c r="Q44" s="19">
        <v>42648</v>
      </c>
      <c r="T44" s="18" t="s">
        <v>59</v>
      </c>
      <c r="U44" s="18" t="s">
        <v>134</v>
      </c>
      <c r="V44" s="18" t="s">
        <v>116</v>
      </c>
      <c r="W44" s="19">
        <v>42650</v>
      </c>
      <c r="Y44" s="18">
        <v>13.5</v>
      </c>
      <c r="Z44" s="18">
        <v>27</v>
      </c>
    </row>
    <row r="45" spans="5:26">
      <c r="E45" s="10"/>
      <c r="N45" s="10">
        <v>42643</v>
      </c>
      <c r="O45" s="18">
        <v>33.6</v>
      </c>
      <c r="P45" s="18">
        <v>13.5</v>
      </c>
      <c r="Q45" s="19">
        <v>42619</v>
      </c>
      <c r="T45" s="18" t="s">
        <v>60</v>
      </c>
      <c r="U45" s="18" t="s">
        <v>135</v>
      </c>
      <c r="V45" s="18" t="s">
        <v>134</v>
      </c>
      <c r="W45" s="19">
        <v>42615</v>
      </c>
      <c r="Y45" s="18">
        <v>33.6</v>
      </c>
      <c r="Z45" s="18">
        <v>13.5</v>
      </c>
    </row>
    <row r="46" spans="5:26">
      <c r="E46" s="10"/>
      <c r="N46" s="10">
        <v>42613</v>
      </c>
      <c r="O46" s="18">
        <v>28.2</v>
      </c>
      <c r="P46" s="18">
        <v>33.6</v>
      </c>
      <c r="Q46" s="19">
        <v>42585</v>
      </c>
      <c r="T46" s="18" t="s">
        <v>61</v>
      </c>
      <c r="U46" s="18" t="s">
        <v>114</v>
      </c>
      <c r="V46" s="18" t="s">
        <v>135</v>
      </c>
      <c r="W46" s="19">
        <v>42587</v>
      </c>
      <c r="Y46" s="18">
        <v>28.2</v>
      </c>
      <c r="Z46" s="18">
        <v>33.6</v>
      </c>
    </row>
    <row r="47" spans="5:26">
      <c r="E47" s="10"/>
      <c r="N47" s="10">
        <v>42582</v>
      </c>
      <c r="O47" s="18">
        <v>1.5</v>
      </c>
      <c r="P47" s="18">
        <v>28.2</v>
      </c>
      <c r="Q47" s="19">
        <v>42557</v>
      </c>
      <c r="T47" s="18" t="s">
        <v>62</v>
      </c>
      <c r="U47" s="18" t="s">
        <v>136</v>
      </c>
      <c r="V47" s="18" t="s">
        <v>114</v>
      </c>
      <c r="W47" s="19">
        <v>42559</v>
      </c>
      <c r="Y47" s="18">
        <v>1.5</v>
      </c>
      <c r="Z47" s="18">
        <v>28.2</v>
      </c>
    </row>
    <row r="48" spans="5:26">
      <c r="E48" s="10"/>
      <c r="N48" s="10">
        <v>42551</v>
      </c>
      <c r="O48" s="18">
        <v>21.1</v>
      </c>
      <c r="P48" s="18">
        <v>1.5</v>
      </c>
      <c r="Q48" s="19">
        <v>42524</v>
      </c>
      <c r="T48" s="18" t="s">
        <v>63</v>
      </c>
      <c r="U48" s="18" t="s">
        <v>137</v>
      </c>
      <c r="V48" s="18" t="s">
        <v>136</v>
      </c>
      <c r="W48" s="19">
        <v>42524</v>
      </c>
      <c r="Y48" s="18">
        <v>21.1</v>
      </c>
      <c r="Z48" s="18">
        <v>1.5</v>
      </c>
    </row>
    <row r="49" spans="5:26">
      <c r="E49" s="10"/>
      <c r="N49" s="10">
        <v>42521</v>
      </c>
      <c r="O49" s="18">
        <v>23.4</v>
      </c>
      <c r="P49" s="18">
        <v>21.1</v>
      </c>
      <c r="Q49" s="19">
        <v>42494</v>
      </c>
      <c r="T49" s="18" t="s">
        <v>64</v>
      </c>
      <c r="U49" s="18" t="s">
        <v>138</v>
      </c>
      <c r="V49" s="18" t="s">
        <v>137</v>
      </c>
      <c r="W49" s="19">
        <v>42496</v>
      </c>
      <c r="Y49" s="18">
        <v>23.4</v>
      </c>
      <c r="Z49" s="18">
        <v>21.1</v>
      </c>
    </row>
    <row r="50" spans="5:26">
      <c r="E50" s="10"/>
      <c r="N50" s="10">
        <v>42490</v>
      </c>
      <c r="O50" s="18">
        <v>23.2</v>
      </c>
      <c r="P50" s="18">
        <v>23.4</v>
      </c>
      <c r="Q50" s="19">
        <v>42465</v>
      </c>
      <c r="T50" s="18" t="s">
        <v>65</v>
      </c>
      <c r="U50" s="18" t="s">
        <v>139</v>
      </c>
      <c r="V50" s="18" t="s">
        <v>138</v>
      </c>
      <c r="W50" s="19">
        <v>42461</v>
      </c>
      <c r="Y50" s="18">
        <v>23.2</v>
      </c>
      <c r="Z50" s="18">
        <v>23.4</v>
      </c>
    </row>
    <row r="51" spans="5:26">
      <c r="E51" s="10"/>
      <c r="N51" s="10">
        <v>42460</v>
      </c>
      <c r="O51" s="18">
        <v>9</v>
      </c>
      <c r="P51" s="18">
        <v>23.2</v>
      </c>
      <c r="Q51" s="19">
        <v>42432</v>
      </c>
      <c r="T51" s="18" t="s">
        <v>66</v>
      </c>
      <c r="U51" s="18" t="s">
        <v>140</v>
      </c>
      <c r="V51" s="18" t="s">
        <v>139</v>
      </c>
      <c r="W51" s="19">
        <v>42433</v>
      </c>
      <c r="Y51" s="18">
        <v>9</v>
      </c>
      <c r="Z51" s="18">
        <v>23.2</v>
      </c>
    </row>
    <row r="52" spans="5:26">
      <c r="E52" s="10"/>
      <c r="N52" s="10">
        <v>42429</v>
      </c>
      <c r="O52" s="18">
        <v>28</v>
      </c>
      <c r="P52" s="18">
        <v>9</v>
      </c>
      <c r="Q52" s="19">
        <v>42403</v>
      </c>
      <c r="T52" s="18" t="s">
        <v>67</v>
      </c>
      <c r="U52" s="18" t="s">
        <v>141</v>
      </c>
      <c r="V52" s="18" t="s">
        <v>140</v>
      </c>
      <c r="W52" s="19">
        <v>42405</v>
      </c>
      <c r="Y52" s="18">
        <v>28</v>
      </c>
      <c r="Z52" s="18">
        <v>9</v>
      </c>
    </row>
    <row r="53" spans="5:26">
      <c r="E53" s="10"/>
      <c r="N53" s="10">
        <v>42400</v>
      </c>
      <c r="O53" s="18">
        <v>23.5</v>
      </c>
      <c r="P53" s="18">
        <v>28</v>
      </c>
      <c r="Q53" s="19">
        <v>42375</v>
      </c>
      <c r="T53" s="18" t="s">
        <v>68</v>
      </c>
      <c r="U53" s="18" t="s">
        <v>142</v>
      </c>
      <c r="V53" s="18" t="s">
        <v>141</v>
      </c>
      <c r="W53" s="19">
        <v>42377</v>
      </c>
      <c r="Y53" s="18">
        <v>23.5</v>
      </c>
      <c r="Z53" s="18">
        <v>28</v>
      </c>
    </row>
    <row r="54" spans="5:26">
      <c r="N54" s="10">
        <v>42369</v>
      </c>
      <c r="O54" s="18">
        <v>33.9</v>
      </c>
      <c r="P54" s="18">
        <v>23.5</v>
      </c>
      <c r="Q54" s="19">
        <v>42341</v>
      </c>
      <c r="T54" s="18" t="s">
        <v>69</v>
      </c>
      <c r="U54" s="18" t="s">
        <v>143</v>
      </c>
      <c r="V54" s="18" t="s">
        <v>142</v>
      </c>
      <c r="W54" s="19">
        <v>42342</v>
      </c>
      <c r="Y54" s="18">
        <v>33.9</v>
      </c>
      <c r="Z54" s="18">
        <v>23.5</v>
      </c>
    </row>
    <row r="55" spans="5:26">
      <c r="N55" s="10">
        <v>42338</v>
      </c>
      <c r="O55" s="18">
        <v>13.3</v>
      </c>
      <c r="P55" s="18">
        <v>33.9</v>
      </c>
      <c r="Q55" s="19">
        <v>42312</v>
      </c>
      <c r="T55" s="18" t="s">
        <v>70</v>
      </c>
      <c r="U55" s="18" t="s">
        <v>144</v>
      </c>
      <c r="V55" s="18" t="s">
        <v>143</v>
      </c>
      <c r="W55" s="19">
        <v>42314</v>
      </c>
      <c r="Y55" s="18">
        <v>13.3</v>
      </c>
      <c r="Z55" s="18">
        <v>33.9</v>
      </c>
    </row>
    <row r="56" spans="5:26">
      <c r="N56" s="10">
        <v>42308</v>
      </c>
      <c r="O56" s="18">
        <v>12.2</v>
      </c>
      <c r="P56" s="18">
        <v>13.3</v>
      </c>
      <c r="Q56" s="19">
        <v>42282</v>
      </c>
      <c r="T56" s="18" t="s">
        <v>71</v>
      </c>
      <c r="U56" s="18" t="s">
        <v>145</v>
      </c>
      <c r="V56" s="18" t="s">
        <v>144</v>
      </c>
      <c r="W56" s="19">
        <v>42279</v>
      </c>
      <c r="Y56" s="18">
        <v>12.2</v>
      </c>
      <c r="Z56" s="18">
        <v>13.3</v>
      </c>
    </row>
    <row r="57" spans="5:26">
      <c r="N57" s="10">
        <v>42277</v>
      </c>
      <c r="O57" s="18">
        <v>29.3</v>
      </c>
      <c r="P57" s="18">
        <v>12.2</v>
      </c>
      <c r="Q57" s="19">
        <v>42250</v>
      </c>
      <c r="T57" s="18" t="s">
        <v>72</v>
      </c>
      <c r="U57" s="18" t="s">
        <v>146</v>
      </c>
      <c r="V57" s="18" t="s">
        <v>145</v>
      </c>
      <c r="W57" s="19">
        <v>42251</v>
      </c>
      <c r="Y57" s="18">
        <v>29.3</v>
      </c>
      <c r="Z57" s="18">
        <v>12.2</v>
      </c>
    </row>
    <row r="58" spans="5:26">
      <c r="N58" s="10">
        <v>42247</v>
      </c>
      <c r="O58" s="18">
        <v>17</v>
      </c>
      <c r="P58" s="18">
        <v>29.3</v>
      </c>
      <c r="Q58" s="19">
        <v>42221</v>
      </c>
      <c r="T58" s="18" t="s">
        <v>73</v>
      </c>
      <c r="U58" s="18" t="s">
        <v>133</v>
      </c>
      <c r="V58" s="18" t="s">
        <v>146</v>
      </c>
      <c r="W58" s="19">
        <v>42223</v>
      </c>
      <c r="Y58" s="18">
        <v>17</v>
      </c>
      <c r="Z58" s="18">
        <v>29.3</v>
      </c>
    </row>
    <row r="59" spans="5:26">
      <c r="N59" s="10">
        <v>42216</v>
      </c>
      <c r="O59" s="18">
        <v>31.9</v>
      </c>
      <c r="P59" s="18">
        <v>17</v>
      </c>
      <c r="Q59" s="19">
        <v>42191</v>
      </c>
      <c r="T59" s="18" t="s">
        <v>74</v>
      </c>
      <c r="U59" s="18" t="s">
        <v>147</v>
      </c>
      <c r="V59" s="18" t="s">
        <v>133</v>
      </c>
      <c r="W59" s="19">
        <v>42187</v>
      </c>
      <c r="Y59" s="18">
        <v>31.9</v>
      </c>
      <c r="Z59" s="18">
        <v>17</v>
      </c>
    </row>
    <row r="60" spans="5:26">
      <c r="N60" s="10">
        <v>42185</v>
      </c>
      <c r="O60" s="18">
        <v>30</v>
      </c>
      <c r="P60" s="18">
        <v>31.9</v>
      </c>
      <c r="Q60" s="19">
        <v>42158</v>
      </c>
      <c r="T60" s="18" t="s">
        <v>75</v>
      </c>
      <c r="U60" s="18" t="s">
        <v>148</v>
      </c>
      <c r="V60" s="18" t="s">
        <v>147</v>
      </c>
      <c r="W60" s="19">
        <v>42160</v>
      </c>
      <c r="Y60" s="18">
        <v>30</v>
      </c>
      <c r="Z60" s="18">
        <v>31.9</v>
      </c>
    </row>
    <row r="61" spans="5:26">
      <c r="N61" s="10">
        <v>42155</v>
      </c>
      <c r="O61" s="18">
        <v>7.7</v>
      </c>
      <c r="P61" s="18">
        <v>30</v>
      </c>
      <c r="Q61" s="19">
        <v>42129</v>
      </c>
      <c r="T61" s="18" t="s">
        <v>76</v>
      </c>
      <c r="U61" s="18" t="s">
        <v>149</v>
      </c>
      <c r="V61" s="18" t="s">
        <v>148</v>
      </c>
      <c r="W61" s="19">
        <v>42132</v>
      </c>
      <c r="Y61" s="18">
        <v>7.7</v>
      </c>
      <c r="Z61" s="18">
        <v>30</v>
      </c>
    </row>
    <row r="62" spans="5:26">
      <c r="N62" s="10">
        <v>42124</v>
      </c>
      <c r="O62" s="18">
        <v>24.8</v>
      </c>
      <c r="P62" s="18">
        <v>7.7</v>
      </c>
      <c r="Q62" s="19">
        <v>42100</v>
      </c>
      <c r="T62" s="18" t="s">
        <v>77</v>
      </c>
      <c r="U62" s="18" t="s">
        <v>150</v>
      </c>
      <c r="V62" s="18" t="s">
        <v>149</v>
      </c>
      <c r="W62" s="19">
        <v>42097</v>
      </c>
      <c r="Y62" s="18">
        <v>24.8</v>
      </c>
      <c r="Z62" s="18">
        <v>7.7</v>
      </c>
    </row>
    <row r="63" spans="5:26">
      <c r="N63" s="10">
        <v>42094</v>
      </c>
      <c r="O63" s="18">
        <v>21.3</v>
      </c>
      <c r="P63" s="18">
        <v>24.8</v>
      </c>
      <c r="Q63" s="19">
        <v>42067</v>
      </c>
      <c r="T63" s="18" t="s">
        <v>78</v>
      </c>
      <c r="U63" s="18" t="s">
        <v>128</v>
      </c>
      <c r="V63" s="18" t="s">
        <v>150</v>
      </c>
      <c r="W63" s="19">
        <v>42069</v>
      </c>
      <c r="Y63" s="18">
        <v>21.3</v>
      </c>
      <c r="Z63" s="18">
        <v>24.8</v>
      </c>
    </row>
    <row r="64" spans="5:26">
      <c r="N64" s="10">
        <v>42063</v>
      </c>
      <c r="O64" s="18">
        <v>26.9</v>
      </c>
      <c r="P64" s="18">
        <v>21.3</v>
      </c>
      <c r="Q64" s="19">
        <v>42039</v>
      </c>
      <c r="T64" s="18" t="s">
        <v>79</v>
      </c>
      <c r="U64" s="18" t="s">
        <v>151</v>
      </c>
      <c r="V64" s="18" t="s">
        <v>128</v>
      </c>
      <c r="W64" s="19">
        <v>42041</v>
      </c>
      <c r="Y64" s="18">
        <v>26.9</v>
      </c>
      <c r="Z64" s="18">
        <v>21.3</v>
      </c>
    </row>
    <row r="65" spans="14:26">
      <c r="N65" s="10">
        <v>42035</v>
      </c>
      <c r="O65" s="18">
        <v>28.6</v>
      </c>
      <c r="P65" s="18">
        <v>26.9</v>
      </c>
      <c r="Q65" s="19">
        <v>42010</v>
      </c>
      <c r="T65" s="18" t="s">
        <v>80</v>
      </c>
      <c r="U65" s="18" t="s">
        <v>152</v>
      </c>
      <c r="V65" s="18" t="s">
        <v>151</v>
      </c>
      <c r="W65" s="19">
        <v>42013</v>
      </c>
      <c r="Y65" s="18">
        <v>28.6</v>
      </c>
      <c r="Z65" s="18">
        <v>26.9</v>
      </c>
    </row>
    <row r="66" spans="14:26">
      <c r="N66" s="10">
        <v>42004</v>
      </c>
      <c r="O66" s="18">
        <v>25.8</v>
      </c>
      <c r="P66" s="18">
        <v>28.6</v>
      </c>
      <c r="Q66" s="19">
        <v>41976</v>
      </c>
      <c r="T66" s="18" t="s">
        <v>81</v>
      </c>
      <c r="U66" s="18" t="s">
        <v>153</v>
      </c>
      <c r="V66" s="18" t="s">
        <v>152</v>
      </c>
      <c r="W66" s="19">
        <v>41978</v>
      </c>
      <c r="Y66" s="18">
        <v>25.8</v>
      </c>
      <c r="Z66" s="18">
        <v>28.6</v>
      </c>
    </row>
    <row r="67" spans="14:26">
      <c r="N67" s="10">
        <v>41973</v>
      </c>
      <c r="O67" s="18">
        <v>31.1</v>
      </c>
      <c r="P67" s="18">
        <v>25.8</v>
      </c>
      <c r="Q67" s="19">
        <v>41948</v>
      </c>
      <c r="T67" s="18" t="s">
        <v>82</v>
      </c>
      <c r="U67" s="18" t="s">
        <v>154</v>
      </c>
      <c r="V67" s="18" t="s">
        <v>153</v>
      </c>
      <c r="W67" s="19">
        <v>41950</v>
      </c>
      <c r="Y67" s="18">
        <v>31.1</v>
      </c>
      <c r="Z67" s="18">
        <v>25.8</v>
      </c>
    </row>
    <row r="68" spans="14:26">
      <c r="N68" s="10">
        <v>41943</v>
      </c>
      <c r="O68" s="18">
        <v>18.8</v>
      </c>
      <c r="P68" s="18">
        <v>31.1</v>
      </c>
      <c r="Q68" s="19">
        <v>41915</v>
      </c>
      <c r="T68" s="18" t="s">
        <v>83</v>
      </c>
      <c r="U68" s="18" t="s">
        <v>155</v>
      </c>
      <c r="V68" s="18" t="s">
        <v>154</v>
      </c>
      <c r="W68" s="19">
        <v>41915</v>
      </c>
      <c r="Y68" s="18">
        <v>18.8</v>
      </c>
      <c r="Z68" s="18">
        <v>31.1</v>
      </c>
    </row>
    <row r="69" spans="14:26">
      <c r="N69" s="10">
        <v>41912</v>
      </c>
      <c r="O69" s="18">
        <v>22.7</v>
      </c>
      <c r="P69" s="18">
        <v>18.8</v>
      </c>
      <c r="Q69" s="19">
        <v>41886</v>
      </c>
      <c r="T69" s="18" t="s">
        <v>84</v>
      </c>
      <c r="U69" s="18" t="s">
        <v>110</v>
      </c>
      <c r="V69" s="18" t="s">
        <v>155</v>
      </c>
      <c r="W69" s="19">
        <v>41887</v>
      </c>
      <c r="Y69" s="18">
        <v>22.7</v>
      </c>
      <c r="Z69" s="18">
        <v>18.8</v>
      </c>
    </row>
    <row r="70" spans="14:26">
      <c r="N70" s="10">
        <v>41882</v>
      </c>
      <c r="O70" s="18">
        <v>32.4</v>
      </c>
      <c r="P70" s="18">
        <v>22.7</v>
      </c>
      <c r="Q70" s="19">
        <v>41856</v>
      </c>
      <c r="T70" s="18" t="s">
        <v>85</v>
      </c>
      <c r="U70" s="18" t="s">
        <v>156</v>
      </c>
      <c r="V70" s="18" t="s">
        <v>110</v>
      </c>
      <c r="W70" s="19">
        <v>41852</v>
      </c>
      <c r="Y70" s="18">
        <v>32.4</v>
      </c>
      <c r="Z70" s="18">
        <v>22.7</v>
      </c>
    </row>
    <row r="71" spans="14:26">
      <c r="N71" s="10">
        <v>41851</v>
      </c>
      <c r="O71" s="18">
        <v>22.1</v>
      </c>
      <c r="P71" s="18">
        <v>32.4</v>
      </c>
      <c r="Q71" s="19">
        <v>41823</v>
      </c>
      <c r="T71" s="18" t="s">
        <v>86</v>
      </c>
      <c r="U71" s="18" t="s">
        <v>157</v>
      </c>
      <c r="V71" s="18" t="s">
        <v>156</v>
      </c>
      <c r="W71" s="19">
        <v>41823</v>
      </c>
      <c r="Y71" s="18">
        <v>22.1</v>
      </c>
      <c r="Z71" s="18">
        <v>32.4</v>
      </c>
    </row>
    <row r="72" spans="14:26">
      <c r="N72" s="10">
        <v>41820</v>
      </c>
      <c r="O72" s="18">
        <v>32.700000000000003</v>
      </c>
      <c r="P72" s="18">
        <v>22.1</v>
      </c>
      <c r="Q72" s="19">
        <v>41794</v>
      </c>
      <c r="T72" s="18" t="s">
        <v>87</v>
      </c>
      <c r="U72" s="18" t="s">
        <v>158</v>
      </c>
      <c r="V72" s="18" t="s">
        <v>157</v>
      </c>
      <c r="W72" s="19">
        <v>41796</v>
      </c>
      <c r="Y72" s="18">
        <v>32.700000000000003</v>
      </c>
      <c r="Z72" s="18">
        <v>22.1</v>
      </c>
    </row>
    <row r="73" spans="14:26">
      <c r="N73" s="10">
        <v>41790</v>
      </c>
      <c r="O73" s="18">
        <v>25</v>
      </c>
      <c r="P73" s="18">
        <v>32.700000000000003</v>
      </c>
      <c r="Q73" s="19">
        <v>41764</v>
      </c>
      <c r="T73" s="18" t="s">
        <v>88</v>
      </c>
      <c r="U73" s="18" t="s">
        <v>159</v>
      </c>
      <c r="V73" s="18" t="s">
        <v>158</v>
      </c>
      <c r="W73" s="19">
        <v>41761</v>
      </c>
      <c r="Y73" s="18">
        <v>25</v>
      </c>
      <c r="Z73" s="18">
        <v>32.700000000000003</v>
      </c>
    </row>
    <row r="74" spans="14:26">
      <c r="N74" s="10">
        <v>41759</v>
      </c>
      <c r="O74" s="18">
        <v>16.8</v>
      </c>
      <c r="P74" s="18">
        <v>25</v>
      </c>
      <c r="Q74" s="19">
        <v>41732</v>
      </c>
      <c r="T74" s="18" t="s">
        <v>89</v>
      </c>
      <c r="U74" s="18" t="s">
        <v>160</v>
      </c>
      <c r="V74" s="18" t="s">
        <v>159</v>
      </c>
      <c r="W74" s="19">
        <v>41733</v>
      </c>
      <c r="Y74" s="18">
        <v>16.8</v>
      </c>
      <c r="Z74" s="18">
        <v>25</v>
      </c>
    </row>
    <row r="75" spans="14:26">
      <c r="N75" s="10">
        <v>41729</v>
      </c>
      <c r="O75" s="18">
        <v>17.7</v>
      </c>
      <c r="P75" s="18">
        <v>16.8</v>
      </c>
      <c r="Q75" s="19">
        <v>41703</v>
      </c>
      <c r="T75" s="18" t="s">
        <v>90</v>
      </c>
      <c r="U75" s="18" t="s">
        <v>161</v>
      </c>
      <c r="V75" s="18" t="s">
        <v>160</v>
      </c>
      <c r="W75" s="19">
        <v>41708</v>
      </c>
      <c r="Y75" s="18">
        <v>17.7</v>
      </c>
      <c r="Z75" s="18">
        <v>16.8</v>
      </c>
    </row>
    <row r="76" spans="14:26">
      <c r="N76" s="10">
        <v>41698</v>
      </c>
      <c r="O76" s="18">
        <v>6.7</v>
      </c>
      <c r="P76" s="18">
        <v>17.7</v>
      </c>
      <c r="Q76" s="19">
        <v>41675</v>
      </c>
      <c r="T76" s="18" t="s">
        <v>91</v>
      </c>
      <c r="U76" s="18" t="s">
        <v>162</v>
      </c>
      <c r="V76" s="18" t="s">
        <v>161</v>
      </c>
      <c r="W76" s="19">
        <v>41680</v>
      </c>
      <c r="Y76" s="18">
        <v>6.7</v>
      </c>
      <c r="Z76" s="18">
        <v>17.7</v>
      </c>
    </row>
    <row r="77" spans="14:26">
      <c r="N77" s="10">
        <v>41670</v>
      </c>
      <c r="O77" s="18">
        <v>26.7</v>
      </c>
      <c r="P77" s="18">
        <v>6.7</v>
      </c>
      <c r="Q77" s="19">
        <v>41645</v>
      </c>
      <c r="T77" s="18" t="s">
        <v>92</v>
      </c>
      <c r="U77" s="18" t="s">
        <v>163</v>
      </c>
      <c r="V77" s="18" t="s">
        <v>162</v>
      </c>
      <c r="W77" s="19">
        <v>41642</v>
      </c>
      <c r="Y77" s="18">
        <v>26.7</v>
      </c>
      <c r="Z77" s="18">
        <v>6.7</v>
      </c>
    </row>
    <row r="78" spans="14:26">
      <c r="N78" s="10">
        <v>41639</v>
      </c>
      <c r="O78" s="18">
        <v>22.5</v>
      </c>
      <c r="P78" s="18">
        <v>26.7</v>
      </c>
      <c r="Q78" s="19">
        <v>41612</v>
      </c>
      <c r="T78" s="18" t="s">
        <v>93</v>
      </c>
      <c r="U78" s="18" t="s">
        <v>164</v>
      </c>
      <c r="V78" s="18" t="s">
        <v>163</v>
      </c>
      <c r="W78" s="19">
        <v>41611</v>
      </c>
      <c r="Y78" s="18">
        <v>22.5</v>
      </c>
      <c r="Z78" s="18">
        <v>26.7</v>
      </c>
    </row>
    <row r="79" spans="14:26">
      <c r="N79" s="10">
        <v>41608</v>
      </c>
      <c r="O79" s="18">
        <v>18.899999999999999</v>
      </c>
      <c r="P79" s="18">
        <v>22.5</v>
      </c>
      <c r="Q79" s="19">
        <v>41583</v>
      </c>
      <c r="T79" s="18" t="s">
        <v>94</v>
      </c>
      <c r="U79" s="18" t="s">
        <v>165</v>
      </c>
      <c r="V79" s="18" t="s">
        <v>164</v>
      </c>
      <c r="W79" s="19">
        <v>41581</v>
      </c>
      <c r="Y79" s="18">
        <v>18.899999999999999</v>
      </c>
      <c r="Z79" s="18">
        <v>22.5</v>
      </c>
    </row>
    <row r="80" spans="14:26">
      <c r="N80" s="10">
        <v>41578</v>
      </c>
      <c r="O80" s="18">
        <v>24.2</v>
      </c>
      <c r="P80" s="18">
        <v>18.899999999999999</v>
      </c>
      <c r="Q80" s="19">
        <v>41550</v>
      </c>
      <c r="T80" s="18" t="s">
        <v>95</v>
      </c>
      <c r="U80" s="18" t="s">
        <v>166</v>
      </c>
      <c r="V80" s="18" t="s">
        <v>165</v>
      </c>
      <c r="W80" s="19">
        <v>41569</v>
      </c>
      <c r="Y80" s="18">
        <v>24.2</v>
      </c>
      <c r="Z80" s="18">
        <v>18.899999999999999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7895-CF13-EF49-920C-17B7ACE8DFC4}">
  <dimension ref="A1:W102"/>
  <sheetViews>
    <sheetView workbookViewId="0">
      <selection activeCell="B25" sqref="B2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18">
        <v>130.69999999999999</v>
      </c>
      <c r="P2" s="18">
        <v>120</v>
      </c>
      <c r="Q2" s="12" t="s">
        <v>15</v>
      </c>
      <c r="R2" t="e">
        <f>VLOOKUP(N2,N:O,2,FALSE)</f>
        <v>#N/A</v>
      </c>
      <c r="T2" s="18" t="s">
        <v>17</v>
      </c>
      <c r="U2" s="18">
        <v>130.69999999999999</v>
      </c>
      <c r="V2" s="18">
        <v>120</v>
      </c>
      <c r="W2" s="19">
        <v>43921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8">
        <v>131.6</v>
      </c>
      <c r="P3" s="18">
        <v>130.69999999999999</v>
      </c>
      <c r="Q3" s="12">
        <v>43894</v>
      </c>
      <c r="R3">
        <f t="shared" ref="R3:R37" si="0">VLOOKUP(N4,N:O,2,FALSE)</f>
        <v>126.5</v>
      </c>
      <c r="T3" s="18" t="s">
        <v>18</v>
      </c>
      <c r="U3" s="18">
        <v>131.6</v>
      </c>
      <c r="V3" s="18">
        <v>130.69999999999999</v>
      </c>
      <c r="W3" s="19">
        <v>43886</v>
      </c>
    </row>
    <row r="4" spans="1:23">
      <c r="A4" s="10">
        <v>41729</v>
      </c>
      <c r="B4" s="14">
        <f>VLOOKUP(A4,N:P,3,FALSE)</f>
        <v>78.099999999999994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8">
        <v>126.5</v>
      </c>
      <c r="P4" s="18">
        <v>131.6</v>
      </c>
      <c r="Q4" s="12">
        <v>43866</v>
      </c>
      <c r="R4">
        <f t="shared" si="0"/>
        <v>125.5</v>
      </c>
      <c r="T4" s="18" t="s">
        <v>19</v>
      </c>
      <c r="U4" s="18">
        <v>126.5</v>
      </c>
      <c r="V4" s="18">
        <v>131.6</v>
      </c>
      <c r="W4" s="19">
        <v>43858</v>
      </c>
    </row>
    <row r="5" spans="1:23">
      <c r="A5" s="10">
        <v>41820</v>
      </c>
      <c r="B5" s="14">
        <f t="shared" ref="B5:B25" si="1">VLOOKUP(A5,N:P,3,FALSE)</f>
        <v>83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8">
        <v>125.5</v>
      </c>
      <c r="P5" s="18">
        <v>126.5</v>
      </c>
      <c r="Q5" s="12">
        <v>43837</v>
      </c>
      <c r="R5">
        <f t="shared" si="0"/>
        <v>125.9</v>
      </c>
      <c r="T5" s="18" t="s">
        <v>20</v>
      </c>
      <c r="U5" s="18">
        <v>125.5</v>
      </c>
      <c r="V5" s="18">
        <v>126.5</v>
      </c>
      <c r="W5" s="19">
        <v>43830</v>
      </c>
    </row>
    <row r="6" spans="1:23">
      <c r="A6" s="10">
        <v>41912</v>
      </c>
      <c r="B6" s="14">
        <f t="shared" si="1"/>
        <v>93.4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8">
        <v>125.9</v>
      </c>
      <c r="P6" s="18">
        <v>125.5</v>
      </c>
      <c r="Q6" s="12">
        <v>43803</v>
      </c>
      <c r="R6">
        <f t="shared" si="0"/>
        <v>125.1</v>
      </c>
      <c r="T6" s="18" t="s">
        <v>21</v>
      </c>
      <c r="U6" s="18">
        <v>125.9</v>
      </c>
      <c r="V6" s="18">
        <v>125.5</v>
      </c>
      <c r="W6" s="19">
        <v>43795</v>
      </c>
    </row>
    <row r="7" spans="1:23">
      <c r="A7" s="10">
        <v>42004</v>
      </c>
      <c r="B7" s="14">
        <f t="shared" si="1"/>
        <v>88.7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8">
        <v>125.1</v>
      </c>
      <c r="P7" s="18">
        <v>125.9</v>
      </c>
      <c r="Q7" s="12">
        <v>43774</v>
      </c>
      <c r="R7">
        <f t="shared" si="0"/>
        <v>135.1</v>
      </c>
      <c r="T7" s="18" t="s">
        <v>22</v>
      </c>
      <c r="U7" s="18">
        <v>125.1</v>
      </c>
      <c r="V7" s="18">
        <v>125.9</v>
      </c>
      <c r="W7" s="19">
        <v>43767</v>
      </c>
    </row>
    <row r="8" spans="1:23">
      <c r="A8" s="10">
        <v>42094</v>
      </c>
      <c r="B8" s="14">
        <f t="shared" si="1"/>
        <v>96.4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8">
        <v>135.1</v>
      </c>
      <c r="P8" s="18">
        <v>125.1</v>
      </c>
      <c r="Q8" s="12">
        <v>43741</v>
      </c>
      <c r="R8">
        <f t="shared" si="0"/>
        <v>135.69999999999999</v>
      </c>
      <c r="T8" s="18" t="s">
        <v>23</v>
      </c>
      <c r="U8" s="18">
        <v>135.1</v>
      </c>
      <c r="V8" s="18">
        <v>125.1</v>
      </c>
      <c r="W8" s="19">
        <v>43732</v>
      </c>
    </row>
    <row r="9" spans="1:23">
      <c r="A9" s="10">
        <v>42185</v>
      </c>
      <c r="B9" s="14">
        <f t="shared" si="1"/>
        <v>95.4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8">
        <v>135.69999999999999</v>
      </c>
      <c r="P9" s="18">
        <v>135.1</v>
      </c>
      <c r="Q9" s="12">
        <v>43713</v>
      </c>
      <c r="R9">
        <f t="shared" si="0"/>
        <v>121.5</v>
      </c>
      <c r="T9" s="18" t="s">
        <v>24</v>
      </c>
      <c r="U9" s="18">
        <v>135.69999999999999</v>
      </c>
      <c r="V9" s="18">
        <v>135.1</v>
      </c>
      <c r="W9" s="19">
        <v>43704</v>
      </c>
    </row>
    <row r="10" spans="1:23">
      <c r="A10" s="10">
        <v>42277</v>
      </c>
      <c r="B10" s="14">
        <f t="shared" si="1"/>
        <v>101.5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8">
        <v>121.5</v>
      </c>
      <c r="P10" s="18">
        <v>135.69999999999999</v>
      </c>
      <c r="Q10" s="12">
        <v>43682</v>
      </c>
      <c r="R10">
        <f t="shared" si="0"/>
        <v>134.1</v>
      </c>
      <c r="T10" s="18" t="s">
        <v>25</v>
      </c>
      <c r="U10" s="18">
        <v>121.5</v>
      </c>
      <c r="V10" s="18">
        <v>135.69999999999999</v>
      </c>
      <c r="W10" s="19">
        <v>43676</v>
      </c>
    </row>
    <row r="11" spans="1:23">
      <c r="A11" s="10">
        <v>42369</v>
      </c>
      <c r="B11" s="14">
        <f t="shared" si="1"/>
        <v>90.4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8">
        <v>134.1</v>
      </c>
      <c r="P11" s="18">
        <v>121.5</v>
      </c>
      <c r="Q11" s="12">
        <v>43649</v>
      </c>
      <c r="R11">
        <f t="shared" si="0"/>
        <v>129.19999999999999</v>
      </c>
      <c r="T11" s="18" t="s">
        <v>26</v>
      </c>
      <c r="U11" s="18">
        <v>134.1</v>
      </c>
      <c r="V11" s="18">
        <v>121.5</v>
      </c>
      <c r="W11" s="19">
        <v>43641</v>
      </c>
    </row>
    <row r="12" spans="1:23">
      <c r="A12" s="10">
        <v>42460</v>
      </c>
      <c r="B12" s="14">
        <f t="shared" si="1"/>
        <v>94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8">
        <v>129.19999999999999</v>
      </c>
      <c r="P12" s="18">
        <v>134.1</v>
      </c>
      <c r="Q12" s="12">
        <v>43621</v>
      </c>
      <c r="R12">
        <f t="shared" si="0"/>
        <v>124.1</v>
      </c>
      <c r="T12" s="18" t="s">
        <v>27</v>
      </c>
      <c r="U12" s="18">
        <v>129.19999999999999</v>
      </c>
      <c r="V12" s="18">
        <v>134.1</v>
      </c>
      <c r="W12" s="19">
        <v>43613</v>
      </c>
    </row>
    <row r="13" spans="1:23">
      <c r="A13" s="10">
        <v>42551</v>
      </c>
      <c r="B13" s="14">
        <f t="shared" si="1"/>
        <v>92.4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8">
        <v>124.1</v>
      </c>
      <c r="P13" s="18">
        <v>129.19999999999999</v>
      </c>
      <c r="Q13" s="12">
        <v>43588</v>
      </c>
      <c r="R13">
        <f t="shared" si="0"/>
        <v>131.4</v>
      </c>
      <c r="T13" s="18" t="s">
        <v>28</v>
      </c>
      <c r="U13" s="18">
        <v>124.1</v>
      </c>
      <c r="V13" s="18">
        <v>129.19999999999999</v>
      </c>
      <c r="W13" s="19">
        <v>43585</v>
      </c>
    </row>
    <row r="14" spans="1:23">
      <c r="A14" s="10">
        <v>42643</v>
      </c>
      <c r="B14" s="14">
        <f t="shared" si="1"/>
        <v>101.1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8">
        <v>131.4</v>
      </c>
      <c r="P14" s="18">
        <v>124.1</v>
      </c>
      <c r="Q14" s="12">
        <v>43558</v>
      </c>
      <c r="R14">
        <f t="shared" si="0"/>
        <v>121.7</v>
      </c>
      <c r="T14" s="18" t="s">
        <v>29</v>
      </c>
      <c r="U14" s="18">
        <v>131.4</v>
      </c>
      <c r="V14" s="18">
        <v>124.1</v>
      </c>
      <c r="W14" s="19">
        <v>43550</v>
      </c>
    </row>
    <row r="15" spans="1:23">
      <c r="A15" s="10">
        <v>42735</v>
      </c>
      <c r="B15" s="14">
        <f t="shared" si="1"/>
        <v>107.1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8">
        <v>121.7</v>
      </c>
      <c r="P15" s="18">
        <v>131.4</v>
      </c>
      <c r="Q15" s="12">
        <v>43529</v>
      </c>
      <c r="R15">
        <f t="shared" si="0"/>
        <v>128.1</v>
      </c>
      <c r="T15" s="18" t="s">
        <v>30</v>
      </c>
      <c r="U15" s="18">
        <v>121.7</v>
      </c>
      <c r="V15" s="18">
        <v>131.4</v>
      </c>
      <c r="W15" s="19">
        <v>43522</v>
      </c>
    </row>
    <row r="16" spans="1:23">
      <c r="A16" s="10">
        <v>42825</v>
      </c>
      <c r="B16" s="14">
        <f t="shared" si="1"/>
        <v>114.8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8">
        <v>128.1</v>
      </c>
      <c r="P16" s="18">
        <v>121.7</v>
      </c>
      <c r="Q16" s="12">
        <v>43501</v>
      </c>
      <c r="R16">
        <f t="shared" si="0"/>
        <v>135.69999999999999</v>
      </c>
      <c r="T16" s="18" t="s">
        <v>31</v>
      </c>
      <c r="U16" s="18">
        <v>128.1</v>
      </c>
      <c r="V16" s="18">
        <v>121.7</v>
      </c>
      <c r="W16" s="19">
        <v>43494</v>
      </c>
    </row>
    <row r="17" spans="1:23">
      <c r="A17" s="10">
        <v>42916</v>
      </c>
      <c r="B17" s="14">
        <f t="shared" si="1"/>
        <v>117.9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8">
        <v>135.69999999999999</v>
      </c>
      <c r="P17" s="18">
        <v>128.1</v>
      </c>
      <c r="Q17" s="12">
        <v>43472</v>
      </c>
      <c r="R17">
        <f t="shared" si="0"/>
        <v>137.9</v>
      </c>
      <c r="T17" s="18" t="s">
        <v>32</v>
      </c>
      <c r="U17" s="18">
        <v>135.69999999999999</v>
      </c>
      <c r="V17" s="18">
        <v>128.1</v>
      </c>
      <c r="W17" s="19">
        <v>43461</v>
      </c>
    </row>
    <row r="18" spans="1:23">
      <c r="A18" s="10">
        <v>43008</v>
      </c>
      <c r="B18" s="14">
        <f t="shared" si="1"/>
        <v>122.9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8">
        <v>137.9</v>
      </c>
      <c r="P18" s="18">
        <v>135.69999999999999</v>
      </c>
      <c r="Q18" s="12">
        <v>43439</v>
      </c>
      <c r="R18">
        <f t="shared" si="0"/>
        <v>134.69999999999999</v>
      </c>
      <c r="T18" s="18" t="s">
        <v>33</v>
      </c>
      <c r="U18" s="18">
        <v>137.9</v>
      </c>
      <c r="V18" s="18">
        <v>135.69999999999999</v>
      </c>
      <c r="W18" s="19">
        <v>43431</v>
      </c>
    </row>
    <row r="19" spans="1:23">
      <c r="A19" s="10">
        <v>43100</v>
      </c>
      <c r="B19" s="14">
        <f t="shared" si="1"/>
        <v>129.5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8">
        <v>134.69999999999999</v>
      </c>
      <c r="P19" s="18">
        <v>137.9</v>
      </c>
      <c r="Q19" s="12">
        <v>43409</v>
      </c>
      <c r="R19">
        <f t="shared" si="0"/>
        <v>133.4</v>
      </c>
      <c r="T19" s="18" t="s">
        <v>34</v>
      </c>
      <c r="U19" s="18">
        <v>134.69999999999999</v>
      </c>
      <c r="V19" s="18">
        <v>137.9</v>
      </c>
      <c r="W19" s="19">
        <v>43403</v>
      </c>
    </row>
    <row r="20" spans="1:23">
      <c r="A20" s="10">
        <v>43190</v>
      </c>
      <c r="B20" s="14">
        <f t="shared" si="1"/>
        <v>130.80000000000001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8">
        <v>133.4</v>
      </c>
      <c r="P20" s="18">
        <v>134.69999999999999</v>
      </c>
      <c r="Q20" s="12">
        <v>43376</v>
      </c>
      <c r="R20">
        <f t="shared" si="0"/>
        <v>127.4</v>
      </c>
      <c r="T20" s="18" t="s">
        <v>35</v>
      </c>
      <c r="U20" s="18">
        <v>133.4</v>
      </c>
      <c r="V20" s="18">
        <v>134.69999999999999</v>
      </c>
      <c r="W20" s="19">
        <v>43368</v>
      </c>
    </row>
    <row r="21" spans="1:23">
      <c r="A21" s="10">
        <v>43281</v>
      </c>
      <c r="B21" s="14">
        <f t="shared" si="1"/>
        <v>128.80000000000001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127.4</v>
      </c>
      <c r="P21" s="18">
        <v>133.4</v>
      </c>
      <c r="Q21" s="19">
        <v>43349</v>
      </c>
      <c r="R21">
        <f t="shared" si="0"/>
        <v>126.4</v>
      </c>
      <c r="T21" s="18" t="s">
        <v>36</v>
      </c>
      <c r="U21" s="18">
        <v>127.4</v>
      </c>
      <c r="V21" s="18">
        <v>133.4</v>
      </c>
      <c r="W21" s="19">
        <v>43340</v>
      </c>
    </row>
    <row r="22" spans="1:23">
      <c r="A22" s="10">
        <v>43373</v>
      </c>
      <c r="B22" s="14">
        <f t="shared" si="1"/>
        <v>133.4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126.4</v>
      </c>
      <c r="P22" s="18">
        <v>127.4</v>
      </c>
      <c r="Q22" s="19">
        <v>43315</v>
      </c>
      <c r="R22">
        <f t="shared" si="0"/>
        <v>128.80000000000001</v>
      </c>
      <c r="T22" s="18" t="s">
        <v>37</v>
      </c>
      <c r="U22" s="18">
        <v>126.4</v>
      </c>
      <c r="V22" s="18">
        <v>127.4</v>
      </c>
      <c r="W22" s="19">
        <v>43312</v>
      </c>
    </row>
    <row r="23" spans="1:23">
      <c r="A23" s="10">
        <v>43465</v>
      </c>
      <c r="B23" s="14">
        <f t="shared" si="1"/>
        <v>135.69999999999999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128.80000000000001</v>
      </c>
      <c r="P23" s="18">
        <v>126.4</v>
      </c>
      <c r="Q23" s="19">
        <v>43286</v>
      </c>
      <c r="R23">
        <f t="shared" si="0"/>
        <v>128.69999999999999</v>
      </c>
      <c r="T23" s="18" t="s">
        <v>38</v>
      </c>
      <c r="U23" s="18">
        <v>128.80000000000001</v>
      </c>
      <c r="V23" s="18">
        <v>126.4</v>
      </c>
      <c r="W23" s="19">
        <v>43277</v>
      </c>
    </row>
    <row r="24" spans="1:23">
      <c r="A24" s="10">
        <v>43555</v>
      </c>
      <c r="B24" s="14">
        <f t="shared" si="1"/>
        <v>131.4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128.69999999999999</v>
      </c>
      <c r="P24" s="18">
        <v>128.80000000000001</v>
      </c>
      <c r="Q24" s="19">
        <v>43256</v>
      </c>
      <c r="R24">
        <f t="shared" si="0"/>
        <v>127.7</v>
      </c>
      <c r="T24" s="18" t="s">
        <v>39</v>
      </c>
      <c r="U24" s="18">
        <v>128.69999999999999</v>
      </c>
      <c r="V24" s="18">
        <v>128.80000000000001</v>
      </c>
      <c r="W24" s="19">
        <v>43249</v>
      </c>
    </row>
    <row r="25" spans="1:23">
      <c r="A25" s="10">
        <v>43646</v>
      </c>
      <c r="B25" s="14">
        <f t="shared" si="1"/>
        <v>134.1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127.7</v>
      </c>
      <c r="P25" s="18">
        <v>128.69999999999999</v>
      </c>
      <c r="Q25" s="19">
        <v>43223</v>
      </c>
      <c r="R25">
        <f t="shared" si="0"/>
        <v>130.80000000000001</v>
      </c>
      <c r="T25" s="18" t="s">
        <v>40</v>
      </c>
      <c r="U25" s="18">
        <v>127.7</v>
      </c>
      <c r="V25" s="18">
        <v>128.69999999999999</v>
      </c>
      <c r="W25" s="19">
        <v>43214</v>
      </c>
    </row>
    <row r="26" spans="1:23">
      <c r="N26" s="10">
        <v>43220</v>
      </c>
      <c r="O26" s="18">
        <v>130.80000000000001</v>
      </c>
      <c r="P26" s="18">
        <v>127.7</v>
      </c>
      <c r="Q26" s="19">
        <v>43194</v>
      </c>
      <c r="R26">
        <f t="shared" si="0"/>
        <v>125.4</v>
      </c>
      <c r="T26" s="18" t="s">
        <v>41</v>
      </c>
      <c r="U26" s="18">
        <v>130.80000000000001</v>
      </c>
      <c r="V26" s="18">
        <v>127.7</v>
      </c>
      <c r="W26" s="19">
        <v>43186</v>
      </c>
    </row>
    <row r="27" spans="1:23">
      <c r="N27" s="10">
        <v>43190</v>
      </c>
      <c r="O27" s="18">
        <v>125.4</v>
      </c>
      <c r="P27" s="18">
        <v>130.80000000000001</v>
      </c>
      <c r="Q27" s="19">
        <v>43164</v>
      </c>
      <c r="R27">
        <f t="shared" si="0"/>
        <v>122.1</v>
      </c>
      <c r="T27" s="18" t="s">
        <v>42</v>
      </c>
      <c r="U27" s="18">
        <v>125.4</v>
      </c>
      <c r="V27" s="18">
        <v>130.80000000000001</v>
      </c>
      <c r="W27" s="19">
        <v>43158</v>
      </c>
    </row>
    <row r="28" spans="1:23">
      <c r="N28" s="10">
        <v>43159</v>
      </c>
      <c r="O28" s="18">
        <v>122.1</v>
      </c>
      <c r="P28" s="18">
        <v>125.4</v>
      </c>
      <c r="Q28" s="19">
        <v>43136</v>
      </c>
      <c r="R28">
        <f t="shared" si="0"/>
        <v>129.5</v>
      </c>
      <c r="T28" s="18" t="s">
        <v>43</v>
      </c>
      <c r="U28" s="18">
        <v>122.1</v>
      </c>
      <c r="V28" s="18">
        <v>125.4</v>
      </c>
      <c r="W28" s="19">
        <v>43130</v>
      </c>
    </row>
    <row r="29" spans="1:23">
      <c r="N29" s="10">
        <v>43131</v>
      </c>
      <c r="O29" s="18">
        <v>129.5</v>
      </c>
      <c r="P29" s="18">
        <v>122.1</v>
      </c>
      <c r="Q29" s="19">
        <v>43105</v>
      </c>
      <c r="R29">
        <f t="shared" si="0"/>
        <v>125.9</v>
      </c>
      <c r="T29" s="18" t="s">
        <v>44</v>
      </c>
      <c r="U29" s="18">
        <v>129.5</v>
      </c>
      <c r="V29" s="18">
        <v>122.1</v>
      </c>
      <c r="W29" s="19">
        <v>43096</v>
      </c>
    </row>
    <row r="30" spans="1:23">
      <c r="N30" s="10">
        <v>43100</v>
      </c>
      <c r="O30" s="18">
        <v>125.9</v>
      </c>
      <c r="P30" s="18">
        <v>129.5</v>
      </c>
      <c r="Q30" s="19">
        <v>43074</v>
      </c>
      <c r="R30">
        <f t="shared" si="0"/>
        <v>119.8</v>
      </c>
      <c r="T30" s="18" t="s">
        <v>45</v>
      </c>
      <c r="U30" s="18">
        <v>125.9</v>
      </c>
      <c r="V30" s="18">
        <v>129.5</v>
      </c>
      <c r="W30" s="19">
        <v>43067</v>
      </c>
    </row>
    <row r="31" spans="1:23">
      <c r="N31" s="10">
        <v>43069</v>
      </c>
      <c r="O31" s="18">
        <v>119.8</v>
      </c>
      <c r="P31" s="18">
        <v>125.9</v>
      </c>
      <c r="Q31" s="19">
        <v>43042</v>
      </c>
      <c r="R31">
        <f t="shared" si="0"/>
        <v>122.9</v>
      </c>
      <c r="T31" s="18" t="s">
        <v>46</v>
      </c>
      <c r="U31" s="18">
        <v>119.8</v>
      </c>
      <c r="V31" s="18">
        <v>125.9</v>
      </c>
      <c r="W31" s="19">
        <v>43039</v>
      </c>
    </row>
    <row r="32" spans="1:23" ht="18">
      <c r="E32" s="10"/>
      <c r="J32" s="15" t="s">
        <v>16</v>
      </c>
      <c r="N32" s="10">
        <v>43039</v>
      </c>
      <c r="O32" s="18">
        <v>122.9</v>
      </c>
      <c r="P32" s="18">
        <v>119.8</v>
      </c>
      <c r="Q32" s="19">
        <v>43012</v>
      </c>
      <c r="R32">
        <f t="shared" si="0"/>
        <v>121.1</v>
      </c>
      <c r="T32" s="18" t="s">
        <v>47</v>
      </c>
      <c r="U32" s="18">
        <v>122.9</v>
      </c>
      <c r="V32" s="18">
        <v>119.8</v>
      </c>
      <c r="W32" s="19">
        <v>43004</v>
      </c>
    </row>
    <row r="33" spans="5:23">
      <c r="E33" s="10"/>
      <c r="N33" s="10">
        <v>43008</v>
      </c>
      <c r="O33" s="18">
        <v>121.1</v>
      </c>
      <c r="P33" s="18">
        <v>122.9</v>
      </c>
      <c r="Q33" s="19">
        <v>42984</v>
      </c>
      <c r="R33">
        <f t="shared" si="0"/>
        <v>118.9</v>
      </c>
      <c r="T33" s="18" t="s">
        <v>48</v>
      </c>
      <c r="U33" s="18">
        <v>121.1</v>
      </c>
      <c r="V33" s="18">
        <v>122.9</v>
      </c>
      <c r="W33" s="19">
        <v>42976</v>
      </c>
    </row>
    <row r="34" spans="5:23">
      <c r="E34" s="10"/>
      <c r="N34" s="10">
        <v>42978</v>
      </c>
      <c r="O34" s="18">
        <v>118.9</v>
      </c>
      <c r="P34" s="18">
        <v>121.1</v>
      </c>
      <c r="Q34" s="19">
        <v>42950</v>
      </c>
      <c r="R34">
        <f t="shared" si="0"/>
        <v>117.9</v>
      </c>
      <c r="T34" s="18" t="s">
        <v>49</v>
      </c>
      <c r="U34" s="18">
        <v>118.9</v>
      </c>
      <c r="V34" s="18">
        <v>121.1</v>
      </c>
      <c r="W34" s="19">
        <v>42941</v>
      </c>
    </row>
    <row r="35" spans="5:23">
      <c r="E35" s="10"/>
      <c r="N35" s="10">
        <v>42947</v>
      </c>
      <c r="O35" s="18">
        <v>117.9</v>
      </c>
      <c r="P35" s="18">
        <v>118.9</v>
      </c>
      <c r="Q35" s="19">
        <v>42922</v>
      </c>
      <c r="R35">
        <f t="shared" si="0"/>
        <v>120.3</v>
      </c>
      <c r="T35" s="18" t="s">
        <v>50</v>
      </c>
      <c r="U35" s="18">
        <v>117.9</v>
      </c>
      <c r="V35" s="18">
        <v>118.9</v>
      </c>
      <c r="W35" s="19">
        <v>42913</v>
      </c>
    </row>
    <row r="36" spans="5:23">
      <c r="E36" s="10"/>
      <c r="N36" s="10">
        <v>42916</v>
      </c>
      <c r="O36" s="18">
        <v>120.3</v>
      </c>
      <c r="P36" s="18">
        <v>117.9</v>
      </c>
      <c r="Q36" s="19">
        <v>42891</v>
      </c>
      <c r="R36">
        <f t="shared" si="0"/>
        <v>125.6</v>
      </c>
      <c r="T36" s="18" t="s">
        <v>51</v>
      </c>
      <c r="U36" s="18">
        <v>120.3</v>
      </c>
      <c r="V36" s="18">
        <v>117.9</v>
      </c>
      <c r="W36" s="19">
        <v>42885</v>
      </c>
    </row>
    <row r="37" spans="5:23">
      <c r="E37" s="10"/>
      <c r="N37" s="10">
        <v>42886</v>
      </c>
      <c r="O37" s="18">
        <v>125.6</v>
      </c>
      <c r="P37" s="18">
        <v>120.3</v>
      </c>
      <c r="Q37" s="19">
        <v>42858</v>
      </c>
      <c r="R37">
        <f t="shared" si="0"/>
        <v>114.8</v>
      </c>
      <c r="T37" s="18" t="s">
        <v>52</v>
      </c>
      <c r="U37" s="18">
        <v>125.6</v>
      </c>
      <c r="V37" s="18">
        <v>120.3</v>
      </c>
      <c r="W37" s="19">
        <v>42850</v>
      </c>
    </row>
    <row r="38" spans="5:23">
      <c r="E38" s="10"/>
      <c r="N38" s="10">
        <v>42855</v>
      </c>
      <c r="O38" s="18">
        <v>114.8</v>
      </c>
      <c r="P38" s="18">
        <v>125.6</v>
      </c>
      <c r="Q38" s="19">
        <v>42830</v>
      </c>
      <c r="T38" s="18" t="s">
        <v>53</v>
      </c>
      <c r="U38" s="18">
        <v>114.8</v>
      </c>
      <c r="V38" s="18">
        <v>125.6</v>
      </c>
      <c r="W38" s="19">
        <v>42822</v>
      </c>
    </row>
    <row r="39" spans="5:23">
      <c r="E39" s="10"/>
      <c r="N39" s="10">
        <v>42825</v>
      </c>
      <c r="O39" s="18">
        <v>111.8</v>
      </c>
      <c r="P39" s="18">
        <v>114.8</v>
      </c>
      <c r="Q39" s="19">
        <v>42797</v>
      </c>
      <c r="T39" s="18" t="s">
        <v>54</v>
      </c>
      <c r="U39" s="18">
        <v>111.8</v>
      </c>
      <c r="V39" s="18">
        <v>114.8</v>
      </c>
      <c r="W39" s="19">
        <v>42794</v>
      </c>
    </row>
    <row r="40" spans="5:23">
      <c r="E40" s="10"/>
      <c r="N40" s="10">
        <v>42794</v>
      </c>
      <c r="O40" s="18">
        <v>113.7</v>
      </c>
      <c r="P40" s="18">
        <v>111.8</v>
      </c>
      <c r="Q40" s="19">
        <v>42769</v>
      </c>
      <c r="T40" s="18" t="s">
        <v>55</v>
      </c>
      <c r="U40" s="18">
        <v>113.7</v>
      </c>
      <c r="V40" s="18">
        <v>111.8</v>
      </c>
      <c r="W40" s="19">
        <v>42766</v>
      </c>
    </row>
    <row r="41" spans="5:23">
      <c r="E41" s="10"/>
      <c r="N41" s="10">
        <v>42766</v>
      </c>
      <c r="O41" s="18">
        <v>107.1</v>
      </c>
      <c r="P41" s="18">
        <v>113.7</v>
      </c>
      <c r="Q41" s="19">
        <v>42740</v>
      </c>
      <c r="T41" s="18" t="s">
        <v>56</v>
      </c>
      <c r="U41" s="18">
        <v>107.1</v>
      </c>
      <c r="V41" s="18">
        <v>113.7</v>
      </c>
      <c r="W41" s="19">
        <v>42731</v>
      </c>
    </row>
    <row r="42" spans="5:23">
      <c r="E42" s="10"/>
      <c r="N42" s="10">
        <v>42735</v>
      </c>
      <c r="O42" s="18">
        <v>98.6</v>
      </c>
      <c r="P42" s="18">
        <v>107.1</v>
      </c>
      <c r="Q42" s="19">
        <v>42709</v>
      </c>
      <c r="T42" s="18" t="s">
        <v>57</v>
      </c>
      <c r="U42" s="18">
        <v>98.6</v>
      </c>
      <c r="V42" s="18">
        <v>107.1</v>
      </c>
      <c r="W42" s="19">
        <v>42703</v>
      </c>
    </row>
    <row r="43" spans="5:23">
      <c r="E43" s="10"/>
      <c r="N43" s="10">
        <v>42704</v>
      </c>
      <c r="O43" s="18">
        <v>104.1</v>
      </c>
      <c r="P43" s="18">
        <v>98.6</v>
      </c>
      <c r="Q43" s="19">
        <v>42677</v>
      </c>
      <c r="T43" s="18" t="s">
        <v>58</v>
      </c>
      <c r="U43" s="18">
        <v>104.1</v>
      </c>
      <c r="V43" s="18">
        <v>98.6</v>
      </c>
      <c r="W43" s="19">
        <v>42668</v>
      </c>
    </row>
    <row r="44" spans="5:23">
      <c r="E44" s="10"/>
      <c r="N44" s="10">
        <v>42674</v>
      </c>
      <c r="O44" s="18">
        <v>101.1</v>
      </c>
      <c r="P44" s="18">
        <v>104.1</v>
      </c>
      <c r="Q44" s="19">
        <v>42648</v>
      </c>
      <c r="T44" s="18" t="s">
        <v>59</v>
      </c>
      <c r="U44" s="18">
        <v>101.1</v>
      </c>
      <c r="V44" s="18">
        <v>104.1</v>
      </c>
      <c r="W44" s="19">
        <v>42640</v>
      </c>
    </row>
    <row r="45" spans="5:23">
      <c r="E45" s="10"/>
      <c r="N45" s="10">
        <v>42643</v>
      </c>
      <c r="O45" s="18">
        <v>97.3</v>
      </c>
      <c r="P45" s="18">
        <v>101.1</v>
      </c>
      <c r="Q45" s="19">
        <v>42619</v>
      </c>
      <c r="T45" s="18" t="s">
        <v>60</v>
      </c>
      <c r="U45" s="18">
        <v>97.3</v>
      </c>
      <c r="V45" s="18">
        <v>101.1</v>
      </c>
      <c r="W45" s="19">
        <v>42612</v>
      </c>
    </row>
    <row r="46" spans="5:23">
      <c r="E46" s="10"/>
      <c r="N46" s="10">
        <v>42613</v>
      </c>
      <c r="O46" s="18">
        <v>98</v>
      </c>
      <c r="P46" s="18">
        <v>97.3</v>
      </c>
      <c r="Q46" s="19">
        <v>42585</v>
      </c>
      <c r="T46" s="18" t="s">
        <v>61</v>
      </c>
      <c r="U46" s="18">
        <v>98</v>
      </c>
      <c r="V46" s="18">
        <v>97.3</v>
      </c>
      <c r="W46" s="19">
        <v>42577</v>
      </c>
    </row>
    <row r="47" spans="5:23">
      <c r="E47" s="10"/>
      <c r="N47" s="10">
        <v>42582</v>
      </c>
      <c r="O47" s="18">
        <v>92.4</v>
      </c>
      <c r="P47" s="18">
        <v>98</v>
      </c>
      <c r="Q47" s="19">
        <v>42557</v>
      </c>
      <c r="T47" s="18" t="s">
        <v>62</v>
      </c>
      <c r="U47" s="18">
        <v>92.4</v>
      </c>
      <c r="V47" s="18">
        <v>98</v>
      </c>
      <c r="W47" s="19">
        <v>42549</v>
      </c>
    </row>
    <row r="48" spans="5:23">
      <c r="E48" s="10"/>
      <c r="N48" s="10">
        <v>42551</v>
      </c>
      <c r="O48" s="18">
        <v>94.7</v>
      </c>
      <c r="P48" s="18">
        <v>92.4</v>
      </c>
      <c r="Q48" s="19">
        <v>42524</v>
      </c>
      <c r="T48" s="18" t="s">
        <v>63</v>
      </c>
      <c r="U48" s="18">
        <v>94.7</v>
      </c>
      <c r="V48" s="18">
        <v>92.4</v>
      </c>
      <c r="W48" s="19">
        <v>42521</v>
      </c>
    </row>
    <row r="49" spans="5:23">
      <c r="E49" s="10"/>
      <c r="N49" s="10">
        <v>42521</v>
      </c>
      <c r="O49" s="18">
        <v>96.1</v>
      </c>
      <c r="P49" s="18">
        <v>94.7</v>
      </c>
      <c r="Q49" s="19">
        <v>42494</v>
      </c>
      <c r="T49" s="18" t="s">
        <v>64</v>
      </c>
      <c r="U49" s="18">
        <v>96.1</v>
      </c>
      <c r="V49" s="18">
        <v>94.7</v>
      </c>
      <c r="W49" s="19">
        <v>42486</v>
      </c>
    </row>
    <row r="50" spans="5:23">
      <c r="E50" s="10"/>
      <c r="N50" s="10">
        <v>42490</v>
      </c>
      <c r="O50" s="18">
        <v>94</v>
      </c>
      <c r="P50" s="18">
        <v>96.1</v>
      </c>
      <c r="Q50" s="19">
        <v>42465</v>
      </c>
      <c r="T50" s="18" t="s">
        <v>65</v>
      </c>
      <c r="U50" s="18">
        <v>94</v>
      </c>
      <c r="V50" s="18">
        <v>96.1</v>
      </c>
      <c r="W50" s="19">
        <v>42458</v>
      </c>
    </row>
    <row r="51" spans="5:23">
      <c r="E51" s="10"/>
      <c r="N51" s="10">
        <v>42460</v>
      </c>
      <c r="O51" s="18">
        <v>98.1</v>
      </c>
      <c r="P51" s="18">
        <v>94</v>
      </c>
      <c r="Q51" s="19">
        <v>42432</v>
      </c>
      <c r="T51" s="18" t="s">
        <v>66</v>
      </c>
      <c r="U51" s="18">
        <v>98.1</v>
      </c>
      <c r="V51" s="18">
        <v>94</v>
      </c>
      <c r="W51" s="19">
        <v>42423</v>
      </c>
    </row>
    <row r="52" spans="5:23">
      <c r="E52" s="10"/>
      <c r="N52" s="10">
        <v>42429</v>
      </c>
      <c r="O52" s="18">
        <v>96.3</v>
      </c>
      <c r="P52" s="18">
        <v>98.1</v>
      </c>
      <c r="Q52" s="19">
        <v>42403</v>
      </c>
      <c r="T52" s="18" t="s">
        <v>67</v>
      </c>
      <c r="U52" s="18">
        <v>96.3</v>
      </c>
      <c r="V52" s="18">
        <v>98.1</v>
      </c>
      <c r="W52" s="19">
        <v>42395</v>
      </c>
    </row>
    <row r="53" spans="5:23">
      <c r="E53" s="10"/>
      <c r="N53" s="10">
        <v>42400</v>
      </c>
      <c r="O53" s="18">
        <v>90.4</v>
      </c>
      <c r="P53" s="18">
        <v>96.3</v>
      </c>
      <c r="Q53" s="19">
        <v>42375</v>
      </c>
      <c r="T53" s="18" t="s">
        <v>68</v>
      </c>
      <c r="U53" s="18">
        <v>90.4</v>
      </c>
      <c r="V53" s="18">
        <v>96.3</v>
      </c>
      <c r="W53" s="19">
        <v>42367</v>
      </c>
    </row>
    <row r="54" spans="5:23">
      <c r="N54" s="10">
        <v>42369</v>
      </c>
      <c r="O54" s="18">
        <v>97.6</v>
      </c>
      <c r="P54" s="18">
        <v>90.4</v>
      </c>
      <c r="Q54" s="19">
        <v>42341</v>
      </c>
      <c r="T54" s="18" t="s">
        <v>69</v>
      </c>
      <c r="U54" s="18">
        <v>97.6</v>
      </c>
      <c r="V54" s="18">
        <v>90.4</v>
      </c>
      <c r="W54" s="19">
        <v>42332</v>
      </c>
    </row>
    <row r="55" spans="5:23">
      <c r="N55" s="10">
        <v>42338</v>
      </c>
      <c r="O55" s="18">
        <v>103</v>
      </c>
      <c r="P55" s="18">
        <v>97.6</v>
      </c>
      <c r="Q55" s="19">
        <v>42312</v>
      </c>
      <c r="T55" s="18" t="s">
        <v>70</v>
      </c>
      <c r="U55" s="18">
        <v>103</v>
      </c>
      <c r="V55" s="18">
        <v>97.6</v>
      </c>
      <c r="W55" s="19">
        <v>42304</v>
      </c>
    </row>
    <row r="56" spans="5:23">
      <c r="N56" s="10">
        <v>42308</v>
      </c>
      <c r="O56" s="18">
        <v>101.5</v>
      </c>
      <c r="P56" s="18">
        <v>103</v>
      </c>
      <c r="Q56" s="19">
        <v>42282</v>
      </c>
      <c r="T56" s="18" t="s">
        <v>71</v>
      </c>
      <c r="U56" s="18">
        <v>101.5</v>
      </c>
      <c r="V56" s="18">
        <v>103</v>
      </c>
      <c r="W56" s="19">
        <v>42276</v>
      </c>
    </row>
    <row r="57" spans="5:23">
      <c r="N57" s="10">
        <v>42277</v>
      </c>
      <c r="O57" s="18">
        <v>91</v>
      </c>
      <c r="P57" s="18">
        <v>101.5</v>
      </c>
      <c r="Q57" s="19">
        <v>42250</v>
      </c>
      <c r="T57" s="18" t="s">
        <v>72</v>
      </c>
      <c r="U57" s="18">
        <v>91</v>
      </c>
      <c r="V57" s="18">
        <v>101.5</v>
      </c>
      <c r="W57" s="19">
        <v>42241</v>
      </c>
    </row>
    <row r="58" spans="5:23">
      <c r="N58" s="10">
        <v>42247</v>
      </c>
      <c r="O58" s="18">
        <v>99.8</v>
      </c>
      <c r="P58" s="18">
        <v>91</v>
      </c>
      <c r="Q58" s="19">
        <v>42221</v>
      </c>
      <c r="T58" s="18" t="s">
        <v>73</v>
      </c>
      <c r="U58" s="18">
        <v>99.8</v>
      </c>
      <c r="V58" s="18">
        <v>91</v>
      </c>
      <c r="W58" s="19">
        <v>42213</v>
      </c>
    </row>
    <row r="59" spans="5:23">
      <c r="N59" s="10">
        <v>42216</v>
      </c>
      <c r="O59" s="18">
        <v>95.4</v>
      </c>
      <c r="P59" s="18">
        <v>99.8</v>
      </c>
      <c r="Q59" s="19">
        <v>42191</v>
      </c>
      <c r="T59" s="18" t="s">
        <v>74</v>
      </c>
      <c r="U59" s="18">
        <v>95.4</v>
      </c>
      <c r="V59" s="18">
        <v>99.8</v>
      </c>
      <c r="W59" s="19">
        <v>42185</v>
      </c>
    </row>
    <row r="60" spans="5:23">
      <c r="N60" s="10">
        <v>42185</v>
      </c>
      <c r="O60" s="18">
        <v>95.2</v>
      </c>
      <c r="P60" s="18">
        <v>95.4</v>
      </c>
      <c r="Q60" s="19">
        <v>42158</v>
      </c>
      <c r="T60" s="18" t="s">
        <v>75</v>
      </c>
      <c r="U60" s="18">
        <v>95.2</v>
      </c>
      <c r="V60" s="18">
        <v>95.4</v>
      </c>
      <c r="W60" s="19">
        <v>42150</v>
      </c>
    </row>
    <row r="61" spans="5:23">
      <c r="N61" s="10">
        <v>42155</v>
      </c>
      <c r="O61" s="18">
        <v>101.3</v>
      </c>
      <c r="P61" s="18">
        <v>95.2</v>
      </c>
      <c r="Q61" s="19">
        <v>42129</v>
      </c>
      <c r="T61" s="18" t="s">
        <v>76</v>
      </c>
      <c r="U61" s="18">
        <v>101.3</v>
      </c>
      <c r="V61" s="18">
        <v>95.2</v>
      </c>
      <c r="W61" s="19">
        <v>42122</v>
      </c>
    </row>
    <row r="62" spans="5:23">
      <c r="N62" s="10">
        <v>42124</v>
      </c>
      <c r="O62" s="18">
        <v>96.4</v>
      </c>
      <c r="P62" s="18">
        <v>101.3</v>
      </c>
      <c r="Q62" s="19">
        <v>42100</v>
      </c>
      <c r="T62" s="18" t="s">
        <v>77</v>
      </c>
      <c r="U62" s="18">
        <v>96.4</v>
      </c>
      <c r="V62" s="18">
        <v>101.3</v>
      </c>
      <c r="W62" s="19">
        <v>42094</v>
      </c>
    </row>
    <row r="63" spans="5:23">
      <c r="N63" s="10">
        <v>42094</v>
      </c>
      <c r="O63" s="18">
        <v>103.8</v>
      </c>
      <c r="P63" s="18">
        <v>96.4</v>
      </c>
      <c r="Q63" s="19">
        <v>42067</v>
      </c>
      <c r="T63" s="18" t="s">
        <v>78</v>
      </c>
      <c r="U63" s="18">
        <v>103.8</v>
      </c>
      <c r="V63" s="18">
        <v>96.4</v>
      </c>
      <c r="W63" s="19">
        <v>42059</v>
      </c>
    </row>
    <row r="64" spans="5:23">
      <c r="N64" s="10">
        <v>42063</v>
      </c>
      <c r="O64" s="18">
        <v>92.6</v>
      </c>
      <c r="P64" s="18">
        <v>103.8</v>
      </c>
      <c r="Q64" s="19">
        <v>42039</v>
      </c>
      <c r="T64" s="18" t="s">
        <v>79</v>
      </c>
      <c r="U64" s="18">
        <v>92.6</v>
      </c>
      <c r="V64" s="18">
        <v>103.8</v>
      </c>
      <c r="W64" s="19">
        <v>42031</v>
      </c>
    </row>
    <row r="65" spans="14:23">
      <c r="N65" s="10">
        <v>42035</v>
      </c>
      <c r="O65" s="18">
        <v>88.7</v>
      </c>
      <c r="P65" s="18">
        <v>92.6</v>
      </c>
      <c r="Q65" s="19">
        <v>42010</v>
      </c>
      <c r="T65" s="18" t="s">
        <v>80</v>
      </c>
      <c r="U65" s="18">
        <v>88.7</v>
      </c>
      <c r="V65" s="18">
        <v>92.6</v>
      </c>
      <c r="W65" s="19">
        <v>42003</v>
      </c>
    </row>
    <row r="66" spans="14:23">
      <c r="N66" s="10">
        <v>42004</v>
      </c>
      <c r="O66" s="18">
        <v>94.5</v>
      </c>
      <c r="P66" s="18">
        <v>88.7</v>
      </c>
      <c r="Q66" s="19">
        <v>41976</v>
      </c>
      <c r="T66" s="18" t="s">
        <v>81</v>
      </c>
      <c r="U66" s="18">
        <v>94.5</v>
      </c>
      <c r="V66" s="18">
        <v>88.7</v>
      </c>
      <c r="W66" s="19">
        <v>41968</v>
      </c>
    </row>
    <row r="67" spans="14:23">
      <c r="N67" s="10">
        <v>41973</v>
      </c>
      <c r="O67" s="18">
        <v>89</v>
      </c>
      <c r="P67" s="18">
        <v>94.5</v>
      </c>
      <c r="Q67" s="19">
        <v>41948</v>
      </c>
      <c r="T67" s="18" t="s">
        <v>82</v>
      </c>
      <c r="U67" s="18">
        <v>89</v>
      </c>
      <c r="V67" s="18">
        <v>94.5</v>
      </c>
      <c r="W67" s="19">
        <v>41940</v>
      </c>
    </row>
    <row r="68" spans="14:23">
      <c r="N68" s="10">
        <v>41943</v>
      </c>
      <c r="O68" s="18">
        <v>93.4</v>
      </c>
      <c r="P68" s="18">
        <v>89</v>
      </c>
      <c r="Q68" s="19">
        <v>41915</v>
      </c>
      <c r="T68" s="18" t="s">
        <v>83</v>
      </c>
      <c r="U68" s="18">
        <v>93.4</v>
      </c>
      <c r="V68" s="18">
        <v>89</v>
      </c>
      <c r="W68" s="19">
        <v>41912</v>
      </c>
    </row>
    <row r="69" spans="14:23">
      <c r="N69" s="10">
        <v>41912</v>
      </c>
      <c r="O69" s="18">
        <v>90.9</v>
      </c>
      <c r="P69" s="18">
        <v>93.4</v>
      </c>
      <c r="Q69" s="19">
        <v>41886</v>
      </c>
      <c r="T69" s="18" t="s">
        <v>84</v>
      </c>
      <c r="U69" s="18">
        <v>90.9</v>
      </c>
      <c r="V69" s="18">
        <v>93.4</v>
      </c>
      <c r="W69" s="19">
        <v>41877</v>
      </c>
    </row>
    <row r="70" spans="14:23">
      <c r="N70" s="10">
        <v>41882</v>
      </c>
      <c r="O70" s="18">
        <v>85.2</v>
      </c>
      <c r="P70" s="18">
        <v>90.9</v>
      </c>
      <c r="Q70" s="19">
        <v>41856</v>
      </c>
      <c r="T70" s="18" t="s">
        <v>85</v>
      </c>
      <c r="U70" s="18">
        <v>85.2</v>
      </c>
      <c r="V70" s="18">
        <v>90.9</v>
      </c>
      <c r="W70" s="19">
        <v>41846</v>
      </c>
    </row>
    <row r="71" spans="14:23">
      <c r="N71" s="10">
        <v>41851</v>
      </c>
      <c r="O71" s="18">
        <v>83</v>
      </c>
      <c r="P71" s="18">
        <v>85.2</v>
      </c>
      <c r="Q71" s="19">
        <v>41823</v>
      </c>
      <c r="T71" s="18" t="s">
        <v>86</v>
      </c>
      <c r="U71" s="18">
        <v>83</v>
      </c>
      <c r="V71" s="18">
        <v>85.2</v>
      </c>
      <c r="W71" s="19">
        <v>41818</v>
      </c>
    </row>
    <row r="72" spans="14:23">
      <c r="N72" s="10">
        <v>41820</v>
      </c>
      <c r="O72" s="18">
        <v>81.7</v>
      </c>
      <c r="P72" s="18">
        <v>83</v>
      </c>
      <c r="Q72" s="19">
        <v>41794</v>
      </c>
      <c r="T72" s="18" t="s">
        <v>87</v>
      </c>
      <c r="U72" s="18">
        <v>81.7</v>
      </c>
      <c r="V72" s="18">
        <v>83</v>
      </c>
      <c r="W72" s="19">
        <v>41784</v>
      </c>
    </row>
    <row r="73" spans="14:23">
      <c r="N73" s="10">
        <v>41790</v>
      </c>
      <c r="O73" s="18">
        <v>82.3</v>
      </c>
      <c r="P73" s="18">
        <v>81.7</v>
      </c>
      <c r="Q73" s="19">
        <v>41764</v>
      </c>
      <c r="T73" s="18" t="s">
        <v>88</v>
      </c>
      <c r="U73" s="18">
        <v>82.3</v>
      </c>
      <c r="V73" s="18">
        <v>81.7</v>
      </c>
      <c r="W73" s="19">
        <v>41759</v>
      </c>
    </row>
    <row r="74" spans="14:23">
      <c r="N74" s="10">
        <v>41759</v>
      </c>
      <c r="O74" s="18">
        <v>78.099999999999994</v>
      </c>
      <c r="P74" s="18">
        <v>82.3</v>
      </c>
      <c r="Q74" s="19">
        <v>41732</v>
      </c>
      <c r="T74" s="18" t="s">
        <v>89</v>
      </c>
      <c r="U74" s="18">
        <v>78.099999999999994</v>
      </c>
      <c r="V74" s="18">
        <v>82.3</v>
      </c>
      <c r="W74" s="19">
        <v>41725</v>
      </c>
    </row>
    <row r="75" spans="14:23">
      <c r="N75" s="10">
        <v>41729</v>
      </c>
      <c r="O75" s="18">
        <v>80.7</v>
      </c>
      <c r="P75" s="18">
        <v>78.099999999999994</v>
      </c>
      <c r="Q75" s="19">
        <v>41703</v>
      </c>
      <c r="T75" s="18" t="s">
        <v>90</v>
      </c>
      <c r="U75" s="18">
        <v>80.7</v>
      </c>
      <c r="V75" s="18">
        <v>78.099999999999994</v>
      </c>
      <c r="W75" s="19">
        <v>41696</v>
      </c>
    </row>
    <row r="76" spans="14:23">
      <c r="N76" s="10">
        <v>41698</v>
      </c>
      <c r="O76" s="18">
        <v>78.099999999999994</v>
      </c>
      <c r="P76" s="18">
        <v>80.7</v>
      </c>
      <c r="Q76" s="19">
        <v>41675</v>
      </c>
      <c r="T76" s="18" t="s">
        <v>91</v>
      </c>
      <c r="U76" s="18">
        <v>78.099999999999994</v>
      </c>
      <c r="V76" s="18">
        <v>80.7</v>
      </c>
      <c r="W76" s="19">
        <v>41670</v>
      </c>
    </row>
    <row r="77" spans="14:23">
      <c r="N77" s="10">
        <v>41670</v>
      </c>
      <c r="O77" s="18">
        <v>72</v>
      </c>
      <c r="P77" s="18">
        <v>78.099999999999994</v>
      </c>
      <c r="Q77" s="19">
        <v>41645</v>
      </c>
      <c r="T77" s="18" t="s">
        <v>92</v>
      </c>
      <c r="U77" s="18">
        <v>72</v>
      </c>
      <c r="V77" s="18">
        <v>78.099999999999994</v>
      </c>
      <c r="W77" s="19">
        <v>41638</v>
      </c>
    </row>
    <row r="78" spans="14:23">
      <c r="N78" s="10">
        <v>41639</v>
      </c>
      <c r="O78" s="18">
        <v>71.2</v>
      </c>
      <c r="P78" s="18">
        <v>72</v>
      </c>
      <c r="Q78" s="19">
        <v>41612</v>
      </c>
      <c r="T78" s="18" t="s">
        <v>93</v>
      </c>
      <c r="U78" s="18">
        <v>71.2</v>
      </c>
      <c r="V78" s="18">
        <v>72</v>
      </c>
      <c r="W78" s="19">
        <v>41603</v>
      </c>
    </row>
    <row r="79" spans="14:23">
      <c r="N79" s="10">
        <v>41608</v>
      </c>
      <c r="O79" s="18">
        <v>80.2</v>
      </c>
      <c r="P79" s="18">
        <v>71.2</v>
      </c>
      <c r="Q79" s="19">
        <v>41583</v>
      </c>
      <c r="T79" s="18" t="s">
        <v>94</v>
      </c>
      <c r="U79" s="18">
        <v>80.2</v>
      </c>
      <c r="V79" s="18">
        <v>71.2</v>
      </c>
      <c r="W79" s="19">
        <v>41575</v>
      </c>
    </row>
    <row r="80" spans="14:23">
      <c r="N80" s="10">
        <v>41578</v>
      </c>
      <c r="O80" s="18">
        <v>81.8</v>
      </c>
      <c r="P80" s="18">
        <v>80.2</v>
      </c>
      <c r="Q80" s="19">
        <v>41550</v>
      </c>
      <c r="T80" s="18" t="s">
        <v>95</v>
      </c>
      <c r="U80" s="18">
        <v>81.8</v>
      </c>
      <c r="V80" s="18">
        <v>80.2</v>
      </c>
      <c r="W80" s="19">
        <v>41547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D0C2-4216-A648-AE44-3BEFAB1288F7}">
  <dimension ref="A1:W102"/>
  <sheetViews>
    <sheetView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>
        <v>57.3</v>
      </c>
      <c r="P2">
        <v>52.5</v>
      </c>
      <c r="Q2" s="12" t="s">
        <v>15</v>
      </c>
      <c r="R2" t="e">
        <f>VLOOKUP(N2,N:O,2,FALSE)</f>
        <v>#N/A</v>
      </c>
      <c r="T2" t="s">
        <v>17</v>
      </c>
      <c r="U2">
        <v>57.3</v>
      </c>
      <c r="V2">
        <v>52.5</v>
      </c>
      <c r="W2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>
        <v>55.5</v>
      </c>
      <c r="P3">
        <v>57.3</v>
      </c>
      <c r="Q3" s="12">
        <v>43894</v>
      </c>
      <c r="R3">
        <f t="shared" ref="R3:R37" si="0">VLOOKUP(N4,N:O,2,FALSE)</f>
        <v>54.9</v>
      </c>
      <c r="T3" t="s">
        <v>18</v>
      </c>
      <c r="U3">
        <v>55.5</v>
      </c>
      <c r="V3">
        <v>57.3</v>
      </c>
      <c r="W3" s="10">
        <v>43894</v>
      </c>
    </row>
    <row r="4" spans="1:23">
      <c r="A4" s="10">
        <v>41729</v>
      </c>
      <c r="B4" s="14">
        <f>VLOOKUP(A4,N:P,3,FALSE)</f>
        <v>52.5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>
        <v>54.9</v>
      </c>
      <c r="P4">
        <v>55.5</v>
      </c>
      <c r="Q4" s="12">
        <v>43866</v>
      </c>
      <c r="R4">
        <f t="shared" si="0"/>
        <v>53.9</v>
      </c>
      <c r="T4" t="s">
        <v>19</v>
      </c>
      <c r="U4">
        <v>54.9</v>
      </c>
      <c r="V4">
        <v>55.5</v>
      </c>
      <c r="W4" s="10">
        <v>43866</v>
      </c>
    </row>
    <row r="5" spans="1:23">
      <c r="A5" s="10">
        <v>41820</v>
      </c>
      <c r="B5" s="14">
        <f t="shared" ref="B5:B25" si="1">VLOOKUP(A5,N:P,3,FALSE)</f>
        <v>56.1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>
        <v>53.9</v>
      </c>
      <c r="P5">
        <v>54.9</v>
      </c>
      <c r="Q5" s="12">
        <v>43837</v>
      </c>
      <c r="R5">
        <f t="shared" si="0"/>
        <v>54.7</v>
      </c>
      <c r="T5" t="s">
        <v>20</v>
      </c>
      <c r="U5">
        <v>53.9</v>
      </c>
      <c r="V5">
        <v>54.9</v>
      </c>
      <c r="W5" s="10">
        <v>43837</v>
      </c>
    </row>
    <row r="6" spans="1:23">
      <c r="A6" s="10">
        <v>41912</v>
      </c>
      <c r="B6" s="14">
        <f t="shared" si="1"/>
        <v>58.6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>
        <v>54.7</v>
      </c>
      <c r="P6">
        <v>53.9</v>
      </c>
      <c r="Q6" s="12">
        <v>43803</v>
      </c>
      <c r="R6">
        <f t="shared" si="0"/>
        <v>52.6</v>
      </c>
      <c r="T6" t="s">
        <v>21</v>
      </c>
      <c r="U6">
        <v>54.7</v>
      </c>
      <c r="V6">
        <v>53.9</v>
      </c>
      <c r="W6" s="10">
        <v>43803</v>
      </c>
    </row>
    <row r="7" spans="1:23">
      <c r="A7" s="10">
        <v>42004</v>
      </c>
      <c r="B7" s="14">
        <f t="shared" si="1"/>
        <v>58.8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>
        <v>52.6</v>
      </c>
      <c r="P7">
        <v>54.7</v>
      </c>
      <c r="Q7" s="12">
        <v>43774</v>
      </c>
      <c r="R7">
        <f t="shared" si="0"/>
        <v>56.4</v>
      </c>
      <c r="T7" t="s">
        <v>22</v>
      </c>
      <c r="U7">
        <v>52.6</v>
      </c>
      <c r="V7">
        <v>54.7</v>
      </c>
      <c r="W7" s="10">
        <v>43774</v>
      </c>
    </row>
    <row r="8" spans="1:23">
      <c r="A8" s="10">
        <v>42094</v>
      </c>
      <c r="B8" s="14">
        <f t="shared" si="1"/>
        <v>56.9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>
        <v>56.4</v>
      </c>
      <c r="P8">
        <v>52.6</v>
      </c>
      <c r="Q8" s="12">
        <v>43741</v>
      </c>
      <c r="R8">
        <f t="shared" si="0"/>
        <v>53.7</v>
      </c>
      <c r="T8" t="s">
        <v>23</v>
      </c>
      <c r="U8">
        <v>56.4</v>
      </c>
      <c r="V8">
        <v>52.6</v>
      </c>
      <c r="W8" s="10">
        <v>43741</v>
      </c>
    </row>
    <row r="9" spans="1:23">
      <c r="A9" s="10">
        <v>42185</v>
      </c>
      <c r="B9" s="14">
        <f t="shared" si="1"/>
        <v>55.7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>
        <v>53.7</v>
      </c>
      <c r="P9">
        <v>56.4</v>
      </c>
      <c r="Q9" s="12">
        <v>43713</v>
      </c>
      <c r="R9">
        <f t="shared" si="0"/>
        <v>55.1</v>
      </c>
      <c r="T9" t="s">
        <v>24</v>
      </c>
      <c r="U9">
        <v>53.7</v>
      </c>
      <c r="V9">
        <v>56.4</v>
      </c>
      <c r="W9" s="10">
        <v>43713</v>
      </c>
    </row>
    <row r="10" spans="1:23">
      <c r="A10" s="10">
        <v>42277</v>
      </c>
      <c r="B10" s="14">
        <f t="shared" si="1"/>
        <v>59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>
        <v>55.1</v>
      </c>
      <c r="P10">
        <v>53.7</v>
      </c>
      <c r="Q10" s="12">
        <v>43682</v>
      </c>
      <c r="R10">
        <f t="shared" si="0"/>
        <v>56.9</v>
      </c>
      <c r="T10" t="s">
        <v>25</v>
      </c>
      <c r="U10">
        <v>55.1</v>
      </c>
      <c r="V10">
        <v>53.7</v>
      </c>
      <c r="W10" s="10">
        <v>43682</v>
      </c>
    </row>
    <row r="11" spans="1:23">
      <c r="A11" s="10">
        <v>42369</v>
      </c>
      <c r="B11" s="14">
        <f t="shared" si="1"/>
        <v>55.9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>
        <v>56.9</v>
      </c>
      <c r="P11">
        <v>55.1</v>
      </c>
      <c r="Q11" s="12">
        <v>43649</v>
      </c>
      <c r="R11">
        <f t="shared" si="0"/>
        <v>55.5</v>
      </c>
      <c r="T11" t="s">
        <v>26</v>
      </c>
      <c r="U11">
        <v>56.9</v>
      </c>
      <c r="V11">
        <v>55.1</v>
      </c>
      <c r="W11" s="10">
        <v>43649</v>
      </c>
    </row>
    <row r="12" spans="1:23">
      <c r="A12" s="10">
        <v>42460</v>
      </c>
      <c r="B12" s="14">
        <f t="shared" si="1"/>
        <v>53.4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>
        <v>55.5</v>
      </c>
      <c r="P12">
        <v>56.9</v>
      </c>
      <c r="Q12" s="12">
        <v>43621</v>
      </c>
      <c r="R12">
        <f t="shared" si="0"/>
        <v>56.1</v>
      </c>
      <c r="T12" t="s">
        <v>27</v>
      </c>
      <c r="U12">
        <v>55.5</v>
      </c>
      <c r="V12">
        <v>56.9</v>
      </c>
      <c r="W12" s="10">
        <v>43621</v>
      </c>
    </row>
    <row r="13" spans="1:23">
      <c r="A13" s="10">
        <v>42551</v>
      </c>
      <c r="B13" s="14">
        <f t="shared" si="1"/>
        <v>52.9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>
        <v>56.1</v>
      </c>
      <c r="P13">
        <v>55.5</v>
      </c>
      <c r="Q13" s="12">
        <v>43588</v>
      </c>
      <c r="R13">
        <f t="shared" si="0"/>
        <v>59.7</v>
      </c>
      <c r="T13" t="s">
        <v>28</v>
      </c>
      <c r="U13">
        <v>56.1</v>
      </c>
      <c r="V13">
        <v>55.5</v>
      </c>
      <c r="W13" s="10">
        <v>43588</v>
      </c>
    </row>
    <row r="14" spans="1:23">
      <c r="A14" s="10">
        <v>42643</v>
      </c>
      <c r="B14" s="14">
        <f t="shared" si="1"/>
        <v>51.4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>
        <v>59.7</v>
      </c>
      <c r="P14">
        <v>56.1</v>
      </c>
      <c r="Q14" s="12">
        <v>43558</v>
      </c>
      <c r="R14">
        <f t="shared" si="0"/>
        <v>56.7</v>
      </c>
      <c r="T14" t="s">
        <v>29</v>
      </c>
      <c r="U14">
        <v>59.7</v>
      </c>
      <c r="V14">
        <v>56.1</v>
      </c>
      <c r="W14" s="10">
        <v>43558</v>
      </c>
    </row>
    <row r="15" spans="1:23">
      <c r="A15" s="10">
        <v>42735</v>
      </c>
      <c r="B15" s="14">
        <f t="shared" si="1"/>
        <v>57.2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>
        <v>56.7</v>
      </c>
      <c r="P15">
        <v>59.7</v>
      </c>
      <c r="Q15" s="12">
        <v>43529</v>
      </c>
      <c r="R15">
        <f t="shared" si="0"/>
        <v>57.6</v>
      </c>
      <c r="T15" t="s">
        <v>30</v>
      </c>
      <c r="U15">
        <v>56.7</v>
      </c>
      <c r="V15">
        <v>59.7</v>
      </c>
      <c r="W15" s="10">
        <v>43529</v>
      </c>
    </row>
    <row r="16" spans="1:23">
      <c r="A16" s="10">
        <v>42825</v>
      </c>
      <c r="B16" s="14">
        <f t="shared" si="1"/>
        <v>57.6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>
        <v>57.6</v>
      </c>
      <c r="P16">
        <v>56.7</v>
      </c>
      <c r="Q16" s="12">
        <v>43501</v>
      </c>
      <c r="R16">
        <f t="shared" si="0"/>
        <v>60.7</v>
      </c>
      <c r="T16" t="s">
        <v>31</v>
      </c>
      <c r="U16">
        <v>57.6</v>
      </c>
      <c r="V16">
        <v>56.7</v>
      </c>
      <c r="W16" s="10">
        <v>43501</v>
      </c>
    </row>
    <row r="17" spans="1:23">
      <c r="A17" s="10">
        <v>42916</v>
      </c>
      <c r="B17" s="14">
        <f t="shared" si="1"/>
        <v>56.9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>
        <v>60.7</v>
      </c>
      <c r="P17">
        <v>57.6</v>
      </c>
      <c r="Q17" s="12">
        <v>43472</v>
      </c>
      <c r="R17">
        <f t="shared" si="0"/>
        <v>60.3</v>
      </c>
      <c r="T17" t="s">
        <v>32</v>
      </c>
      <c r="U17">
        <v>60.7</v>
      </c>
      <c r="V17">
        <v>57.6</v>
      </c>
      <c r="W17" s="10">
        <v>43472</v>
      </c>
    </row>
    <row r="18" spans="1:23">
      <c r="A18" s="10">
        <v>43008</v>
      </c>
      <c r="B18" s="14">
        <f t="shared" si="1"/>
        <v>55.3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>
        <v>60.3</v>
      </c>
      <c r="P18">
        <v>60.7</v>
      </c>
      <c r="Q18" s="12">
        <v>43439</v>
      </c>
      <c r="R18">
        <f t="shared" si="0"/>
        <v>61.6</v>
      </c>
      <c r="T18" t="s">
        <v>33</v>
      </c>
      <c r="U18">
        <v>60.3</v>
      </c>
      <c r="V18">
        <v>60.7</v>
      </c>
      <c r="W18" s="10">
        <v>43439</v>
      </c>
    </row>
    <row r="19" spans="1:23">
      <c r="A19" s="10">
        <v>43100</v>
      </c>
      <c r="B19" s="14">
        <f t="shared" si="1"/>
        <v>57.4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>
        <v>61.6</v>
      </c>
      <c r="P19">
        <v>60.3</v>
      </c>
      <c r="Q19" s="12">
        <v>43409</v>
      </c>
      <c r="R19">
        <f t="shared" si="0"/>
        <v>58.5</v>
      </c>
      <c r="T19" t="s">
        <v>34</v>
      </c>
      <c r="U19">
        <v>61.6</v>
      </c>
      <c r="V19">
        <v>60.3</v>
      </c>
      <c r="W19" s="10">
        <v>43409</v>
      </c>
    </row>
    <row r="20" spans="1:23">
      <c r="A20" s="10">
        <v>43190</v>
      </c>
      <c r="B20" s="14">
        <f t="shared" si="1"/>
        <v>59.5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>
        <v>58.5</v>
      </c>
      <c r="P20">
        <v>61.6</v>
      </c>
      <c r="Q20" s="12">
        <v>43376</v>
      </c>
      <c r="R20">
        <f t="shared" si="0"/>
        <v>55.7</v>
      </c>
      <c r="T20" t="s">
        <v>35</v>
      </c>
      <c r="U20">
        <v>58.5</v>
      </c>
      <c r="V20">
        <v>61.6</v>
      </c>
      <c r="W20" s="10">
        <v>43376</v>
      </c>
    </row>
    <row r="21" spans="1:23">
      <c r="A21" s="10">
        <v>43281</v>
      </c>
      <c r="B21" s="14">
        <f t="shared" si="1"/>
        <v>58.6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55.7</v>
      </c>
      <c r="P21" s="18">
        <v>58.5</v>
      </c>
      <c r="Q21" s="19">
        <v>43349</v>
      </c>
      <c r="R21">
        <f t="shared" si="0"/>
        <v>59.1</v>
      </c>
      <c r="T21" s="18" t="s">
        <v>36</v>
      </c>
      <c r="U21" s="18">
        <v>55.7</v>
      </c>
      <c r="V21" s="18">
        <v>58.5</v>
      </c>
      <c r="W21" s="19">
        <v>43349</v>
      </c>
    </row>
    <row r="22" spans="1:23">
      <c r="A22" s="10">
        <v>43373</v>
      </c>
      <c r="B22" s="14">
        <f t="shared" si="1"/>
        <v>58.5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59.1</v>
      </c>
      <c r="P22" s="18">
        <v>55.7</v>
      </c>
      <c r="Q22" s="19">
        <v>43315</v>
      </c>
      <c r="R22">
        <f t="shared" si="0"/>
        <v>58.6</v>
      </c>
      <c r="T22" s="18" t="s">
        <v>37</v>
      </c>
      <c r="U22" s="18">
        <v>59.1</v>
      </c>
      <c r="V22" s="18">
        <v>55.7</v>
      </c>
      <c r="W22" s="19">
        <v>43315</v>
      </c>
    </row>
    <row r="23" spans="1:23">
      <c r="A23" s="10">
        <v>43465</v>
      </c>
      <c r="B23" s="14">
        <f t="shared" si="1"/>
        <v>60.7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58.6</v>
      </c>
      <c r="P23" s="18">
        <v>59.1</v>
      </c>
      <c r="Q23" s="19">
        <v>43286</v>
      </c>
      <c r="R23">
        <f t="shared" si="0"/>
        <v>56.8</v>
      </c>
      <c r="T23" s="18" t="s">
        <v>38</v>
      </c>
      <c r="U23" s="18">
        <v>58.6</v>
      </c>
      <c r="V23" s="18">
        <v>59.1</v>
      </c>
      <c r="W23" s="19">
        <v>43286</v>
      </c>
    </row>
    <row r="24" spans="1:23">
      <c r="A24" s="10">
        <v>43555</v>
      </c>
      <c r="B24" s="14">
        <f t="shared" si="1"/>
        <v>59.7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56.8</v>
      </c>
      <c r="P24" s="18">
        <v>58.6</v>
      </c>
      <c r="Q24" s="19">
        <v>43256</v>
      </c>
      <c r="R24">
        <f t="shared" si="0"/>
        <v>58.8</v>
      </c>
      <c r="T24" s="18" t="s">
        <v>39</v>
      </c>
      <c r="U24" s="18">
        <v>56.8</v>
      </c>
      <c r="V24" s="18">
        <v>58.6</v>
      </c>
      <c r="W24" s="19">
        <v>43256</v>
      </c>
    </row>
    <row r="25" spans="1:23">
      <c r="A25" s="10">
        <v>43646</v>
      </c>
      <c r="B25" s="14">
        <f t="shared" si="1"/>
        <v>56.9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58.8</v>
      </c>
      <c r="P25" s="18">
        <v>56.8</v>
      </c>
      <c r="Q25" s="19">
        <v>43223</v>
      </c>
      <c r="R25">
        <f t="shared" si="0"/>
        <v>59.5</v>
      </c>
      <c r="T25" s="18" t="s">
        <v>40</v>
      </c>
      <c r="U25" s="18">
        <v>58.8</v>
      </c>
      <c r="V25" s="18">
        <v>56.8</v>
      </c>
      <c r="W25" s="19">
        <v>43223</v>
      </c>
    </row>
    <row r="26" spans="1:23">
      <c r="N26" s="10">
        <v>43220</v>
      </c>
      <c r="O26" s="18">
        <v>59.5</v>
      </c>
      <c r="P26" s="18">
        <v>58.8</v>
      </c>
      <c r="Q26" s="19">
        <v>43194</v>
      </c>
      <c r="R26">
        <f t="shared" si="0"/>
        <v>59.9</v>
      </c>
      <c r="T26" s="18" t="s">
        <v>41</v>
      </c>
      <c r="U26" s="18">
        <v>59.5</v>
      </c>
      <c r="V26" s="18">
        <v>58.8</v>
      </c>
      <c r="W26" s="19">
        <v>43194</v>
      </c>
    </row>
    <row r="27" spans="1:23">
      <c r="N27" s="10">
        <v>43190</v>
      </c>
      <c r="O27" s="18">
        <v>59.9</v>
      </c>
      <c r="P27" s="18">
        <v>59.5</v>
      </c>
      <c r="Q27" s="19">
        <v>43164</v>
      </c>
      <c r="R27">
        <f t="shared" si="0"/>
        <v>56</v>
      </c>
      <c r="T27" s="18" t="s">
        <v>42</v>
      </c>
      <c r="U27" s="18">
        <v>59.9</v>
      </c>
      <c r="V27" s="18">
        <v>59.5</v>
      </c>
      <c r="W27" s="19">
        <v>43164</v>
      </c>
    </row>
    <row r="28" spans="1:23">
      <c r="N28" s="10">
        <v>43159</v>
      </c>
      <c r="O28" s="18">
        <v>56</v>
      </c>
      <c r="P28" s="18">
        <v>59.9</v>
      </c>
      <c r="Q28" s="19">
        <v>43136</v>
      </c>
      <c r="R28">
        <f t="shared" si="0"/>
        <v>57.4</v>
      </c>
      <c r="T28" s="18" t="s">
        <v>43</v>
      </c>
      <c r="U28" s="18">
        <v>56</v>
      </c>
      <c r="V28" s="18">
        <v>59.9</v>
      </c>
      <c r="W28" s="19">
        <v>43136</v>
      </c>
    </row>
    <row r="29" spans="1:23">
      <c r="N29" s="10">
        <v>43131</v>
      </c>
      <c r="O29" s="18">
        <v>57.4</v>
      </c>
      <c r="P29" s="18">
        <v>56</v>
      </c>
      <c r="Q29" s="19">
        <v>43105</v>
      </c>
      <c r="R29">
        <f t="shared" si="0"/>
        <v>57.4</v>
      </c>
      <c r="T29" s="18" t="s">
        <v>44</v>
      </c>
      <c r="U29" s="18">
        <v>57.4</v>
      </c>
      <c r="V29" s="18">
        <v>56</v>
      </c>
      <c r="W29" s="19">
        <v>43105</v>
      </c>
    </row>
    <row r="30" spans="1:23">
      <c r="N30" s="10">
        <v>43100</v>
      </c>
      <c r="O30" s="18">
        <v>57.4</v>
      </c>
      <c r="P30" s="18">
        <v>57.4</v>
      </c>
      <c r="Q30" s="19">
        <v>43074</v>
      </c>
      <c r="R30">
        <f t="shared" si="0"/>
        <v>59.8</v>
      </c>
      <c r="T30" s="18" t="s">
        <v>45</v>
      </c>
      <c r="U30" s="18">
        <v>57.4</v>
      </c>
      <c r="V30" s="18">
        <v>57.4</v>
      </c>
      <c r="W30" s="19">
        <v>43074</v>
      </c>
    </row>
    <row r="31" spans="1:23">
      <c r="N31" s="10">
        <v>43069</v>
      </c>
      <c r="O31" s="18">
        <v>59.8</v>
      </c>
      <c r="P31" s="18">
        <v>57.4</v>
      </c>
      <c r="Q31" s="19">
        <v>43042</v>
      </c>
      <c r="R31">
        <f t="shared" si="0"/>
        <v>55.3</v>
      </c>
      <c r="T31" s="18" t="s">
        <v>46</v>
      </c>
      <c r="U31" s="18">
        <v>59.8</v>
      </c>
      <c r="V31" s="18">
        <v>57.4</v>
      </c>
      <c r="W31" s="19">
        <v>43042</v>
      </c>
    </row>
    <row r="32" spans="1:23" ht="18">
      <c r="E32" s="10"/>
      <c r="J32" s="15" t="s">
        <v>16</v>
      </c>
      <c r="N32" s="10">
        <v>43039</v>
      </c>
      <c r="O32" s="18">
        <v>55.3</v>
      </c>
      <c r="P32" s="18">
        <v>59.8</v>
      </c>
      <c r="Q32" s="19">
        <v>43012</v>
      </c>
      <c r="R32">
        <f t="shared" si="0"/>
        <v>53.9</v>
      </c>
      <c r="T32" s="18" t="s">
        <v>47</v>
      </c>
      <c r="U32" s="18">
        <v>55.3</v>
      </c>
      <c r="V32" s="18">
        <v>59.8</v>
      </c>
      <c r="W32" s="19">
        <v>43012</v>
      </c>
    </row>
    <row r="33" spans="5:23">
      <c r="E33" s="10"/>
      <c r="N33" s="10">
        <v>43008</v>
      </c>
      <c r="O33" s="18">
        <v>53.9</v>
      </c>
      <c r="P33" s="18">
        <v>55.3</v>
      </c>
      <c r="Q33" s="19">
        <v>42984</v>
      </c>
      <c r="R33">
        <f t="shared" si="0"/>
        <v>57.4</v>
      </c>
      <c r="T33" s="18" t="s">
        <v>48</v>
      </c>
      <c r="U33" s="18">
        <v>53.9</v>
      </c>
      <c r="V33" s="18">
        <v>55.3</v>
      </c>
      <c r="W33" s="19">
        <v>42984</v>
      </c>
    </row>
    <row r="34" spans="5:23">
      <c r="E34" s="10"/>
      <c r="N34" s="10">
        <v>42978</v>
      </c>
      <c r="O34" s="18">
        <v>57.4</v>
      </c>
      <c r="P34" s="18">
        <v>53.9</v>
      </c>
      <c r="Q34" s="19">
        <v>42950</v>
      </c>
      <c r="R34">
        <f t="shared" si="0"/>
        <v>56.9</v>
      </c>
      <c r="T34" s="18" t="s">
        <v>49</v>
      </c>
      <c r="U34" s="18">
        <v>57.4</v>
      </c>
      <c r="V34" s="18">
        <v>53.9</v>
      </c>
      <c r="W34" s="19">
        <v>42950</v>
      </c>
    </row>
    <row r="35" spans="5:23">
      <c r="E35" s="10"/>
      <c r="N35" s="10">
        <v>42947</v>
      </c>
      <c r="O35" s="18">
        <v>56.9</v>
      </c>
      <c r="P35" s="18">
        <v>57.4</v>
      </c>
      <c r="Q35" s="19">
        <v>42922</v>
      </c>
      <c r="R35">
        <f t="shared" si="0"/>
        <v>57.5</v>
      </c>
      <c r="T35" s="18" t="s">
        <v>50</v>
      </c>
      <c r="U35" s="18">
        <v>56.9</v>
      </c>
      <c r="V35" s="18">
        <v>57.4</v>
      </c>
      <c r="W35" s="19">
        <v>42922</v>
      </c>
    </row>
    <row r="36" spans="5:23">
      <c r="E36" s="10"/>
      <c r="N36" s="10">
        <v>42916</v>
      </c>
      <c r="O36" s="18">
        <v>57.5</v>
      </c>
      <c r="P36" s="18">
        <v>56.9</v>
      </c>
      <c r="Q36" s="19">
        <v>42891</v>
      </c>
      <c r="R36">
        <f t="shared" si="0"/>
        <v>55.2</v>
      </c>
      <c r="T36" s="18" t="s">
        <v>51</v>
      </c>
      <c r="U36" s="18">
        <v>57.5</v>
      </c>
      <c r="V36" s="18">
        <v>56.9</v>
      </c>
      <c r="W36" s="19">
        <v>42891</v>
      </c>
    </row>
    <row r="37" spans="5:23">
      <c r="E37" s="10"/>
      <c r="N37" s="10">
        <v>42886</v>
      </c>
      <c r="O37" s="18">
        <v>55.2</v>
      </c>
      <c r="P37" s="18">
        <v>57.5</v>
      </c>
      <c r="Q37" s="19">
        <v>42858</v>
      </c>
      <c r="R37">
        <f t="shared" si="0"/>
        <v>57.6</v>
      </c>
      <c r="T37" s="18" t="s">
        <v>52</v>
      </c>
      <c r="U37" s="18">
        <v>55.2</v>
      </c>
      <c r="V37" s="18">
        <v>57.5</v>
      </c>
      <c r="W37" s="19">
        <v>42858</v>
      </c>
    </row>
    <row r="38" spans="5:23">
      <c r="E38" s="10"/>
      <c r="N38" s="10">
        <v>42855</v>
      </c>
      <c r="O38" s="18">
        <v>57.6</v>
      </c>
      <c r="P38" s="18">
        <v>55.2</v>
      </c>
      <c r="Q38" s="19">
        <v>42830</v>
      </c>
      <c r="T38" s="18" t="s">
        <v>53</v>
      </c>
      <c r="U38" s="18">
        <v>57.6</v>
      </c>
      <c r="V38" s="18">
        <v>55.2</v>
      </c>
      <c r="W38" s="19">
        <v>42830</v>
      </c>
    </row>
    <row r="39" spans="5:23">
      <c r="E39" s="10"/>
      <c r="N39" s="10">
        <v>42825</v>
      </c>
      <c r="O39" s="18">
        <v>56.5</v>
      </c>
      <c r="P39" s="18">
        <v>57.6</v>
      </c>
      <c r="Q39" s="19">
        <v>42797</v>
      </c>
      <c r="T39" s="18" t="s">
        <v>54</v>
      </c>
      <c r="U39" s="18">
        <v>56.5</v>
      </c>
      <c r="V39" s="18">
        <v>57.6</v>
      </c>
      <c r="W39" s="19">
        <v>42797</v>
      </c>
    </row>
    <row r="40" spans="5:23">
      <c r="E40" s="10"/>
      <c r="N40" s="10">
        <v>42794</v>
      </c>
      <c r="O40" s="18">
        <v>56.6</v>
      </c>
      <c r="P40" s="18">
        <v>56.5</v>
      </c>
      <c r="Q40" s="19">
        <v>42769</v>
      </c>
      <c r="T40" s="18" t="s">
        <v>55</v>
      </c>
      <c r="U40" s="18">
        <v>56.6</v>
      </c>
      <c r="V40" s="18">
        <v>56.5</v>
      </c>
      <c r="W40" s="19">
        <v>42769</v>
      </c>
    </row>
    <row r="41" spans="5:23">
      <c r="E41" s="10"/>
      <c r="N41" s="10">
        <v>42766</v>
      </c>
      <c r="O41" s="18">
        <v>57.2</v>
      </c>
      <c r="P41" s="18">
        <v>56.6</v>
      </c>
      <c r="Q41" s="19">
        <v>42740</v>
      </c>
      <c r="T41" s="18" t="s">
        <v>56</v>
      </c>
      <c r="U41" s="18">
        <v>57.2</v>
      </c>
      <c r="V41" s="18">
        <v>56.6</v>
      </c>
      <c r="W41" s="19">
        <v>42740</v>
      </c>
    </row>
    <row r="42" spans="5:23">
      <c r="E42" s="10"/>
      <c r="N42" s="10">
        <v>42735</v>
      </c>
      <c r="O42" s="18">
        <v>54.8</v>
      </c>
      <c r="P42" s="18">
        <v>57.2</v>
      </c>
      <c r="Q42" s="19">
        <v>42709</v>
      </c>
      <c r="T42" s="18" t="s">
        <v>57</v>
      </c>
      <c r="U42" s="18">
        <v>54.8</v>
      </c>
      <c r="V42" s="18">
        <v>57.2</v>
      </c>
      <c r="W42" s="19">
        <v>42709</v>
      </c>
    </row>
    <row r="43" spans="5:23">
      <c r="E43" s="10"/>
      <c r="N43" s="10">
        <v>42704</v>
      </c>
      <c r="O43" s="18">
        <v>57.1</v>
      </c>
      <c r="P43" s="18">
        <v>54.8</v>
      </c>
      <c r="Q43" s="19">
        <v>42677</v>
      </c>
      <c r="T43" s="18" t="s">
        <v>58</v>
      </c>
      <c r="U43" s="18">
        <v>57.1</v>
      </c>
      <c r="V43" s="18">
        <v>54.8</v>
      </c>
      <c r="W43" s="19">
        <v>42677</v>
      </c>
    </row>
    <row r="44" spans="5:23">
      <c r="E44" s="10"/>
      <c r="N44" s="10">
        <v>42674</v>
      </c>
      <c r="O44" s="18">
        <v>51.4</v>
      </c>
      <c r="P44" s="18">
        <v>57.1</v>
      </c>
      <c r="Q44" s="19">
        <v>42648</v>
      </c>
      <c r="T44" s="18" t="s">
        <v>59</v>
      </c>
      <c r="U44" s="18">
        <v>51.4</v>
      </c>
      <c r="V44" s="18">
        <v>57.1</v>
      </c>
      <c r="W44" s="19">
        <v>42648</v>
      </c>
    </row>
    <row r="45" spans="5:23">
      <c r="E45" s="10"/>
      <c r="N45" s="10">
        <v>42643</v>
      </c>
      <c r="O45" s="18">
        <v>55.5</v>
      </c>
      <c r="P45" s="18">
        <v>51.4</v>
      </c>
      <c r="Q45" s="19">
        <v>42619</v>
      </c>
      <c r="T45" s="18" t="s">
        <v>60</v>
      </c>
      <c r="U45" s="18">
        <v>55.5</v>
      </c>
      <c r="V45" s="18">
        <v>51.4</v>
      </c>
      <c r="W45" s="19">
        <v>42619</v>
      </c>
    </row>
    <row r="46" spans="5:23">
      <c r="E46" s="10"/>
      <c r="N46" s="10">
        <v>42613</v>
      </c>
      <c r="O46" s="18">
        <v>56.5</v>
      </c>
      <c r="P46" s="18">
        <v>55.5</v>
      </c>
      <c r="Q46" s="19">
        <v>42585</v>
      </c>
      <c r="T46" s="18" t="s">
        <v>61</v>
      </c>
      <c r="U46" s="18">
        <v>56.5</v>
      </c>
      <c r="V46" s="18">
        <v>55.5</v>
      </c>
      <c r="W46" s="19">
        <v>42585</v>
      </c>
    </row>
    <row r="47" spans="5:23">
      <c r="E47" s="10"/>
      <c r="N47" s="10">
        <v>42582</v>
      </c>
      <c r="O47" s="18">
        <v>52.9</v>
      </c>
      <c r="P47" s="18">
        <v>56.5</v>
      </c>
      <c r="Q47" s="19">
        <v>42557</v>
      </c>
      <c r="T47" s="18" t="s">
        <v>62</v>
      </c>
      <c r="U47" s="18">
        <v>52.9</v>
      </c>
      <c r="V47" s="18">
        <v>56.5</v>
      </c>
      <c r="W47" s="19">
        <v>42557</v>
      </c>
    </row>
    <row r="48" spans="5:23">
      <c r="E48" s="10"/>
      <c r="N48" s="10">
        <v>42551</v>
      </c>
      <c r="O48" s="18">
        <v>55.7</v>
      </c>
      <c r="P48" s="18">
        <v>52.9</v>
      </c>
      <c r="Q48" s="19">
        <v>42524</v>
      </c>
      <c r="T48" s="18" t="s">
        <v>63</v>
      </c>
      <c r="U48" s="18">
        <v>55.7</v>
      </c>
      <c r="V48" s="18">
        <v>52.9</v>
      </c>
      <c r="W48" s="19">
        <v>42524</v>
      </c>
    </row>
    <row r="49" spans="5:23">
      <c r="E49" s="10"/>
      <c r="N49" s="10">
        <v>42521</v>
      </c>
      <c r="O49" s="18">
        <v>54.5</v>
      </c>
      <c r="P49" s="18">
        <v>55.7</v>
      </c>
      <c r="Q49" s="19">
        <v>42494</v>
      </c>
      <c r="T49" s="18" t="s">
        <v>64</v>
      </c>
      <c r="U49" s="18">
        <v>54.5</v>
      </c>
      <c r="V49" s="18">
        <v>55.7</v>
      </c>
      <c r="W49" s="19">
        <v>42494</v>
      </c>
    </row>
    <row r="50" spans="5:23">
      <c r="E50" s="10"/>
      <c r="N50" s="10">
        <v>42490</v>
      </c>
      <c r="O50" s="18">
        <v>53.4</v>
      </c>
      <c r="P50" s="18">
        <v>54.5</v>
      </c>
      <c r="Q50" s="19">
        <v>42465</v>
      </c>
      <c r="T50" s="18" t="s">
        <v>65</v>
      </c>
      <c r="U50" s="18">
        <v>53.4</v>
      </c>
      <c r="V50" s="18">
        <v>54.5</v>
      </c>
      <c r="W50" s="19">
        <v>42465</v>
      </c>
    </row>
    <row r="51" spans="5:23">
      <c r="E51" s="10"/>
      <c r="N51" s="10">
        <v>42460</v>
      </c>
      <c r="O51" s="18">
        <v>53.5</v>
      </c>
      <c r="P51" s="18">
        <v>53.4</v>
      </c>
      <c r="Q51" s="19">
        <v>42432</v>
      </c>
      <c r="T51" s="18" t="s">
        <v>66</v>
      </c>
      <c r="U51" s="18">
        <v>53.5</v>
      </c>
      <c r="V51" s="18">
        <v>53.4</v>
      </c>
      <c r="W51" s="19">
        <v>42432</v>
      </c>
    </row>
    <row r="52" spans="5:23">
      <c r="E52" s="10"/>
      <c r="N52" s="10">
        <v>42429</v>
      </c>
      <c r="O52" s="18">
        <v>55.8</v>
      </c>
      <c r="P52" s="18">
        <v>53.5</v>
      </c>
      <c r="Q52" s="19">
        <v>42403</v>
      </c>
      <c r="T52" s="18" t="s">
        <v>67</v>
      </c>
      <c r="U52" s="18">
        <v>55.8</v>
      </c>
      <c r="V52" s="18">
        <v>53.5</v>
      </c>
      <c r="W52" s="19">
        <v>42403</v>
      </c>
    </row>
    <row r="53" spans="5:23">
      <c r="E53" s="10"/>
      <c r="N53" s="10">
        <v>42400</v>
      </c>
      <c r="O53" s="18">
        <v>55.9</v>
      </c>
      <c r="P53" s="18">
        <v>55.8</v>
      </c>
      <c r="Q53" s="19">
        <v>42375</v>
      </c>
      <c r="T53" s="18" t="s">
        <v>68</v>
      </c>
      <c r="U53" s="18">
        <v>55.9</v>
      </c>
      <c r="V53" s="18">
        <v>55.8</v>
      </c>
      <c r="W53" s="19">
        <v>42375</v>
      </c>
    </row>
    <row r="54" spans="5:23">
      <c r="N54" s="10">
        <v>42369</v>
      </c>
      <c r="O54" s="18">
        <v>59.1</v>
      </c>
      <c r="P54" s="18">
        <v>55.9</v>
      </c>
      <c r="Q54" s="19">
        <v>42341</v>
      </c>
      <c r="T54" s="18" t="s">
        <v>69</v>
      </c>
      <c r="U54" s="18">
        <v>59.1</v>
      </c>
      <c r="V54" s="18">
        <v>55.9</v>
      </c>
      <c r="W54" s="19">
        <v>42341</v>
      </c>
    </row>
    <row r="55" spans="5:23">
      <c r="N55" s="10">
        <v>42338</v>
      </c>
      <c r="O55" s="18">
        <v>56.9</v>
      </c>
      <c r="P55" s="18">
        <v>59.1</v>
      </c>
      <c r="Q55" s="19">
        <v>42312</v>
      </c>
      <c r="T55" s="18" t="s">
        <v>70</v>
      </c>
      <c r="U55" s="18">
        <v>56.9</v>
      </c>
      <c r="V55" s="18">
        <v>59.1</v>
      </c>
      <c r="W55" s="19">
        <v>42312</v>
      </c>
    </row>
    <row r="56" spans="5:23">
      <c r="N56" s="10">
        <v>42308</v>
      </c>
      <c r="O56" s="18">
        <v>59</v>
      </c>
      <c r="P56" s="18">
        <v>56.9</v>
      </c>
      <c r="Q56" s="19">
        <v>42282</v>
      </c>
      <c r="T56" s="18" t="s">
        <v>71</v>
      </c>
      <c r="U56" s="18">
        <v>59</v>
      </c>
      <c r="V56" s="18">
        <v>56.9</v>
      </c>
      <c r="W56" s="19">
        <v>42282</v>
      </c>
    </row>
    <row r="57" spans="5:23">
      <c r="N57" s="10">
        <v>42277</v>
      </c>
      <c r="O57" s="18">
        <v>60.3</v>
      </c>
      <c r="P57" s="18">
        <v>59</v>
      </c>
      <c r="Q57" s="19">
        <v>42250</v>
      </c>
      <c r="T57" s="18" t="s">
        <v>72</v>
      </c>
      <c r="U57" s="18">
        <v>60.3</v>
      </c>
      <c r="V57" s="18">
        <v>59</v>
      </c>
      <c r="W57" s="19">
        <v>42250</v>
      </c>
    </row>
    <row r="58" spans="5:23">
      <c r="N58" s="10">
        <v>42247</v>
      </c>
      <c r="O58" s="18">
        <v>56</v>
      </c>
      <c r="P58" s="18">
        <v>60.3</v>
      </c>
      <c r="Q58" s="19">
        <v>42221</v>
      </c>
      <c r="T58" s="18" t="s">
        <v>73</v>
      </c>
      <c r="U58" s="18">
        <v>56</v>
      </c>
      <c r="V58" s="18">
        <v>60.3</v>
      </c>
      <c r="W58" s="19">
        <v>42221</v>
      </c>
    </row>
    <row r="59" spans="5:23">
      <c r="N59" s="10">
        <v>42216</v>
      </c>
      <c r="O59" s="18">
        <v>55.7</v>
      </c>
      <c r="P59" s="18">
        <v>56</v>
      </c>
      <c r="Q59" s="19">
        <v>42191</v>
      </c>
      <c r="T59" s="18" t="s">
        <v>74</v>
      </c>
      <c r="U59" s="18">
        <v>55.7</v>
      </c>
      <c r="V59" s="18">
        <v>56</v>
      </c>
      <c r="W59" s="19">
        <v>42191</v>
      </c>
    </row>
    <row r="60" spans="5:23">
      <c r="N60" s="10">
        <v>42185</v>
      </c>
      <c r="O60" s="18">
        <v>57.8</v>
      </c>
      <c r="P60" s="18">
        <v>55.7</v>
      </c>
      <c r="Q60" s="19">
        <v>42158</v>
      </c>
      <c r="T60" s="18" t="s">
        <v>75</v>
      </c>
      <c r="U60" s="18">
        <v>57.8</v>
      </c>
      <c r="V60" s="18">
        <v>55.7</v>
      </c>
      <c r="W60" s="19">
        <v>42158</v>
      </c>
    </row>
    <row r="61" spans="5:23">
      <c r="N61" s="10">
        <v>42155</v>
      </c>
      <c r="O61" s="18">
        <v>56.5</v>
      </c>
      <c r="P61" s="18">
        <v>57.8</v>
      </c>
      <c r="Q61" s="19">
        <v>42129</v>
      </c>
      <c r="T61" s="18" t="s">
        <v>76</v>
      </c>
      <c r="U61" s="18">
        <v>56.5</v>
      </c>
      <c r="V61" s="18">
        <v>57.8</v>
      </c>
      <c r="W61" s="19">
        <v>42129</v>
      </c>
    </row>
    <row r="62" spans="5:23">
      <c r="N62" s="10">
        <v>42124</v>
      </c>
      <c r="O62" s="18">
        <v>56.9</v>
      </c>
      <c r="P62" s="18">
        <v>56.5</v>
      </c>
      <c r="Q62" s="19">
        <v>42100</v>
      </c>
      <c r="T62" s="18" t="s">
        <v>77</v>
      </c>
      <c r="U62" s="18">
        <v>56.9</v>
      </c>
      <c r="V62" s="18">
        <v>56.5</v>
      </c>
      <c r="W62" s="19">
        <v>42100</v>
      </c>
    </row>
    <row r="63" spans="5:23">
      <c r="N63" s="10">
        <v>42094</v>
      </c>
      <c r="O63" s="18">
        <v>56.7</v>
      </c>
      <c r="P63" s="18">
        <v>56.9</v>
      </c>
      <c r="Q63" s="19">
        <v>42067</v>
      </c>
      <c r="T63" s="18" t="s">
        <v>78</v>
      </c>
      <c r="U63" s="18">
        <v>56.7</v>
      </c>
      <c r="V63" s="18">
        <v>56.9</v>
      </c>
      <c r="W63" s="19">
        <v>42067</v>
      </c>
    </row>
    <row r="64" spans="5:23">
      <c r="N64" s="10">
        <v>42063</v>
      </c>
      <c r="O64" s="18">
        <v>56.5</v>
      </c>
      <c r="P64" s="18">
        <v>56.7</v>
      </c>
      <c r="Q64" s="19">
        <v>42039</v>
      </c>
      <c r="T64" s="18" t="s">
        <v>79</v>
      </c>
      <c r="U64" s="18">
        <v>56.5</v>
      </c>
      <c r="V64" s="18">
        <v>56.7</v>
      </c>
      <c r="W64" s="19">
        <v>42039</v>
      </c>
    </row>
    <row r="65" spans="14:23">
      <c r="N65" s="10">
        <v>42035</v>
      </c>
      <c r="O65" s="18">
        <v>58.8</v>
      </c>
      <c r="P65" s="18">
        <v>56.5</v>
      </c>
      <c r="Q65" s="19">
        <v>42010</v>
      </c>
      <c r="T65" s="18" t="s">
        <v>80</v>
      </c>
      <c r="U65" s="18">
        <v>58.8</v>
      </c>
      <c r="V65" s="18">
        <v>56.5</v>
      </c>
      <c r="W65" s="19">
        <v>42010</v>
      </c>
    </row>
    <row r="66" spans="14:23">
      <c r="N66" s="10">
        <v>42004</v>
      </c>
      <c r="O66" s="18">
        <v>56.9</v>
      </c>
      <c r="P66" s="18">
        <v>58.8</v>
      </c>
      <c r="Q66" s="19">
        <v>41976</v>
      </c>
      <c r="T66" s="18" t="s">
        <v>81</v>
      </c>
      <c r="U66" s="18">
        <v>56.9</v>
      </c>
      <c r="V66" s="18">
        <v>58.8</v>
      </c>
      <c r="W66" s="19">
        <v>41976</v>
      </c>
    </row>
    <row r="67" spans="14:23">
      <c r="N67" s="10">
        <v>41973</v>
      </c>
      <c r="O67" s="18">
        <v>58.1</v>
      </c>
      <c r="P67" s="18">
        <v>56.9</v>
      </c>
      <c r="Q67" s="19">
        <v>41948</v>
      </c>
      <c r="T67" s="18" t="s">
        <v>82</v>
      </c>
      <c r="U67" s="18">
        <v>58.1</v>
      </c>
      <c r="V67" s="18">
        <v>56.9</v>
      </c>
      <c r="W67" s="19">
        <v>41948</v>
      </c>
    </row>
    <row r="68" spans="14:23">
      <c r="N68" s="10">
        <v>41943</v>
      </c>
      <c r="O68" s="18">
        <v>58.6</v>
      </c>
      <c r="P68" s="18">
        <v>58.1</v>
      </c>
      <c r="Q68" s="19">
        <v>41915</v>
      </c>
      <c r="T68" s="18" t="s">
        <v>83</v>
      </c>
      <c r="U68" s="18">
        <v>58.6</v>
      </c>
      <c r="V68" s="18">
        <v>58.1</v>
      </c>
      <c r="W68" s="19">
        <v>41915</v>
      </c>
    </row>
    <row r="69" spans="14:23">
      <c r="N69" s="10">
        <v>41912</v>
      </c>
      <c r="O69" s="18">
        <v>57.9</v>
      </c>
      <c r="P69" s="18">
        <v>58.6</v>
      </c>
      <c r="Q69" s="19">
        <v>41886</v>
      </c>
      <c r="T69" s="18" t="s">
        <v>84</v>
      </c>
      <c r="U69" s="18">
        <v>57.9</v>
      </c>
      <c r="V69" s="18">
        <v>58.6</v>
      </c>
      <c r="W69" s="19">
        <v>41886</v>
      </c>
    </row>
    <row r="70" spans="14:23">
      <c r="N70" s="10">
        <v>41882</v>
      </c>
      <c r="O70" s="18">
        <v>56.3</v>
      </c>
      <c r="P70" s="18">
        <v>57.9</v>
      </c>
      <c r="Q70" s="19">
        <v>41856</v>
      </c>
      <c r="T70" s="18" t="s">
        <v>85</v>
      </c>
      <c r="U70" s="18">
        <v>56.3</v>
      </c>
      <c r="V70" s="18">
        <v>57.9</v>
      </c>
      <c r="W70" s="19">
        <v>41856</v>
      </c>
    </row>
    <row r="71" spans="14:23">
      <c r="N71" s="10">
        <v>41851</v>
      </c>
      <c r="O71" s="18">
        <v>56.1</v>
      </c>
      <c r="P71" s="18">
        <v>56.3</v>
      </c>
      <c r="Q71" s="19">
        <v>41823</v>
      </c>
      <c r="T71" s="18" t="s">
        <v>86</v>
      </c>
      <c r="U71" s="18">
        <v>56.1</v>
      </c>
      <c r="V71" s="18">
        <v>56.3</v>
      </c>
      <c r="W71" s="19">
        <v>41823</v>
      </c>
    </row>
    <row r="72" spans="14:23">
      <c r="N72" s="10">
        <v>41820</v>
      </c>
      <c r="O72" s="18">
        <v>55.3</v>
      </c>
      <c r="P72" s="18">
        <v>56.1</v>
      </c>
      <c r="Q72" s="19">
        <v>41794</v>
      </c>
      <c r="T72" s="18" t="s">
        <v>87</v>
      </c>
      <c r="U72" s="18">
        <v>55.3</v>
      </c>
      <c r="V72" s="18">
        <v>56.1</v>
      </c>
      <c r="W72" s="19">
        <v>41794</v>
      </c>
    </row>
    <row r="73" spans="14:23">
      <c r="N73" s="10">
        <v>41790</v>
      </c>
      <c r="O73" s="18">
        <v>53.7</v>
      </c>
      <c r="P73" s="18">
        <v>55.3</v>
      </c>
      <c r="Q73" s="19">
        <v>41764</v>
      </c>
      <c r="T73" s="18" t="s">
        <v>88</v>
      </c>
      <c r="U73" s="18">
        <v>53.7</v>
      </c>
      <c r="V73" s="18">
        <v>55.3</v>
      </c>
      <c r="W73" s="19">
        <v>41764</v>
      </c>
    </row>
    <row r="74" spans="14:23">
      <c r="N74" s="10">
        <v>41759</v>
      </c>
      <c r="O74" s="18">
        <v>52.5</v>
      </c>
      <c r="P74" s="18">
        <v>53.7</v>
      </c>
      <c r="Q74" s="19">
        <v>41732</v>
      </c>
      <c r="T74" s="18" t="s">
        <v>89</v>
      </c>
      <c r="U74" s="18">
        <v>52.5</v>
      </c>
      <c r="V74" s="18">
        <v>53.7</v>
      </c>
      <c r="W74" s="19">
        <v>41732</v>
      </c>
    </row>
    <row r="75" spans="14:23">
      <c r="N75" s="10">
        <v>41729</v>
      </c>
      <c r="O75" s="18">
        <v>54.3</v>
      </c>
      <c r="P75" s="18">
        <v>52.5</v>
      </c>
      <c r="Q75" s="19">
        <v>41703</v>
      </c>
      <c r="T75" s="18" t="s">
        <v>90</v>
      </c>
      <c r="U75" s="18">
        <v>54.3</v>
      </c>
      <c r="V75" s="18">
        <v>52.5</v>
      </c>
      <c r="W75" s="19">
        <v>41703</v>
      </c>
    </row>
    <row r="76" spans="14:23">
      <c r="N76" s="10">
        <v>41698</v>
      </c>
      <c r="O76" s="18">
        <v>53.1</v>
      </c>
      <c r="P76" s="18">
        <v>54.3</v>
      </c>
      <c r="Q76" s="19">
        <v>41675</v>
      </c>
      <c r="T76" s="18" t="s">
        <v>91</v>
      </c>
      <c r="U76" s="18">
        <v>53.1</v>
      </c>
      <c r="V76" s="18">
        <v>54.3</v>
      </c>
      <c r="W76" s="19">
        <v>41675</v>
      </c>
    </row>
    <row r="77" spans="14:23">
      <c r="N77" s="10">
        <v>41670</v>
      </c>
      <c r="O77" s="18">
        <v>53.8</v>
      </c>
      <c r="P77" s="18">
        <v>53.1</v>
      </c>
      <c r="Q77" s="19">
        <v>41645</v>
      </c>
      <c r="T77" s="18" t="s">
        <v>92</v>
      </c>
      <c r="U77" s="18">
        <v>53.8</v>
      </c>
      <c r="V77" s="18">
        <v>53.1</v>
      </c>
      <c r="W77" s="19">
        <v>41645</v>
      </c>
    </row>
    <row r="78" spans="14:23">
      <c r="N78" s="10">
        <v>41639</v>
      </c>
      <c r="O78" s="18">
        <v>55</v>
      </c>
      <c r="P78" s="18">
        <v>53.8</v>
      </c>
      <c r="Q78" s="19">
        <v>41612</v>
      </c>
      <c r="T78" s="18" t="s">
        <v>93</v>
      </c>
      <c r="U78" s="18">
        <v>55</v>
      </c>
      <c r="V78" s="18">
        <v>53.8</v>
      </c>
      <c r="W78" s="19">
        <v>41612</v>
      </c>
    </row>
    <row r="79" spans="14:23">
      <c r="N79" s="10">
        <v>41608</v>
      </c>
      <c r="O79" s="18">
        <v>54</v>
      </c>
      <c r="P79" s="18">
        <v>55</v>
      </c>
      <c r="Q79" s="19">
        <v>41583</v>
      </c>
      <c r="T79" s="18" t="s">
        <v>94</v>
      </c>
      <c r="U79" s="18">
        <v>54</v>
      </c>
      <c r="V79" s="18">
        <v>55</v>
      </c>
      <c r="W79" s="19">
        <v>41583</v>
      </c>
    </row>
    <row r="80" spans="14:23">
      <c r="N80" s="10">
        <v>41578</v>
      </c>
      <c r="O80" s="18">
        <v>57.1</v>
      </c>
      <c r="P80" s="18">
        <v>54</v>
      </c>
      <c r="Q80" s="19">
        <v>41550</v>
      </c>
      <c r="T80" s="18" t="s">
        <v>95</v>
      </c>
      <c r="U80" s="18">
        <v>57.1</v>
      </c>
      <c r="V80" s="18">
        <v>54</v>
      </c>
      <c r="W80" s="19">
        <v>41550</v>
      </c>
    </row>
    <row r="81" spans="14:17">
      <c r="N81" s="10">
        <v>41547</v>
      </c>
      <c r="O81" s="11">
        <f t="shared" ref="O81:O101" si="3">U81/100</f>
        <v>0</v>
      </c>
      <c r="P81" s="11">
        <f t="shared" ref="P81:P101" si="4">V81/100</f>
        <v>0</v>
      </c>
      <c r="Q81" s="12">
        <v>41523</v>
      </c>
    </row>
    <row r="82" spans="14:17">
      <c r="N82" s="10">
        <v>41517</v>
      </c>
      <c r="O82" s="11">
        <f t="shared" si="3"/>
        <v>0</v>
      </c>
      <c r="P82" s="11">
        <f t="shared" si="4"/>
        <v>0</v>
      </c>
      <c r="Q82" s="12">
        <v>41488</v>
      </c>
    </row>
    <row r="83" spans="14:17">
      <c r="N83" s="10">
        <v>41486</v>
      </c>
      <c r="O83" s="11">
        <f t="shared" si="3"/>
        <v>0</v>
      </c>
      <c r="P83" s="11">
        <f t="shared" si="4"/>
        <v>0</v>
      </c>
      <c r="Q83" s="12">
        <v>41460</v>
      </c>
    </row>
    <row r="84" spans="14:17">
      <c r="N84" s="10">
        <v>41455</v>
      </c>
      <c r="O84" s="11">
        <f t="shared" si="3"/>
        <v>0</v>
      </c>
      <c r="P84" s="11">
        <f t="shared" si="4"/>
        <v>0</v>
      </c>
      <c r="Q84" s="12">
        <v>41432</v>
      </c>
    </row>
    <row r="85" spans="14:17">
      <c r="N85" s="10">
        <v>41425</v>
      </c>
      <c r="O85" s="11">
        <f t="shared" si="3"/>
        <v>0</v>
      </c>
      <c r="P85" s="11">
        <f t="shared" si="4"/>
        <v>0</v>
      </c>
      <c r="Q85" s="12">
        <v>41397</v>
      </c>
    </row>
    <row r="86" spans="14:17">
      <c r="N86" s="10">
        <v>41394</v>
      </c>
      <c r="O86" s="11">
        <f t="shared" si="3"/>
        <v>0</v>
      </c>
      <c r="P86" s="11">
        <f t="shared" si="4"/>
        <v>0</v>
      </c>
      <c r="Q86" s="12">
        <v>41369</v>
      </c>
    </row>
    <row r="87" spans="14:17">
      <c r="N87" s="10">
        <v>41364</v>
      </c>
      <c r="O87" s="11">
        <f t="shared" si="3"/>
        <v>0</v>
      </c>
      <c r="P87" s="11">
        <f t="shared" si="4"/>
        <v>0</v>
      </c>
      <c r="Q87" s="12">
        <v>41341</v>
      </c>
    </row>
    <row r="88" spans="14:17">
      <c r="N88" s="10">
        <v>41333</v>
      </c>
      <c r="O88" s="11">
        <f t="shared" si="3"/>
        <v>0</v>
      </c>
      <c r="P88" s="11">
        <f t="shared" si="4"/>
        <v>0</v>
      </c>
      <c r="Q88" s="12">
        <v>41306</v>
      </c>
    </row>
    <row r="89" spans="14:17">
      <c r="N89" s="10">
        <v>41305</v>
      </c>
      <c r="O89" s="11">
        <f t="shared" si="3"/>
        <v>0</v>
      </c>
      <c r="P89" s="11">
        <f t="shared" si="4"/>
        <v>0</v>
      </c>
      <c r="Q89" s="12">
        <v>41278</v>
      </c>
    </row>
    <row r="90" spans="14:17">
      <c r="N90" s="10">
        <v>41274</v>
      </c>
      <c r="O90" s="11">
        <f t="shared" si="3"/>
        <v>0</v>
      </c>
      <c r="P90" s="11">
        <f t="shared" si="4"/>
        <v>0</v>
      </c>
      <c r="Q90" s="12">
        <v>41250</v>
      </c>
    </row>
    <row r="91" spans="14:17">
      <c r="N91" s="10">
        <v>41243</v>
      </c>
      <c r="O91" s="11">
        <f t="shared" si="3"/>
        <v>0</v>
      </c>
      <c r="P91" s="11">
        <f t="shared" si="4"/>
        <v>0</v>
      </c>
      <c r="Q91" s="12">
        <v>41215</v>
      </c>
    </row>
    <row r="92" spans="14:17">
      <c r="N92" s="10">
        <v>41213</v>
      </c>
      <c r="O92" s="11">
        <f t="shared" si="3"/>
        <v>0</v>
      </c>
      <c r="P92" s="11">
        <f t="shared" si="4"/>
        <v>0</v>
      </c>
      <c r="Q92" s="12">
        <v>41187</v>
      </c>
    </row>
    <row r="93" spans="14:17">
      <c r="N93" s="10">
        <v>41182</v>
      </c>
      <c r="O93" s="11">
        <f t="shared" si="3"/>
        <v>0</v>
      </c>
      <c r="P93" s="11">
        <f t="shared" si="4"/>
        <v>0</v>
      </c>
      <c r="Q93" s="12">
        <v>41159</v>
      </c>
    </row>
    <row r="94" spans="14:17">
      <c r="N94" s="10">
        <v>41152</v>
      </c>
      <c r="O94" s="11">
        <f t="shared" si="3"/>
        <v>0</v>
      </c>
      <c r="P94" s="11">
        <f t="shared" si="4"/>
        <v>0</v>
      </c>
      <c r="Q94" s="12">
        <v>41124</v>
      </c>
    </row>
    <row r="95" spans="14:17">
      <c r="N95" s="10">
        <v>41121</v>
      </c>
      <c r="O95" s="11">
        <f t="shared" si="3"/>
        <v>0</v>
      </c>
      <c r="P95" s="11">
        <f t="shared" si="4"/>
        <v>0</v>
      </c>
      <c r="Q95" s="12">
        <v>41096</v>
      </c>
    </row>
    <row r="96" spans="14:17">
      <c r="N96" s="10">
        <v>41090</v>
      </c>
      <c r="O96" s="11">
        <f t="shared" si="3"/>
        <v>0</v>
      </c>
      <c r="P96" s="11">
        <f t="shared" si="4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4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4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4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4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4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0EE-3701-504A-B105-6A31F93AC135}">
  <dimension ref="A1:R102"/>
  <sheetViews>
    <sheetView workbookViewId="0">
      <selection activeCell="P32" sqref="P32"/>
    </sheetView>
  </sheetViews>
  <sheetFormatPr baseColWidth="10" defaultRowHeight="16"/>
  <cols>
    <col min="9" max="9" width="11.6640625" bestFit="1" customWidth="1"/>
    <col min="14" max="14" width="10.83203125" style="10"/>
  </cols>
  <sheetData>
    <row r="1" spans="1:18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18">
      <c r="A2" s="8"/>
      <c r="B2" s="27" t="s">
        <v>3</v>
      </c>
      <c r="C2" s="27"/>
      <c r="D2" s="27"/>
      <c r="E2" s="27" t="s">
        <v>4</v>
      </c>
      <c r="F2" s="27"/>
      <c r="G2" s="27"/>
      <c r="O2" s="11">
        <v>50.1</v>
      </c>
      <c r="P2" s="11" t="s">
        <v>15</v>
      </c>
      <c r="Q2" s="12">
        <v>43922</v>
      </c>
      <c r="R2">
        <f t="shared" ref="R2:R37" si="0">VLOOKUP(N3,N:O,2,FALSE)</f>
        <v>50.9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1">
        <v>50.9</v>
      </c>
      <c r="P3" s="11">
        <v>50.1</v>
      </c>
      <c r="Q3" s="12">
        <v>43892</v>
      </c>
      <c r="R3">
        <f t="shared" si="0"/>
        <v>47.2</v>
      </c>
    </row>
    <row r="4" spans="1:18">
      <c r="A4" s="10">
        <v>41729</v>
      </c>
      <c r="B4" s="14">
        <f>VLOOKUP(A4,N:P,3,FALSE)</f>
        <v>53.2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1">
        <v>47.2</v>
      </c>
      <c r="P4" s="11">
        <v>50.9</v>
      </c>
      <c r="Q4" s="12">
        <v>43864</v>
      </c>
      <c r="R4">
        <f t="shared" si="0"/>
        <v>48.1</v>
      </c>
    </row>
    <row r="5" spans="1:18">
      <c r="A5" s="10">
        <v>41820</v>
      </c>
      <c r="B5" s="14">
        <f t="shared" ref="B5:B25" si="1">VLOOKUP(A5,N:P,3,FALSE)</f>
        <v>55.4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1">
        <v>48.1</v>
      </c>
      <c r="P5" s="11">
        <v>47.2</v>
      </c>
      <c r="Q5" s="12">
        <v>43833</v>
      </c>
      <c r="R5">
        <f t="shared" si="0"/>
        <v>48.3</v>
      </c>
    </row>
    <row r="6" spans="1:18">
      <c r="A6" s="10">
        <v>41912</v>
      </c>
      <c r="B6" s="14">
        <f t="shared" si="1"/>
        <v>59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1">
        <v>48.3</v>
      </c>
      <c r="P6" s="11">
        <v>48.1</v>
      </c>
      <c r="Q6" s="12">
        <v>43801</v>
      </c>
      <c r="R6">
        <f t="shared" si="0"/>
        <v>47.8</v>
      </c>
    </row>
    <row r="7" spans="1:18">
      <c r="A7" s="10">
        <v>42004</v>
      </c>
      <c r="B7" s="14">
        <f t="shared" si="1"/>
        <v>58.7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1">
        <v>47.8</v>
      </c>
      <c r="P7" s="11">
        <v>48.3</v>
      </c>
      <c r="Q7" s="12">
        <v>43770</v>
      </c>
      <c r="R7">
        <f t="shared" si="0"/>
        <v>49.1</v>
      </c>
    </row>
    <row r="8" spans="1:18">
      <c r="A8" s="10">
        <v>42094</v>
      </c>
      <c r="B8" s="14">
        <f t="shared" si="1"/>
        <v>52.9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1">
        <v>49.1</v>
      </c>
      <c r="P8" s="11">
        <v>47.8</v>
      </c>
      <c r="Q8" s="12">
        <v>43739</v>
      </c>
      <c r="R8">
        <f t="shared" si="0"/>
        <v>51.2</v>
      </c>
    </row>
    <row r="9" spans="1:18">
      <c r="A9" s="10">
        <v>42185</v>
      </c>
      <c r="B9" s="14">
        <f t="shared" si="1"/>
        <v>52.8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1">
        <v>51.2</v>
      </c>
      <c r="P9" s="11">
        <v>49.1</v>
      </c>
      <c r="Q9" s="12">
        <v>43711</v>
      </c>
      <c r="R9">
        <f t="shared" si="0"/>
        <v>51.7</v>
      </c>
    </row>
    <row r="10" spans="1:18">
      <c r="A10" s="10">
        <v>42277</v>
      </c>
      <c r="B10" s="14">
        <f t="shared" si="1"/>
        <v>51.1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1">
        <v>51.7</v>
      </c>
      <c r="P10" s="11">
        <v>51.2</v>
      </c>
      <c r="Q10" s="12">
        <v>43678</v>
      </c>
      <c r="R10">
        <f t="shared" si="0"/>
        <v>52.1</v>
      </c>
    </row>
    <row r="11" spans="1:18">
      <c r="A11" s="10">
        <v>42369</v>
      </c>
      <c r="B11" s="14">
        <f t="shared" si="1"/>
        <v>48.6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1">
        <v>52.1</v>
      </c>
      <c r="P11" s="11">
        <v>51.7</v>
      </c>
      <c r="Q11" s="12">
        <v>43647</v>
      </c>
      <c r="R11">
        <f t="shared" si="0"/>
        <v>52.8</v>
      </c>
    </row>
    <row r="12" spans="1:18">
      <c r="A12" s="10">
        <v>42460</v>
      </c>
      <c r="B12" s="14">
        <f t="shared" si="1"/>
        <v>49.5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1">
        <v>52.8</v>
      </c>
      <c r="P12" s="11">
        <v>52.1</v>
      </c>
      <c r="Q12" s="12">
        <v>43619</v>
      </c>
      <c r="R12">
        <f t="shared" si="0"/>
        <v>55.3</v>
      </c>
    </row>
    <row r="13" spans="1:18">
      <c r="A13" s="10">
        <v>42551</v>
      </c>
      <c r="B13" s="14">
        <f t="shared" si="1"/>
        <v>51.3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1">
        <v>55.3</v>
      </c>
      <c r="P13" s="11">
        <v>52.8</v>
      </c>
      <c r="Q13" s="12">
        <v>43586</v>
      </c>
      <c r="R13">
        <f t="shared" si="0"/>
        <v>54.2</v>
      </c>
    </row>
    <row r="14" spans="1:18">
      <c r="A14" s="10">
        <v>42643</v>
      </c>
      <c r="B14" s="14">
        <f t="shared" si="1"/>
        <v>49.4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1">
        <v>54.2</v>
      </c>
      <c r="P14" s="11">
        <v>55.3</v>
      </c>
      <c r="Q14" s="12">
        <v>43556</v>
      </c>
      <c r="R14">
        <f t="shared" si="0"/>
        <v>56.6</v>
      </c>
    </row>
    <row r="15" spans="1:18">
      <c r="A15" s="10">
        <v>42735</v>
      </c>
      <c r="B15" s="14">
        <f t="shared" si="1"/>
        <v>53.2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1">
        <v>56.6</v>
      </c>
      <c r="P15" s="11">
        <v>54.2</v>
      </c>
      <c r="Q15" s="12">
        <v>43525</v>
      </c>
      <c r="R15">
        <f t="shared" si="0"/>
        <v>54.3</v>
      </c>
    </row>
    <row r="16" spans="1:18">
      <c r="A16" s="10">
        <v>42825</v>
      </c>
      <c r="B16" s="14">
        <f t="shared" si="1"/>
        <v>57.7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1">
        <v>54.3</v>
      </c>
      <c r="P16" s="11">
        <v>56.6</v>
      </c>
      <c r="Q16" s="12">
        <v>43497</v>
      </c>
      <c r="R16">
        <f t="shared" si="0"/>
        <v>59.3</v>
      </c>
    </row>
    <row r="17" spans="1:18">
      <c r="A17" s="10">
        <v>42916</v>
      </c>
      <c r="B17" s="14">
        <f t="shared" si="1"/>
        <v>54.9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1">
        <v>59.3</v>
      </c>
      <c r="P17" s="11">
        <v>54.3</v>
      </c>
      <c r="Q17" s="12">
        <v>43468</v>
      </c>
      <c r="R17">
        <f t="shared" si="0"/>
        <v>57.7</v>
      </c>
    </row>
    <row r="18" spans="1:18">
      <c r="A18" s="10">
        <v>43008</v>
      </c>
      <c r="B18" s="14">
        <f t="shared" si="1"/>
        <v>58.8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1">
        <v>57.7</v>
      </c>
      <c r="P18" s="11">
        <v>59.3</v>
      </c>
      <c r="Q18" s="12">
        <v>43437</v>
      </c>
      <c r="R18">
        <f t="shared" si="0"/>
        <v>59.8</v>
      </c>
    </row>
    <row r="19" spans="1:18">
      <c r="A19" s="10">
        <v>43100</v>
      </c>
      <c r="B19" s="14">
        <f t="shared" si="1"/>
        <v>58.2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1">
        <v>59.8</v>
      </c>
      <c r="P19" s="11">
        <v>57.7</v>
      </c>
      <c r="Q19" s="12">
        <v>43405</v>
      </c>
      <c r="R19">
        <f t="shared" si="0"/>
        <v>61.3</v>
      </c>
    </row>
    <row r="20" spans="1:18">
      <c r="A20" s="10">
        <v>43190</v>
      </c>
      <c r="B20" s="14">
        <f t="shared" si="1"/>
        <v>60.8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1">
        <v>61.3</v>
      </c>
      <c r="P20" s="11">
        <v>59.8</v>
      </c>
      <c r="Q20" s="12">
        <v>43374</v>
      </c>
      <c r="R20">
        <f t="shared" si="0"/>
        <v>58.1</v>
      </c>
    </row>
    <row r="21" spans="1:18">
      <c r="A21" s="10">
        <v>43281</v>
      </c>
      <c r="B21" s="14">
        <f t="shared" si="1"/>
        <v>58.7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1">
        <v>58.1</v>
      </c>
      <c r="P21" s="11">
        <v>61.3</v>
      </c>
      <c r="Q21" s="12">
        <v>43347</v>
      </c>
      <c r="R21">
        <f t="shared" si="0"/>
        <v>60.2</v>
      </c>
    </row>
    <row r="22" spans="1:18">
      <c r="A22" s="10">
        <v>43373</v>
      </c>
      <c r="B22" s="14">
        <f t="shared" si="1"/>
        <v>61.3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1">
        <v>60.2</v>
      </c>
      <c r="P22" s="11">
        <v>58.1</v>
      </c>
      <c r="Q22" s="12">
        <v>43313</v>
      </c>
      <c r="R22">
        <f t="shared" si="0"/>
        <v>58.7</v>
      </c>
    </row>
    <row r="23" spans="1:18">
      <c r="A23" s="10">
        <v>43465</v>
      </c>
      <c r="B23" s="14">
        <f t="shared" si="1"/>
        <v>59.3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1">
        <v>58.7</v>
      </c>
      <c r="P23" s="11">
        <v>60.2</v>
      </c>
      <c r="Q23" s="12">
        <v>43283</v>
      </c>
      <c r="R23">
        <f t="shared" si="0"/>
        <v>57.3</v>
      </c>
    </row>
    <row r="24" spans="1:18">
      <c r="A24" s="10">
        <v>43555</v>
      </c>
      <c r="B24" s="14">
        <f t="shared" si="1"/>
        <v>54.2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1">
        <v>57.3</v>
      </c>
      <c r="P24" s="11">
        <v>58.7</v>
      </c>
      <c r="Q24" s="12">
        <v>43252</v>
      </c>
      <c r="R24">
        <f t="shared" si="0"/>
        <v>59.3</v>
      </c>
    </row>
    <row r="25" spans="1:18">
      <c r="A25" s="10">
        <v>43646</v>
      </c>
      <c r="B25" s="14">
        <f t="shared" si="1"/>
        <v>52.1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1">
        <v>59.3</v>
      </c>
      <c r="P25" s="11">
        <v>57.3</v>
      </c>
      <c r="Q25" s="12">
        <v>43221</v>
      </c>
      <c r="R25">
        <f t="shared" si="0"/>
        <v>60.8</v>
      </c>
    </row>
    <row r="26" spans="1:18">
      <c r="N26" s="10">
        <v>43220</v>
      </c>
      <c r="O26" s="11">
        <v>60.8</v>
      </c>
      <c r="P26" s="11">
        <v>59.3</v>
      </c>
      <c r="Q26" s="12">
        <v>43192</v>
      </c>
      <c r="R26">
        <f t="shared" si="0"/>
        <v>59.1</v>
      </c>
    </row>
    <row r="27" spans="1:18">
      <c r="N27" s="10">
        <v>43190</v>
      </c>
      <c r="O27" s="11">
        <v>59.1</v>
      </c>
      <c r="P27" s="11">
        <v>60.8</v>
      </c>
      <c r="Q27" s="12">
        <v>43160</v>
      </c>
      <c r="R27">
        <f t="shared" si="0"/>
        <v>59.3</v>
      </c>
    </row>
    <row r="28" spans="1:18">
      <c r="N28" s="10">
        <v>43159</v>
      </c>
      <c r="O28" s="11">
        <v>59.3</v>
      </c>
      <c r="P28" s="11">
        <v>59.1</v>
      </c>
      <c r="Q28" s="12">
        <v>43132</v>
      </c>
      <c r="R28">
        <f t="shared" si="0"/>
        <v>58.2</v>
      </c>
    </row>
    <row r="29" spans="1:18">
      <c r="N29" s="10">
        <v>43131</v>
      </c>
      <c r="O29" s="11">
        <v>58.2</v>
      </c>
      <c r="P29" s="11">
        <v>59.3</v>
      </c>
      <c r="Q29" s="12">
        <v>43103</v>
      </c>
      <c r="R29">
        <f t="shared" si="0"/>
        <v>58.7</v>
      </c>
    </row>
    <row r="30" spans="1:18">
      <c r="N30" s="10">
        <v>43100</v>
      </c>
      <c r="O30" s="11">
        <v>58.7</v>
      </c>
      <c r="P30" s="11">
        <v>58.2</v>
      </c>
      <c r="Q30" s="12">
        <v>43070</v>
      </c>
      <c r="R30">
        <f t="shared" si="0"/>
        <v>60.8</v>
      </c>
    </row>
    <row r="31" spans="1:18">
      <c r="N31" s="10">
        <v>43069</v>
      </c>
      <c r="O31" s="11">
        <v>60.8</v>
      </c>
      <c r="P31" s="11">
        <v>58.7</v>
      </c>
      <c r="Q31" s="12">
        <v>43040</v>
      </c>
      <c r="R31">
        <f t="shared" si="0"/>
        <v>58.8</v>
      </c>
    </row>
    <row r="32" spans="1:18">
      <c r="E32" s="10"/>
      <c r="N32" s="10">
        <v>43039</v>
      </c>
      <c r="O32" s="11">
        <v>58.8</v>
      </c>
      <c r="P32" s="11">
        <v>60.8</v>
      </c>
      <c r="Q32" s="12">
        <v>43010</v>
      </c>
      <c r="R32">
        <f t="shared" si="0"/>
        <v>56.3</v>
      </c>
    </row>
    <row r="33" spans="5:18">
      <c r="E33" s="10"/>
      <c r="N33" s="10">
        <v>43008</v>
      </c>
      <c r="O33" s="11">
        <v>56.3</v>
      </c>
      <c r="P33" s="11">
        <v>58.8</v>
      </c>
      <c r="Q33" s="12">
        <v>42979</v>
      </c>
      <c r="R33">
        <f t="shared" si="0"/>
        <v>57.8</v>
      </c>
    </row>
    <row r="34" spans="5:18">
      <c r="E34" s="10"/>
      <c r="N34" s="10">
        <v>42978</v>
      </c>
      <c r="O34" s="11">
        <v>57.8</v>
      </c>
      <c r="P34" s="11">
        <v>56.3</v>
      </c>
      <c r="Q34" s="12">
        <v>42948</v>
      </c>
      <c r="R34">
        <f t="shared" si="0"/>
        <v>54.9</v>
      </c>
    </row>
    <row r="35" spans="5:18">
      <c r="E35" s="10"/>
      <c r="N35" s="10">
        <v>42947</v>
      </c>
      <c r="O35" s="11">
        <v>54.9</v>
      </c>
      <c r="P35" s="11">
        <v>57.8</v>
      </c>
      <c r="Q35" s="12">
        <v>42919</v>
      </c>
      <c r="R35">
        <f t="shared" si="0"/>
        <v>54.8</v>
      </c>
    </row>
    <row r="36" spans="5:18">
      <c r="E36" s="10"/>
      <c r="N36" s="10">
        <v>42916</v>
      </c>
      <c r="O36" s="11">
        <v>54.8</v>
      </c>
      <c r="P36" s="11">
        <v>54.9</v>
      </c>
      <c r="Q36" s="12">
        <v>42887</v>
      </c>
      <c r="R36">
        <f t="shared" si="0"/>
        <v>57.2</v>
      </c>
    </row>
    <row r="37" spans="5:18">
      <c r="E37" s="10"/>
      <c r="N37" s="10">
        <v>42886</v>
      </c>
      <c r="O37" s="11">
        <v>57.2</v>
      </c>
      <c r="P37" s="11">
        <v>54.8</v>
      </c>
      <c r="Q37" s="12">
        <v>42856</v>
      </c>
      <c r="R37">
        <f t="shared" si="0"/>
        <v>57.7</v>
      </c>
    </row>
    <row r="38" spans="5:18">
      <c r="E38" s="10"/>
      <c r="N38" s="10">
        <v>42855</v>
      </c>
      <c r="O38" s="11">
        <v>57.7</v>
      </c>
      <c r="P38" s="11">
        <v>57.2</v>
      </c>
      <c r="Q38" s="12">
        <v>42828</v>
      </c>
    </row>
    <row r="39" spans="5:18">
      <c r="E39" s="10"/>
      <c r="N39" s="10">
        <v>42825</v>
      </c>
      <c r="O39" s="11">
        <v>56</v>
      </c>
      <c r="P39" s="11">
        <v>57.7</v>
      </c>
      <c r="Q39" s="12">
        <v>42795</v>
      </c>
    </row>
    <row r="40" spans="5:18">
      <c r="E40" s="10"/>
      <c r="N40" s="10">
        <v>42794</v>
      </c>
      <c r="O40" s="11">
        <v>54.5</v>
      </c>
      <c r="P40" s="11">
        <v>56</v>
      </c>
      <c r="Q40" s="12">
        <v>42767</v>
      </c>
    </row>
    <row r="41" spans="5:18">
      <c r="E41" s="10"/>
      <c r="N41" s="10">
        <v>42766</v>
      </c>
      <c r="O41" s="11">
        <v>53.2</v>
      </c>
      <c r="P41" s="11">
        <v>54.5</v>
      </c>
      <c r="Q41" s="12">
        <v>42738</v>
      </c>
    </row>
    <row r="42" spans="5:18">
      <c r="E42" s="10"/>
      <c r="N42" s="10">
        <v>42735</v>
      </c>
      <c r="O42" s="11">
        <v>51.9</v>
      </c>
      <c r="P42" s="11">
        <v>53.2</v>
      </c>
      <c r="Q42" s="12">
        <v>42705</v>
      </c>
    </row>
    <row r="43" spans="5:18">
      <c r="E43" s="10"/>
      <c r="N43" s="10">
        <v>42704</v>
      </c>
      <c r="O43" s="11">
        <v>51.5</v>
      </c>
      <c r="P43" s="11">
        <v>51.9</v>
      </c>
      <c r="Q43" s="12">
        <v>42675</v>
      </c>
    </row>
    <row r="44" spans="5:18">
      <c r="E44" s="10"/>
      <c r="N44" s="10">
        <v>42674</v>
      </c>
      <c r="O44" s="11">
        <v>49.4</v>
      </c>
      <c r="P44" s="11">
        <v>51.5</v>
      </c>
      <c r="Q44" s="12">
        <v>42646</v>
      </c>
    </row>
    <row r="45" spans="5:18">
      <c r="E45" s="10"/>
      <c r="N45" s="10">
        <v>42643</v>
      </c>
      <c r="O45" s="11">
        <v>52.6</v>
      </c>
      <c r="P45" s="11">
        <v>49.4</v>
      </c>
      <c r="Q45" s="12">
        <v>42614</v>
      </c>
    </row>
    <row r="46" spans="5:18">
      <c r="E46" s="10"/>
      <c r="N46" s="10">
        <v>42613</v>
      </c>
      <c r="O46" s="11">
        <v>53.2</v>
      </c>
      <c r="P46" s="11">
        <v>52.6</v>
      </c>
      <c r="Q46" s="12">
        <v>42583</v>
      </c>
    </row>
    <row r="47" spans="5:18">
      <c r="E47" s="10"/>
      <c r="N47" s="10">
        <v>42582</v>
      </c>
      <c r="O47" s="11">
        <v>51.3</v>
      </c>
      <c r="P47" s="11">
        <v>53.2</v>
      </c>
      <c r="Q47" s="12">
        <v>42552</v>
      </c>
    </row>
    <row r="48" spans="5:18">
      <c r="E48" s="10"/>
      <c r="N48" s="10">
        <v>42551</v>
      </c>
      <c r="O48" s="11">
        <v>50.8</v>
      </c>
      <c r="P48" s="11">
        <v>51.3</v>
      </c>
      <c r="Q48" s="12">
        <v>42522</v>
      </c>
    </row>
    <row r="49" spans="5:17">
      <c r="E49" s="10"/>
      <c r="N49" s="10">
        <v>42521</v>
      </c>
      <c r="O49" s="11">
        <v>51.8</v>
      </c>
      <c r="P49" s="11">
        <v>50.8</v>
      </c>
      <c r="Q49" s="12">
        <v>42492</v>
      </c>
    </row>
    <row r="50" spans="5:17">
      <c r="E50" s="10"/>
      <c r="N50" s="10">
        <v>42490</v>
      </c>
      <c r="O50" s="11">
        <v>49.5</v>
      </c>
      <c r="P50" s="11">
        <v>51.8</v>
      </c>
      <c r="Q50" s="12">
        <v>42461</v>
      </c>
    </row>
    <row r="51" spans="5:17">
      <c r="E51" s="10"/>
      <c r="N51" s="10">
        <v>42460</v>
      </c>
      <c r="O51" s="11">
        <v>48.2</v>
      </c>
      <c r="P51" s="11">
        <v>49.5</v>
      </c>
      <c r="Q51" s="12">
        <v>42430</v>
      </c>
    </row>
    <row r="52" spans="5:17">
      <c r="E52" s="10"/>
      <c r="N52" s="10">
        <v>42429</v>
      </c>
      <c r="O52" s="11">
        <v>48</v>
      </c>
      <c r="P52" s="11">
        <v>48.2</v>
      </c>
      <c r="Q52" s="12">
        <v>42401</v>
      </c>
    </row>
    <row r="53" spans="5:17">
      <c r="E53" s="10"/>
      <c r="N53" s="10">
        <v>42400</v>
      </c>
      <c r="O53" s="11">
        <v>48.6</v>
      </c>
      <c r="P53" s="11">
        <v>48</v>
      </c>
      <c r="Q53" s="12">
        <v>42373</v>
      </c>
    </row>
    <row r="54" spans="5:17">
      <c r="N54" s="10">
        <v>42369</v>
      </c>
      <c r="O54" s="11">
        <v>50.1</v>
      </c>
      <c r="P54" s="11">
        <v>48.6</v>
      </c>
      <c r="Q54" s="12">
        <v>42339</v>
      </c>
    </row>
    <row r="55" spans="5:17">
      <c r="N55" s="10">
        <v>42338</v>
      </c>
      <c r="O55" s="11">
        <v>50.2</v>
      </c>
      <c r="P55" s="11">
        <v>50.1</v>
      </c>
      <c r="Q55" s="12">
        <v>42310</v>
      </c>
    </row>
    <row r="56" spans="5:17">
      <c r="N56" s="10">
        <v>42308</v>
      </c>
      <c r="O56" s="11">
        <v>51.1</v>
      </c>
      <c r="P56" s="11">
        <v>50.2</v>
      </c>
      <c r="Q56" s="12">
        <v>42278</v>
      </c>
    </row>
    <row r="57" spans="5:17">
      <c r="N57" s="10">
        <v>42277</v>
      </c>
      <c r="O57" s="11">
        <v>52.7</v>
      </c>
      <c r="P57" s="11">
        <v>51.1</v>
      </c>
      <c r="Q57" s="12">
        <v>42248</v>
      </c>
    </row>
    <row r="58" spans="5:17">
      <c r="N58" s="10">
        <v>42247</v>
      </c>
      <c r="O58" s="11">
        <v>53.5</v>
      </c>
      <c r="P58" s="11">
        <v>52.7</v>
      </c>
      <c r="Q58" s="12">
        <v>42219</v>
      </c>
    </row>
    <row r="59" spans="5:17">
      <c r="N59" s="10">
        <v>42216</v>
      </c>
      <c r="O59" s="11">
        <v>52.8</v>
      </c>
      <c r="P59" s="11">
        <v>53.5</v>
      </c>
      <c r="Q59" s="12">
        <v>42186</v>
      </c>
    </row>
    <row r="60" spans="5:17">
      <c r="N60" s="10">
        <v>42185</v>
      </c>
      <c r="O60" s="11">
        <v>51.5</v>
      </c>
      <c r="P60" s="11">
        <v>52.8</v>
      </c>
      <c r="Q60" s="12">
        <v>42156</v>
      </c>
    </row>
    <row r="61" spans="5:17">
      <c r="N61" s="10">
        <v>42155</v>
      </c>
      <c r="O61" s="11">
        <v>51.5</v>
      </c>
      <c r="P61" s="11">
        <v>51.5</v>
      </c>
      <c r="Q61" s="12">
        <v>42125</v>
      </c>
    </row>
    <row r="62" spans="5:17">
      <c r="N62" s="10">
        <v>42124</v>
      </c>
      <c r="O62" s="11">
        <v>52.9</v>
      </c>
      <c r="P62" s="11">
        <v>51.5</v>
      </c>
      <c r="Q62" s="12">
        <v>42095</v>
      </c>
    </row>
    <row r="63" spans="5:17">
      <c r="N63" s="10">
        <v>42094</v>
      </c>
      <c r="O63" s="11">
        <v>53.5</v>
      </c>
      <c r="P63" s="11">
        <v>52.9</v>
      </c>
      <c r="Q63" s="12">
        <v>42065</v>
      </c>
    </row>
    <row r="64" spans="5:17">
      <c r="N64" s="10">
        <v>42063</v>
      </c>
      <c r="O64" s="11">
        <v>55.1</v>
      </c>
      <c r="P64" s="11">
        <v>53.5</v>
      </c>
      <c r="Q64" s="12">
        <v>42037</v>
      </c>
    </row>
    <row r="65" spans="14:17">
      <c r="N65" s="10">
        <v>42035</v>
      </c>
      <c r="O65" s="11">
        <v>58.7</v>
      </c>
      <c r="P65" s="11">
        <v>55.1</v>
      </c>
      <c r="Q65" s="12">
        <v>42006</v>
      </c>
    </row>
    <row r="66" spans="14:17">
      <c r="N66" s="10">
        <v>42004</v>
      </c>
      <c r="O66" s="11">
        <v>59</v>
      </c>
      <c r="P66" s="11">
        <v>58.7</v>
      </c>
      <c r="Q66" s="12">
        <v>41974</v>
      </c>
    </row>
    <row r="67" spans="14:17">
      <c r="N67" s="10">
        <v>41973</v>
      </c>
      <c r="O67" s="11">
        <v>56.6</v>
      </c>
      <c r="P67" s="11">
        <v>59</v>
      </c>
      <c r="Q67" s="12">
        <v>41946</v>
      </c>
    </row>
    <row r="68" spans="14:17">
      <c r="N68" s="10">
        <v>41943</v>
      </c>
      <c r="O68" s="11">
        <v>59</v>
      </c>
      <c r="P68" s="11">
        <v>56.6</v>
      </c>
      <c r="Q68" s="12">
        <v>41913</v>
      </c>
    </row>
    <row r="69" spans="14:17">
      <c r="N69" s="10">
        <v>41912</v>
      </c>
      <c r="O69" s="11">
        <v>57.1</v>
      </c>
      <c r="P69" s="11">
        <v>59</v>
      </c>
      <c r="Q69" s="12">
        <v>41884</v>
      </c>
    </row>
    <row r="70" spans="14:17">
      <c r="N70" s="10">
        <v>41882</v>
      </c>
      <c r="O70" s="11">
        <v>55.3</v>
      </c>
      <c r="P70" s="11">
        <v>57.1</v>
      </c>
      <c r="Q70" s="12">
        <v>41852</v>
      </c>
    </row>
    <row r="71" spans="14:17">
      <c r="N71" s="10">
        <v>41851</v>
      </c>
      <c r="O71" s="11">
        <v>55.4</v>
      </c>
      <c r="P71" s="11">
        <v>55.3</v>
      </c>
      <c r="Q71" s="12">
        <v>41821</v>
      </c>
    </row>
    <row r="72" spans="14:17">
      <c r="N72" s="10">
        <v>41820</v>
      </c>
      <c r="O72" s="11">
        <v>54.9</v>
      </c>
      <c r="P72" s="11">
        <v>55.4</v>
      </c>
      <c r="Q72" s="12">
        <v>41792</v>
      </c>
    </row>
    <row r="73" spans="14:17">
      <c r="N73" s="10">
        <v>41790</v>
      </c>
      <c r="O73" s="11">
        <v>53.7</v>
      </c>
      <c r="P73" s="11">
        <v>54.9</v>
      </c>
      <c r="Q73" s="12">
        <v>41760</v>
      </c>
    </row>
    <row r="74" spans="14:17">
      <c r="N74" s="10">
        <v>41759</v>
      </c>
      <c r="O74" s="11">
        <v>53.2</v>
      </c>
      <c r="P74" s="11">
        <v>53.7</v>
      </c>
      <c r="Q74" s="12">
        <v>41730</v>
      </c>
    </row>
    <row r="75" spans="14:17">
      <c r="N75" s="10">
        <v>41729</v>
      </c>
      <c r="O75" s="11">
        <v>51.3</v>
      </c>
      <c r="P75" s="11">
        <v>53.2</v>
      </c>
      <c r="Q75" s="12">
        <v>41701</v>
      </c>
    </row>
    <row r="76" spans="14:17">
      <c r="N76" s="10">
        <v>41698</v>
      </c>
      <c r="O76" s="11">
        <v>56.5</v>
      </c>
      <c r="P76" s="11">
        <v>51.3</v>
      </c>
      <c r="Q76" s="12">
        <v>41673</v>
      </c>
    </row>
    <row r="77" spans="14:17">
      <c r="N77" s="10">
        <v>41670</v>
      </c>
      <c r="O77" s="11">
        <v>57</v>
      </c>
      <c r="P77" s="11">
        <v>56.5</v>
      </c>
      <c r="Q77" s="12">
        <v>41641</v>
      </c>
    </row>
    <row r="78" spans="14:17">
      <c r="N78" s="10">
        <v>41639</v>
      </c>
      <c r="O78" s="11">
        <v>56.6</v>
      </c>
      <c r="P78" s="11">
        <v>57</v>
      </c>
      <c r="Q78" s="12">
        <v>41610</v>
      </c>
    </row>
    <row r="79" spans="14:17">
      <c r="N79" s="10">
        <v>41608</v>
      </c>
      <c r="O79" s="11">
        <v>56</v>
      </c>
      <c r="P79" s="11">
        <v>56.6</v>
      </c>
      <c r="Q79" s="12">
        <v>41579</v>
      </c>
    </row>
    <row r="80" spans="14:17">
      <c r="N80" s="10">
        <v>41578</v>
      </c>
      <c r="O80" s="11">
        <v>56.3</v>
      </c>
      <c r="P80" s="11">
        <v>56</v>
      </c>
      <c r="Q80" s="12">
        <v>41548</v>
      </c>
    </row>
    <row r="81" spans="14:17">
      <c r="N81" s="10">
        <v>41547</v>
      </c>
      <c r="O81" s="11">
        <v>54.9</v>
      </c>
      <c r="P81" s="11">
        <v>56.3</v>
      </c>
      <c r="Q81" s="12">
        <v>41520</v>
      </c>
    </row>
    <row r="82" spans="14:17">
      <c r="N82" s="10">
        <v>41517</v>
      </c>
      <c r="O82" s="11">
        <v>52.5</v>
      </c>
      <c r="P82" s="11">
        <v>54.9</v>
      </c>
      <c r="Q82" s="12">
        <v>41487</v>
      </c>
    </row>
    <row r="83" spans="14:17">
      <c r="N83" s="10">
        <v>41486</v>
      </c>
      <c r="O83" s="11">
        <v>50</v>
      </c>
      <c r="P83" s="11">
        <v>52.5</v>
      </c>
      <c r="Q83" s="12">
        <v>41456</v>
      </c>
    </row>
    <row r="84" spans="14:17">
      <c r="N84" s="10">
        <v>41455</v>
      </c>
      <c r="O84" s="11">
        <v>50</v>
      </c>
      <c r="P84" s="11">
        <v>50</v>
      </c>
      <c r="Q84" s="12">
        <v>41428</v>
      </c>
    </row>
    <row r="85" spans="14:17">
      <c r="N85" s="10">
        <v>41425</v>
      </c>
      <c r="O85" s="11">
        <v>51.5</v>
      </c>
      <c r="P85" s="11">
        <v>50</v>
      </c>
      <c r="Q85" s="12">
        <v>41395</v>
      </c>
    </row>
    <row r="86" spans="14:17">
      <c r="N86" s="10">
        <v>41394</v>
      </c>
      <c r="O86" s="11">
        <v>53.1</v>
      </c>
      <c r="P86" s="11">
        <v>51.5</v>
      </c>
      <c r="Q86" s="12">
        <v>41365</v>
      </c>
    </row>
    <row r="87" spans="14:17">
      <c r="N87" s="10">
        <v>41364</v>
      </c>
      <c r="O87" s="11">
        <v>52.3</v>
      </c>
      <c r="P87" s="11">
        <v>53.1</v>
      </c>
      <c r="Q87" s="12">
        <v>41334</v>
      </c>
    </row>
    <row r="88" spans="14:17">
      <c r="N88" s="10">
        <v>41333</v>
      </c>
      <c r="O88" s="11">
        <v>50.4</v>
      </c>
      <c r="P88" s="11">
        <v>52.3</v>
      </c>
      <c r="Q88" s="12">
        <v>40940</v>
      </c>
    </row>
    <row r="89" spans="14:17">
      <c r="N89" s="10">
        <v>41305</v>
      </c>
      <c r="O89" s="11">
        <v>49.5</v>
      </c>
      <c r="P89" s="11">
        <v>50.4</v>
      </c>
      <c r="Q89" s="12">
        <v>41276</v>
      </c>
    </row>
    <row r="90" spans="14:17">
      <c r="N90" s="10">
        <v>41274</v>
      </c>
      <c r="O90" s="11">
        <v>51.2</v>
      </c>
      <c r="P90" s="11">
        <v>49.5</v>
      </c>
      <c r="Q90" s="12">
        <v>41246</v>
      </c>
    </row>
    <row r="91" spans="14:17">
      <c r="N91" s="10">
        <v>41243</v>
      </c>
      <c r="O91" s="11">
        <v>52.2</v>
      </c>
      <c r="P91" s="11">
        <v>51.2</v>
      </c>
      <c r="Q91" s="12">
        <v>41214</v>
      </c>
    </row>
    <row r="92" spans="14:17">
      <c r="N92" s="10">
        <v>41213</v>
      </c>
      <c r="O92" s="11">
        <v>51.1</v>
      </c>
      <c r="P92" s="11">
        <v>52.2</v>
      </c>
      <c r="Q92" s="12">
        <v>41183</v>
      </c>
    </row>
    <row r="93" spans="14:17">
      <c r="N93" s="10">
        <v>41182</v>
      </c>
      <c r="O93" s="11">
        <v>50.6</v>
      </c>
      <c r="P93" s="11">
        <v>51.1</v>
      </c>
      <c r="Q93" s="12">
        <v>41156</v>
      </c>
    </row>
    <row r="94" spans="14:17">
      <c r="N94" s="10">
        <v>41152</v>
      </c>
      <c r="O94" s="11">
        <v>51</v>
      </c>
      <c r="P94" s="11">
        <v>50.6</v>
      </c>
      <c r="Q94" s="12">
        <v>41122</v>
      </c>
    </row>
    <row r="95" spans="14:17">
      <c r="N95" s="10">
        <v>41121</v>
      </c>
      <c r="O95" s="11">
        <v>53.2</v>
      </c>
      <c r="P95" s="11">
        <v>51</v>
      </c>
      <c r="Q95" s="12">
        <v>41092</v>
      </c>
    </row>
    <row r="96" spans="14:17">
      <c r="N96" s="10">
        <v>41090</v>
      </c>
      <c r="O96" s="11">
        <v>53.7</v>
      </c>
      <c r="P96" s="11">
        <v>53.2</v>
      </c>
      <c r="Q96" s="12">
        <v>41061</v>
      </c>
    </row>
    <row r="97" spans="14:17">
      <c r="N97" s="10">
        <v>41060</v>
      </c>
      <c r="O97" s="11">
        <v>53</v>
      </c>
      <c r="P97" s="11">
        <v>53.7</v>
      </c>
      <c r="Q97" s="12">
        <v>41030</v>
      </c>
    </row>
    <row r="98" spans="14:17">
      <c r="N98" s="10">
        <v>41029</v>
      </c>
      <c r="O98" s="11">
        <v>52.4</v>
      </c>
      <c r="P98" s="11">
        <v>53</v>
      </c>
      <c r="Q98" s="12">
        <v>41001</v>
      </c>
    </row>
    <row r="99" spans="14:17">
      <c r="N99" s="10">
        <v>40999</v>
      </c>
      <c r="O99" s="11">
        <v>52.8</v>
      </c>
      <c r="P99" s="11">
        <v>52.4</v>
      </c>
      <c r="Q99" s="12">
        <v>40969</v>
      </c>
    </row>
    <row r="100" spans="14:17">
      <c r="N100" s="10">
        <v>40968</v>
      </c>
      <c r="O100" s="11">
        <v>53.1</v>
      </c>
      <c r="P100" s="11">
        <v>52.8</v>
      </c>
      <c r="Q100" s="12">
        <v>40940</v>
      </c>
    </row>
    <row r="101" spans="14:17">
      <c r="N101" s="10">
        <v>40939</v>
      </c>
      <c r="O101" s="11">
        <v>52.1</v>
      </c>
      <c r="P101" s="11">
        <v>53.1</v>
      </c>
      <c r="Q101" s="12">
        <v>40546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71D6-A2D7-E146-A49A-30687E164962}">
  <dimension ref="A1:R102"/>
  <sheetViews>
    <sheetView workbookViewId="0">
      <selection activeCell="G30" sqref="G30"/>
    </sheetView>
  </sheetViews>
  <sheetFormatPr baseColWidth="10" defaultRowHeight="16"/>
  <cols>
    <col min="9" max="9" width="11.6640625" bestFit="1" customWidth="1"/>
    <col min="14" max="14" width="10.83203125" style="10"/>
  </cols>
  <sheetData>
    <row r="1" spans="1:18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18">
      <c r="A2" s="8"/>
      <c r="B2" s="27" t="s">
        <v>3</v>
      </c>
      <c r="C2" s="27"/>
      <c r="D2" s="27"/>
      <c r="E2" s="27" t="s">
        <v>4</v>
      </c>
      <c r="F2" s="27"/>
      <c r="G2" s="27"/>
      <c r="O2" s="11" t="s">
        <v>15</v>
      </c>
      <c r="P2" s="11" t="s">
        <v>15</v>
      </c>
      <c r="Q2" s="12">
        <v>43924</v>
      </c>
      <c r="R2">
        <f t="shared" ref="R2:R37" si="0">VLOOKUP(N3,N:O,2,FALSE)</f>
        <v>3.5999999999999997E-2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3">
        <v>3.5999999999999997E-2</v>
      </c>
      <c r="P3" s="11" t="s">
        <v>15</v>
      </c>
      <c r="Q3" s="12">
        <v>43896</v>
      </c>
      <c r="R3">
        <f t="shared" si="0"/>
        <v>3.5000000000000003E-2</v>
      </c>
    </row>
    <row r="4" spans="1:18">
      <c r="A4" s="10">
        <v>41729</v>
      </c>
      <c r="B4" s="14">
        <f>VLOOKUP(A4,N:P,3,FALSE)</f>
        <v>6.7000000000000004E-2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3">
        <v>3.5000000000000003E-2</v>
      </c>
      <c r="P4" s="13">
        <v>3.5999999999999997E-2</v>
      </c>
      <c r="Q4" s="12">
        <v>43868</v>
      </c>
      <c r="R4">
        <f t="shared" si="0"/>
        <v>3.5000000000000003E-2</v>
      </c>
    </row>
    <row r="5" spans="1:18">
      <c r="A5" s="10">
        <v>41820</v>
      </c>
      <c r="B5" s="14">
        <f t="shared" ref="B5:B25" si="1">VLOOKUP(A5,N:P,3,FALSE)</f>
        <v>6.3E-2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3">
        <v>3.5000000000000003E-2</v>
      </c>
      <c r="P5" s="13">
        <v>3.5000000000000003E-2</v>
      </c>
      <c r="Q5" s="12">
        <v>43840</v>
      </c>
      <c r="R5">
        <f t="shared" si="0"/>
        <v>3.5999999999999997E-2</v>
      </c>
    </row>
    <row r="6" spans="1:18">
      <c r="A6" s="10">
        <v>41912</v>
      </c>
      <c r="B6" s="14">
        <f t="shared" si="1"/>
        <v>6.0999999999999999E-2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3">
        <v>3.5999999999999997E-2</v>
      </c>
      <c r="P6" s="13">
        <v>3.5000000000000003E-2</v>
      </c>
      <c r="Q6" s="12">
        <v>43805</v>
      </c>
      <c r="R6">
        <f t="shared" si="0"/>
        <v>3.5000000000000003E-2</v>
      </c>
    </row>
    <row r="7" spans="1:18">
      <c r="A7" s="10">
        <v>42004</v>
      </c>
      <c r="B7" s="14">
        <f t="shared" si="1"/>
        <v>5.8000000000000003E-2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3">
        <v>3.5000000000000003E-2</v>
      </c>
      <c r="P7" s="13">
        <v>3.5999999999999997E-2</v>
      </c>
      <c r="Q7" s="12">
        <v>43770</v>
      </c>
      <c r="R7">
        <f t="shared" si="0"/>
        <v>3.6999999999999998E-2</v>
      </c>
    </row>
    <row r="8" spans="1:18">
      <c r="A8" s="10">
        <v>42094</v>
      </c>
      <c r="B8" s="14">
        <f t="shared" si="1"/>
        <v>5.5E-2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3">
        <v>3.6999999999999998E-2</v>
      </c>
      <c r="P8" s="13">
        <v>3.5000000000000003E-2</v>
      </c>
      <c r="Q8" s="12">
        <v>43742</v>
      </c>
      <c r="R8">
        <f t="shared" si="0"/>
        <v>3.6999999999999998E-2</v>
      </c>
    </row>
    <row r="9" spans="1:18">
      <c r="A9" s="10">
        <v>42185</v>
      </c>
      <c r="B9" s="14">
        <f t="shared" si="1"/>
        <v>5.5E-2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3">
        <v>3.6999999999999998E-2</v>
      </c>
      <c r="P9" s="13">
        <v>3.6999999999999998E-2</v>
      </c>
      <c r="Q9" s="12">
        <v>43714</v>
      </c>
      <c r="R9">
        <f t="shared" si="0"/>
        <v>3.6999999999999998E-2</v>
      </c>
    </row>
    <row r="10" spans="1:18">
      <c r="A10" s="10">
        <v>42277</v>
      </c>
      <c r="B10" s="14">
        <f t="shared" si="1"/>
        <v>5.0999999999999997E-2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3">
        <v>3.6999999999999998E-2</v>
      </c>
      <c r="P10" s="13">
        <v>3.6999999999999998E-2</v>
      </c>
      <c r="Q10" s="12">
        <v>43679</v>
      </c>
      <c r="R10">
        <f t="shared" si="0"/>
        <v>3.5999999999999997E-2</v>
      </c>
    </row>
    <row r="11" spans="1:18">
      <c r="A11" s="10">
        <v>42369</v>
      </c>
      <c r="B11" s="14">
        <f t="shared" si="1"/>
        <v>0.05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3">
        <v>3.5999999999999997E-2</v>
      </c>
      <c r="P11" s="13">
        <v>3.6999999999999998E-2</v>
      </c>
      <c r="Q11" s="12">
        <v>43651</v>
      </c>
      <c r="R11">
        <f t="shared" si="0"/>
        <v>3.5999999999999997E-2</v>
      </c>
    </row>
    <row r="12" spans="1:18">
      <c r="A12" s="10">
        <v>42460</v>
      </c>
      <c r="B12" s="14">
        <f t="shared" si="1"/>
        <v>4.9000000000000002E-2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3">
        <v>3.5999999999999997E-2</v>
      </c>
      <c r="P12" s="13">
        <v>3.5999999999999997E-2</v>
      </c>
      <c r="Q12" s="12">
        <v>43623</v>
      </c>
      <c r="R12">
        <f t="shared" si="0"/>
        <v>3.7999999999999999E-2</v>
      </c>
    </row>
    <row r="13" spans="1:18">
      <c r="A13" s="10">
        <v>42551</v>
      </c>
      <c r="B13" s="14">
        <f t="shared" si="1"/>
        <v>4.7E-2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3">
        <v>3.7999999999999999E-2</v>
      </c>
      <c r="P13" s="13">
        <v>3.5999999999999997E-2</v>
      </c>
      <c r="Q13" s="12">
        <v>43588</v>
      </c>
      <c r="R13">
        <f t="shared" si="0"/>
        <v>3.7999999999999999E-2</v>
      </c>
    </row>
    <row r="14" spans="1:18">
      <c r="A14" s="10">
        <v>42643</v>
      </c>
      <c r="B14" s="14">
        <f t="shared" si="1"/>
        <v>4.9000000000000002E-2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3">
        <v>3.7999999999999999E-2</v>
      </c>
      <c r="P14" s="13">
        <v>3.7999999999999999E-2</v>
      </c>
      <c r="Q14" s="12">
        <v>43560</v>
      </c>
      <c r="R14">
        <f t="shared" si="0"/>
        <v>0.04</v>
      </c>
    </row>
    <row r="15" spans="1:18">
      <c r="A15" s="10">
        <v>42735</v>
      </c>
      <c r="B15" s="14">
        <f t="shared" si="1"/>
        <v>4.5999999999999999E-2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3">
        <v>0.04</v>
      </c>
      <c r="P15" s="13">
        <v>3.7999999999999999E-2</v>
      </c>
      <c r="Q15" s="12">
        <v>43532</v>
      </c>
      <c r="R15">
        <f t="shared" si="0"/>
        <v>3.9E-2</v>
      </c>
    </row>
    <row r="16" spans="1:18">
      <c r="A16" s="10">
        <v>42825</v>
      </c>
      <c r="B16" s="14">
        <f t="shared" si="1"/>
        <v>4.7E-2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3">
        <v>3.9E-2</v>
      </c>
      <c r="P16" s="13">
        <v>0.04</v>
      </c>
      <c r="Q16" s="12">
        <v>43497</v>
      </c>
      <c r="R16">
        <f t="shared" si="0"/>
        <v>3.6999999999999998E-2</v>
      </c>
    </row>
    <row r="17" spans="1:18">
      <c r="A17" s="10">
        <v>42916</v>
      </c>
      <c r="B17" s="14">
        <f t="shared" si="1"/>
        <v>4.2999999999999997E-2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3">
        <v>3.6999999999999998E-2</v>
      </c>
      <c r="P17" s="13">
        <v>3.9E-2</v>
      </c>
      <c r="Q17" s="12">
        <v>43469</v>
      </c>
      <c r="R17">
        <f t="shared" si="0"/>
        <v>3.7999999999999999E-2</v>
      </c>
    </row>
    <row r="18" spans="1:18">
      <c r="A18" s="10">
        <v>43008</v>
      </c>
      <c r="B18" s="14">
        <f t="shared" si="1"/>
        <v>4.3999999999999997E-2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3">
        <v>3.7999999999999999E-2</v>
      </c>
      <c r="P18" s="13">
        <v>3.6999999999999998E-2</v>
      </c>
      <c r="Q18" s="12">
        <v>43441</v>
      </c>
      <c r="R18">
        <f t="shared" si="0"/>
        <v>3.6999999999999998E-2</v>
      </c>
    </row>
    <row r="19" spans="1:18">
      <c r="A19" s="10">
        <v>43100</v>
      </c>
      <c r="B19" s="14">
        <f t="shared" si="1"/>
        <v>4.1000000000000002E-2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3">
        <v>3.6999999999999998E-2</v>
      </c>
      <c r="P19" s="13">
        <v>3.7999999999999999E-2</v>
      </c>
      <c r="Q19" s="12">
        <v>43406</v>
      </c>
      <c r="R19">
        <f t="shared" si="0"/>
        <v>3.9E-2</v>
      </c>
    </row>
    <row r="20" spans="1:18">
      <c r="A20" s="10">
        <v>43190</v>
      </c>
      <c r="B20" s="14">
        <f t="shared" si="1"/>
        <v>4.1000000000000002E-2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3">
        <v>3.9E-2</v>
      </c>
      <c r="P20" s="13">
        <v>3.6999999999999998E-2</v>
      </c>
      <c r="Q20" s="12">
        <v>43378</v>
      </c>
      <c r="R20">
        <f t="shared" si="0"/>
        <v>3.9E-2</v>
      </c>
    </row>
    <row r="21" spans="1:18">
      <c r="A21" s="10">
        <v>43281</v>
      </c>
      <c r="B21" s="14">
        <f t="shared" si="1"/>
        <v>3.7999999999999999E-2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3">
        <v>3.9E-2</v>
      </c>
      <c r="P21" s="13">
        <v>3.9E-2</v>
      </c>
      <c r="Q21" s="12">
        <v>43350</v>
      </c>
      <c r="R21">
        <f t="shared" si="0"/>
        <v>0.04</v>
      </c>
    </row>
    <row r="22" spans="1:18">
      <c r="A22" s="10">
        <v>43373</v>
      </c>
      <c r="B22" s="14">
        <f t="shared" si="1"/>
        <v>3.9E-2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3">
        <v>0.04</v>
      </c>
      <c r="P22" s="13">
        <v>3.9E-2</v>
      </c>
      <c r="Q22" s="12">
        <v>43315</v>
      </c>
      <c r="R22">
        <f t="shared" si="0"/>
        <v>3.7999999999999999E-2</v>
      </c>
    </row>
    <row r="23" spans="1:18">
      <c r="A23" s="10">
        <v>43465</v>
      </c>
      <c r="B23" s="14">
        <f t="shared" si="1"/>
        <v>3.6999999999999998E-2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3">
        <v>3.7999999999999999E-2</v>
      </c>
      <c r="P23" s="13">
        <v>0.04</v>
      </c>
      <c r="Q23" s="12">
        <v>43287</v>
      </c>
      <c r="R23">
        <f t="shared" si="0"/>
        <v>3.9E-2</v>
      </c>
    </row>
    <row r="24" spans="1:18">
      <c r="A24" s="10">
        <v>43555</v>
      </c>
      <c r="B24" s="14">
        <f t="shared" si="1"/>
        <v>3.7999999999999999E-2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3">
        <v>3.9E-2</v>
      </c>
      <c r="P24" s="13">
        <v>3.7999999999999999E-2</v>
      </c>
      <c r="Q24" s="12">
        <v>43252</v>
      </c>
      <c r="R24">
        <f t="shared" si="0"/>
        <v>4.1000000000000002E-2</v>
      </c>
    </row>
    <row r="25" spans="1:18">
      <c r="A25" s="10">
        <v>43646</v>
      </c>
      <c r="B25" s="14">
        <f t="shared" si="1"/>
        <v>3.5999999999999997E-2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3">
        <v>4.1000000000000002E-2</v>
      </c>
      <c r="P25" s="13">
        <v>3.9E-2</v>
      </c>
      <c r="Q25" s="12">
        <v>43224</v>
      </c>
      <c r="R25">
        <f t="shared" si="0"/>
        <v>4.1000000000000002E-2</v>
      </c>
    </row>
    <row r="26" spans="1:18">
      <c r="N26" s="10">
        <v>43220</v>
      </c>
      <c r="O26" s="13">
        <v>4.1000000000000002E-2</v>
      </c>
      <c r="P26" s="13">
        <v>4.1000000000000002E-2</v>
      </c>
      <c r="Q26" s="12">
        <v>43196</v>
      </c>
      <c r="R26">
        <f t="shared" si="0"/>
        <v>4.1000000000000002E-2</v>
      </c>
    </row>
    <row r="27" spans="1:18">
      <c r="N27" s="10">
        <v>43190</v>
      </c>
      <c r="O27" s="13">
        <v>4.1000000000000002E-2</v>
      </c>
      <c r="P27" s="13">
        <v>4.1000000000000002E-2</v>
      </c>
      <c r="Q27" s="12">
        <v>43168</v>
      </c>
      <c r="R27">
        <f t="shared" si="0"/>
        <v>4.1000000000000002E-2</v>
      </c>
    </row>
    <row r="28" spans="1:18">
      <c r="N28" s="10">
        <v>43159</v>
      </c>
      <c r="O28" s="13">
        <v>4.1000000000000002E-2</v>
      </c>
      <c r="P28" s="13">
        <v>4.1000000000000002E-2</v>
      </c>
      <c r="Q28" s="12">
        <v>43133</v>
      </c>
      <c r="R28">
        <f t="shared" si="0"/>
        <v>4.1000000000000002E-2</v>
      </c>
    </row>
    <row r="29" spans="1:18">
      <c r="N29" s="10">
        <v>43131</v>
      </c>
      <c r="O29" s="13">
        <v>4.1000000000000002E-2</v>
      </c>
      <c r="P29" s="13">
        <v>4.1000000000000002E-2</v>
      </c>
      <c r="Q29" s="12">
        <v>43105</v>
      </c>
      <c r="R29">
        <f t="shared" si="0"/>
        <v>4.1000000000000002E-2</v>
      </c>
    </row>
    <row r="30" spans="1:18">
      <c r="N30" s="10">
        <v>43100</v>
      </c>
      <c r="O30" s="13">
        <v>4.1000000000000002E-2</v>
      </c>
      <c r="P30" s="13">
        <v>4.1000000000000002E-2</v>
      </c>
      <c r="Q30" s="12">
        <v>43077</v>
      </c>
      <c r="R30">
        <f t="shared" si="0"/>
        <v>4.2000000000000003E-2</v>
      </c>
    </row>
    <row r="31" spans="1:18">
      <c r="N31" s="10">
        <v>43069</v>
      </c>
      <c r="O31" s="13">
        <v>4.2000000000000003E-2</v>
      </c>
      <c r="P31" s="13">
        <v>4.1000000000000002E-2</v>
      </c>
      <c r="Q31" s="12">
        <v>43042</v>
      </c>
      <c r="R31">
        <f t="shared" si="0"/>
        <v>4.3999999999999997E-2</v>
      </c>
    </row>
    <row r="32" spans="1:18" ht="18">
      <c r="E32" s="10"/>
      <c r="J32" s="15" t="s">
        <v>16</v>
      </c>
      <c r="N32" s="10">
        <v>43039</v>
      </c>
      <c r="O32" s="13">
        <v>4.3999999999999997E-2</v>
      </c>
      <c r="P32" s="13">
        <v>4.2000000000000003E-2</v>
      </c>
      <c r="Q32" s="12">
        <v>43014</v>
      </c>
      <c r="R32">
        <f t="shared" si="0"/>
        <v>4.2999999999999997E-2</v>
      </c>
    </row>
    <row r="33" spans="5:18">
      <c r="E33" s="10"/>
      <c r="N33" s="10">
        <v>43008</v>
      </c>
      <c r="O33" s="13">
        <v>4.2999999999999997E-2</v>
      </c>
      <c r="P33" s="13">
        <v>4.3999999999999997E-2</v>
      </c>
      <c r="Q33" s="12">
        <v>42979</v>
      </c>
      <c r="R33">
        <f t="shared" si="0"/>
        <v>4.3999999999999997E-2</v>
      </c>
    </row>
    <row r="34" spans="5:18">
      <c r="E34" s="10"/>
      <c r="N34" s="10">
        <v>42978</v>
      </c>
      <c r="O34" s="13">
        <v>4.3999999999999997E-2</v>
      </c>
      <c r="P34" s="13">
        <v>4.2999999999999997E-2</v>
      </c>
      <c r="Q34" s="12">
        <v>42951</v>
      </c>
      <c r="R34">
        <f t="shared" si="0"/>
        <v>4.2999999999999997E-2</v>
      </c>
    </row>
    <row r="35" spans="5:18">
      <c r="E35" s="10"/>
      <c r="N35" s="10">
        <v>42947</v>
      </c>
      <c r="O35" s="13">
        <v>4.2999999999999997E-2</v>
      </c>
      <c r="P35" s="13">
        <v>4.3999999999999997E-2</v>
      </c>
      <c r="Q35" s="12">
        <v>42923</v>
      </c>
      <c r="R35">
        <f t="shared" si="0"/>
        <v>4.3999999999999997E-2</v>
      </c>
    </row>
    <row r="36" spans="5:18">
      <c r="E36" s="10"/>
      <c r="N36" s="10">
        <v>42916</v>
      </c>
      <c r="O36" s="13">
        <v>4.3999999999999997E-2</v>
      </c>
      <c r="P36" s="13">
        <v>4.2999999999999997E-2</v>
      </c>
      <c r="Q36" s="12">
        <v>42888</v>
      </c>
      <c r="R36">
        <f t="shared" si="0"/>
        <v>4.4999999999999998E-2</v>
      </c>
    </row>
    <row r="37" spans="5:18">
      <c r="E37" s="10"/>
      <c r="N37" s="10">
        <v>42886</v>
      </c>
      <c r="O37" s="13">
        <v>4.4999999999999998E-2</v>
      </c>
      <c r="P37" s="13">
        <v>4.3999999999999997E-2</v>
      </c>
      <c r="Q37" s="12">
        <v>42860</v>
      </c>
      <c r="R37">
        <f t="shared" si="0"/>
        <v>4.7E-2</v>
      </c>
    </row>
    <row r="38" spans="5:18">
      <c r="E38" s="10"/>
      <c r="N38" s="10">
        <v>42855</v>
      </c>
      <c r="O38" s="13">
        <v>4.7E-2</v>
      </c>
      <c r="P38" s="13">
        <v>4.4999999999999998E-2</v>
      </c>
      <c r="Q38" s="12">
        <v>42832</v>
      </c>
    </row>
    <row r="39" spans="5:18">
      <c r="E39" s="10"/>
      <c r="N39" s="10">
        <v>42825</v>
      </c>
      <c r="O39" s="13">
        <v>4.8000000000000001E-2</v>
      </c>
      <c r="P39" s="13">
        <v>4.7E-2</v>
      </c>
      <c r="Q39" s="12">
        <v>42804</v>
      </c>
    </row>
    <row r="40" spans="5:18">
      <c r="E40" s="10"/>
      <c r="N40" s="10">
        <v>42794</v>
      </c>
      <c r="O40" s="13">
        <v>4.7E-2</v>
      </c>
      <c r="P40" s="13">
        <v>4.8000000000000001E-2</v>
      </c>
      <c r="Q40" s="12">
        <v>42769</v>
      </c>
    </row>
    <row r="41" spans="5:18">
      <c r="E41" s="10"/>
      <c r="N41" s="10">
        <v>42766</v>
      </c>
      <c r="O41" s="13">
        <v>4.5999999999999999E-2</v>
      </c>
      <c r="P41" s="13">
        <v>4.7E-2</v>
      </c>
      <c r="Q41" s="12">
        <v>42741</v>
      </c>
    </row>
    <row r="42" spans="5:18">
      <c r="E42" s="10"/>
      <c r="N42" s="10">
        <v>42735</v>
      </c>
      <c r="O42" s="13">
        <v>4.8000000000000001E-2</v>
      </c>
      <c r="P42" s="13">
        <v>4.5999999999999999E-2</v>
      </c>
      <c r="Q42" s="12">
        <v>42706</v>
      </c>
    </row>
    <row r="43" spans="5:18">
      <c r="E43" s="10"/>
      <c r="N43" s="10">
        <v>42704</v>
      </c>
      <c r="O43" s="13">
        <v>0.05</v>
      </c>
      <c r="P43" s="13">
        <v>4.8000000000000001E-2</v>
      </c>
      <c r="Q43" s="12">
        <v>42678</v>
      </c>
    </row>
    <row r="44" spans="5:18">
      <c r="E44" s="10"/>
      <c r="N44" s="10">
        <v>42674</v>
      </c>
      <c r="O44" s="13">
        <v>4.9000000000000002E-2</v>
      </c>
      <c r="P44" s="13">
        <v>0.05</v>
      </c>
      <c r="Q44" s="12">
        <v>42650</v>
      </c>
    </row>
    <row r="45" spans="5:18">
      <c r="E45" s="10"/>
      <c r="N45" s="10">
        <v>42643</v>
      </c>
      <c r="O45" s="13">
        <v>4.9000000000000002E-2</v>
      </c>
      <c r="P45" s="13">
        <v>4.9000000000000002E-2</v>
      </c>
      <c r="Q45" s="12">
        <v>42615</v>
      </c>
    </row>
    <row r="46" spans="5:18">
      <c r="E46" s="10"/>
      <c r="N46" s="10">
        <v>42613</v>
      </c>
      <c r="O46" s="13">
        <v>4.9000000000000002E-2</v>
      </c>
      <c r="P46" s="13">
        <v>4.9000000000000002E-2</v>
      </c>
      <c r="Q46" s="12">
        <v>42587</v>
      </c>
    </row>
    <row r="47" spans="5:18">
      <c r="E47" s="10"/>
      <c r="N47" s="10">
        <v>42582</v>
      </c>
      <c r="O47" s="13">
        <v>4.7E-2</v>
      </c>
      <c r="P47" s="13">
        <v>4.9000000000000002E-2</v>
      </c>
      <c r="Q47" s="12">
        <v>42559</v>
      </c>
    </row>
    <row r="48" spans="5:18">
      <c r="E48" s="10"/>
      <c r="N48" s="10">
        <v>42551</v>
      </c>
      <c r="O48" s="13">
        <v>0.05</v>
      </c>
      <c r="P48" s="13">
        <v>4.7E-2</v>
      </c>
      <c r="Q48" s="12">
        <v>42524</v>
      </c>
    </row>
    <row r="49" spans="5:17">
      <c r="E49" s="10"/>
      <c r="N49" s="10">
        <v>42521</v>
      </c>
      <c r="O49" s="13">
        <v>0.05</v>
      </c>
      <c r="P49" s="13">
        <v>0.05</v>
      </c>
      <c r="Q49" s="12">
        <v>42496</v>
      </c>
    </row>
    <row r="50" spans="5:17">
      <c r="E50" s="10"/>
      <c r="N50" s="10">
        <v>42490</v>
      </c>
      <c r="O50" s="13">
        <v>4.9000000000000002E-2</v>
      </c>
      <c r="P50" s="13">
        <v>0.05</v>
      </c>
      <c r="Q50" s="12">
        <v>42461</v>
      </c>
    </row>
    <row r="51" spans="5:17">
      <c r="E51" s="10"/>
      <c r="N51" s="10">
        <v>42460</v>
      </c>
      <c r="O51" s="13">
        <v>4.9000000000000002E-2</v>
      </c>
      <c r="P51" s="13">
        <v>4.9000000000000002E-2</v>
      </c>
      <c r="Q51" s="12">
        <v>42433</v>
      </c>
    </row>
    <row r="52" spans="5:17">
      <c r="E52" s="10"/>
      <c r="N52" s="10">
        <v>42429</v>
      </c>
      <c r="O52" s="13">
        <v>0.05</v>
      </c>
      <c r="P52" s="13">
        <v>4.9000000000000002E-2</v>
      </c>
      <c r="Q52" s="12">
        <v>42405</v>
      </c>
    </row>
    <row r="53" spans="5:17">
      <c r="E53" s="10"/>
      <c r="N53" s="10">
        <v>42400</v>
      </c>
      <c r="O53" s="13">
        <v>0.05</v>
      </c>
      <c r="P53" s="13">
        <v>0.05</v>
      </c>
      <c r="Q53" s="12">
        <v>42377</v>
      </c>
    </row>
    <row r="54" spans="5:17">
      <c r="N54" s="10">
        <v>42369</v>
      </c>
      <c r="O54" s="13">
        <v>0.05</v>
      </c>
      <c r="P54" s="13">
        <v>0.05</v>
      </c>
      <c r="Q54" s="12">
        <v>42342</v>
      </c>
    </row>
    <row r="55" spans="5:17">
      <c r="N55" s="10">
        <v>42338</v>
      </c>
      <c r="O55" s="13">
        <v>5.0999999999999997E-2</v>
      </c>
      <c r="P55" s="13">
        <v>0.05</v>
      </c>
      <c r="Q55" s="12">
        <v>42314</v>
      </c>
    </row>
    <row r="56" spans="5:17">
      <c r="N56" s="10">
        <v>42308</v>
      </c>
      <c r="O56" s="13">
        <v>5.0999999999999997E-2</v>
      </c>
      <c r="P56" s="13">
        <v>5.0999999999999997E-2</v>
      </c>
      <c r="Q56" s="12">
        <v>42279</v>
      </c>
    </row>
    <row r="57" spans="5:17">
      <c r="N57" s="10">
        <v>42277</v>
      </c>
      <c r="O57" s="13">
        <v>5.2999999999999999E-2</v>
      </c>
      <c r="P57" s="13">
        <v>5.0999999999999997E-2</v>
      </c>
      <c r="Q57" s="12">
        <v>42251</v>
      </c>
    </row>
    <row r="58" spans="5:17">
      <c r="N58" s="10">
        <v>42247</v>
      </c>
      <c r="O58" s="13">
        <v>5.2999999999999999E-2</v>
      </c>
      <c r="P58" s="13">
        <v>5.2999999999999999E-2</v>
      </c>
      <c r="Q58" s="12">
        <v>42223</v>
      </c>
    </row>
    <row r="59" spans="5:17">
      <c r="N59" s="10">
        <v>42216</v>
      </c>
      <c r="O59" s="13">
        <v>5.5E-2</v>
      </c>
      <c r="P59" s="13">
        <v>5.2999999999999999E-2</v>
      </c>
      <c r="Q59" s="12">
        <v>42187</v>
      </c>
    </row>
    <row r="60" spans="5:17">
      <c r="N60" s="10">
        <v>42185</v>
      </c>
      <c r="O60" s="13">
        <v>5.3999999999999999E-2</v>
      </c>
      <c r="P60" s="13">
        <v>5.5E-2</v>
      </c>
      <c r="Q60" s="12">
        <v>42160</v>
      </c>
    </row>
    <row r="61" spans="5:17">
      <c r="N61" s="10">
        <v>42155</v>
      </c>
      <c r="O61" s="13">
        <v>5.5E-2</v>
      </c>
      <c r="P61" s="13">
        <v>5.3999999999999999E-2</v>
      </c>
      <c r="Q61" s="12">
        <v>42132</v>
      </c>
    </row>
    <row r="62" spans="5:17">
      <c r="N62" s="10">
        <v>42124</v>
      </c>
      <c r="O62" s="13">
        <v>5.5E-2</v>
      </c>
      <c r="P62" s="13">
        <v>5.5E-2</v>
      </c>
      <c r="Q62" s="12">
        <v>42097</v>
      </c>
    </row>
    <row r="63" spans="5:17">
      <c r="N63" s="10">
        <v>42094</v>
      </c>
      <c r="O63" s="13">
        <v>5.7000000000000002E-2</v>
      </c>
      <c r="P63" s="13">
        <v>5.5E-2</v>
      </c>
      <c r="Q63" s="12">
        <v>42069</v>
      </c>
    </row>
    <row r="64" spans="5:17">
      <c r="N64" s="10">
        <v>42063</v>
      </c>
      <c r="O64" s="13">
        <v>5.6000000000000001E-2</v>
      </c>
      <c r="P64" s="13">
        <v>5.7000000000000002E-2</v>
      </c>
      <c r="Q64" s="12">
        <v>42041</v>
      </c>
    </row>
    <row r="65" spans="14:17">
      <c r="N65" s="10">
        <v>42035</v>
      </c>
      <c r="O65" s="13">
        <v>5.8000000000000003E-2</v>
      </c>
      <c r="P65" s="13">
        <v>5.6000000000000001E-2</v>
      </c>
      <c r="Q65" s="12">
        <v>42013</v>
      </c>
    </row>
    <row r="66" spans="14:17">
      <c r="N66" s="10">
        <v>42004</v>
      </c>
      <c r="O66" s="13">
        <v>5.7000000000000002E-2</v>
      </c>
      <c r="P66" s="13">
        <v>5.8000000000000003E-2</v>
      </c>
      <c r="Q66" s="12">
        <v>41978</v>
      </c>
    </row>
    <row r="67" spans="14:17">
      <c r="N67" s="10">
        <v>41973</v>
      </c>
      <c r="O67" s="13">
        <v>5.8999999999999997E-2</v>
      </c>
      <c r="P67" s="13">
        <v>5.7000000000000002E-2</v>
      </c>
      <c r="Q67" s="12">
        <v>41950</v>
      </c>
    </row>
    <row r="68" spans="14:17">
      <c r="N68" s="10">
        <v>41943</v>
      </c>
      <c r="O68" s="13">
        <v>6.0999999999999999E-2</v>
      </c>
      <c r="P68" s="13">
        <v>5.8999999999999997E-2</v>
      </c>
      <c r="Q68" s="12">
        <v>41915</v>
      </c>
    </row>
    <row r="69" spans="14:17">
      <c r="N69" s="10">
        <v>41912</v>
      </c>
      <c r="O69" s="13">
        <v>6.2E-2</v>
      </c>
      <c r="P69" s="13">
        <v>6.0999999999999999E-2</v>
      </c>
      <c r="Q69" s="12">
        <v>41887</v>
      </c>
    </row>
    <row r="70" spans="14:17">
      <c r="N70" s="10">
        <v>41882</v>
      </c>
      <c r="O70" s="13">
        <v>6.0999999999999999E-2</v>
      </c>
      <c r="P70" s="13">
        <v>6.2E-2</v>
      </c>
      <c r="Q70" s="12">
        <v>41852</v>
      </c>
    </row>
    <row r="71" spans="14:17">
      <c r="N71" s="10">
        <v>41851</v>
      </c>
      <c r="O71" s="13">
        <v>6.3E-2</v>
      </c>
      <c r="P71" s="13">
        <v>6.0999999999999999E-2</v>
      </c>
      <c r="Q71" s="12">
        <v>41823</v>
      </c>
    </row>
    <row r="72" spans="14:17">
      <c r="N72" s="10">
        <v>41820</v>
      </c>
      <c r="O72" s="13">
        <v>6.2E-2</v>
      </c>
      <c r="P72" s="13">
        <v>6.3E-2</v>
      </c>
      <c r="Q72" s="12">
        <v>41796</v>
      </c>
    </row>
    <row r="73" spans="14:17">
      <c r="N73" s="10">
        <v>41790</v>
      </c>
      <c r="O73" s="13">
        <v>6.6000000000000003E-2</v>
      </c>
      <c r="P73" s="13">
        <v>6.2E-2</v>
      </c>
      <c r="Q73" s="12">
        <v>41761</v>
      </c>
    </row>
    <row r="74" spans="14:17">
      <c r="N74" s="10">
        <v>41759</v>
      </c>
      <c r="O74" s="13">
        <v>6.7000000000000004E-2</v>
      </c>
      <c r="P74" s="13">
        <v>6.6000000000000003E-2</v>
      </c>
      <c r="Q74" s="12">
        <v>41733</v>
      </c>
    </row>
    <row r="75" spans="14:17">
      <c r="N75" s="10">
        <v>41729</v>
      </c>
      <c r="O75" s="13">
        <v>6.6000000000000003E-2</v>
      </c>
      <c r="P75" s="13">
        <v>6.7000000000000004E-2</v>
      </c>
      <c r="Q75" s="12">
        <v>41705</v>
      </c>
    </row>
    <row r="76" spans="14:17">
      <c r="N76" s="10">
        <v>41698</v>
      </c>
      <c r="O76" s="13">
        <v>6.7000000000000004E-2</v>
      </c>
      <c r="P76" s="13">
        <v>6.6000000000000003E-2</v>
      </c>
      <c r="Q76" s="12">
        <v>41677</v>
      </c>
    </row>
    <row r="77" spans="14:17">
      <c r="N77" s="10">
        <v>41670</v>
      </c>
      <c r="O77" s="13">
        <v>7.0000000000000007E-2</v>
      </c>
      <c r="P77" s="13">
        <v>6.7000000000000004E-2</v>
      </c>
      <c r="Q77" s="12">
        <v>41649</v>
      </c>
    </row>
    <row r="78" spans="14:17">
      <c r="N78" s="10">
        <v>41639</v>
      </c>
      <c r="O78" s="13">
        <v>7.1999999999999995E-2</v>
      </c>
      <c r="P78" s="13">
        <v>7.0000000000000007E-2</v>
      </c>
      <c r="Q78" s="12">
        <v>41614</v>
      </c>
    </row>
    <row r="79" spans="14:17">
      <c r="N79" s="10">
        <v>41608</v>
      </c>
      <c r="O79" s="13">
        <v>7.1999999999999995E-2</v>
      </c>
      <c r="P79" s="13">
        <v>7.1999999999999995E-2</v>
      </c>
      <c r="Q79" s="12">
        <v>41586</v>
      </c>
    </row>
    <row r="80" spans="14:17">
      <c r="N80" s="10">
        <v>41578</v>
      </c>
      <c r="O80" s="13">
        <v>7.1999999999999995E-2</v>
      </c>
      <c r="P80" s="13">
        <v>7.1999999999999995E-2</v>
      </c>
      <c r="Q80" s="12">
        <v>41569</v>
      </c>
    </row>
    <row r="81" spans="14:17">
      <c r="N81" s="10">
        <v>41547</v>
      </c>
      <c r="O81" s="13">
        <v>7.2999999999999995E-2</v>
      </c>
      <c r="P81" s="13">
        <v>7.1999999999999995E-2</v>
      </c>
      <c r="Q81" s="12">
        <v>41523</v>
      </c>
    </row>
    <row r="82" spans="14:17">
      <c r="N82" s="10">
        <v>41517</v>
      </c>
      <c r="O82" s="13">
        <v>7.4999999999999997E-2</v>
      </c>
      <c r="P82" s="13">
        <v>7.2999999999999995E-2</v>
      </c>
      <c r="Q82" s="12">
        <v>41488</v>
      </c>
    </row>
    <row r="83" spans="14:17">
      <c r="N83" s="10">
        <v>41486</v>
      </c>
      <c r="O83" s="13">
        <v>7.4999999999999997E-2</v>
      </c>
      <c r="P83" s="13">
        <v>7.4999999999999997E-2</v>
      </c>
      <c r="Q83" s="12">
        <v>41460</v>
      </c>
    </row>
    <row r="84" spans="14:17">
      <c r="N84" s="10">
        <v>41455</v>
      </c>
      <c r="O84" s="13">
        <v>7.5999999999999998E-2</v>
      </c>
      <c r="P84" s="13">
        <v>7.4999999999999997E-2</v>
      </c>
      <c r="Q84" s="12">
        <v>41432</v>
      </c>
    </row>
    <row r="85" spans="14:17">
      <c r="N85" s="10">
        <v>41425</v>
      </c>
      <c r="O85" s="13">
        <v>7.4999999999999997E-2</v>
      </c>
      <c r="P85" s="13">
        <v>7.5999999999999998E-2</v>
      </c>
      <c r="Q85" s="12">
        <v>41397</v>
      </c>
    </row>
    <row r="86" spans="14:17">
      <c r="N86" s="10">
        <v>41394</v>
      </c>
      <c r="O86" s="13">
        <v>7.6999999999999999E-2</v>
      </c>
      <c r="P86" s="13">
        <v>7.4999999999999997E-2</v>
      </c>
      <c r="Q86" s="12">
        <v>41369</v>
      </c>
    </row>
    <row r="87" spans="14:17">
      <c r="N87" s="10">
        <v>41364</v>
      </c>
      <c r="O87" s="13">
        <v>0.08</v>
      </c>
      <c r="P87" s="13">
        <v>7.6999999999999999E-2</v>
      </c>
      <c r="Q87" s="12">
        <v>41341</v>
      </c>
    </row>
    <row r="88" spans="14:17">
      <c r="N88" s="10">
        <v>41333</v>
      </c>
      <c r="O88" s="13">
        <v>7.9000000000000001E-2</v>
      </c>
      <c r="P88" s="13">
        <v>0.08</v>
      </c>
      <c r="Q88" s="12">
        <v>41306</v>
      </c>
    </row>
    <row r="89" spans="14:17">
      <c r="N89" s="10">
        <v>41305</v>
      </c>
      <c r="O89" s="13">
        <v>7.6999999999999999E-2</v>
      </c>
      <c r="P89" s="13">
        <v>7.9000000000000001E-2</v>
      </c>
      <c r="Q89" s="12">
        <v>41278</v>
      </c>
    </row>
    <row r="90" spans="14:17">
      <c r="N90" s="10">
        <v>41274</v>
      </c>
      <c r="O90" s="13">
        <v>7.8E-2</v>
      </c>
      <c r="P90" s="13">
        <v>7.6999999999999999E-2</v>
      </c>
      <c r="Q90" s="12">
        <v>41250</v>
      </c>
    </row>
    <row r="91" spans="14:17">
      <c r="N91" s="10">
        <v>41243</v>
      </c>
      <c r="O91" s="13">
        <v>7.8E-2</v>
      </c>
      <c r="P91" s="13">
        <v>7.8E-2</v>
      </c>
      <c r="Q91" s="12">
        <v>41215</v>
      </c>
    </row>
    <row r="92" spans="14:17">
      <c r="N92" s="10">
        <v>41213</v>
      </c>
      <c r="O92" s="13">
        <v>0.08</v>
      </c>
      <c r="P92" s="13">
        <v>7.8E-2</v>
      </c>
      <c r="Q92" s="12">
        <v>41187</v>
      </c>
    </row>
    <row r="93" spans="14:17">
      <c r="N93" s="10">
        <v>41182</v>
      </c>
      <c r="O93" s="13">
        <v>8.2000000000000003E-2</v>
      </c>
      <c r="P93" s="13">
        <v>0.08</v>
      </c>
      <c r="Q93" s="12">
        <v>41159</v>
      </c>
    </row>
    <row r="94" spans="14:17">
      <c r="N94" s="10">
        <v>41152</v>
      </c>
      <c r="O94" s="13">
        <v>8.2000000000000003E-2</v>
      </c>
      <c r="P94" s="13">
        <v>8.2000000000000003E-2</v>
      </c>
      <c r="Q94" s="12">
        <v>41124</v>
      </c>
    </row>
    <row r="95" spans="14:17">
      <c r="N95" s="10">
        <v>41121</v>
      </c>
      <c r="O95" s="13">
        <v>8.2000000000000003E-2</v>
      </c>
      <c r="P95" s="13">
        <v>8.2000000000000003E-2</v>
      </c>
      <c r="Q95" s="12">
        <v>41096</v>
      </c>
    </row>
    <row r="96" spans="14:17">
      <c r="N96" s="10">
        <v>41090</v>
      </c>
      <c r="O96" s="13">
        <v>8.2000000000000003E-2</v>
      </c>
      <c r="P96" s="13">
        <v>8.2000000000000003E-2</v>
      </c>
      <c r="Q96" s="12">
        <v>41061</v>
      </c>
    </row>
    <row r="97" spans="14:17">
      <c r="N97" s="10">
        <v>41060</v>
      </c>
      <c r="O97" s="13">
        <v>8.2000000000000003E-2</v>
      </c>
      <c r="P97" s="13">
        <v>8.2000000000000003E-2</v>
      </c>
      <c r="Q97" s="12">
        <v>41033</v>
      </c>
    </row>
    <row r="98" spans="14:17">
      <c r="N98" s="10">
        <v>41029</v>
      </c>
      <c r="O98" s="13">
        <v>8.3000000000000004E-2</v>
      </c>
      <c r="P98" s="13">
        <v>8.2000000000000003E-2</v>
      </c>
      <c r="Q98" s="12">
        <v>41005</v>
      </c>
    </row>
    <row r="99" spans="14:17">
      <c r="N99" s="10">
        <v>40999</v>
      </c>
      <c r="O99" s="13">
        <v>8.3000000000000004E-2</v>
      </c>
      <c r="P99" s="13">
        <v>8.3000000000000004E-2</v>
      </c>
      <c r="Q99" s="12">
        <v>40977</v>
      </c>
    </row>
    <row r="100" spans="14:17">
      <c r="N100" s="10">
        <v>40968</v>
      </c>
      <c r="O100" s="13">
        <v>8.5000000000000006E-2</v>
      </c>
      <c r="P100" s="13">
        <v>8.3000000000000004E-2</v>
      </c>
      <c r="Q100" s="12">
        <v>40942</v>
      </c>
    </row>
    <row r="101" spans="14:17">
      <c r="N101" s="10">
        <v>40939</v>
      </c>
      <c r="O101" s="13">
        <v>8.5999999999999993E-2</v>
      </c>
      <c r="P101" s="13">
        <v>8.5000000000000006E-2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5613-C473-3245-BC9E-989A8D08CFCD}">
  <dimension ref="A1:R102"/>
  <sheetViews>
    <sheetView workbookViewId="0">
      <selection activeCell="D32" sqref="D32"/>
    </sheetView>
  </sheetViews>
  <sheetFormatPr baseColWidth="10" defaultRowHeight="16"/>
  <cols>
    <col min="9" max="9" width="11.6640625" bestFit="1" customWidth="1"/>
    <col min="14" max="14" width="12" style="10" bestFit="1" customWidth="1"/>
  </cols>
  <sheetData>
    <row r="1" spans="1:18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18">
      <c r="A2" s="8"/>
      <c r="B2" s="27" t="s">
        <v>3</v>
      </c>
      <c r="C2" s="27"/>
      <c r="D2" s="27"/>
      <c r="E2" s="27" t="s">
        <v>4</v>
      </c>
      <c r="F2" s="27"/>
      <c r="G2" s="27"/>
      <c r="O2" s="13">
        <v>2.1000000000000001E-2</v>
      </c>
      <c r="P2" s="11" t="s">
        <v>15</v>
      </c>
      <c r="Q2" s="11" t="s">
        <v>15</v>
      </c>
      <c r="R2">
        <f t="shared" ref="R2:R37" si="0">VLOOKUP(N3,N:O,2,FALSE)</f>
        <v>2.1000000000000001E-2</v>
      </c>
    </row>
    <row r="3" spans="1:18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2">
        <v>43860</v>
      </c>
      <c r="O3" s="13">
        <v>2.1000000000000001E-2</v>
      </c>
      <c r="P3" s="13">
        <v>2.1000000000000001E-2</v>
      </c>
      <c r="Q3" s="12">
        <v>43860</v>
      </c>
      <c r="R3">
        <f t="shared" si="0"/>
        <v>0.02</v>
      </c>
    </row>
    <row r="4" spans="1:18">
      <c r="A4" s="10">
        <v>41729</v>
      </c>
      <c r="B4" s="14">
        <v>1E-4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2">
        <v>43830</v>
      </c>
      <c r="O4" s="13">
        <v>0.02</v>
      </c>
      <c r="P4" s="13">
        <v>2.1000000000000001E-2</v>
      </c>
      <c r="Q4" s="12">
        <v>43768</v>
      </c>
      <c r="R4">
        <f t="shared" si="0"/>
        <v>3.1E-2</v>
      </c>
    </row>
    <row r="5" spans="1:18">
      <c r="A5" s="10">
        <v>41820</v>
      </c>
      <c r="B5" s="14">
        <f>ABS(VLOOKUP(A5,N:P,3,FALSE))</f>
        <v>0.01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1">EDATE(I4,3)</f>
        <v>41820</v>
      </c>
      <c r="N5" s="12">
        <v>43738</v>
      </c>
      <c r="O5" s="13">
        <v>3.1E-2</v>
      </c>
      <c r="P5" s="13">
        <v>0.02</v>
      </c>
      <c r="Q5" s="12">
        <v>43672</v>
      </c>
      <c r="R5">
        <f t="shared" si="0"/>
        <v>1.0999999999999999E-2</v>
      </c>
    </row>
    <row r="6" spans="1:18">
      <c r="A6" s="10">
        <v>41912</v>
      </c>
      <c r="B6" s="14">
        <f t="shared" ref="B6:B25" si="2">VLOOKUP(A6,N:P,3,FALSE)</f>
        <v>5.0999999999999997E-2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1"/>
        <v>41912</v>
      </c>
      <c r="N6" s="12">
        <v>43646</v>
      </c>
      <c r="O6" s="13">
        <v>1.0999999999999999E-2</v>
      </c>
      <c r="P6" s="13">
        <v>3.1E-2</v>
      </c>
      <c r="Q6" s="12">
        <v>43581</v>
      </c>
      <c r="R6">
        <f t="shared" si="0"/>
        <v>3.4000000000000002E-2</v>
      </c>
    </row>
    <row r="7" spans="1:18">
      <c r="A7" s="10">
        <v>42004</v>
      </c>
      <c r="B7" s="14">
        <f t="shared" si="2"/>
        <v>4.9000000000000002E-2</v>
      </c>
      <c r="C7" s="3">
        <v>0</v>
      </c>
      <c r="D7" s="3"/>
      <c r="E7" s="3">
        <v>17.3</v>
      </c>
      <c r="F7" s="3">
        <v>1.7</v>
      </c>
      <c r="G7" s="3"/>
      <c r="I7" s="10">
        <f t="shared" si="1"/>
        <v>42003</v>
      </c>
      <c r="N7" s="12">
        <v>43555</v>
      </c>
      <c r="O7" s="13">
        <v>3.4000000000000002E-2</v>
      </c>
      <c r="P7" s="13">
        <v>1.0999999999999999E-2</v>
      </c>
      <c r="Q7" s="12">
        <v>43495</v>
      </c>
      <c r="R7">
        <f t="shared" si="0"/>
        <v>4.2000000000000003E-2</v>
      </c>
    </row>
    <row r="8" spans="1:18">
      <c r="A8" s="10">
        <v>42094</v>
      </c>
      <c r="B8" s="14">
        <f t="shared" si="2"/>
        <v>1.9E-2</v>
      </c>
      <c r="C8" s="3">
        <v>0</v>
      </c>
      <c r="D8" s="3"/>
      <c r="E8" s="3">
        <v>21</v>
      </c>
      <c r="F8" s="3">
        <v>2.1</v>
      </c>
      <c r="G8" s="3"/>
      <c r="I8" s="10">
        <f t="shared" si="1"/>
        <v>42093</v>
      </c>
      <c r="N8" s="12">
        <v>43465</v>
      </c>
      <c r="O8" s="13">
        <v>4.2000000000000003E-2</v>
      </c>
      <c r="P8" s="13">
        <v>3.4000000000000002E-2</v>
      </c>
      <c r="Q8" s="12">
        <v>43399</v>
      </c>
      <c r="R8">
        <f t="shared" si="0"/>
        <v>2.1999999999999999E-2</v>
      </c>
    </row>
    <row r="9" spans="1:18">
      <c r="A9" s="10">
        <v>42185</v>
      </c>
      <c r="B9" s="14">
        <f t="shared" si="2"/>
        <v>3.3000000000000002E-2</v>
      </c>
      <c r="C9" s="3">
        <v>0</v>
      </c>
      <c r="D9" s="3"/>
      <c r="E9" s="3">
        <v>24.9</v>
      </c>
      <c r="F9" s="3">
        <v>3</v>
      </c>
      <c r="G9" s="3"/>
      <c r="I9" s="10">
        <f t="shared" si="1"/>
        <v>42185</v>
      </c>
      <c r="N9" s="12">
        <v>43373</v>
      </c>
      <c r="O9" s="13">
        <v>2.1999999999999999E-2</v>
      </c>
      <c r="P9" s="13">
        <v>4.2000000000000003E-2</v>
      </c>
      <c r="Q9" s="12">
        <v>43308</v>
      </c>
      <c r="R9">
        <f t="shared" si="0"/>
        <v>2.3E-2</v>
      </c>
    </row>
    <row r="10" spans="1:18">
      <c r="A10" s="10">
        <v>42277</v>
      </c>
      <c r="B10" s="14">
        <f t="shared" si="2"/>
        <v>3.3000000000000002E-2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1"/>
        <v>42277</v>
      </c>
      <c r="N10" s="12">
        <v>43281</v>
      </c>
      <c r="O10" s="13">
        <v>2.3E-2</v>
      </c>
      <c r="P10" s="13">
        <v>2.1999999999999999E-2</v>
      </c>
      <c r="Q10" s="12">
        <v>43217</v>
      </c>
      <c r="R10">
        <f t="shared" si="0"/>
        <v>2.8000000000000001E-2</v>
      </c>
    </row>
    <row r="11" spans="1:18">
      <c r="A11" s="10">
        <v>42369</v>
      </c>
      <c r="B11" s="14">
        <f t="shared" si="2"/>
        <v>0.01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1"/>
        <v>42368</v>
      </c>
      <c r="N11" s="12">
        <v>43190</v>
      </c>
      <c r="O11" s="13">
        <v>2.8000000000000001E-2</v>
      </c>
      <c r="P11" s="13">
        <v>2.3E-2</v>
      </c>
      <c r="Q11" s="12">
        <v>43126</v>
      </c>
      <c r="R11">
        <f t="shared" si="0"/>
        <v>0.03</v>
      </c>
    </row>
    <row r="12" spans="1:18">
      <c r="A12" s="10">
        <v>42460</v>
      </c>
      <c r="B12" s="14">
        <f t="shared" si="2"/>
        <v>4.0000000000000001E-3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1"/>
        <v>42459</v>
      </c>
      <c r="N12" s="12">
        <v>43100</v>
      </c>
      <c r="O12" s="13">
        <v>0.03</v>
      </c>
      <c r="P12" s="13">
        <v>2.8000000000000001E-2</v>
      </c>
      <c r="Q12" s="12">
        <v>43035</v>
      </c>
      <c r="R12">
        <f t="shared" si="0"/>
        <v>1.7999999999999999E-2</v>
      </c>
    </row>
    <row r="13" spans="1:18">
      <c r="A13" s="10">
        <v>42551</v>
      </c>
      <c r="B13" s="14">
        <f t="shared" si="2"/>
        <v>1.4999999999999999E-2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1"/>
        <v>42551</v>
      </c>
      <c r="N13" s="12">
        <v>43008</v>
      </c>
      <c r="O13" s="13">
        <v>1.7999999999999999E-2</v>
      </c>
      <c r="P13" s="13">
        <v>0.03</v>
      </c>
      <c r="Q13" s="12">
        <v>42944</v>
      </c>
      <c r="R13">
        <f t="shared" si="0"/>
        <v>1.7999999999999999E-2</v>
      </c>
    </row>
    <row r="14" spans="1:18">
      <c r="A14" s="10">
        <v>42643</v>
      </c>
      <c r="B14" s="14">
        <f t="shared" si="2"/>
        <v>2.3E-2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1"/>
        <v>42643</v>
      </c>
      <c r="N14" s="12">
        <v>42916</v>
      </c>
      <c r="O14" s="13">
        <v>1.7999999999999999E-2</v>
      </c>
      <c r="P14" s="13">
        <v>1.7999999999999999E-2</v>
      </c>
      <c r="Q14" s="12">
        <v>42853</v>
      </c>
      <c r="R14">
        <f t="shared" si="0"/>
        <v>1.9E-2</v>
      </c>
    </row>
    <row r="15" spans="1:18">
      <c r="A15" s="10">
        <v>42735</v>
      </c>
      <c r="B15" s="14">
        <f t="shared" si="2"/>
        <v>1.9E-2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1"/>
        <v>42734</v>
      </c>
      <c r="N15" s="12">
        <v>42825</v>
      </c>
      <c r="O15" s="13">
        <v>1.9E-2</v>
      </c>
      <c r="P15" s="13">
        <v>1.7999999999999999E-2</v>
      </c>
      <c r="Q15" s="12">
        <v>42762</v>
      </c>
      <c r="R15">
        <f t="shared" si="0"/>
        <v>2.3E-2</v>
      </c>
    </row>
    <row r="16" spans="1:18">
      <c r="A16" s="10">
        <v>42825</v>
      </c>
      <c r="B16" s="14">
        <f t="shared" si="2"/>
        <v>1.7999999999999999E-2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1"/>
        <v>42824</v>
      </c>
      <c r="N16" s="12">
        <v>42735</v>
      </c>
      <c r="O16" s="13">
        <v>2.3E-2</v>
      </c>
      <c r="P16" s="13">
        <v>1.9E-2</v>
      </c>
      <c r="Q16" s="12">
        <v>42671</v>
      </c>
      <c r="R16">
        <f t="shared" si="0"/>
        <v>1.4999999999999999E-2</v>
      </c>
    </row>
    <row r="17" spans="1:18">
      <c r="A17" s="10">
        <v>42916</v>
      </c>
      <c r="B17" s="14">
        <f t="shared" si="2"/>
        <v>1.7999999999999999E-2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1"/>
        <v>42916</v>
      </c>
      <c r="N17" s="12">
        <v>42643</v>
      </c>
      <c r="O17" s="13">
        <v>1.4999999999999999E-2</v>
      </c>
      <c r="P17" s="13">
        <v>2.3E-2</v>
      </c>
      <c r="Q17" s="12">
        <v>42580</v>
      </c>
      <c r="R17">
        <f t="shared" si="0"/>
        <v>4.0000000000000001E-3</v>
      </c>
    </row>
    <row r="18" spans="1:18">
      <c r="A18" s="10">
        <v>43008</v>
      </c>
      <c r="B18" s="14">
        <f t="shared" si="2"/>
        <v>0.03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1"/>
        <v>43008</v>
      </c>
      <c r="N18" s="12">
        <v>42551</v>
      </c>
      <c r="O18" s="13">
        <v>4.0000000000000001E-3</v>
      </c>
      <c r="P18" s="13">
        <v>1.4999999999999999E-2</v>
      </c>
      <c r="Q18" s="12">
        <v>42488</v>
      </c>
      <c r="R18">
        <f t="shared" si="0"/>
        <v>0.01</v>
      </c>
    </row>
    <row r="19" spans="1:18">
      <c r="A19" s="10">
        <v>43100</v>
      </c>
      <c r="B19" s="14">
        <f t="shared" si="2"/>
        <v>2.8000000000000001E-2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1"/>
        <v>43099</v>
      </c>
      <c r="N19" s="12">
        <v>42460</v>
      </c>
      <c r="O19" s="13">
        <v>0.01</v>
      </c>
      <c r="P19" s="13">
        <v>4.0000000000000001E-3</v>
      </c>
      <c r="Q19" s="12">
        <v>42398</v>
      </c>
      <c r="R19">
        <f t="shared" si="0"/>
        <v>3.3000000000000002E-2</v>
      </c>
    </row>
    <row r="20" spans="1:18">
      <c r="A20" s="10">
        <v>43190</v>
      </c>
      <c r="B20" s="14">
        <f t="shared" si="2"/>
        <v>2.3E-2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1"/>
        <v>43189</v>
      </c>
      <c r="N20" s="12">
        <v>42369</v>
      </c>
      <c r="O20" s="13">
        <v>3.3000000000000002E-2</v>
      </c>
      <c r="P20" s="13">
        <v>0.01</v>
      </c>
      <c r="Q20" s="12">
        <v>42306</v>
      </c>
      <c r="R20">
        <f t="shared" si="0"/>
        <v>3.3000000000000002E-2</v>
      </c>
    </row>
    <row r="21" spans="1:18">
      <c r="A21" s="10">
        <v>43281</v>
      </c>
      <c r="B21" s="14">
        <f t="shared" si="2"/>
        <v>2.1999999999999999E-2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1"/>
        <v>43281</v>
      </c>
      <c r="N21" s="12">
        <v>42277</v>
      </c>
      <c r="O21" s="13">
        <v>3.3000000000000002E-2</v>
      </c>
      <c r="P21" s="13">
        <v>3.3000000000000002E-2</v>
      </c>
      <c r="Q21" s="12">
        <v>42215</v>
      </c>
      <c r="R21">
        <f t="shared" si="0"/>
        <v>1.9E-2</v>
      </c>
    </row>
    <row r="22" spans="1:18">
      <c r="A22" s="10">
        <v>43373</v>
      </c>
      <c r="B22" s="14">
        <f t="shared" si="2"/>
        <v>4.2000000000000003E-2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1"/>
        <v>43373</v>
      </c>
      <c r="N22" s="12">
        <v>42185</v>
      </c>
      <c r="O22" s="13">
        <v>1.9E-2</v>
      </c>
      <c r="P22" s="13">
        <v>3.3000000000000002E-2</v>
      </c>
      <c r="Q22" s="12">
        <v>42123</v>
      </c>
      <c r="R22">
        <f t="shared" si="0"/>
        <v>4.9000000000000002E-2</v>
      </c>
    </row>
    <row r="23" spans="1:18">
      <c r="A23" s="10">
        <v>43465</v>
      </c>
      <c r="B23" s="14">
        <f t="shared" si="2"/>
        <v>3.4000000000000002E-2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1"/>
        <v>43464</v>
      </c>
      <c r="N23" s="12">
        <v>42094</v>
      </c>
      <c r="O23" s="13">
        <v>4.9000000000000002E-2</v>
      </c>
      <c r="P23" s="13">
        <v>1.9E-2</v>
      </c>
      <c r="Q23" s="12">
        <v>42034</v>
      </c>
      <c r="R23">
        <f t="shared" si="0"/>
        <v>5.0999999999999997E-2</v>
      </c>
    </row>
    <row r="24" spans="1:18">
      <c r="A24" s="10">
        <v>43555</v>
      </c>
      <c r="B24" s="14">
        <f t="shared" si="2"/>
        <v>1.0999999999999999E-2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1"/>
        <v>43554</v>
      </c>
      <c r="N24" s="12">
        <v>42004</v>
      </c>
      <c r="O24" s="13">
        <v>5.0999999999999997E-2</v>
      </c>
      <c r="P24" s="13">
        <v>4.9000000000000002E-2</v>
      </c>
      <c r="Q24" s="12">
        <v>41942</v>
      </c>
      <c r="R24">
        <f t="shared" si="0"/>
        <v>-0.01</v>
      </c>
    </row>
    <row r="25" spans="1:18">
      <c r="A25" s="10">
        <v>43646</v>
      </c>
      <c r="B25" s="14">
        <f t="shared" si="2"/>
        <v>3.1E-2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1"/>
        <v>43646</v>
      </c>
      <c r="N25" s="12">
        <v>41912</v>
      </c>
      <c r="O25" s="13">
        <v>-0.01</v>
      </c>
      <c r="P25" s="13">
        <v>5.0999999999999997E-2</v>
      </c>
      <c r="Q25" s="12">
        <v>41850</v>
      </c>
      <c r="R25">
        <f t="shared" si="0"/>
        <v>3.2000000000000001E-2</v>
      </c>
    </row>
    <row r="26" spans="1:18">
      <c r="N26" s="12">
        <v>41820</v>
      </c>
      <c r="O26" s="13">
        <v>3.2000000000000001E-2</v>
      </c>
      <c r="P26" s="13">
        <v>-0.01</v>
      </c>
      <c r="Q26" s="12">
        <v>41759</v>
      </c>
      <c r="R26">
        <f t="shared" si="0"/>
        <v>3.2000000000000001E-2</v>
      </c>
    </row>
    <row r="27" spans="1:18">
      <c r="N27" s="12">
        <v>41729</v>
      </c>
      <c r="O27" s="13">
        <v>3.2000000000000001E-2</v>
      </c>
      <c r="P27" s="13">
        <v>3.2000000000000001E-2</v>
      </c>
      <c r="Q27" s="12">
        <v>41669</v>
      </c>
      <c r="R27">
        <f t="shared" si="0"/>
        <v>5.0000000000000001E-3</v>
      </c>
    </row>
    <row r="28" spans="1:18">
      <c r="N28" s="12">
        <v>41639</v>
      </c>
      <c r="O28" s="13">
        <v>5.0000000000000001E-3</v>
      </c>
      <c r="P28" s="13">
        <v>3.2000000000000001E-2</v>
      </c>
      <c r="Q28" s="12">
        <v>41585</v>
      </c>
      <c r="R28">
        <f t="shared" si="0"/>
        <v>3.5999999999999997E-2</v>
      </c>
    </row>
    <row r="29" spans="1:18">
      <c r="N29" s="12">
        <v>41547</v>
      </c>
      <c r="O29" s="13">
        <v>3.5999999999999997E-2</v>
      </c>
      <c r="P29" s="13">
        <v>5.0000000000000001E-3</v>
      </c>
      <c r="Q29" s="12">
        <v>41486</v>
      </c>
      <c r="R29">
        <f t="shared" si="0"/>
        <v>5.0000000000000001E-3</v>
      </c>
    </row>
    <row r="30" spans="1:18">
      <c r="N30" s="12">
        <v>41455</v>
      </c>
      <c r="O30" s="13">
        <v>5.0000000000000001E-3</v>
      </c>
      <c r="P30" s="13">
        <v>3.5999999999999997E-2</v>
      </c>
      <c r="Q30" s="12">
        <v>41390</v>
      </c>
      <c r="R30">
        <f t="shared" si="0"/>
        <v>60.8</v>
      </c>
    </row>
    <row r="31" spans="1:18">
      <c r="N31" s="12">
        <v>41364</v>
      </c>
      <c r="O31" s="11">
        <v>60.8</v>
      </c>
      <c r="P31" s="11">
        <v>58.7</v>
      </c>
      <c r="Q31" s="12">
        <v>43040</v>
      </c>
      <c r="R31">
        <f t="shared" si="0"/>
        <v>58.8</v>
      </c>
    </row>
    <row r="32" spans="1:18">
      <c r="E32" s="10"/>
      <c r="N32" s="10">
        <v>43039</v>
      </c>
      <c r="O32" s="11">
        <v>58.8</v>
      </c>
      <c r="P32" s="11">
        <v>60.8</v>
      </c>
      <c r="Q32" s="12">
        <v>43010</v>
      </c>
      <c r="R32">
        <f t="shared" si="0"/>
        <v>1.7999999999999999E-2</v>
      </c>
    </row>
    <row r="33" spans="5:18">
      <c r="E33" s="10"/>
      <c r="N33" s="10">
        <v>43008</v>
      </c>
      <c r="O33" s="11">
        <v>56.3</v>
      </c>
      <c r="P33" s="11">
        <v>58.8</v>
      </c>
      <c r="Q33" s="12">
        <v>42979</v>
      </c>
      <c r="R33">
        <f t="shared" si="0"/>
        <v>57.8</v>
      </c>
    </row>
    <row r="34" spans="5:18">
      <c r="E34" s="10"/>
      <c r="N34" s="10">
        <v>42978</v>
      </c>
      <c r="O34" s="11">
        <v>57.8</v>
      </c>
      <c r="P34" s="11">
        <v>56.3</v>
      </c>
      <c r="Q34" s="12">
        <v>42948</v>
      </c>
      <c r="R34">
        <f t="shared" si="0"/>
        <v>54.9</v>
      </c>
    </row>
    <row r="35" spans="5:18">
      <c r="E35" s="10"/>
      <c r="N35" s="10">
        <v>42947</v>
      </c>
      <c r="O35" s="11">
        <v>54.9</v>
      </c>
      <c r="P35" s="11">
        <v>57.8</v>
      </c>
      <c r="Q35" s="12">
        <v>42919</v>
      </c>
      <c r="R35">
        <f t="shared" si="0"/>
        <v>1.7999999999999999E-2</v>
      </c>
    </row>
    <row r="36" spans="5:18">
      <c r="E36" s="10"/>
      <c r="N36" s="10">
        <v>42916</v>
      </c>
      <c r="O36" s="11">
        <v>54.8</v>
      </c>
      <c r="P36" s="11">
        <v>54.9</v>
      </c>
      <c r="Q36" s="12">
        <v>42887</v>
      </c>
      <c r="R36">
        <f t="shared" si="0"/>
        <v>57.2</v>
      </c>
    </row>
    <row r="37" spans="5:18">
      <c r="E37" s="10"/>
      <c r="N37" s="10">
        <v>42886</v>
      </c>
      <c r="O37" s="11">
        <v>57.2</v>
      </c>
      <c r="P37" s="11">
        <v>54.8</v>
      </c>
      <c r="Q37" s="12">
        <v>42856</v>
      </c>
      <c r="R37">
        <f t="shared" si="0"/>
        <v>57.7</v>
      </c>
    </row>
    <row r="38" spans="5:18">
      <c r="E38" s="10"/>
      <c r="N38" s="10">
        <v>42855</v>
      </c>
      <c r="O38" s="11">
        <v>57.7</v>
      </c>
      <c r="P38" s="11">
        <v>57.2</v>
      </c>
      <c r="Q38" s="12">
        <v>42828</v>
      </c>
    </row>
    <row r="39" spans="5:18">
      <c r="E39" s="10"/>
      <c r="N39" s="10">
        <v>42825</v>
      </c>
      <c r="O39" s="11">
        <v>56</v>
      </c>
      <c r="P39" s="11">
        <v>57.7</v>
      </c>
      <c r="Q39" s="12">
        <v>42795</v>
      </c>
    </row>
    <row r="40" spans="5:18">
      <c r="E40" s="10"/>
      <c r="N40" s="10">
        <v>42794</v>
      </c>
      <c r="O40" s="11">
        <v>54.5</v>
      </c>
      <c r="P40" s="11">
        <v>56</v>
      </c>
      <c r="Q40" s="12">
        <v>42767</v>
      </c>
    </row>
    <row r="41" spans="5:18">
      <c r="E41" s="10"/>
      <c r="N41" s="10">
        <v>42766</v>
      </c>
      <c r="O41" s="11">
        <v>53.2</v>
      </c>
      <c r="P41" s="11">
        <v>54.5</v>
      </c>
      <c r="Q41" s="12">
        <v>42738</v>
      </c>
    </row>
    <row r="42" spans="5:18">
      <c r="E42" s="10"/>
      <c r="N42" s="10">
        <v>42735</v>
      </c>
      <c r="O42" s="11">
        <v>51.9</v>
      </c>
      <c r="P42" s="11">
        <v>53.2</v>
      </c>
      <c r="Q42" s="12">
        <v>42705</v>
      </c>
    </row>
    <row r="43" spans="5:18">
      <c r="E43" s="10"/>
      <c r="N43" s="10">
        <v>42704</v>
      </c>
      <c r="O43" s="11">
        <v>51.5</v>
      </c>
      <c r="P43" s="11">
        <v>51.9</v>
      </c>
      <c r="Q43" s="12">
        <v>42675</v>
      </c>
    </row>
    <row r="44" spans="5:18">
      <c r="E44" s="10"/>
      <c r="N44" s="10">
        <v>42674</v>
      </c>
      <c r="O44" s="11">
        <v>49.4</v>
      </c>
      <c r="P44" s="11">
        <v>51.5</v>
      </c>
      <c r="Q44" s="12">
        <v>42646</v>
      </c>
    </row>
    <row r="45" spans="5:18">
      <c r="E45" s="10"/>
      <c r="N45" s="10">
        <v>42643</v>
      </c>
      <c r="O45" s="11">
        <v>52.6</v>
      </c>
      <c r="P45" s="11">
        <v>49.4</v>
      </c>
      <c r="Q45" s="12">
        <v>42614</v>
      </c>
    </row>
    <row r="46" spans="5:18">
      <c r="E46" s="10"/>
      <c r="N46" s="10">
        <v>42613</v>
      </c>
      <c r="O46" s="11">
        <v>53.2</v>
      </c>
      <c r="P46" s="11">
        <v>52.6</v>
      </c>
      <c r="Q46" s="12">
        <v>42583</v>
      </c>
    </row>
    <row r="47" spans="5:18">
      <c r="E47" s="10"/>
      <c r="N47" s="10">
        <v>42582</v>
      </c>
      <c r="O47" s="11">
        <v>51.3</v>
      </c>
      <c r="P47" s="11">
        <v>53.2</v>
      </c>
      <c r="Q47" s="12">
        <v>42552</v>
      </c>
    </row>
    <row r="48" spans="5:18">
      <c r="E48" s="10"/>
      <c r="N48" s="10">
        <v>42551</v>
      </c>
      <c r="O48" s="11">
        <v>50.8</v>
      </c>
      <c r="P48" s="11">
        <v>51.3</v>
      </c>
      <c r="Q48" s="12">
        <v>42522</v>
      </c>
    </row>
    <row r="49" spans="5:17">
      <c r="E49" s="10"/>
      <c r="N49" s="10">
        <v>42521</v>
      </c>
      <c r="O49" s="11">
        <v>51.8</v>
      </c>
      <c r="P49" s="11">
        <v>50.8</v>
      </c>
      <c r="Q49" s="12">
        <v>42492</v>
      </c>
    </row>
    <row r="50" spans="5:17">
      <c r="E50" s="10"/>
      <c r="N50" s="10">
        <v>42490</v>
      </c>
      <c r="O50" s="11">
        <v>49.5</v>
      </c>
      <c r="P50" s="11">
        <v>51.8</v>
      </c>
      <c r="Q50" s="12">
        <v>42461</v>
      </c>
    </row>
    <row r="51" spans="5:17">
      <c r="E51" s="10"/>
      <c r="N51" s="10">
        <v>42460</v>
      </c>
      <c r="O51" s="11">
        <v>48.2</v>
      </c>
      <c r="P51" s="11">
        <v>49.5</v>
      </c>
      <c r="Q51" s="12">
        <v>42430</v>
      </c>
    </row>
    <row r="52" spans="5:17">
      <c r="E52" s="10"/>
      <c r="N52" s="10">
        <v>42429</v>
      </c>
      <c r="O52" s="11">
        <v>48</v>
      </c>
      <c r="P52" s="11">
        <v>48.2</v>
      </c>
      <c r="Q52" s="12">
        <v>42401</v>
      </c>
    </row>
    <row r="53" spans="5:17">
      <c r="E53" s="10"/>
      <c r="N53" s="10">
        <v>42400</v>
      </c>
      <c r="O53" s="11">
        <v>48.6</v>
      </c>
      <c r="P53" s="11">
        <v>48</v>
      </c>
      <c r="Q53" s="12">
        <v>42373</v>
      </c>
    </row>
    <row r="54" spans="5:17">
      <c r="N54" s="10">
        <v>42369</v>
      </c>
      <c r="O54" s="11">
        <v>50.1</v>
      </c>
      <c r="P54" s="11">
        <v>48.6</v>
      </c>
      <c r="Q54" s="12">
        <v>42339</v>
      </c>
    </row>
    <row r="55" spans="5:17">
      <c r="N55" s="10">
        <v>42338</v>
      </c>
      <c r="O55" s="11">
        <v>50.2</v>
      </c>
      <c r="P55" s="11">
        <v>50.1</v>
      </c>
      <c r="Q55" s="12">
        <v>42310</v>
      </c>
    </row>
    <row r="56" spans="5:17">
      <c r="N56" s="10">
        <v>42308</v>
      </c>
      <c r="O56" s="11">
        <v>51.1</v>
      </c>
      <c r="P56" s="11">
        <v>50.2</v>
      </c>
      <c r="Q56" s="12">
        <v>42278</v>
      </c>
    </row>
    <row r="57" spans="5:17">
      <c r="N57" s="10">
        <v>42277</v>
      </c>
      <c r="O57" s="11">
        <v>52.7</v>
      </c>
      <c r="P57" s="11">
        <v>51.1</v>
      </c>
      <c r="Q57" s="12">
        <v>42248</v>
      </c>
    </row>
    <row r="58" spans="5:17">
      <c r="N58" s="10">
        <v>42247</v>
      </c>
      <c r="O58" s="11">
        <v>53.5</v>
      </c>
      <c r="P58" s="11">
        <v>52.7</v>
      </c>
      <c r="Q58" s="12">
        <v>42219</v>
      </c>
    </row>
    <row r="59" spans="5:17">
      <c r="N59" s="10">
        <v>42216</v>
      </c>
      <c r="O59" s="11">
        <v>52.8</v>
      </c>
      <c r="P59" s="11">
        <v>53.5</v>
      </c>
      <c r="Q59" s="12">
        <v>42186</v>
      </c>
    </row>
    <row r="60" spans="5:17">
      <c r="N60" s="10">
        <v>42185</v>
      </c>
      <c r="O60" s="11">
        <v>51.5</v>
      </c>
      <c r="P60" s="11">
        <v>52.8</v>
      </c>
      <c r="Q60" s="12">
        <v>42156</v>
      </c>
    </row>
    <row r="61" spans="5:17">
      <c r="N61" s="10">
        <v>42155</v>
      </c>
      <c r="O61" s="11">
        <v>51.5</v>
      </c>
      <c r="P61" s="11">
        <v>51.5</v>
      </c>
      <c r="Q61" s="12">
        <v>42125</v>
      </c>
    </row>
    <row r="62" spans="5:17">
      <c r="N62" s="10">
        <v>42124</v>
      </c>
      <c r="O62" s="11">
        <v>52.9</v>
      </c>
      <c r="P62" s="11">
        <v>51.5</v>
      </c>
      <c r="Q62" s="12">
        <v>42095</v>
      </c>
    </row>
    <row r="63" spans="5:17">
      <c r="N63" s="10">
        <v>42094</v>
      </c>
      <c r="O63" s="11">
        <v>53.5</v>
      </c>
      <c r="P63" s="11">
        <v>52.9</v>
      </c>
      <c r="Q63" s="12">
        <v>42065</v>
      </c>
    </row>
    <row r="64" spans="5:17">
      <c r="N64" s="10">
        <v>42063</v>
      </c>
      <c r="O64" s="11">
        <v>55.1</v>
      </c>
      <c r="P64" s="11">
        <v>53.5</v>
      </c>
      <c r="Q64" s="12">
        <v>42037</v>
      </c>
    </row>
    <row r="65" spans="14:17">
      <c r="N65" s="10">
        <v>42035</v>
      </c>
      <c r="O65" s="11">
        <v>58.7</v>
      </c>
      <c r="P65" s="11">
        <v>55.1</v>
      </c>
      <c r="Q65" s="12">
        <v>42006</v>
      </c>
    </row>
    <row r="66" spans="14:17">
      <c r="N66" s="10">
        <v>42004</v>
      </c>
      <c r="O66" s="11">
        <v>59</v>
      </c>
      <c r="P66" s="11">
        <v>58.7</v>
      </c>
      <c r="Q66" s="12">
        <v>41974</v>
      </c>
    </row>
    <row r="67" spans="14:17">
      <c r="N67" s="10">
        <v>41973</v>
      </c>
      <c r="O67" s="11">
        <v>56.6</v>
      </c>
      <c r="P67" s="11">
        <v>59</v>
      </c>
      <c r="Q67" s="12">
        <v>41946</v>
      </c>
    </row>
    <row r="68" spans="14:17">
      <c r="N68" s="10">
        <v>41943</v>
      </c>
      <c r="O68" s="11">
        <v>59</v>
      </c>
      <c r="P68" s="11">
        <v>56.6</v>
      </c>
      <c r="Q68" s="12">
        <v>41913</v>
      </c>
    </row>
    <row r="69" spans="14:17">
      <c r="N69" s="10">
        <v>41912</v>
      </c>
      <c r="O69" s="11">
        <v>57.1</v>
      </c>
      <c r="P69" s="11">
        <v>59</v>
      </c>
      <c r="Q69" s="12">
        <v>41884</v>
      </c>
    </row>
    <row r="70" spans="14:17">
      <c r="N70" s="10">
        <v>41882</v>
      </c>
      <c r="O70" s="11">
        <v>55.3</v>
      </c>
      <c r="P70" s="11">
        <v>57.1</v>
      </c>
      <c r="Q70" s="12">
        <v>41852</v>
      </c>
    </row>
    <row r="71" spans="14:17">
      <c r="N71" s="10">
        <v>41851</v>
      </c>
      <c r="O71" s="11">
        <v>55.4</v>
      </c>
      <c r="P71" s="11">
        <v>55.3</v>
      </c>
      <c r="Q71" s="12">
        <v>41821</v>
      </c>
    </row>
    <row r="72" spans="14:17">
      <c r="N72" s="10">
        <v>41820</v>
      </c>
      <c r="O72" s="11">
        <v>54.9</v>
      </c>
      <c r="P72" s="11">
        <v>55.4</v>
      </c>
      <c r="Q72" s="12">
        <v>41792</v>
      </c>
    </row>
    <row r="73" spans="14:17">
      <c r="N73" s="10">
        <v>41790</v>
      </c>
      <c r="O73" s="11">
        <v>53.7</v>
      </c>
      <c r="P73" s="11">
        <v>54.9</v>
      </c>
      <c r="Q73" s="12">
        <v>41760</v>
      </c>
    </row>
    <row r="74" spans="14:17">
      <c r="N74" s="10">
        <v>41759</v>
      </c>
      <c r="O74" s="11">
        <v>53.2</v>
      </c>
      <c r="P74" s="11">
        <v>53.7</v>
      </c>
      <c r="Q74" s="12">
        <v>41730</v>
      </c>
    </row>
    <row r="75" spans="14:17">
      <c r="N75" s="10">
        <v>41729</v>
      </c>
      <c r="O75" s="11">
        <v>51.3</v>
      </c>
      <c r="P75" s="11">
        <v>53.2</v>
      </c>
      <c r="Q75" s="12">
        <v>41701</v>
      </c>
    </row>
    <row r="76" spans="14:17">
      <c r="N76" s="10">
        <v>41698</v>
      </c>
      <c r="O76" s="11">
        <v>56.5</v>
      </c>
      <c r="P76" s="11">
        <v>51.3</v>
      </c>
      <c r="Q76" s="12">
        <v>41673</v>
      </c>
    </row>
    <row r="77" spans="14:17">
      <c r="N77" s="10">
        <v>41670</v>
      </c>
      <c r="O77" s="11">
        <v>57</v>
      </c>
      <c r="P77" s="11">
        <v>56.5</v>
      </c>
      <c r="Q77" s="12">
        <v>41641</v>
      </c>
    </row>
    <row r="78" spans="14:17">
      <c r="N78" s="10">
        <v>41639</v>
      </c>
      <c r="O78" s="11">
        <v>56.6</v>
      </c>
      <c r="P78" s="11">
        <v>57</v>
      </c>
      <c r="Q78" s="12">
        <v>41610</v>
      </c>
    </row>
    <row r="79" spans="14:17">
      <c r="N79" s="10">
        <v>41608</v>
      </c>
      <c r="O79" s="11">
        <v>56</v>
      </c>
      <c r="P79" s="11">
        <v>56.6</v>
      </c>
      <c r="Q79" s="12">
        <v>41579</v>
      </c>
    </row>
    <row r="80" spans="14:17">
      <c r="N80" s="10">
        <v>41578</v>
      </c>
      <c r="O80" s="11">
        <v>56.3</v>
      </c>
      <c r="P80" s="11">
        <v>56</v>
      </c>
      <c r="Q80" s="12">
        <v>41548</v>
      </c>
    </row>
    <row r="81" spans="14:17">
      <c r="N81" s="10">
        <v>41547</v>
      </c>
      <c r="O81" s="11">
        <v>54.9</v>
      </c>
      <c r="P81" s="11">
        <v>56.3</v>
      </c>
      <c r="Q81" s="12">
        <v>41520</v>
      </c>
    </row>
    <row r="82" spans="14:17">
      <c r="N82" s="10">
        <v>41517</v>
      </c>
      <c r="O82" s="11">
        <v>52.5</v>
      </c>
      <c r="P82" s="11">
        <v>54.9</v>
      </c>
      <c r="Q82" s="12">
        <v>41487</v>
      </c>
    </row>
    <row r="83" spans="14:17">
      <c r="N83" s="10">
        <v>41486</v>
      </c>
      <c r="O83" s="11">
        <v>50</v>
      </c>
      <c r="P83" s="11">
        <v>52.5</v>
      </c>
      <c r="Q83" s="12">
        <v>41456</v>
      </c>
    </row>
    <row r="84" spans="14:17">
      <c r="N84" s="10">
        <v>41455</v>
      </c>
      <c r="O84" s="11">
        <v>50</v>
      </c>
      <c r="P84" s="11">
        <v>50</v>
      </c>
      <c r="Q84" s="12">
        <v>41428</v>
      </c>
    </row>
    <row r="85" spans="14:17">
      <c r="N85" s="10">
        <v>41425</v>
      </c>
      <c r="O85" s="11">
        <v>51.5</v>
      </c>
      <c r="P85" s="11">
        <v>50</v>
      </c>
      <c r="Q85" s="12">
        <v>41395</v>
      </c>
    </row>
    <row r="86" spans="14:17">
      <c r="N86" s="10">
        <v>41394</v>
      </c>
      <c r="O86" s="11">
        <v>53.1</v>
      </c>
      <c r="P86" s="11">
        <v>51.5</v>
      </c>
      <c r="Q86" s="12">
        <v>41365</v>
      </c>
    </row>
    <row r="87" spans="14:17">
      <c r="N87" s="10">
        <v>41364</v>
      </c>
      <c r="O87" s="11">
        <v>52.3</v>
      </c>
      <c r="P87" s="11">
        <v>53.1</v>
      </c>
      <c r="Q87" s="12">
        <v>41334</v>
      </c>
    </row>
    <row r="88" spans="14:17">
      <c r="N88" s="10">
        <v>41333</v>
      </c>
      <c r="O88" s="11">
        <v>50.4</v>
      </c>
      <c r="P88" s="11">
        <v>52.3</v>
      </c>
      <c r="Q88" s="12">
        <v>40940</v>
      </c>
    </row>
    <row r="89" spans="14:17">
      <c r="N89" s="10">
        <v>41305</v>
      </c>
      <c r="O89" s="11">
        <v>49.5</v>
      </c>
      <c r="P89" s="11">
        <v>50.4</v>
      </c>
      <c r="Q89" s="12">
        <v>41276</v>
      </c>
    </row>
    <row r="90" spans="14:17">
      <c r="N90" s="10">
        <v>41274</v>
      </c>
      <c r="O90" s="11">
        <v>51.2</v>
      </c>
      <c r="P90" s="11">
        <v>49.5</v>
      </c>
      <c r="Q90" s="12">
        <v>41246</v>
      </c>
    </row>
    <row r="91" spans="14:17">
      <c r="N91" s="10">
        <v>41243</v>
      </c>
      <c r="O91" s="11">
        <v>52.2</v>
      </c>
      <c r="P91" s="11">
        <v>51.2</v>
      </c>
      <c r="Q91" s="12">
        <v>41214</v>
      </c>
    </row>
    <row r="92" spans="14:17">
      <c r="N92" s="10">
        <v>41213</v>
      </c>
      <c r="O92" s="11">
        <v>51.1</v>
      </c>
      <c r="P92" s="11">
        <v>52.2</v>
      </c>
      <c r="Q92" s="12">
        <v>41183</v>
      </c>
    </row>
    <row r="93" spans="14:17">
      <c r="N93" s="10">
        <v>41182</v>
      </c>
      <c r="O93" s="11">
        <v>50.6</v>
      </c>
      <c r="P93" s="11">
        <v>51.1</v>
      </c>
      <c r="Q93" s="12">
        <v>41156</v>
      </c>
    </row>
    <row r="94" spans="14:17">
      <c r="N94" s="10">
        <v>41152</v>
      </c>
      <c r="O94" s="11">
        <v>51</v>
      </c>
      <c r="P94" s="11">
        <v>50.6</v>
      </c>
      <c r="Q94" s="12">
        <v>41122</v>
      </c>
    </row>
    <row r="95" spans="14:17">
      <c r="N95" s="10">
        <v>41121</v>
      </c>
      <c r="O95" s="11">
        <v>53.2</v>
      </c>
      <c r="P95" s="11">
        <v>51</v>
      </c>
      <c r="Q95" s="12">
        <v>41092</v>
      </c>
    </row>
    <row r="96" spans="14:17">
      <c r="N96" s="10">
        <v>41090</v>
      </c>
      <c r="O96" s="11">
        <v>53.7</v>
      </c>
      <c r="P96" s="11">
        <v>53.2</v>
      </c>
      <c r="Q96" s="12">
        <v>41061</v>
      </c>
    </row>
    <row r="97" spans="14:17">
      <c r="N97" s="10">
        <v>41060</v>
      </c>
      <c r="O97" s="11">
        <v>53</v>
      </c>
      <c r="P97" s="11">
        <v>53.7</v>
      </c>
      <c r="Q97" s="12">
        <v>41030</v>
      </c>
    </row>
    <row r="98" spans="14:17">
      <c r="N98" s="10">
        <v>41029</v>
      </c>
      <c r="O98" s="11">
        <v>52.4</v>
      </c>
      <c r="P98" s="11">
        <v>53</v>
      </c>
      <c r="Q98" s="12">
        <v>41001</v>
      </c>
    </row>
    <row r="99" spans="14:17">
      <c r="N99" s="10">
        <v>40999</v>
      </c>
      <c r="O99" s="11">
        <v>52.8</v>
      </c>
      <c r="P99" s="11">
        <v>52.4</v>
      </c>
      <c r="Q99" s="12">
        <v>40969</v>
      </c>
    </row>
    <row r="100" spans="14:17">
      <c r="N100" s="10">
        <v>40968</v>
      </c>
      <c r="O100" s="11">
        <v>53.1</v>
      </c>
      <c r="P100" s="11">
        <v>52.8</v>
      </c>
      <c r="Q100" s="12">
        <v>40940</v>
      </c>
    </row>
    <row r="101" spans="14:17">
      <c r="N101" s="10">
        <v>40939</v>
      </c>
      <c r="O101" s="11">
        <v>52.1</v>
      </c>
      <c r="P101" s="11">
        <v>53.1</v>
      </c>
      <c r="Q101" s="12">
        <v>40546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EDA9-8E8D-A741-850F-5F7B35358984}">
  <dimension ref="A1:AE77"/>
  <sheetViews>
    <sheetView tabSelected="1" zoomScale="109" workbookViewId="0">
      <selection activeCell="D11" sqref="D11"/>
    </sheetView>
  </sheetViews>
  <sheetFormatPr baseColWidth="10" defaultRowHeight="16"/>
  <cols>
    <col min="1" max="1" width="12" bestFit="1" customWidth="1"/>
    <col min="3" max="3" width="11" customWidth="1"/>
    <col min="5" max="5" width="14.83203125" bestFit="1" customWidth="1"/>
    <col min="6" max="6" width="16" bestFit="1" customWidth="1"/>
  </cols>
  <sheetData>
    <row r="1" spans="1:31">
      <c r="A1" s="27" t="s">
        <v>12</v>
      </c>
      <c r="B1" s="27"/>
      <c r="C1" s="27"/>
      <c r="D1" s="27"/>
      <c r="E1" s="27"/>
      <c r="F1" s="27"/>
      <c r="G1" s="27"/>
      <c r="I1" s="28"/>
      <c r="J1" s="28"/>
      <c r="K1" s="28"/>
      <c r="L1" s="28"/>
      <c r="M1" s="28"/>
      <c r="N1" s="28"/>
      <c r="O1" s="28"/>
      <c r="Q1" s="28"/>
      <c r="R1" s="28"/>
      <c r="S1" s="28"/>
      <c r="T1" s="28"/>
      <c r="U1" s="28"/>
      <c r="V1" s="28"/>
      <c r="W1" s="28"/>
      <c r="Y1" s="28"/>
      <c r="Z1" s="28"/>
      <c r="AA1" s="28"/>
      <c r="AB1" s="28"/>
      <c r="AC1" s="28"/>
      <c r="AD1" s="28"/>
      <c r="AE1" s="28"/>
    </row>
    <row r="2" spans="1:31">
      <c r="A2" s="5"/>
      <c r="B2" s="27" t="s">
        <v>3</v>
      </c>
      <c r="C2" s="27"/>
      <c r="D2" s="27"/>
      <c r="E2" s="27" t="s">
        <v>4</v>
      </c>
      <c r="F2" s="27"/>
      <c r="G2" s="27"/>
      <c r="I2" s="1"/>
      <c r="J2" s="28"/>
      <c r="K2" s="28"/>
      <c r="L2" s="28"/>
      <c r="M2" s="28"/>
      <c r="N2" s="28"/>
      <c r="O2" s="28"/>
      <c r="Q2" s="1"/>
      <c r="R2" s="28"/>
      <c r="S2" s="28"/>
      <c r="T2" s="28"/>
      <c r="U2" s="28"/>
      <c r="V2" s="28"/>
      <c r="W2" s="28"/>
      <c r="Y2" s="1"/>
      <c r="Z2" s="28"/>
      <c r="AA2" s="28"/>
      <c r="AB2" s="28"/>
      <c r="AC2" s="28"/>
      <c r="AD2" s="28"/>
      <c r="AE2" s="28"/>
    </row>
    <row r="3" spans="1:31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</row>
    <row r="4" spans="1:31">
      <c r="A4" s="2">
        <v>41729</v>
      </c>
      <c r="B4" s="3">
        <v>6</v>
      </c>
      <c r="C4" s="9">
        <v>0.01</v>
      </c>
      <c r="D4" s="9"/>
      <c r="E4" s="3">
        <v>6.2</v>
      </c>
      <c r="F4" s="3">
        <v>0</v>
      </c>
      <c r="G4" s="9"/>
      <c r="I4" s="2"/>
      <c r="J4" s="3"/>
      <c r="K4" s="3"/>
      <c r="L4" s="3"/>
      <c r="M4" s="3"/>
      <c r="N4" s="3"/>
      <c r="O4" s="3"/>
      <c r="Q4" s="2"/>
      <c r="R4" s="3"/>
      <c r="S4" s="3"/>
      <c r="T4" s="3"/>
      <c r="U4" s="3"/>
      <c r="V4" s="3"/>
      <c r="W4" s="3"/>
      <c r="Y4" s="2"/>
      <c r="Z4" s="3"/>
      <c r="AA4" s="3"/>
      <c r="AB4" s="3"/>
      <c r="AC4" s="3"/>
      <c r="AD4" s="3"/>
      <c r="AE4" s="3"/>
    </row>
    <row r="5" spans="1:31">
      <c r="A5" s="2">
        <f t="shared" ref="A5:A25" si="0">EDATE(A4,3)</f>
        <v>41820</v>
      </c>
      <c r="B5" s="3">
        <v>6.7</v>
      </c>
      <c r="C5" s="9">
        <v>0.01</v>
      </c>
      <c r="D5" s="9"/>
      <c r="E5" s="3">
        <v>9.4</v>
      </c>
      <c r="F5" s="3">
        <v>0.6</v>
      </c>
      <c r="G5" s="9"/>
      <c r="I5" s="2"/>
      <c r="J5" s="3"/>
      <c r="K5" s="3"/>
      <c r="L5" s="3"/>
      <c r="M5" s="3"/>
      <c r="N5" s="3"/>
      <c r="O5" s="3"/>
      <c r="Q5" s="2"/>
      <c r="R5" s="3"/>
      <c r="S5" s="3"/>
      <c r="T5" s="3"/>
      <c r="U5" s="3"/>
      <c r="V5" s="3"/>
      <c r="W5" s="3"/>
      <c r="Y5" s="2"/>
      <c r="Z5" s="3"/>
      <c r="AA5" s="3"/>
      <c r="AB5" s="3"/>
      <c r="AC5" s="3"/>
      <c r="AD5" s="3"/>
      <c r="AE5" s="3"/>
    </row>
    <row r="6" spans="1:31">
      <c r="A6" s="2">
        <f t="shared" si="0"/>
        <v>41912</v>
      </c>
      <c r="B6" s="3">
        <v>9.6999999999999993</v>
      </c>
      <c r="C6" s="9">
        <v>0.01</v>
      </c>
      <c r="D6" s="9"/>
      <c r="E6" s="3">
        <v>12.1</v>
      </c>
      <c r="F6" s="3">
        <v>1.1000000000000001</v>
      </c>
      <c r="G6" s="9"/>
      <c r="I6" s="2"/>
      <c r="J6" s="3"/>
      <c r="K6" s="3"/>
      <c r="L6" s="3"/>
      <c r="M6" s="3"/>
      <c r="N6" s="3"/>
      <c r="O6" s="3"/>
      <c r="Q6" s="2"/>
      <c r="R6" s="3"/>
      <c r="S6" s="3"/>
      <c r="T6" s="3"/>
      <c r="U6" s="3"/>
      <c r="V6" s="3"/>
      <c r="W6" s="3"/>
      <c r="Y6" s="2"/>
      <c r="Z6" s="3"/>
      <c r="AA6" s="3"/>
      <c r="AB6" s="3"/>
      <c r="AC6" s="3"/>
      <c r="AD6" s="3"/>
      <c r="AE6" s="3"/>
    </row>
    <row r="7" spans="1:31">
      <c r="A7" s="2">
        <f t="shared" si="0"/>
        <v>42003</v>
      </c>
      <c r="B7" s="3">
        <v>14.7</v>
      </c>
      <c r="C7" s="9">
        <v>0.01</v>
      </c>
      <c r="D7" s="9"/>
      <c r="E7" s="3">
        <v>17.3</v>
      </c>
      <c r="F7" s="3">
        <v>1.7</v>
      </c>
      <c r="G7" s="9"/>
      <c r="I7" s="2"/>
      <c r="J7" s="3"/>
      <c r="K7" s="3"/>
      <c r="L7" s="3"/>
      <c r="M7" s="3"/>
      <c r="N7" s="3"/>
      <c r="O7" s="3"/>
      <c r="Q7" s="2"/>
      <c r="R7" s="3"/>
      <c r="S7" s="3"/>
      <c r="T7" s="3"/>
      <c r="U7" s="3"/>
      <c r="V7" s="3"/>
      <c r="W7" s="3"/>
      <c r="Y7" s="2"/>
      <c r="Z7" s="3"/>
      <c r="AA7" s="3"/>
      <c r="AB7" s="3"/>
      <c r="AC7" s="3"/>
      <c r="AD7" s="3"/>
      <c r="AE7" s="3"/>
    </row>
    <row r="8" spans="1:31">
      <c r="A8" s="2">
        <f t="shared" si="0"/>
        <v>42093</v>
      </c>
      <c r="B8" s="3">
        <v>18.2</v>
      </c>
      <c r="C8" s="9">
        <v>0.01</v>
      </c>
      <c r="D8" s="9"/>
      <c r="E8" s="3">
        <v>21</v>
      </c>
      <c r="F8" s="3">
        <v>2.1</v>
      </c>
      <c r="G8" s="9"/>
      <c r="I8" s="2"/>
      <c r="J8" s="3"/>
      <c r="K8" s="3"/>
      <c r="L8" s="3"/>
      <c r="M8" s="3"/>
      <c r="N8" s="3"/>
      <c r="O8" s="3"/>
      <c r="Q8" s="2"/>
      <c r="R8" s="3"/>
      <c r="S8" s="3"/>
      <c r="T8" s="3"/>
      <c r="U8" s="3"/>
      <c r="V8" s="3"/>
      <c r="W8" s="3"/>
      <c r="Y8" s="2"/>
      <c r="Z8" s="3"/>
      <c r="AA8" s="3"/>
      <c r="AB8" s="3"/>
      <c r="AC8" s="3"/>
      <c r="AD8" s="3"/>
      <c r="AE8" s="3"/>
    </row>
    <row r="9" spans="1:31">
      <c r="A9" s="2">
        <f t="shared" si="0"/>
        <v>42185</v>
      </c>
      <c r="B9" s="3">
        <v>24.3</v>
      </c>
      <c r="C9" s="9">
        <v>0.01</v>
      </c>
      <c r="D9" s="9"/>
      <c r="E9" s="3">
        <v>24.9</v>
      </c>
      <c r="F9" s="3">
        <v>3</v>
      </c>
      <c r="G9" s="9"/>
      <c r="I9" s="2"/>
      <c r="J9" s="3"/>
      <c r="K9" s="3"/>
      <c r="L9" s="3"/>
      <c r="M9" s="3"/>
      <c r="N9" s="3"/>
      <c r="O9" s="3"/>
      <c r="Q9" s="2"/>
      <c r="R9" s="3"/>
      <c r="S9" s="3"/>
      <c r="T9" s="3"/>
      <c r="U9" s="3"/>
      <c r="V9" s="3"/>
      <c r="W9" s="3"/>
      <c r="Y9" s="2"/>
      <c r="Z9" s="3"/>
      <c r="AA9" s="3"/>
      <c r="AB9" s="3"/>
      <c r="AC9" s="3"/>
      <c r="AD9" s="3"/>
      <c r="AE9" s="3"/>
    </row>
    <row r="10" spans="1:31">
      <c r="A10" s="2">
        <f t="shared" si="0"/>
        <v>42277</v>
      </c>
      <c r="B10" s="3">
        <v>29.6</v>
      </c>
      <c r="C10" s="9">
        <v>0.01</v>
      </c>
      <c r="D10" s="9"/>
      <c r="E10" s="3">
        <v>28.7</v>
      </c>
      <c r="F10" s="3">
        <v>3.4</v>
      </c>
      <c r="G10" s="9"/>
      <c r="I10" s="2"/>
      <c r="J10" s="3"/>
      <c r="K10" s="3"/>
      <c r="L10" s="3"/>
      <c r="M10" s="3"/>
      <c r="N10" s="3"/>
      <c r="O10" s="3"/>
      <c r="Q10" s="2"/>
      <c r="R10" s="3"/>
      <c r="S10" s="3"/>
      <c r="T10" s="3"/>
      <c r="U10" s="3"/>
      <c r="V10" s="3"/>
      <c r="W10" s="3"/>
      <c r="Y10" s="2"/>
      <c r="Z10" s="3"/>
      <c r="AA10" s="3"/>
      <c r="AB10" s="3"/>
      <c r="AC10" s="3"/>
      <c r="AD10" s="3"/>
      <c r="AE10" s="3"/>
    </row>
    <row r="11" spans="1:31">
      <c r="A11" s="2">
        <f t="shared" si="0"/>
        <v>42368</v>
      </c>
      <c r="B11" s="3">
        <v>32.700000000000003</v>
      </c>
      <c r="C11" s="9">
        <v>0.01</v>
      </c>
      <c r="D11" s="9"/>
      <c r="E11" s="3">
        <v>34.799999999999997</v>
      </c>
      <c r="F11" s="3">
        <v>3.6</v>
      </c>
      <c r="G11" s="9"/>
      <c r="I11" s="2"/>
      <c r="J11" s="3"/>
      <c r="K11" s="3"/>
      <c r="L11" s="3"/>
      <c r="M11" s="3"/>
      <c r="N11" s="3"/>
      <c r="O11" s="3"/>
      <c r="Q11" s="2"/>
      <c r="R11" s="3"/>
      <c r="S11" s="3"/>
      <c r="T11" s="3"/>
      <c r="U11" s="3"/>
      <c r="V11" s="3"/>
      <c r="W11" s="3"/>
      <c r="Y11" s="2"/>
      <c r="Z11" s="3"/>
      <c r="AA11" s="3"/>
      <c r="AB11" s="3"/>
      <c r="AC11" s="3"/>
      <c r="AD11" s="3"/>
      <c r="AE11" s="3"/>
    </row>
    <row r="12" spans="1:31">
      <c r="A12" s="2">
        <f t="shared" si="0"/>
        <v>42459</v>
      </c>
      <c r="B12" s="3">
        <v>34.9</v>
      </c>
      <c r="C12" s="9">
        <v>0.01</v>
      </c>
      <c r="D12" s="9"/>
      <c r="E12" s="3">
        <v>38.9</v>
      </c>
      <c r="F12" s="3">
        <v>4.7</v>
      </c>
      <c r="G12" s="9"/>
      <c r="I12" s="2"/>
      <c r="J12" s="3"/>
      <c r="K12" s="3"/>
      <c r="L12" s="3"/>
      <c r="M12" s="3"/>
      <c r="N12" s="3"/>
      <c r="O12" s="3"/>
      <c r="Q12" s="2"/>
      <c r="R12" s="3"/>
      <c r="S12" s="3"/>
      <c r="T12" s="3"/>
      <c r="U12" s="3"/>
      <c r="V12" s="3"/>
      <c r="W12" s="3"/>
      <c r="Y12" s="2"/>
      <c r="Z12" s="3"/>
      <c r="AA12" s="3"/>
      <c r="AB12" s="3"/>
      <c r="AC12" s="3"/>
      <c r="AD12" s="3"/>
      <c r="AE12" s="3"/>
    </row>
    <row r="13" spans="1:31">
      <c r="A13" s="2">
        <f t="shared" si="0"/>
        <v>42551</v>
      </c>
      <c r="B13" s="3">
        <v>39.200000000000003</v>
      </c>
      <c r="C13" s="9">
        <v>0.01</v>
      </c>
      <c r="D13" s="9"/>
      <c r="E13" s="3">
        <v>42.7</v>
      </c>
      <c r="F13" s="3">
        <v>6.2</v>
      </c>
      <c r="G13" s="9"/>
      <c r="I13" s="2"/>
      <c r="J13" s="3"/>
      <c r="K13" s="3"/>
      <c r="L13" s="3"/>
      <c r="M13" s="3"/>
      <c r="N13" s="3"/>
      <c r="O13" s="3"/>
      <c r="Q13" s="2"/>
      <c r="R13" s="3"/>
      <c r="S13" s="3"/>
      <c r="T13" s="3"/>
      <c r="U13" s="3"/>
      <c r="V13" s="3"/>
      <c r="W13" s="3"/>
      <c r="Y13" s="2"/>
      <c r="Z13" s="3"/>
      <c r="AA13" s="3"/>
      <c r="AB13" s="3"/>
      <c r="AC13" s="3"/>
      <c r="AD13" s="3"/>
      <c r="AE13" s="3"/>
    </row>
    <row r="14" spans="1:31">
      <c r="A14" s="2">
        <f t="shared" si="0"/>
        <v>42643</v>
      </c>
      <c r="B14" s="3">
        <v>47.6</v>
      </c>
      <c r="C14" s="3">
        <v>1</v>
      </c>
      <c r="D14" s="9"/>
      <c r="E14" s="3">
        <v>46.1</v>
      </c>
      <c r="F14" s="3">
        <v>10.199999999999999</v>
      </c>
      <c r="G14" s="9"/>
      <c r="I14" s="2"/>
      <c r="J14" s="3"/>
      <c r="K14" s="3"/>
      <c r="L14" s="3"/>
      <c r="M14" s="3"/>
      <c r="N14" s="3"/>
      <c r="O14" s="3"/>
      <c r="Q14" s="2"/>
      <c r="R14" s="3"/>
      <c r="S14" s="3"/>
      <c r="T14" s="3"/>
      <c r="U14" s="3"/>
      <c r="V14" s="3"/>
      <c r="W14" s="3"/>
      <c r="Y14" s="2"/>
      <c r="Z14" s="3"/>
      <c r="AA14" s="3"/>
      <c r="AB14" s="3"/>
      <c r="AC14" s="3"/>
      <c r="AD14" s="3"/>
      <c r="AE14" s="3"/>
    </row>
    <row r="15" spans="1:31">
      <c r="A15" s="2">
        <f t="shared" si="0"/>
        <v>42734</v>
      </c>
      <c r="B15" s="3">
        <v>50.6</v>
      </c>
      <c r="C15" s="3">
        <v>3.7</v>
      </c>
      <c r="D15" s="9"/>
      <c r="E15" s="3">
        <v>52.1</v>
      </c>
      <c r="F15" s="3">
        <v>11.8</v>
      </c>
      <c r="G15" s="9"/>
      <c r="I15" s="2"/>
      <c r="J15" s="3"/>
      <c r="K15" s="3"/>
      <c r="L15" s="3"/>
      <c r="M15" s="3"/>
      <c r="N15" s="3"/>
      <c r="O15" s="3"/>
      <c r="Q15" s="2"/>
      <c r="R15" s="3"/>
      <c r="S15" s="3"/>
      <c r="T15" s="3"/>
      <c r="U15" s="3"/>
      <c r="V15" s="3"/>
      <c r="W15" s="3"/>
      <c r="Y15" s="2"/>
      <c r="Z15" s="3"/>
      <c r="AA15" s="3"/>
      <c r="AB15" s="3"/>
      <c r="AC15" s="3"/>
      <c r="AD15" s="3"/>
      <c r="AE15" s="3"/>
    </row>
    <row r="16" spans="1:31">
      <c r="A16" s="2">
        <f t="shared" si="0"/>
        <v>42824</v>
      </c>
      <c r="B16" s="3">
        <v>57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2"/>
      <c r="J16" s="3"/>
      <c r="K16" s="3"/>
      <c r="L16" s="3"/>
      <c r="M16" s="3"/>
      <c r="N16" s="3"/>
      <c r="O16" s="3"/>
      <c r="Q16" s="2"/>
      <c r="R16" s="3"/>
      <c r="S16" s="3"/>
      <c r="T16" s="3"/>
      <c r="U16" s="3"/>
      <c r="V16" s="3"/>
      <c r="W16" s="3"/>
      <c r="Y16" s="2"/>
      <c r="Z16" s="3"/>
      <c r="AA16" s="3"/>
      <c r="AB16" s="3"/>
      <c r="AC16" s="3"/>
      <c r="AD16" s="3"/>
      <c r="AE16" s="3"/>
    </row>
    <row r="17" spans="1:31">
      <c r="A17" s="2">
        <f t="shared" si="0"/>
        <v>42916</v>
      </c>
      <c r="B17" s="3">
        <v>62.4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2"/>
      <c r="J17" s="3"/>
      <c r="K17" s="3"/>
      <c r="L17" s="3"/>
      <c r="M17" s="3"/>
      <c r="N17" s="3"/>
      <c r="O17" s="3"/>
      <c r="Q17" s="2"/>
      <c r="R17" s="3"/>
      <c r="S17" s="3"/>
      <c r="T17" s="3"/>
      <c r="U17" s="3"/>
      <c r="V17" s="3"/>
      <c r="W17" s="3"/>
      <c r="Y17" s="2"/>
      <c r="Z17" s="3"/>
      <c r="AA17" s="3"/>
      <c r="AB17" s="3"/>
      <c r="AC17" s="3"/>
      <c r="AD17" s="3"/>
      <c r="AE17" s="3"/>
    </row>
    <row r="18" spans="1:31">
      <c r="A18" s="2">
        <f t="shared" si="0"/>
        <v>43008</v>
      </c>
      <c r="B18" s="3">
        <v>70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2"/>
      <c r="J18" s="3"/>
      <c r="K18" s="3"/>
      <c r="L18" s="3"/>
      <c r="M18" s="3"/>
      <c r="N18" s="3"/>
      <c r="O18" s="3"/>
      <c r="Q18" s="2"/>
      <c r="R18" s="3"/>
      <c r="S18" s="3"/>
      <c r="T18" s="3"/>
      <c r="U18" s="3"/>
      <c r="V18" s="3"/>
      <c r="W18" s="3"/>
      <c r="Y18" s="2"/>
      <c r="Z18" s="3"/>
      <c r="AA18" s="3"/>
      <c r="AB18" s="3"/>
      <c r="AC18" s="3"/>
      <c r="AD18" s="3"/>
      <c r="AE18" s="3"/>
    </row>
    <row r="19" spans="1:31">
      <c r="A19" s="2">
        <f t="shared" si="0"/>
        <v>43099</v>
      </c>
      <c r="B19" s="3">
        <v>74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2"/>
      <c r="J19" s="3"/>
      <c r="K19" s="3"/>
      <c r="L19" s="3"/>
      <c r="M19" s="3"/>
      <c r="N19" s="3"/>
      <c r="O19" s="3"/>
      <c r="Q19" s="2"/>
      <c r="R19" s="3"/>
      <c r="S19" s="3"/>
      <c r="T19" s="3"/>
      <c r="U19" s="3"/>
      <c r="V19" s="3"/>
      <c r="W19" s="3"/>
      <c r="Y19" s="2"/>
      <c r="Z19" s="3"/>
      <c r="AA19" s="3"/>
      <c r="AB19" s="3"/>
      <c r="AC19" s="3"/>
      <c r="AD19" s="3"/>
      <c r="AE19" s="3"/>
    </row>
    <row r="20" spans="1:31">
      <c r="A20" s="2">
        <f t="shared" si="0"/>
        <v>43189</v>
      </c>
      <c r="B20" s="3">
        <v>78.8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2"/>
      <c r="J20" s="3"/>
      <c r="K20" s="3"/>
      <c r="L20" s="3"/>
      <c r="M20" s="3"/>
      <c r="N20" s="3"/>
      <c r="O20" s="3"/>
      <c r="Q20" s="2"/>
      <c r="R20" s="3"/>
      <c r="S20" s="3"/>
      <c r="T20" s="3"/>
      <c r="U20" s="3"/>
      <c r="V20" s="3"/>
      <c r="W20" s="3"/>
      <c r="Y20" s="2"/>
      <c r="Z20" s="3"/>
      <c r="AA20" s="3"/>
      <c r="AB20" s="3"/>
      <c r="AC20" s="3"/>
      <c r="AD20" s="3"/>
      <c r="AE20" s="3"/>
    </row>
    <row r="21" spans="1:31">
      <c r="A21" s="2">
        <f t="shared" si="0"/>
        <v>43281</v>
      </c>
      <c r="B21" s="3">
        <v>84.4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2"/>
      <c r="J21" s="3"/>
      <c r="K21" s="3"/>
      <c r="L21" s="3"/>
      <c r="M21" s="3"/>
      <c r="N21" s="3"/>
      <c r="O21" s="3"/>
      <c r="Q21" s="2"/>
      <c r="R21" s="3"/>
      <c r="S21" s="3"/>
      <c r="T21" s="3"/>
      <c r="U21" s="3"/>
      <c r="V21" s="3"/>
      <c r="W21" s="3"/>
      <c r="Y21" s="2"/>
      <c r="Z21" s="3"/>
      <c r="AA21" s="3"/>
      <c r="AB21" s="3"/>
      <c r="AC21" s="3"/>
      <c r="AD21" s="3"/>
      <c r="AE21" s="3"/>
    </row>
    <row r="22" spans="1:31">
      <c r="A22" s="2">
        <f t="shared" si="0"/>
        <v>43373</v>
      </c>
      <c r="B22" s="3">
        <v>86.2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2"/>
      <c r="J22" s="3"/>
      <c r="K22" s="3"/>
      <c r="L22" s="3"/>
      <c r="M22" s="3"/>
      <c r="N22" s="3"/>
      <c r="O22" s="3"/>
      <c r="Q22" s="2"/>
      <c r="R22" s="3"/>
      <c r="S22" s="3"/>
      <c r="T22" s="3"/>
      <c r="U22" s="3"/>
      <c r="V22" s="3"/>
      <c r="W22" s="3"/>
      <c r="Y22" s="2"/>
      <c r="Z22" s="3"/>
      <c r="AA22" s="3"/>
      <c r="AB22" s="3"/>
      <c r="AC22" s="3"/>
      <c r="AD22" s="3"/>
      <c r="AE22" s="3"/>
    </row>
    <row r="23" spans="1:31">
      <c r="A23" s="2">
        <f t="shared" si="0"/>
        <v>43464</v>
      </c>
      <c r="B23" s="3">
        <v>86.4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2"/>
      <c r="J23" s="3"/>
      <c r="K23" s="3"/>
      <c r="L23" s="3"/>
      <c r="M23" s="3"/>
      <c r="N23" s="3"/>
      <c r="O23" s="3"/>
      <c r="Q23" s="2"/>
      <c r="R23" s="3"/>
      <c r="S23" s="3"/>
      <c r="T23" s="3"/>
      <c r="U23" s="3"/>
      <c r="V23" s="3"/>
      <c r="W23" s="3"/>
      <c r="Y23" s="2"/>
      <c r="Z23" s="3"/>
      <c r="AA23" s="3"/>
      <c r="AB23" s="3"/>
      <c r="AC23" s="3"/>
      <c r="AD23" s="3"/>
      <c r="AE23" s="3"/>
    </row>
    <row r="24" spans="1:31">
      <c r="A24" s="2">
        <f t="shared" si="0"/>
        <v>43554</v>
      </c>
      <c r="B24" s="3">
        <v>91.6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2"/>
      <c r="J24" s="3"/>
      <c r="K24" s="3"/>
      <c r="L24" s="3"/>
      <c r="M24" s="3"/>
      <c r="N24" s="3"/>
      <c r="O24" s="3"/>
      <c r="Q24" s="2"/>
      <c r="R24" s="3"/>
      <c r="S24" s="3"/>
      <c r="T24" s="3"/>
      <c r="U24" s="3"/>
      <c r="V24" s="3"/>
      <c r="W24" s="3"/>
      <c r="Y24" s="2"/>
      <c r="Z24" s="3"/>
      <c r="AA24" s="3"/>
      <c r="AB24" s="3"/>
      <c r="AC24" s="3"/>
      <c r="AD24" s="3"/>
      <c r="AE24" s="3"/>
    </row>
    <row r="25" spans="1:31">
      <c r="A25" s="2">
        <f t="shared" si="0"/>
        <v>43646</v>
      </c>
      <c r="B25" s="3">
        <v>91.9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2"/>
      <c r="J25" s="3"/>
      <c r="K25" s="3"/>
      <c r="L25" s="3"/>
      <c r="M25" s="3"/>
      <c r="N25" s="3"/>
      <c r="O25" s="3"/>
      <c r="Q25" s="2"/>
      <c r="R25" s="3"/>
      <c r="S25" s="3"/>
      <c r="T25" s="3"/>
      <c r="U25" s="3"/>
      <c r="V25" s="3"/>
      <c r="W25" s="3"/>
      <c r="Y25" s="2"/>
      <c r="Z25" s="3"/>
      <c r="AA25" s="3"/>
      <c r="AB25" s="3"/>
      <c r="AC25" s="3"/>
      <c r="AD25" s="3"/>
      <c r="AE25" s="3"/>
    </row>
    <row r="26" spans="1:31">
      <c r="A26" s="2"/>
      <c r="B26" s="3"/>
      <c r="C26" s="3"/>
      <c r="E26" s="3"/>
      <c r="F26" s="3"/>
      <c r="G26" s="3"/>
      <c r="I26" s="2"/>
      <c r="J26" s="3"/>
      <c r="K26" s="3"/>
      <c r="L26" s="3"/>
      <c r="M26" s="3"/>
      <c r="N26" s="3"/>
      <c r="O26" s="3"/>
      <c r="Q26" s="2"/>
      <c r="R26" s="3"/>
      <c r="S26" s="3"/>
      <c r="T26" s="3"/>
      <c r="U26" s="3"/>
      <c r="V26" s="3"/>
      <c r="W26" s="3"/>
      <c r="Y26" s="2"/>
      <c r="Z26" s="3"/>
      <c r="AA26" s="3"/>
      <c r="AB26" s="3"/>
      <c r="AC26" s="3"/>
      <c r="AD26" s="3"/>
      <c r="AE26" s="3"/>
    </row>
    <row r="27" spans="1:31">
      <c r="A27" s="2"/>
      <c r="B27" s="3"/>
      <c r="C27" s="3"/>
      <c r="E27" s="3"/>
      <c r="F27" s="3"/>
      <c r="G27" s="3"/>
      <c r="I27" s="2"/>
      <c r="J27" s="3"/>
      <c r="K27" s="3"/>
      <c r="L27" s="3"/>
      <c r="M27" s="3"/>
      <c r="N27" s="3"/>
      <c r="O27" s="3"/>
      <c r="Q27" s="2"/>
      <c r="R27" s="3"/>
      <c r="S27" s="3"/>
      <c r="T27" s="3"/>
      <c r="U27" s="3"/>
      <c r="V27" s="3"/>
      <c r="W27" s="3"/>
      <c r="Y27" s="2"/>
      <c r="Z27" s="3"/>
      <c r="AA27" s="3"/>
      <c r="AB27" s="3"/>
      <c r="AC27" s="3"/>
      <c r="AD27" s="3"/>
      <c r="AE27" s="3"/>
    </row>
    <row r="28" spans="1:31">
      <c r="A28" s="2"/>
      <c r="B28" s="3"/>
      <c r="C28" s="3"/>
      <c r="E28" s="3"/>
      <c r="F28" s="3"/>
      <c r="G28" s="3"/>
      <c r="I28" s="2"/>
      <c r="J28" s="3"/>
      <c r="K28" s="3"/>
      <c r="L28" s="3"/>
      <c r="M28" s="3"/>
      <c r="N28" s="3"/>
      <c r="O28" s="3"/>
      <c r="Q28" s="2"/>
      <c r="R28" s="3"/>
      <c r="S28" s="3"/>
      <c r="T28" s="3"/>
      <c r="U28" s="3"/>
      <c r="V28" s="3"/>
      <c r="W28" s="3"/>
      <c r="Y28" s="2"/>
      <c r="Z28" s="3"/>
      <c r="AA28" s="3"/>
      <c r="AB28" s="3"/>
      <c r="AC28" s="3"/>
      <c r="AD28" s="3"/>
      <c r="AE28" s="3"/>
    </row>
    <row r="29" spans="1:31">
      <c r="A29" s="2"/>
      <c r="B29" s="3"/>
      <c r="C29" s="3"/>
      <c r="E29" s="3"/>
      <c r="F29" s="3"/>
      <c r="G29" s="3"/>
      <c r="I29" s="2"/>
      <c r="J29" s="3"/>
      <c r="K29" s="3"/>
      <c r="L29" s="3"/>
      <c r="M29" s="3"/>
      <c r="N29" s="3"/>
      <c r="O29" s="3"/>
      <c r="Q29" s="2"/>
      <c r="R29" s="3"/>
      <c r="S29" s="3"/>
      <c r="T29" s="3"/>
      <c r="U29" s="3"/>
      <c r="V29" s="3"/>
      <c r="W29" s="3"/>
      <c r="Y29" s="2"/>
      <c r="Z29" s="3"/>
      <c r="AA29" s="3"/>
      <c r="AB29" s="3"/>
      <c r="AC29" s="3"/>
      <c r="AD29" s="3"/>
      <c r="AE29" s="3"/>
    </row>
    <row r="30" spans="1:31">
      <c r="A30" s="2"/>
      <c r="B30" s="3"/>
      <c r="C30" s="3"/>
      <c r="E30" s="3"/>
      <c r="F30" s="3"/>
      <c r="G30" s="3"/>
      <c r="I30" s="2"/>
      <c r="J30" s="3"/>
      <c r="K30" s="3"/>
      <c r="L30" s="3"/>
      <c r="M30" s="3"/>
      <c r="N30" s="3"/>
      <c r="O30" s="3"/>
      <c r="Q30" s="2"/>
      <c r="R30" s="3"/>
      <c r="S30" s="3"/>
      <c r="T30" s="3"/>
      <c r="U30" s="3"/>
      <c r="V30" s="3"/>
      <c r="W30" s="3"/>
      <c r="Y30" s="2"/>
      <c r="Z30" s="3"/>
      <c r="AA30" s="3"/>
      <c r="AB30" s="3"/>
      <c r="AC30" s="3"/>
      <c r="AD30" s="3"/>
      <c r="AE30" s="3"/>
    </row>
    <row r="31" spans="1:31">
      <c r="A31" s="2"/>
      <c r="B31" s="3"/>
      <c r="C31" s="3"/>
      <c r="E31" s="3"/>
      <c r="F31" s="3"/>
      <c r="G31" s="3"/>
      <c r="I31" s="2"/>
      <c r="J31" s="3"/>
      <c r="K31" s="3"/>
      <c r="L31" s="3"/>
      <c r="M31" s="3"/>
      <c r="N31" s="3"/>
      <c r="O31" s="3"/>
      <c r="Q31" s="2"/>
      <c r="R31" s="3"/>
      <c r="S31" s="3"/>
      <c r="T31" s="3"/>
      <c r="U31" s="3"/>
      <c r="V31" s="3"/>
      <c r="W31" s="3"/>
      <c r="Y31" s="2"/>
      <c r="Z31" s="3"/>
      <c r="AA31" s="3"/>
      <c r="AB31" s="3"/>
      <c r="AC31" s="3"/>
      <c r="AD31" s="3"/>
      <c r="AE31" s="3"/>
    </row>
    <row r="32" spans="1:31">
      <c r="A32" s="2"/>
      <c r="B32" s="3"/>
      <c r="C32" s="3"/>
      <c r="E32" s="3"/>
      <c r="F32" s="3"/>
      <c r="G32" s="3"/>
      <c r="I32" s="2"/>
      <c r="J32" s="3"/>
      <c r="K32" s="3"/>
      <c r="L32" s="3"/>
      <c r="M32" s="3"/>
      <c r="N32" s="3"/>
      <c r="O32" s="3"/>
      <c r="Q32" s="2"/>
      <c r="R32" s="3"/>
      <c r="S32" s="3"/>
      <c r="T32" s="3"/>
      <c r="U32" s="3"/>
      <c r="V32" s="3"/>
      <c r="W32" s="3"/>
      <c r="Y32" s="2"/>
      <c r="Z32" s="3"/>
      <c r="AA32" s="3"/>
      <c r="AB32" s="3"/>
      <c r="AC32" s="3"/>
      <c r="AD32" s="3"/>
      <c r="AE32" s="3"/>
    </row>
    <row r="33" spans="1:31">
      <c r="A33" s="2"/>
      <c r="B33" s="3"/>
      <c r="C33" s="3"/>
      <c r="E33" s="3"/>
      <c r="F33" s="3"/>
      <c r="G33" s="3"/>
      <c r="I33" s="2"/>
      <c r="J33" s="3"/>
      <c r="K33" s="3"/>
      <c r="L33" s="3"/>
      <c r="M33" s="3"/>
      <c r="N33" s="3"/>
      <c r="O33" s="3"/>
      <c r="Q33" s="2"/>
      <c r="R33" s="3"/>
      <c r="S33" s="3"/>
      <c r="T33" s="3"/>
      <c r="U33" s="3"/>
      <c r="V33" s="3"/>
      <c r="W33" s="3"/>
      <c r="Y33" s="2"/>
      <c r="Z33" s="3"/>
      <c r="AA33" s="3"/>
      <c r="AB33" s="3"/>
      <c r="AC33" s="3"/>
      <c r="AD33" s="3"/>
      <c r="AE33" s="3"/>
    </row>
    <row r="34" spans="1:31">
      <c r="A34" s="2"/>
      <c r="B34" s="3"/>
      <c r="C34" s="3"/>
      <c r="E34" s="3"/>
      <c r="F34" s="3"/>
      <c r="G34" s="3"/>
      <c r="I34" s="2"/>
      <c r="J34" s="3"/>
      <c r="K34" s="3"/>
      <c r="L34" s="3"/>
      <c r="M34" s="3"/>
      <c r="N34" s="3"/>
      <c r="O34" s="3"/>
      <c r="Q34" s="2"/>
      <c r="R34" s="3"/>
      <c r="S34" s="3"/>
      <c r="T34" s="3"/>
      <c r="U34" s="3"/>
      <c r="V34" s="3"/>
      <c r="W34" s="3"/>
      <c r="Y34" s="2"/>
      <c r="Z34" s="3"/>
      <c r="AA34" s="3"/>
      <c r="AB34" s="3"/>
      <c r="AC34" s="3"/>
      <c r="AD34" s="3"/>
      <c r="AE34" s="3"/>
    </row>
    <row r="35" spans="1:31">
      <c r="A35" s="2"/>
      <c r="B35" s="3"/>
      <c r="C35" s="3"/>
      <c r="E35" s="3"/>
      <c r="F35" s="3"/>
      <c r="G35" s="3"/>
      <c r="I35" s="2"/>
      <c r="J35" s="3"/>
      <c r="K35" s="3"/>
      <c r="L35" s="3"/>
      <c r="M35" s="3"/>
      <c r="N35" s="3"/>
      <c r="O35" s="3"/>
      <c r="Q35" s="2"/>
      <c r="R35" s="3"/>
      <c r="S35" s="3"/>
      <c r="T35" s="3"/>
      <c r="U35" s="3"/>
      <c r="V35" s="3"/>
      <c r="W35" s="3"/>
      <c r="Y35" s="2"/>
      <c r="Z35" s="3"/>
      <c r="AA35" s="3"/>
      <c r="AB35" s="3"/>
      <c r="AC35" s="3"/>
      <c r="AD35" s="3"/>
      <c r="AE35" s="3"/>
    </row>
    <row r="36" spans="1:31">
      <c r="A36" s="2"/>
      <c r="B36" s="3"/>
      <c r="C36" s="3"/>
      <c r="E36" s="3"/>
      <c r="F36" s="3"/>
      <c r="G36" s="3"/>
      <c r="I36" s="2"/>
      <c r="J36" s="3"/>
      <c r="K36" s="3"/>
      <c r="L36" s="3"/>
      <c r="M36" s="3"/>
      <c r="N36" s="3"/>
      <c r="O36" s="3"/>
      <c r="Q36" s="2"/>
      <c r="R36" s="3"/>
      <c r="S36" s="3"/>
      <c r="T36" s="3"/>
      <c r="U36" s="3"/>
      <c r="V36" s="3"/>
      <c r="W36" s="3"/>
      <c r="Y36" s="2"/>
      <c r="Z36" s="3"/>
      <c r="AA36" s="3"/>
      <c r="AB36" s="3"/>
      <c r="AC36" s="3"/>
      <c r="AD36" s="3"/>
      <c r="AE36" s="3"/>
    </row>
    <row r="37" spans="1:31">
      <c r="A37" s="2"/>
      <c r="B37" s="3"/>
      <c r="C37" s="3"/>
      <c r="E37" s="3"/>
      <c r="F37" s="3"/>
      <c r="G37" s="3"/>
      <c r="I37" s="2"/>
      <c r="J37" s="3"/>
      <c r="K37" s="3"/>
      <c r="L37" s="3"/>
      <c r="M37" s="3"/>
      <c r="N37" s="3"/>
      <c r="O37" s="3"/>
      <c r="Q37" s="2"/>
      <c r="R37" s="3"/>
      <c r="S37" s="3"/>
      <c r="T37" s="3"/>
      <c r="U37" s="3"/>
      <c r="V37" s="3"/>
      <c r="W37" s="3"/>
      <c r="Y37" s="2"/>
      <c r="Z37" s="3"/>
      <c r="AA37" s="3"/>
      <c r="AB37" s="3"/>
      <c r="AC37" s="3"/>
      <c r="AD37" s="3"/>
      <c r="AE37" s="3"/>
    </row>
    <row r="38" spans="1:31">
      <c r="A38" s="2"/>
      <c r="B38" s="3"/>
      <c r="C38" s="3"/>
      <c r="E38" s="3"/>
      <c r="F38" s="3"/>
      <c r="G38" s="3"/>
      <c r="I38" s="2"/>
      <c r="J38" s="3"/>
      <c r="K38" s="3"/>
      <c r="L38" s="3"/>
      <c r="M38" s="3"/>
      <c r="N38" s="3"/>
      <c r="O38" s="3"/>
      <c r="Q38" s="2"/>
      <c r="R38" s="3"/>
      <c r="S38" s="3"/>
      <c r="T38" s="3"/>
      <c r="U38" s="3"/>
      <c r="V38" s="3"/>
      <c r="W38" s="3"/>
      <c r="Y38" s="2"/>
      <c r="Z38" s="3"/>
      <c r="AA38" s="3"/>
      <c r="AB38" s="3"/>
      <c r="AC38" s="3"/>
      <c r="AD38" s="3"/>
      <c r="AE38" s="3"/>
    </row>
    <row r="39" spans="1:31">
      <c r="A39" s="2"/>
      <c r="B39" s="3"/>
      <c r="C39" s="3"/>
      <c r="E39" s="3"/>
      <c r="F39" s="3"/>
      <c r="G39" s="3"/>
      <c r="I39" s="2"/>
      <c r="J39" s="3"/>
      <c r="K39" s="3"/>
      <c r="L39" s="3"/>
      <c r="M39" s="3"/>
      <c r="N39" s="3"/>
      <c r="O39" s="3"/>
      <c r="Q39" s="2"/>
      <c r="R39" s="3"/>
      <c r="S39" s="3"/>
      <c r="T39" s="3"/>
      <c r="U39" s="3"/>
      <c r="V39" s="3"/>
      <c r="W39" s="3"/>
      <c r="Y39" s="2"/>
      <c r="Z39" s="3"/>
      <c r="AA39" s="3"/>
      <c r="AB39" s="3"/>
      <c r="AC39" s="3"/>
      <c r="AD39" s="3"/>
      <c r="AE39" s="3"/>
    </row>
    <row r="40" spans="1:31">
      <c r="A40" s="2"/>
      <c r="B40" s="3"/>
      <c r="C40" s="3"/>
      <c r="E40" s="3"/>
      <c r="F40" s="3"/>
      <c r="G40" s="3"/>
      <c r="I40" s="2"/>
      <c r="J40" s="3"/>
      <c r="K40" s="3"/>
      <c r="L40" s="3"/>
      <c r="M40" s="3"/>
      <c r="N40" s="3"/>
      <c r="O40" s="3"/>
      <c r="Q40" s="2"/>
      <c r="R40" s="3"/>
      <c r="S40" s="3"/>
      <c r="T40" s="3"/>
      <c r="U40" s="3"/>
      <c r="V40" s="3"/>
      <c r="W40" s="3"/>
      <c r="Y40" s="2"/>
      <c r="Z40" s="3"/>
      <c r="AA40" s="3"/>
      <c r="AB40" s="3"/>
      <c r="AC40" s="3"/>
      <c r="AD40" s="3"/>
      <c r="AE40" s="3"/>
    </row>
    <row r="41" spans="1:31">
      <c r="A41" s="2"/>
      <c r="B41" s="3"/>
      <c r="C41" s="3"/>
      <c r="E41" s="3"/>
      <c r="F41" s="3"/>
      <c r="G41" s="3"/>
      <c r="I41" s="2"/>
      <c r="J41" s="3"/>
      <c r="K41" s="3"/>
      <c r="L41" s="3"/>
      <c r="M41" s="3"/>
      <c r="N41" s="3"/>
      <c r="O41" s="3"/>
      <c r="Q41" s="2"/>
      <c r="R41" s="3"/>
      <c r="S41" s="3"/>
      <c r="T41" s="3"/>
      <c r="U41" s="3"/>
      <c r="V41" s="3"/>
      <c r="W41" s="3"/>
      <c r="Y41" s="2"/>
      <c r="Z41" s="3"/>
      <c r="AA41" s="3"/>
      <c r="AB41" s="3"/>
      <c r="AC41" s="3"/>
      <c r="AD41" s="3"/>
      <c r="AE41" s="3"/>
    </row>
    <row r="42" spans="1:31">
      <c r="A42" s="2"/>
      <c r="B42" s="3"/>
      <c r="C42" s="3"/>
      <c r="E42" s="3"/>
      <c r="F42" s="3"/>
      <c r="G42" s="3"/>
      <c r="I42" s="2"/>
      <c r="J42" s="3"/>
      <c r="K42" s="3"/>
      <c r="L42" s="3"/>
      <c r="M42" s="3"/>
      <c r="N42" s="3"/>
      <c r="O42" s="3"/>
      <c r="Q42" s="2"/>
      <c r="R42" s="3"/>
      <c r="S42" s="3"/>
      <c r="T42" s="3"/>
      <c r="U42" s="3"/>
      <c r="V42" s="3"/>
      <c r="W42" s="3"/>
      <c r="Y42" s="2"/>
      <c r="Z42" s="3"/>
      <c r="AA42" s="3"/>
      <c r="AB42" s="3"/>
      <c r="AC42" s="3"/>
      <c r="AD42" s="3"/>
      <c r="AE42" s="3"/>
    </row>
    <row r="43" spans="1:31">
      <c r="A43" s="2"/>
      <c r="B43" s="3"/>
      <c r="C43" s="3"/>
      <c r="E43" s="3"/>
      <c r="F43" s="3"/>
      <c r="G43" s="3"/>
      <c r="I43" s="2"/>
      <c r="J43" s="3"/>
      <c r="K43" s="3"/>
      <c r="L43" s="3"/>
      <c r="M43" s="3"/>
      <c r="N43" s="3"/>
      <c r="O43" s="3"/>
      <c r="Q43" s="2"/>
      <c r="R43" s="3"/>
      <c r="S43" s="3"/>
      <c r="T43" s="3"/>
      <c r="U43" s="3"/>
      <c r="V43" s="3"/>
      <c r="W43" s="3"/>
      <c r="Y43" s="2"/>
      <c r="Z43" s="3"/>
      <c r="AA43" s="3"/>
      <c r="AB43" s="3"/>
      <c r="AC43" s="3"/>
      <c r="AD43" s="3"/>
      <c r="AE43" s="3"/>
    </row>
    <row r="44" spans="1:31">
      <c r="A44" s="2"/>
      <c r="B44" s="3"/>
      <c r="C44" s="3"/>
      <c r="E44" s="3"/>
      <c r="F44" s="3"/>
      <c r="G44" s="3"/>
      <c r="I44" s="2"/>
      <c r="J44" s="3"/>
      <c r="K44" s="3"/>
      <c r="L44" s="3"/>
      <c r="M44" s="3"/>
      <c r="N44" s="3"/>
      <c r="O44" s="3"/>
      <c r="Q44" s="2"/>
      <c r="R44" s="3"/>
      <c r="S44" s="3"/>
      <c r="T44" s="3"/>
      <c r="U44" s="3"/>
      <c r="V44" s="3"/>
      <c r="W44" s="3"/>
      <c r="Y44" s="2"/>
      <c r="Z44" s="3"/>
      <c r="AA44" s="3"/>
      <c r="AB44" s="3"/>
      <c r="AC44" s="3"/>
      <c r="AD44" s="3"/>
      <c r="AE44" s="3"/>
    </row>
    <row r="45" spans="1:31">
      <c r="A45" s="2"/>
      <c r="B45" s="3"/>
      <c r="C45" s="3"/>
      <c r="E45" s="3"/>
      <c r="F45" s="3"/>
      <c r="G45" s="3"/>
      <c r="I45" s="2"/>
      <c r="J45" s="3"/>
      <c r="K45" s="3"/>
      <c r="L45" s="3"/>
      <c r="M45" s="3"/>
      <c r="N45" s="3"/>
      <c r="O45" s="3"/>
      <c r="Q45" s="2"/>
      <c r="R45" s="3"/>
      <c r="S45" s="3"/>
      <c r="T45" s="3"/>
      <c r="U45" s="3"/>
      <c r="V45" s="3"/>
      <c r="W45" s="3"/>
      <c r="Y45" s="2"/>
      <c r="Z45" s="3"/>
      <c r="AA45" s="3"/>
      <c r="AB45" s="3"/>
      <c r="AC45" s="3"/>
      <c r="AD45" s="3"/>
      <c r="AE45" s="3"/>
    </row>
    <row r="46" spans="1:31">
      <c r="A46" s="2"/>
      <c r="B46" s="3"/>
      <c r="C46" s="3"/>
      <c r="E46" s="3"/>
      <c r="F46" s="3"/>
      <c r="G46" s="3"/>
      <c r="I46" s="2"/>
      <c r="J46" s="3"/>
      <c r="K46" s="3"/>
      <c r="L46" s="3"/>
      <c r="M46" s="3"/>
      <c r="N46" s="3"/>
      <c r="O46" s="3"/>
      <c r="Q46" s="2"/>
      <c r="R46" s="3"/>
      <c r="S46" s="3"/>
      <c r="T46" s="3"/>
      <c r="U46" s="3"/>
      <c r="V46" s="3"/>
      <c r="W46" s="3"/>
      <c r="Y46" s="2"/>
      <c r="Z46" s="3"/>
      <c r="AA46" s="3"/>
      <c r="AB46" s="3"/>
      <c r="AC46" s="3"/>
      <c r="AD46" s="3"/>
      <c r="AE46" s="3"/>
    </row>
    <row r="47" spans="1:31">
      <c r="A47" s="2"/>
      <c r="B47" s="3"/>
      <c r="C47" s="3"/>
      <c r="E47" s="3"/>
      <c r="F47" s="3"/>
      <c r="G47" s="3"/>
      <c r="I47" s="2"/>
      <c r="J47" s="3"/>
      <c r="K47" s="3"/>
      <c r="L47" s="3"/>
      <c r="M47" s="3"/>
      <c r="N47" s="3"/>
      <c r="O47" s="3"/>
      <c r="Q47" s="2"/>
      <c r="R47" s="3"/>
      <c r="S47" s="3"/>
      <c r="T47" s="3"/>
      <c r="U47" s="3"/>
      <c r="V47" s="3"/>
      <c r="W47" s="3"/>
      <c r="Y47" s="2"/>
      <c r="Z47" s="3"/>
      <c r="AA47" s="3"/>
      <c r="AB47" s="3"/>
      <c r="AC47" s="3"/>
      <c r="AD47" s="3"/>
      <c r="AE47" s="3"/>
    </row>
    <row r="48" spans="1:31">
      <c r="A48" s="2"/>
      <c r="B48" s="3"/>
      <c r="C48" s="3"/>
      <c r="E48" s="3"/>
      <c r="F48" s="3"/>
      <c r="G48" s="3"/>
      <c r="I48" s="2"/>
      <c r="J48" s="3"/>
      <c r="K48" s="3"/>
      <c r="L48" s="3"/>
      <c r="M48" s="3"/>
      <c r="N48" s="3"/>
      <c r="O48" s="3"/>
      <c r="Q48" s="2"/>
      <c r="R48" s="3"/>
      <c r="S48" s="3"/>
      <c r="T48" s="3"/>
      <c r="U48" s="3"/>
      <c r="V48" s="3"/>
      <c r="W48" s="3"/>
      <c r="Y48" s="2"/>
      <c r="Z48" s="3"/>
      <c r="AA48" s="3"/>
      <c r="AB48" s="3"/>
      <c r="AC48" s="3"/>
      <c r="AD48" s="3"/>
      <c r="AE48" s="3"/>
    </row>
    <row r="49" spans="1:31">
      <c r="A49" s="2"/>
      <c r="B49" s="3"/>
      <c r="C49" s="3"/>
      <c r="E49" s="3"/>
      <c r="F49" s="3"/>
      <c r="G49" s="3"/>
      <c r="I49" s="2"/>
      <c r="J49" s="3"/>
      <c r="K49" s="3"/>
      <c r="L49" s="3"/>
      <c r="M49" s="3"/>
      <c r="N49" s="3"/>
      <c r="O49" s="3"/>
      <c r="Q49" s="2"/>
      <c r="R49" s="3"/>
      <c r="S49" s="3"/>
      <c r="T49" s="3"/>
      <c r="U49" s="3"/>
      <c r="V49" s="3"/>
      <c r="W49" s="3"/>
      <c r="Y49" s="2"/>
      <c r="Z49" s="3"/>
      <c r="AA49" s="3"/>
      <c r="AB49" s="3"/>
      <c r="AC49" s="3"/>
      <c r="AD49" s="3"/>
      <c r="AE49" s="3"/>
    </row>
    <row r="50" spans="1:31">
      <c r="A50" s="2"/>
      <c r="B50" s="3"/>
      <c r="C50" s="3"/>
      <c r="E50" s="3"/>
      <c r="F50" s="3"/>
      <c r="G50" s="3"/>
      <c r="I50" s="2"/>
      <c r="J50" s="3"/>
      <c r="K50" s="3"/>
      <c r="L50" s="3"/>
      <c r="M50" s="3"/>
      <c r="N50" s="3"/>
      <c r="O50" s="3"/>
      <c r="Q50" s="2"/>
      <c r="R50" s="3"/>
      <c r="S50" s="3"/>
      <c r="T50" s="3"/>
      <c r="U50" s="3"/>
      <c r="V50" s="3"/>
      <c r="W50" s="3"/>
      <c r="Y50" s="2"/>
      <c r="Z50" s="3"/>
      <c r="AA50" s="3"/>
      <c r="AB50" s="3"/>
      <c r="AC50" s="3"/>
      <c r="AD50" s="3"/>
      <c r="AE50" s="3"/>
    </row>
    <row r="51" spans="1:31">
      <c r="A51" s="2"/>
      <c r="B51" s="3"/>
      <c r="C51" s="3"/>
      <c r="E51" s="3"/>
      <c r="F51" s="3"/>
      <c r="G51" s="3"/>
      <c r="I51" s="2"/>
      <c r="J51" s="3"/>
      <c r="K51" s="3"/>
      <c r="L51" s="3"/>
      <c r="M51" s="3"/>
      <c r="N51" s="3"/>
      <c r="O51" s="3"/>
      <c r="Q51" s="2"/>
      <c r="R51" s="3"/>
      <c r="S51" s="3"/>
      <c r="T51" s="3"/>
      <c r="U51" s="3"/>
      <c r="V51" s="3"/>
      <c r="W51" s="3"/>
      <c r="Y51" s="2"/>
      <c r="Z51" s="3"/>
      <c r="AA51" s="3"/>
      <c r="AB51" s="3"/>
      <c r="AC51" s="3"/>
      <c r="AD51" s="3"/>
      <c r="AE51" s="3"/>
    </row>
    <row r="52" spans="1:31">
      <c r="A52" s="2"/>
      <c r="B52" s="3"/>
      <c r="C52" s="3"/>
      <c r="E52" s="3"/>
      <c r="F52" s="3"/>
      <c r="G52" s="3"/>
      <c r="I52" s="2"/>
      <c r="J52" s="3"/>
      <c r="K52" s="3"/>
      <c r="L52" s="3"/>
      <c r="M52" s="3"/>
      <c r="N52" s="3"/>
      <c r="O52" s="3"/>
      <c r="Q52" s="2"/>
      <c r="R52" s="3"/>
      <c r="S52" s="3"/>
      <c r="T52" s="3"/>
      <c r="U52" s="3"/>
      <c r="V52" s="3"/>
      <c r="W52" s="3"/>
      <c r="Y52" s="2"/>
      <c r="Z52" s="3"/>
      <c r="AA52" s="3"/>
      <c r="AB52" s="3"/>
      <c r="AC52" s="3"/>
      <c r="AD52" s="3"/>
      <c r="AE52" s="3"/>
    </row>
    <row r="53" spans="1:31">
      <c r="A53" s="2"/>
      <c r="B53" s="3"/>
      <c r="C53" s="3"/>
      <c r="E53" s="3"/>
      <c r="F53" s="3"/>
      <c r="G53" s="3"/>
      <c r="I53" s="2"/>
      <c r="J53" s="3"/>
      <c r="K53" s="3"/>
      <c r="L53" s="3"/>
      <c r="M53" s="3"/>
      <c r="N53" s="3"/>
      <c r="O53" s="3"/>
      <c r="Q53" s="2"/>
      <c r="R53" s="3"/>
      <c r="S53" s="3"/>
      <c r="T53" s="3"/>
      <c r="U53" s="3"/>
      <c r="V53" s="3"/>
      <c r="W53" s="3"/>
      <c r="Y53" s="2"/>
      <c r="Z53" s="3"/>
      <c r="AA53" s="3"/>
      <c r="AB53" s="3"/>
      <c r="AC53" s="3"/>
      <c r="AD53" s="3"/>
      <c r="AE53" s="3"/>
    </row>
    <row r="54" spans="1:31">
      <c r="A54" s="2"/>
      <c r="B54" s="3"/>
      <c r="C54" s="3"/>
      <c r="E54" s="3"/>
      <c r="F54" s="3"/>
      <c r="G54" s="3"/>
      <c r="I54" s="2"/>
      <c r="J54" s="3"/>
      <c r="K54" s="3"/>
      <c r="L54" s="3"/>
      <c r="M54" s="3"/>
      <c r="N54" s="3"/>
      <c r="O54" s="3"/>
      <c r="Q54" s="2"/>
      <c r="R54" s="3"/>
      <c r="S54" s="3"/>
      <c r="T54" s="3"/>
      <c r="U54" s="3"/>
      <c r="V54" s="3"/>
      <c r="W54" s="3"/>
      <c r="Y54" s="2"/>
      <c r="Z54" s="3"/>
      <c r="AA54" s="3"/>
      <c r="AB54" s="3"/>
      <c r="AC54" s="3"/>
      <c r="AD54" s="3"/>
      <c r="AE54" s="3"/>
    </row>
    <row r="55" spans="1:31">
      <c r="A55" s="2"/>
      <c r="B55" s="3"/>
      <c r="C55" s="3"/>
      <c r="E55" s="3"/>
      <c r="F55" s="3"/>
      <c r="G55" s="3"/>
      <c r="I55" s="2"/>
      <c r="J55" s="3"/>
      <c r="K55" s="3"/>
      <c r="L55" s="3"/>
      <c r="M55" s="3"/>
      <c r="N55" s="3"/>
      <c r="O55" s="3"/>
      <c r="Q55" s="2"/>
      <c r="R55" s="3"/>
      <c r="S55" s="3"/>
      <c r="T55" s="3"/>
      <c r="U55" s="3"/>
      <c r="V55" s="3"/>
      <c r="W55" s="3"/>
      <c r="Y55" s="2"/>
      <c r="Z55" s="3"/>
      <c r="AA55" s="3"/>
      <c r="AB55" s="3"/>
      <c r="AC55" s="3"/>
      <c r="AD55" s="3"/>
      <c r="AE55" s="3"/>
    </row>
    <row r="56" spans="1:31">
      <c r="A56" s="2"/>
      <c r="B56" s="3"/>
      <c r="C56" s="3"/>
      <c r="E56" s="3"/>
      <c r="F56" s="3"/>
      <c r="G56" s="3"/>
      <c r="I56" s="2"/>
      <c r="J56" s="3"/>
      <c r="K56" s="3"/>
      <c r="L56" s="3"/>
      <c r="M56" s="3"/>
      <c r="N56" s="3"/>
      <c r="O56" s="3"/>
      <c r="Q56" s="2"/>
      <c r="R56" s="3"/>
      <c r="S56" s="3"/>
      <c r="T56" s="3"/>
      <c r="U56" s="3"/>
      <c r="V56" s="3"/>
      <c r="W56" s="3"/>
      <c r="Y56" s="2"/>
      <c r="Z56" s="3"/>
      <c r="AA56" s="3"/>
      <c r="AB56" s="3"/>
      <c r="AC56" s="3"/>
      <c r="AD56" s="3"/>
      <c r="AE56" s="3"/>
    </row>
    <row r="57" spans="1:31">
      <c r="A57" s="2"/>
      <c r="B57" s="3"/>
      <c r="C57" s="3"/>
      <c r="E57" s="3"/>
      <c r="F57" s="3"/>
      <c r="G57" s="3"/>
      <c r="I57" s="2"/>
      <c r="J57" s="3"/>
      <c r="K57" s="3"/>
      <c r="L57" s="3"/>
      <c r="M57" s="3"/>
      <c r="N57" s="3"/>
      <c r="O57" s="3"/>
      <c r="Q57" s="2"/>
      <c r="R57" s="3"/>
      <c r="S57" s="3"/>
      <c r="T57" s="3"/>
      <c r="U57" s="3"/>
      <c r="V57" s="3"/>
      <c r="W57" s="3"/>
      <c r="Y57" s="2"/>
      <c r="Z57" s="3"/>
      <c r="AA57" s="3"/>
      <c r="AB57" s="3"/>
      <c r="AC57" s="3"/>
      <c r="AD57" s="3"/>
      <c r="AE57" s="3"/>
    </row>
    <row r="58" spans="1:31">
      <c r="A58" s="2"/>
      <c r="B58" s="3"/>
      <c r="C58" s="3"/>
      <c r="E58" s="3"/>
      <c r="F58" s="3"/>
      <c r="G58" s="3"/>
      <c r="I58" s="2"/>
      <c r="J58" s="3"/>
      <c r="K58" s="3"/>
      <c r="L58" s="3"/>
      <c r="M58" s="3"/>
      <c r="N58" s="3"/>
      <c r="O58" s="3"/>
      <c r="Q58" s="2"/>
      <c r="R58" s="3"/>
      <c r="S58" s="3"/>
      <c r="T58" s="3"/>
      <c r="U58" s="3"/>
      <c r="V58" s="3"/>
      <c r="W58" s="3"/>
      <c r="Y58" s="2"/>
      <c r="Z58" s="3"/>
      <c r="AA58" s="3"/>
      <c r="AB58" s="3"/>
      <c r="AC58" s="3"/>
      <c r="AD58" s="3"/>
      <c r="AE58" s="3"/>
    </row>
    <row r="59" spans="1:31">
      <c r="A59" s="2"/>
      <c r="B59" s="3"/>
      <c r="C59" s="3"/>
      <c r="E59" s="3"/>
      <c r="F59" s="3"/>
      <c r="G59" s="3"/>
      <c r="I59" s="2"/>
      <c r="J59" s="3"/>
      <c r="K59" s="3"/>
      <c r="L59" s="3"/>
      <c r="M59" s="3"/>
      <c r="N59" s="3"/>
      <c r="O59" s="3"/>
      <c r="Q59" s="2"/>
      <c r="R59" s="3"/>
      <c r="S59" s="3"/>
      <c r="T59" s="3"/>
      <c r="U59" s="3"/>
      <c r="V59" s="3"/>
      <c r="W59" s="3"/>
      <c r="Y59" s="2"/>
      <c r="Z59" s="3"/>
      <c r="AA59" s="3"/>
      <c r="AB59" s="3"/>
      <c r="AC59" s="3"/>
      <c r="AD59" s="3"/>
      <c r="AE59" s="3"/>
    </row>
    <row r="60" spans="1:31">
      <c r="A60" s="2"/>
      <c r="B60" s="3"/>
      <c r="C60" s="3"/>
      <c r="E60" s="3"/>
      <c r="F60" s="3"/>
      <c r="G60" s="3"/>
      <c r="I60" s="2"/>
      <c r="J60" s="3"/>
      <c r="K60" s="3"/>
      <c r="L60" s="3"/>
      <c r="M60" s="3"/>
      <c r="N60" s="3"/>
      <c r="O60" s="3"/>
      <c r="Q60" s="2"/>
      <c r="R60" s="3"/>
      <c r="S60" s="3"/>
      <c r="T60" s="3"/>
      <c r="U60" s="3"/>
      <c r="V60" s="3"/>
      <c r="W60" s="3"/>
      <c r="Y60" s="2"/>
      <c r="Z60" s="3"/>
      <c r="AA60" s="3"/>
      <c r="AB60" s="3"/>
      <c r="AC60" s="3"/>
      <c r="AD60" s="3"/>
      <c r="AE60" s="3"/>
    </row>
    <row r="61" spans="1:31">
      <c r="A61" s="2"/>
      <c r="B61" s="3"/>
      <c r="C61" s="3"/>
      <c r="E61" s="3"/>
      <c r="F61" s="3"/>
      <c r="G61" s="3"/>
      <c r="I61" s="2"/>
      <c r="J61" s="3"/>
      <c r="K61" s="3"/>
      <c r="L61" s="3"/>
      <c r="M61" s="3"/>
      <c r="N61" s="3"/>
      <c r="O61" s="3"/>
      <c r="Q61" s="2"/>
      <c r="R61" s="3"/>
      <c r="S61" s="3"/>
      <c r="T61" s="3"/>
      <c r="U61" s="3"/>
      <c r="V61" s="3"/>
      <c r="W61" s="3"/>
      <c r="Y61" s="2"/>
      <c r="Z61" s="3"/>
      <c r="AA61" s="3"/>
      <c r="AB61" s="3"/>
      <c r="AC61" s="3"/>
      <c r="AD61" s="3"/>
      <c r="AE61" s="3"/>
    </row>
    <row r="62" spans="1:31">
      <c r="A62" s="2"/>
      <c r="B62" s="3"/>
      <c r="C62" s="3"/>
      <c r="E62" s="3"/>
      <c r="F62" s="3"/>
      <c r="G62" s="3"/>
      <c r="I62" s="2"/>
      <c r="J62" s="3"/>
      <c r="K62" s="3"/>
      <c r="L62" s="3"/>
      <c r="M62" s="3"/>
      <c r="N62" s="3"/>
      <c r="O62" s="3"/>
      <c r="Q62" s="2"/>
      <c r="R62" s="3"/>
      <c r="S62" s="3"/>
      <c r="T62" s="3"/>
      <c r="U62" s="3"/>
      <c r="V62" s="3"/>
      <c r="W62" s="3"/>
      <c r="Y62" s="2"/>
      <c r="Z62" s="3"/>
      <c r="AA62" s="3"/>
      <c r="AB62" s="3"/>
      <c r="AC62" s="3"/>
      <c r="AD62" s="3"/>
      <c r="AE62" s="3"/>
    </row>
    <row r="63" spans="1:31">
      <c r="A63" s="2"/>
      <c r="B63" s="3"/>
      <c r="C63" s="3"/>
      <c r="E63" s="3"/>
      <c r="F63" s="3"/>
      <c r="G63" s="3"/>
      <c r="I63" s="2"/>
      <c r="J63" s="3"/>
      <c r="K63" s="3"/>
      <c r="L63" s="3"/>
      <c r="M63" s="3"/>
      <c r="N63" s="3"/>
      <c r="O63" s="3"/>
      <c r="Q63" s="2"/>
      <c r="R63" s="3"/>
      <c r="S63" s="3"/>
      <c r="T63" s="3"/>
      <c r="U63" s="3"/>
      <c r="V63" s="3"/>
      <c r="W63" s="3"/>
      <c r="Y63" s="2"/>
      <c r="Z63" s="3"/>
      <c r="AA63" s="3"/>
      <c r="AB63" s="3"/>
      <c r="AC63" s="3"/>
      <c r="AD63" s="3"/>
      <c r="AE63" s="3"/>
    </row>
    <row r="64" spans="1:31">
      <c r="A64" s="2"/>
      <c r="B64" s="3"/>
      <c r="C64" s="3"/>
      <c r="E64" s="3"/>
      <c r="F64" s="3"/>
      <c r="G64" s="3"/>
      <c r="I64" s="2"/>
      <c r="J64" s="3"/>
      <c r="K64" s="3"/>
      <c r="L64" s="3"/>
      <c r="M64" s="3"/>
      <c r="N64" s="3"/>
      <c r="O64" s="3"/>
      <c r="Q64" s="2"/>
      <c r="R64" s="3"/>
      <c r="S64" s="3"/>
      <c r="T64" s="3"/>
      <c r="U64" s="3"/>
      <c r="V64" s="3"/>
      <c r="W64" s="3"/>
      <c r="Y64" s="2"/>
      <c r="Z64" s="3"/>
      <c r="AA64" s="3"/>
      <c r="AB64" s="3"/>
      <c r="AC64" s="3"/>
      <c r="AD64" s="3"/>
      <c r="AE64" s="3"/>
    </row>
    <row r="65" spans="1:31">
      <c r="A65" s="2"/>
      <c r="B65" s="3"/>
      <c r="C65" s="3"/>
      <c r="E65" s="3"/>
      <c r="F65" s="3"/>
      <c r="G65" s="3"/>
      <c r="I65" s="2"/>
      <c r="J65" s="3"/>
      <c r="K65" s="3"/>
      <c r="L65" s="3"/>
      <c r="M65" s="3"/>
      <c r="N65" s="3"/>
      <c r="O65" s="3"/>
      <c r="Q65" s="2"/>
      <c r="R65" s="3"/>
      <c r="S65" s="3"/>
      <c r="T65" s="3"/>
      <c r="U65" s="3"/>
      <c r="V65" s="3"/>
      <c r="W65" s="3"/>
      <c r="Y65" s="2"/>
      <c r="Z65" s="3"/>
      <c r="AA65" s="3"/>
      <c r="AB65" s="3"/>
      <c r="AC65" s="3"/>
      <c r="AD65" s="3"/>
      <c r="AE65" s="3"/>
    </row>
    <row r="66" spans="1:31">
      <c r="A66" s="2"/>
      <c r="B66" s="3"/>
      <c r="C66" s="3"/>
      <c r="E66" s="3"/>
      <c r="F66" s="3"/>
      <c r="G66" s="3"/>
      <c r="I66" s="2"/>
      <c r="J66" s="3"/>
      <c r="K66" s="3"/>
      <c r="L66" s="3"/>
      <c r="M66" s="3"/>
      <c r="N66" s="3"/>
      <c r="O66" s="3"/>
      <c r="Q66" s="2"/>
      <c r="R66" s="3"/>
      <c r="S66" s="3"/>
      <c r="T66" s="3"/>
      <c r="U66" s="3"/>
      <c r="V66" s="3"/>
      <c r="W66" s="3"/>
      <c r="Y66" s="2"/>
      <c r="Z66" s="3"/>
      <c r="AA66" s="3"/>
      <c r="AB66" s="3"/>
      <c r="AC66" s="3"/>
      <c r="AD66" s="3"/>
      <c r="AE66" s="3"/>
    </row>
    <row r="67" spans="1:31">
      <c r="A67" s="2"/>
      <c r="B67" s="3"/>
      <c r="C67" s="3"/>
      <c r="E67" s="3"/>
      <c r="F67" s="3"/>
      <c r="G67" s="3"/>
      <c r="I67" s="2"/>
      <c r="J67" s="3"/>
      <c r="K67" s="3"/>
      <c r="L67" s="3"/>
      <c r="M67" s="3"/>
      <c r="N67" s="3"/>
      <c r="O67" s="3"/>
      <c r="Q67" s="2"/>
      <c r="R67" s="3"/>
      <c r="S67" s="3"/>
      <c r="T67" s="3"/>
      <c r="U67" s="3"/>
      <c r="V67" s="3"/>
      <c r="W67" s="3"/>
      <c r="Y67" s="2"/>
      <c r="Z67" s="3"/>
      <c r="AA67" s="3"/>
      <c r="AB67" s="3"/>
      <c r="AC67" s="3"/>
      <c r="AD67" s="3"/>
      <c r="AE67" s="3"/>
    </row>
    <row r="68" spans="1:31">
      <c r="A68" s="2"/>
      <c r="B68" s="3"/>
      <c r="C68" s="3"/>
      <c r="E68" s="3"/>
      <c r="F68" s="3"/>
      <c r="G68" s="3"/>
      <c r="I68" s="2"/>
      <c r="J68" s="3"/>
      <c r="K68" s="3"/>
      <c r="L68" s="3"/>
      <c r="M68" s="3"/>
      <c r="N68" s="3"/>
      <c r="O68" s="3"/>
      <c r="Q68" s="2"/>
      <c r="R68" s="3"/>
      <c r="S68" s="3"/>
      <c r="T68" s="3"/>
      <c r="U68" s="3"/>
      <c r="V68" s="3"/>
      <c r="W68" s="3"/>
      <c r="Y68" s="2"/>
      <c r="Z68" s="3"/>
      <c r="AA68" s="3"/>
      <c r="AB68" s="3"/>
      <c r="AC68" s="3"/>
      <c r="AD68" s="3"/>
      <c r="AE68" s="3"/>
    </row>
    <row r="69" spans="1:31">
      <c r="A69" s="2"/>
      <c r="B69" s="3"/>
      <c r="C69" s="3"/>
      <c r="E69" s="3"/>
      <c r="F69" s="3"/>
      <c r="G69" s="3"/>
      <c r="I69" s="2"/>
      <c r="J69" s="3"/>
      <c r="K69" s="3"/>
      <c r="L69" s="3"/>
      <c r="M69" s="3"/>
      <c r="N69" s="3"/>
      <c r="O69" s="3"/>
      <c r="Q69" s="2"/>
      <c r="R69" s="3"/>
      <c r="S69" s="3"/>
      <c r="T69" s="3"/>
      <c r="U69" s="3"/>
      <c r="V69" s="3"/>
      <c r="W69" s="3"/>
      <c r="Y69" s="2"/>
      <c r="Z69" s="3"/>
      <c r="AA69" s="3"/>
      <c r="AB69" s="3"/>
      <c r="AC69" s="3"/>
      <c r="AD69" s="3"/>
      <c r="AE69" s="3"/>
    </row>
    <row r="70" spans="1:31">
      <c r="A70" s="2"/>
      <c r="B70" s="3"/>
      <c r="C70" s="3"/>
      <c r="E70" s="3"/>
      <c r="F70" s="3"/>
      <c r="G70" s="3"/>
      <c r="I70" s="2"/>
      <c r="J70" s="3"/>
      <c r="K70" s="3"/>
      <c r="L70" s="3"/>
      <c r="M70" s="3"/>
      <c r="N70" s="3"/>
      <c r="O70" s="3"/>
      <c r="Q70" s="2"/>
      <c r="R70" s="3"/>
      <c r="S70" s="3"/>
      <c r="T70" s="3"/>
      <c r="U70" s="3"/>
      <c r="V70" s="3"/>
      <c r="W70" s="3"/>
      <c r="Y70" s="2"/>
      <c r="Z70" s="3"/>
      <c r="AA70" s="3"/>
      <c r="AB70" s="3"/>
      <c r="AC70" s="3"/>
      <c r="AD70" s="3"/>
      <c r="AE70" s="3"/>
    </row>
    <row r="71" spans="1:31">
      <c r="A71" s="2"/>
      <c r="B71" s="3"/>
      <c r="C71" s="3"/>
      <c r="E71" s="3"/>
      <c r="F71" s="3"/>
      <c r="G71" s="3"/>
      <c r="I71" s="2"/>
      <c r="J71" s="3"/>
      <c r="K71" s="3"/>
      <c r="L71" s="3"/>
      <c r="M71" s="3"/>
      <c r="N71" s="3"/>
      <c r="O71" s="3"/>
      <c r="Q71" s="2"/>
      <c r="R71" s="3"/>
      <c r="S71" s="3"/>
      <c r="T71" s="3"/>
      <c r="U71" s="3"/>
      <c r="V71" s="3"/>
      <c r="W71" s="3"/>
      <c r="Y71" s="2"/>
      <c r="Z71" s="3"/>
      <c r="AA71" s="3"/>
      <c r="AB71" s="3"/>
      <c r="AC71" s="3"/>
      <c r="AD71" s="3"/>
      <c r="AE71" s="3"/>
    </row>
    <row r="72" spans="1:31">
      <c r="A72" s="2"/>
      <c r="B72" s="3"/>
      <c r="C72" s="3"/>
      <c r="E72" s="3"/>
      <c r="F72" s="3"/>
      <c r="G72" s="3"/>
      <c r="I72" s="2"/>
      <c r="J72" s="3"/>
      <c r="K72" s="3"/>
      <c r="L72" s="3"/>
      <c r="M72" s="3"/>
      <c r="N72" s="3"/>
      <c r="O72" s="3"/>
      <c r="Q72" s="2"/>
      <c r="R72" s="3"/>
      <c r="S72" s="3"/>
      <c r="T72" s="3"/>
      <c r="U72" s="3"/>
      <c r="V72" s="3"/>
      <c r="W72" s="3"/>
      <c r="Y72" s="2"/>
      <c r="Z72" s="3"/>
      <c r="AA72" s="3"/>
      <c r="AB72" s="3"/>
      <c r="AC72" s="3"/>
      <c r="AD72" s="3"/>
    </row>
    <row r="73" spans="1:31">
      <c r="A73" s="2"/>
      <c r="B73" s="3"/>
      <c r="C73" s="3"/>
      <c r="E73" s="3"/>
      <c r="F73" s="3"/>
      <c r="G73" s="3"/>
      <c r="I73" s="2"/>
      <c r="J73" s="3"/>
      <c r="K73" s="3"/>
      <c r="L73" s="3"/>
      <c r="M73" s="3"/>
      <c r="N73" s="3"/>
      <c r="O73" s="3"/>
      <c r="Q73" s="2"/>
      <c r="R73" s="3"/>
      <c r="S73" s="3"/>
      <c r="T73" s="3"/>
      <c r="U73" s="3"/>
      <c r="V73" s="3"/>
      <c r="W73" s="3"/>
      <c r="Y73" s="2"/>
      <c r="Z73" s="3"/>
      <c r="AA73" s="3"/>
      <c r="AB73" s="3"/>
      <c r="AC73" s="3"/>
      <c r="AD73" s="3"/>
      <c r="AE73" s="3"/>
    </row>
    <row r="74" spans="1:31">
      <c r="A74" s="2"/>
      <c r="B74" s="3"/>
      <c r="C74" s="3"/>
      <c r="E74" s="3"/>
      <c r="F74" s="3"/>
      <c r="G74" s="3"/>
      <c r="I74" s="2"/>
      <c r="J74" s="3"/>
      <c r="K74" s="3"/>
      <c r="L74" s="3"/>
      <c r="M74" s="3"/>
      <c r="N74" s="3"/>
      <c r="O74" s="3"/>
      <c r="Q74" s="2"/>
      <c r="R74" s="3"/>
      <c r="S74" s="3"/>
      <c r="T74" s="3"/>
      <c r="U74" s="3"/>
      <c r="V74" s="3"/>
      <c r="W74" s="3"/>
      <c r="Y74" s="2"/>
      <c r="Z74" s="3"/>
      <c r="AA74" s="3"/>
      <c r="AB74" s="3"/>
      <c r="AC74" s="3"/>
      <c r="AD74" s="3"/>
      <c r="AE74" s="3"/>
    </row>
    <row r="75" spans="1:31">
      <c r="A75" s="2"/>
      <c r="B75" s="3"/>
      <c r="C75" s="3"/>
      <c r="E75" s="3"/>
      <c r="F75" s="3"/>
      <c r="G75" s="3"/>
      <c r="I75" s="2"/>
      <c r="J75" s="3"/>
      <c r="K75" s="3"/>
      <c r="L75" s="3"/>
      <c r="M75" s="3"/>
      <c r="N75" s="3"/>
      <c r="O75" s="3"/>
      <c r="Q75" s="2"/>
      <c r="R75" s="3"/>
      <c r="S75" s="3"/>
      <c r="T75" s="3"/>
      <c r="U75" s="3"/>
      <c r="V75" s="3"/>
      <c r="W75" s="3"/>
      <c r="Y75" s="2"/>
      <c r="Z75" s="3"/>
      <c r="AA75" s="3"/>
      <c r="AB75" s="3"/>
      <c r="AC75" s="3"/>
      <c r="AD75" s="3"/>
      <c r="AE75" s="3"/>
    </row>
    <row r="76" spans="1:31">
      <c r="A76" s="2"/>
      <c r="B76" s="3"/>
      <c r="C76" s="3"/>
      <c r="E76" s="3"/>
      <c r="F76" s="3"/>
      <c r="G76" s="3"/>
      <c r="I76" s="2"/>
      <c r="J76" s="3"/>
      <c r="K76" s="3"/>
      <c r="L76" s="3"/>
      <c r="M76" s="3"/>
      <c r="N76" s="3"/>
      <c r="O76" s="3"/>
      <c r="Q76" s="2"/>
      <c r="R76" s="3"/>
      <c r="S76" s="3"/>
      <c r="T76" s="3"/>
      <c r="U76" s="3"/>
      <c r="V76" s="3"/>
      <c r="W76" s="3"/>
      <c r="Y76" s="2"/>
      <c r="Z76" s="3"/>
      <c r="AA76" s="3"/>
      <c r="AB76" s="3"/>
      <c r="AC76" s="3"/>
      <c r="AD76" s="3"/>
      <c r="AE76" s="3"/>
    </row>
    <row r="77" spans="1:31">
      <c r="A77" s="2"/>
      <c r="B77" s="3"/>
      <c r="C77" s="3"/>
      <c r="E77" s="3"/>
      <c r="F77" s="3"/>
      <c r="G77" s="3"/>
      <c r="I77" s="2"/>
      <c r="J77" s="3"/>
      <c r="K77" s="3"/>
      <c r="L77" s="3"/>
      <c r="M77" s="3"/>
      <c r="N77" s="3"/>
      <c r="O77" s="3"/>
      <c r="Q77" s="2"/>
      <c r="R77" s="3"/>
      <c r="S77" s="3"/>
      <c r="T77" s="3"/>
      <c r="U77" s="3"/>
      <c r="V77" s="3"/>
      <c r="W77" s="3"/>
      <c r="Y77" s="2"/>
      <c r="Z77" s="3"/>
      <c r="AA77" s="3"/>
      <c r="AB77" s="3"/>
      <c r="AC77" s="3"/>
      <c r="AD77" s="3"/>
      <c r="AE77" s="3"/>
    </row>
  </sheetData>
  <mergeCells count="12">
    <mergeCell ref="Q1:W1"/>
    <mergeCell ref="R2:T2"/>
    <mergeCell ref="U2:W2"/>
    <mergeCell ref="Y1:AE1"/>
    <mergeCell ref="Z2:AB2"/>
    <mergeCell ref="AC2:AE2"/>
    <mergeCell ref="B2:D2"/>
    <mergeCell ref="E2:G2"/>
    <mergeCell ref="A1:G1"/>
    <mergeCell ref="I1:O1"/>
    <mergeCell ref="J2:L2"/>
    <mergeCell ref="M2:O2"/>
  </mergeCells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BFB5-33E4-6549-90BE-3628B66FE5ED}">
  <dimension ref="A1:G77"/>
  <sheetViews>
    <sheetView workbookViewId="0">
      <selection activeCell="F5" sqref="F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28" t="s">
        <v>9</v>
      </c>
      <c r="B1" s="28"/>
      <c r="C1" s="28"/>
      <c r="D1" s="28"/>
      <c r="E1" s="28"/>
      <c r="F1" s="28"/>
      <c r="G1" s="28"/>
    </row>
    <row r="2" spans="1:7">
      <c r="A2" s="1"/>
      <c r="B2" s="28" t="s">
        <v>3</v>
      </c>
      <c r="C2" s="28"/>
      <c r="D2" s="28"/>
      <c r="E2" s="28" t="s">
        <v>4</v>
      </c>
      <c r="F2" s="28"/>
      <c r="G2" s="28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9">
        <v>1.0000000000000001E-5</v>
      </c>
      <c r="D4" s="3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3.4</v>
      </c>
      <c r="C5" s="9">
        <v>1.0000000000000001E-5</v>
      </c>
      <c r="D5" s="3"/>
      <c r="E5" s="3">
        <v>3.2</v>
      </c>
      <c r="F5" s="3">
        <v>0</v>
      </c>
      <c r="G5" s="3"/>
    </row>
    <row r="6" spans="1:7">
      <c r="A6" s="2">
        <f t="shared" si="0"/>
        <v>41912</v>
      </c>
      <c r="B6" s="3">
        <v>6.6</v>
      </c>
      <c r="C6" s="9">
        <v>1.0000000000000001E-5</v>
      </c>
      <c r="D6" s="3"/>
      <c r="E6" s="3">
        <v>7.3</v>
      </c>
      <c r="F6" s="3">
        <v>0</v>
      </c>
      <c r="G6" s="3"/>
    </row>
    <row r="7" spans="1:7">
      <c r="A7" s="2">
        <f t="shared" si="0"/>
        <v>42003</v>
      </c>
      <c r="B7" s="3">
        <v>14.7</v>
      </c>
      <c r="C7" s="9">
        <v>1.0000000000000001E-5</v>
      </c>
      <c r="D7" s="3"/>
      <c r="E7" s="3">
        <v>17.3</v>
      </c>
      <c r="F7" s="3">
        <v>1.7</v>
      </c>
      <c r="G7" s="3"/>
    </row>
    <row r="8" spans="1:7">
      <c r="A8" s="2">
        <f t="shared" si="0"/>
        <v>42093</v>
      </c>
      <c r="B8" s="3">
        <v>15.3</v>
      </c>
      <c r="C8" s="9">
        <v>1.0000000000000001E-5</v>
      </c>
      <c r="D8" s="3"/>
      <c r="E8" s="3">
        <v>18.7</v>
      </c>
      <c r="F8" s="3">
        <v>1.4</v>
      </c>
      <c r="G8" s="3"/>
    </row>
    <row r="9" spans="1:7">
      <c r="A9" s="2">
        <f t="shared" si="0"/>
        <v>42185</v>
      </c>
      <c r="B9" s="3">
        <v>18.399999999999999</v>
      </c>
      <c r="C9" s="9">
        <v>1.0000000000000001E-5</v>
      </c>
      <c r="D9" s="3"/>
      <c r="E9" s="3">
        <v>20.100000000000001</v>
      </c>
      <c r="F9" s="3">
        <v>1.3</v>
      </c>
      <c r="G9" s="3"/>
    </row>
    <row r="10" spans="1:7">
      <c r="A10" s="2">
        <f t="shared" si="0"/>
        <v>42277</v>
      </c>
      <c r="B10" s="3">
        <v>15.7</v>
      </c>
      <c r="C10" s="9">
        <v>1.0000000000000001E-5</v>
      </c>
      <c r="D10" s="3"/>
      <c r="E10" s="3">
        <v>24.3</v>
      </c>
      <c r="F10" s="3">
        <v>1.6</v>
      </c>
      <c r="G10" s="3"/>
    </row>
    <row r="11" spans="1:7">
      <c r="A11" s="2">
        <f t="shared" si="0"/>
        <v>42368</v>
      </c>
      <c r="B11" s="3">
        <v>25.7</v>
      </c>
      <c r="C11" s="9">
        <v>1.0000000000000001E-5</v>
      </c>
      <c r="D11" s="3"/>
      <c r="E11" s="3">
        <v>32.1</v>
      </c>
      <c r="F11" s="3">
        <v>1.9</v>
      </c>
      <c r="G11" s="3"/>
    </row>
    <row r="12" spans="1:7">
      <c r="A12" s="2">
        <f t="shared" si="0"/>
        <v>42459</v>
      </c>
      <c r="B12" s="3">
        <v>38.9</v>
      </c>
      <c r="C12" s="3">
        <v>1.4</v>
      </c>
      <c r="D12" s="3"/>
      <c r="E12" s="3">
        <v>40.4</v>
      </c>
      <c r="F12" s="3">
        <v>1.5</v>
      </c>
      <c r="G12" s="3"/>
    </row>
    <row r="13" spans="1:7">
      <c r="A13" s="2">
        <f t="shared" si="0"/>
        <v>42551</v>
      </c>
      <c r="B13" s="3">
        <v>33.799999999999997</v>
      </c>
      <c r="C13" s="3">
        <v>1.5</v>
      </c>
      <c r="D13" s="3"/>
      <c r="E13" s="3">
        <v>39.200000000000003</v>
      </c>
      <c r="F13" s="3">
        <v>8.6</v>
      </c>
      <c r="G13" s="3"/>
    </row>
    <row r="14" spans="1:7">
      <c r="A14" s="2">
        <f t="shared" si="0"/>
        <v>42643</v>
      </c>
      <c r="B14" s="3">
        <v>33.299999999999997</v>
      </c>
      <c r="C14" s="3">
        <v>1.3</v>
      </c>
      <c r="D14" s="3"/>
      <c r="E14" s="3">
        <v>39.6</v>
      </c>
      <c r="F14" s="3">
        <v>9</v>
      </c>
      <c r="G14" s="3"/>
    </row>
    <row r="15" spans="1:7">
      <c r="A15" s="2">
        <f t="shared" si="0"/>
        <v>42734</v>
      </c>
      <c r="B15" s="3">
        <v>39.799999999999997</v>
      </c>
      <c r="C15" s="3">
        <v>6</v>
      </c>
      <c r="D15" s="3"/>
      <c r="E15" s="3">
        <v>47.7</v>
      </c>
      <c r="F15" s="3">
        <v>9.1999999999999993</v>
      </c>
      <c r="G15" s="3"/>
    </row>
    <row r="16" spans="1:7">
      <c r="A16" s="2">
        <f t="shared" si="0"/>
        <v>42824</v>
      </c>
      <c r="B16" s="3">
        <v>48.5</v>
      </c>
      <c r="C16" s="3">
        <v>1.6</v>
      </c>
      <c r="D16" s="3">
        <v>14.3</v>
      </c>
      <c r="E16" s="3">
        <v>48.7</v>
      </c>
      <c r="F16" s="3">
        <v>11.6</v>
      </c>
      <c r="G16" s="3">
        <v>20.399999999999999</v>
      </c>
    </row>
    <row r="17" spans="1:7">
      <c r="A17" s="2">
        <f t="shared" si="0"/>
        <v>42916</v>
      </c>
      <c r="B17" s="3">
        <v>51.2</v>
      </c>
      <c r="C17" s="3">
        <v>12</v>
      </c>
      <c r="D17" s="3">
        <v>15.2</v>
      </c>
      <c r="E17" s="3">
        <v>54.9</v>
      </c>
      <c r="F17" s="3">
        <v>18.2</v>
      </c>
      <c r="G17" s="3">
        <v>18.2</v>
      </c>
    </row>
    <row r="18" spans="1:7">
      <c r="A18" s="2">
        <f t="shared" si="0"/>
        <v>43008</v>
      </c>
      <c r="B18" s="3">
        <v>72.900000000000006</v>
      </c>
      <c r="C18" s="3">
        <v>15.6</v>
      </c>
      <c r="D18" s="3">
        <v>16.8</v>
      </c>
      <c r="E18" s="3">
        <v>67.5</v>
      </c>
      <c r="F18" s="3">
        <v>19.8</v>
      </c>
      <c r="G18" s="3">
        <v>21.3</v>
      </c>
    </row>
    <row r="19" spans="1:7">
      <c r="A19" s="2">
        <f t="shared" ref="A19:A25" si="1">EDATE(A18,3)</f>
        <v>43099</v>
      </c>
      <c r="B19" s="3">
        <v>77.099999999999994</v>
      </c>
      <c r="C19" s="3">
        <v>16.399999999999999</v>
      </c>
      <c r="D19" s="3">
        <v>16.899999999999999</v>
      </c>
      <c r="E19" s="3">
        <v>71.7</v>
      </c>
      <c r="F19" s="3">
        <v>18.899999999999999</v>
      </c>
      <c r="G19" s="3">
        <v>17.100000000000001</v>
      </c>
    </row>
    <row r="20" spans="1:7">
      <c r="A20" s="2">
        <f t="shared" si="1"/>
        <v>43189</v>
      </c>
      <c r="B20" s="3">
        <v>72.7</v>
      </c>
      <c r="C20" s="3">
        <v>15</v>
      </c>
      <c r="D20" s="3">
        <v>15.8</v>
      </c>
      <c r="E20" s="3">
        <v>72.8</v>
      </c>
      <c r="F20" s="3">
        <v>19</v>
      </c>
      <c r="G20" s="3">
        <v>17.899999999999999</v>
      </c>
    </row>
    <row r="21" spans="1:7">
      <c r="A21" s="2">
        <f t="shared" si="1"/>
        <v>43281</v>
      </c>
      <c r="B21" s="3">
        <v>85.3</v>
      </c>
      <c r="C21" s="3">
        <v>18</v>
      </c>
      <c r="D21" s="3">
        <v>19.399999999999999</v>
      </c>
      <c r="E21" s="3">
        <v>79</v>
      </c>
      <c r="F21" s="3">
        <v>23.7</v>
      </c>
      <c r="G21" s="3">
        <v>20.5</v>
      </c>
    </row>
    <row r="22" spans="1:7">
      <c r="A22" s="2">
        <f t="shared" si="1"/>
        <v>43373</v>
      </c>
      <c r="B22" s="3">
        <v>81.400000000000006</v>
      </c>
      <c r="C22" s="3">
        <v>18.100000000000001</v>
      </c>
      <c r="D22" s="3">
        <v>21</v>
      </c>
      <c r="E22" s="3">
        <v>79.599999999999994</v>
      </c>
      <c r="F22" s="3">
        <v>25.3</v>
      </c>
      <c r="G22" s="3">
        <v>19.600000000000001</v>
      </c>
    </row>
    <row r="23" spans="1:7">
      <c r="A23" s="2">
        <f t="shared" si="1"/>
        <v>43464</v>
      </c>
      <c r="B23" s="3">
        <v>88.1</v>
      </c>
      <c r="C23" s="3">
        <v>24.8</v>
      </c>
      <c r="D23" s="3">
        <v>18.5</v>
      </c>
      <c r="E23" s="3">
        <v>83.4</v>
      </c>
      <c r="F23" s="3">
        <v>31.9</v>
      </c>
      <c r="G23" s="3">
        <v>16.2</v>
      </c>
    </row>
    <row r="24" spans="1:7">
      <c r="A24" s="2">
        <f t="shared" si="1"/>
        <v>43554</v>
      </c>
      <c r="B24" s="3">
        <v>87.3</v>
      </c>
      <c r="C24" s="3">
        <v>26.6</v>
      </c>
      <c r="D24" s="3">
        <v>16.100000000000001</v>
      </c>
      <c r="E24" s="3">
        <v>84.7</v>
      </c>
      <c r="F24" s="3">
        <v>30.3</v>
      </c>
      <c r="G24" s="3">
        <v>16.100000000000001</v>
      </c>
    </row>
    <row r="25" spans="1:7">
      <c r="A25" s="2">
        <f t="shared" si="1"/>
        <v>43646</v>
      </c>
      <c r="B25" s="3">
        <v>88.6</v>
      </c>
      <c r="C25" s="3">
        <v>46.5</v>
      </c>
      <c r="D25" s="3">
        <v>22.5</v>
      </c>
      <c r="E25" s="3">
        <v>85</v>
      </c>
      <c r="F25" s="3">
        <v>42.9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B56" s="3"/>
      <c r="C56" s="3"/>
      <c r="D56" s="3"/>
      <c r="E56" s="3"/>
      <c r="F56" s="3"/>
      <c r="G56" s="3"/>
    </row>
    <row r="57" spans="1:7">
      <c r="B57" s="3"/>
      <c r="C57" s="3"/>
      <c r="D57" s="3"/>
      <c r="E57" s="3"/>
      <c r="F57" s="3"/>
      <c r="G57" s="3"/>
    </row>
    <row r="58" spans="1:7">
      <c r="B58" s="3"/>
      <c r="C58" s="3"/>
      <c r="D58" s="3"/>
      <c r="E58" s="3"/>
      <c r="F58" s="3"/>
      <c r="G58" s="3"/>
    </row>
    <row r="59" spans="1:7">
      <c r="B59" s="3"/>
      <c r="C59" s="3"/>
      <c r="D59" s="3"/>
      <c r="E59" s="3"/>
      <c r="F59" s="3"/>
      <c r="G59" s="3"/>
    </row>
    <row r="60" spans="1:7">
      <c r="B60" s="3"/>
      <c r="C60" s="3"/>
      <c r="D60" s="3"/>
      <c r="E60" s="3"/>
      <c r="F60" s="3"/>
      <c r="G60" s="3"/>
    </row>
    <row r="61" spans="1:7">
      <c r="B61" s="3"/>
      <c r="C61" s="3"/>
      <c r="D61" s="3"/>
      <c r="E61" s="3"/>
      <c r="F61" s="3"/>
      <c r="G61" s="3"/>
    </row>
    <row r="62" spans="1:7">
      <c r="B62" s="3"/>
      <c r="C62" s="3"/>
      <c r="D62" s="3"/>
      <c r="E62" s="3"/>
      <c r="F62" s="3"/>
      <c r="G62" s="3"/>
    </row>
    <row r="63" spans="1:7">
      <c r="B63" s="3"/>
      <c r="C63" s="3"/>
      <c r="D63" s="3"/>
      <c r="E63" s="3"/>
      <c r="F63" s="3"/>
      <c r="G63" s="3"/>
    </row>
    <row r="64" spans="1:7">
      <c r="B64" s="3"/>
      <c r="C64" s="3"/>
      <c r="D64" s="3"/>
      <c r="E64" s="3"/>
      <c r="F64" s="3"/>
      <c r="G64" s="3"/>
    </row>
    <row r="65" spans="2:7">
      <c r="B65" s="3"/>
      <c r="C65" s="3"/>
      <c r="D65" s="3"/>
      <c r="E65" s="3"/>
      <c r="F65" s="3"/>
      <c r="G65" s="3"/>
    </row>
    <row r="66" spans="2:7">
      <c r="B66" s="3"/>
      <c r="C66" s="3"/>
      <c r="D66" s="3"/>
      <c r="E66" s="3"/>
      <c r="F66" s="3"/>
      <c r="G66" s="3"/>
    </row>
    <row r="67" spans="2:7">
      <c r="B67" s="3"/>
      <c r="C67" s="3"/>
      <c r="D67" s="3"/>
      <c r="E67" s="3"/>
      <c r="F67" s="3"/>
      <c r="G67" s="3"/>
    </row>
    <row r="68" spans="2:7">
      <c r="B68" s="3"/>
      <c r="C68" s="3"/>
      <c r="D68" s="3"/>
      <c r="E68" s="3"/>
      <c r="F68" s="3"/>
      <c r="G68" s="3"/>
    </row>
    <row r="69" spans="2:7">
      <c r="B69" s="3"/>
      <c r="C69" s="3"/>
      <c r="D69" s="3"/>
      <c r="E69" s="3"/>
      <c r="F69" s="3"/>
      <c r="G69" s="3"/>
    </row>
    <row r="70" spans="2:7">
      <c r="B70" s="3"/>
      <c r="C70" s="3"/>
      <c r="D70" s="3"/>
      <c r="E70" s="3"/>
      <c r="F70" s="3"/>
      <c r="G70" s="3"/>
    </row>
    <row r="71" spans="2:7">
      <c r="B71" s="3"/>
      <c r="C71" s="3"/>
      <c r="D71" s="3"/>
      <c r="E71" s="3"/>
      <c r="F71" s="3"/>
      <c r="G71" s="3"/>
    </row>
    <row r="72" spans="2:7">
      <c r="B72" s="3"/>
      <c r="C72" s="3"/>
      <c r="D72" s="3"/>
      <c r="E72" s="3"/>
      <c r="F72" s="3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2A99-BF6F-5045-B6E2-7818EDB599AE}">
  <dimension ref="A1:G77"/>
  <sheetViews>
    <sheetView workbookViewId="0">
      <selection activeCell="G25" sqref="G25"/>
    </sheetView>
  </sheetViews>
  <sheetFormatPr baseColWidth="10" defaultRowHeight="16"/>
  <cols>
    <col min="5" max="5" width="14.83203125" bestFit="1" customWidth="1"/>
    <col min="6" max="6" width="16" bestFit="1" customWidth="1"/>
    <col min="7" max="7" width="9.83203125" bestFit="1" customWidth="1"/>
  </cols>
  <sheetData>
    <row r="1" spans="1:7">
      <c r="A1" s="28" t="s">
        <v>10</v>
      </c>
      <c r="B1" s="28"/>
      <c r="C1" s="28"/>
      <c r="D1" s="28"/>
      <c r="E1" s="28"/>
      <c r="F1" s="28"/>
      <c r="G1" s="28"/>
    </row>
    <row r="2" spans="1:7">
      <c r="A2" s="4"/>
      <c r="B2" s="28" t="s">
        <v>3</v>
      </c>
      <c r="C2" s="28"/>
      <c r="D2" s="28"/>
      <c r="E2" s="28" t="s">
        <v>4</v>
      </c>
      <c r="F2" s="28"/>
      <c r="G2" s="28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/>
      <c r="C4" s="3"/>
      <c r="D4" s="3"/>
      <c r="E4" s="3">
        <v>3.2</v>
      </c>
      <c r="F4" s="3">
        <v>0.1</v>
      </c>
      <c r="G4" s="3"/>
    </row>
    <row r="5" spans="1:7">
      <c r="A5" s="2">
        <f t="shared" ref="A5:A18" si="0">EDATE(A4,3)</f>
        <v>41820</v>
      </c>
      <c r="B5" s="3"/>
      <c r="C5" s="3"/>
      <c r="D5" s="3"/>
      <c r="E5" s="3">
        <v>7.3</v>
      </c>
      <c r="F5" s="3">
        <v>0.1</v>
      </c>
      <c r="G5" s="3"/>
    </row>
    <row r="6" spans="1:7">
      <c r="A6" s="2">
        <f t="shared" si="0"/>
        <v>41912</v>
      </c>
      <c r="B6" s="3">
        <v>10</v>
      </c>
      <c r="C6" s="3">
        <v>0</v>
      </c>
      <c r="D6" s="3"/>
      <c r="E6" s="3">
        <v>11.1</v>
      </c>
      <c r="F6" s="3">
        <v>0</v>
      </c>
      <c r="G6" s="3"/>
    </row>
    <row r="7" spans="1:7">
      <c r="A7" s="2">
        <f t="shared" si="0"/>
        <v>42003</v>
      </c>
      <c r="B7" s="3">
        <v>13</v>
      </c>
      <c r="C7" s="3">
        <v>0</v>
      </c>
      <c r="D7" s="3"/>
      <c r="E7" s="3">
        <v>13</v>
      </c>
      <c r="F7" s="3">
        <v>0.3</v>
      </c>
      <c r="G7" s="3"/>
    </row>
    <row r="8" spans="1:7">
      <c r="A8" s="2">
        <f t="shared" si="0"/>
        <v>42093</v>
      </c>
      <c r="B8" s="3">
        <v>15.8</v>
      </c>
      <c r="C8" s="3">
        <v>0</v>
      </c>
      <c r="D8" s="3"/>
      <c r="E8" s="3">
        <v>17.100000000000001</v>
      </c>
      <c r="F8" s="3">
        <v>1.5</v>
      </c>
      <c r="G8" s="3"/>
    </row>
    <row r="9" spans="1:7">
      <c r="A9" s="2">
        <f t="shared" si="0"/>
        <v>42185</v>
      </c>
      <c r="B9" s="3">
        <v>23.7</v>
      </c>
      <c r="C9" s="3">
        <v>0</v>
      </c>
      <c r="D9" s="3"/>
      <c r="E9" s="3">
        <v>22.6</v>
      </c>
      <c r="F9" s="3">
        <v>3.1</v>
      </c>
      <c r="G9" s="3"/>
    </row>
    <row r="10" spans="1:7">
      <c r="A10" s="2">
        <f t="shared" si="0"/>
        <v>42277</v>
      </c>
      <c r="B10" s="3">
        <v>28.1</v>
      </c>
      <c r="C10" s="3">
        <v>0.2</v>
      </c>
      <c r="D10" s="3"/>
      <c r="E10" s="3">
        <v>25.9</v>
      </c>
      <c r="F10" s="3">
        <v>4.5</v>
      </c>
      <c r="G10" s="3"/>
    </row>
    <row r="11" spans="1:7">
      <c r="A11" s="2">
        <f t="shared" si="0"/>
        <v>42368</v>
      </c>
      <c r="B11" s="3">
        <v>33.6</v>
      </c>
      <c r="C11" s="3">
        <v>0.3</v>
      </c>
      <c r="D11" s="3"/>
      <c r="E11" s="3">
        <v>34</v>
      </c>
      <c r="F11" s="3">
        <v>4.4000000000000004</v>
      </c>
      <c r="G11" s="3"/>
    </row>
    <row r="12" spans="1:7">
      <c r="A12" s="2">
        <f t="shared" si="0"/>
        <v>42459</v>
      </c>
      <c r="B12" s="3">
        <v>32</v>
      </c>
      <c r="C12" s="3">
        <v>0.8</v>
      </c>
      <c r="D12" s="3"/>
      <c r="E12" s="3">
        <v>34.700000000000003</v>
      </c>
      <c r="F12" s="3">
        <v>7.1</v>
      </c>
      <c r="G12" s="3"/>
    </row>
    <row r="13" spans="1:7">
      <c r="A13" s="2">
        <f t="shared" si="0"/>
        <v>42551</v>
      </c>
      <c r="B13" s="3">
        <v>38.200000000000003</v>
      </c>
      <c r="C13" s="3">
        <v>0.7</v>
      </c>
      <c r="D13" s="3"/>
      <c r="E13" s="3">
        <v>40.6</v>
      </c>
      <c r="F13" s="3">
        <v>8.9</v>
      </c>
      <c r="G13" s="3"/>
    </row>
    <row r="14" spans="1:7">
      <c r="A14" s="2">
        <f t="shared" si="0"/>
        <v>42643</v>
      </c>
      <c r="B14" s="3">
        <v>47.6</v>
      </c>
      <c r="C14" s="3">
        <v>6.7</v>
      </c>
      <c r="D14" s="3"/>
      <c r="E14" s="3">
        <v>46.9</v>
      </c>
      <c r="F14" s="3">
        <v>14.4</v>
      </c>
      <c r="G14" s="3"/>
    </row>
    <row r="15" spans="1:7">
      <c r="A15" s="2">
        <f t="shared" si="0"/>
        <v>42734</v>
      </c>
      <c r="B15" s="3">
        <v>44.3</v>
      </c>
      <c r="C15" s="3">
        <v>8</v>
      </c>
      <c r="D15" s="3"/>
      <c r="E15" s="3">
        <v>49.2</v>
      </c>
      <c r="F15" s="3">
        <v>15.7</v>
      </c>
      <c r="G15" s="3"/>
    </row>
    <row r="16" spans="1:7">
      <c r="A16" s="2">
        <f t="shared" si="0"/>
        <v>42824</v>
      </c>
      <c r="B16" s="3">
        <v>56</v>
      </c>
      <c r="C16" s="3">
        <v>8</v>
      </c>
      <c r="D16" s="3">
        <v>10.4</v>
      </c>
      <c r="E16" s="3">
        <v>55.1</v>
      </c>
      <c r="F16" s="3">
        <v>19.5</v>
      </c>
      <c r="G16" s="3">
        <v>14.7</v>
      </c>
    </row>
    <row r="17" spans="1:7">
      <c r="A17" s="2">
        <f t="shared" si="0"/>
        <v>42916</v>
      </c>
      <c r="B17" s="3">
        <v>59</v>
      </c>
      <c r="C17" s="3">
        <v>10.6</v>
      </c>
      <c r="D17" s="3">
        <v>13.3</v>
      </c>
      <c r="E17" s="3">
        <v>56.3</v>
      </c>
      <c r="F17" s="3">
        <v>19.100000000000001</v>
      </c>
      <c r="G17" s="3">
        <v>9.1999999999999993</v>
      </c>
    </row>
    <row r="18" spans="1:7">
      <c r="A18" s="2">
        <f t="shared" si="0"/>
        <v>43008</v>
      </c>
      <c r="B18" s="3">
        <v>67.2</v>
      </c>
      <c r="C18" s="3">
        <v>12</v>
      </c>
      <c r="D18" s="3">
        <v>18.600000000000001</v>
      </c>
      <c r="E18" s="3">
        <v>63.6</v>
      </c>
      <c r="F18" s="3">
        <v>23.3</v>
      </c>
      <c r="G18" s="3">
        <v>17.5</v>
      </c>
    </row>
    <row r="19" spans="1:7">
      <c r="A19" s="2">
        <f t="shared" ref="A19:A25" si="1">EDATE(A18,3)</f>
        <v>43099</v>
      </c>
      <c r="B19" s="3">
        <v>71.599999999999994</v>
      </c>
      <c r="C19" s="3">
        <v>17.3</v>
      </c>
      <c r="D19" s="3">
        <v>18</v>
      </c>
      <c r="E19" s="3">
        <v>66.599999999999994</v>
      </c>
      <c r="F19" s="3">
        <v>30.2</v>
      </c>
      <c r="G19" s="3">
        <v>21</v>
      </c>
    </row>
    <row r="20" spans="1:7">
      <c r="A20" s="2">
        <f t="shared" si="1"/>
        <v>43189</v>
      </c>
      <c r="B20" s="3">
        <v>78.7</v>
      </c>
      <c r="C20" s="3">
        <v>20.100000000000001</v>
      </c>
      <c r="D20" s="3">
        <v>16.3</v>
      </c>
      <c r="E20" s="3">
        <v>71.5</v>
      </c>
      <c r="F20" s="3">
        <v>31.5</v>
      </c>
      <c r="G20" s="3">
        <v>19.5</v>
      </c>
    </row>
    <row r="21" spans="1:7">
      <c r="A21" s="2">
        <f t="shared" si="1"/>
        <v>43281</v>
      </c>
      <c r="B21" s="3">
        <v>81.3</v>
      </c>
      <c r="C21" s="3">
        <v>16.100000000000001</v>
      </c>
      <c r="D21" s="3">
        <v>20.2</v>
      </c>
      <c r="E21" s="3">
        <v>75.5</v>
      </c>
      <c r="F21" s="3">
        <v>33</v>
      </c>
      <c r="G21" s="3">
        <v>22.5</v>
      </c>
    </row>
    <row r="22" spans="1:7">
      <c r="A22" s="2">
        <f t="shared" si="1"/>
        <v>43373</v>
      </c>
      <c r="B22" s="3">
        <v>83.2</v>
      </c>
      <c r="C22" s="3">
        <v>22.2</v>
      </c>
      <c r="D22" s="3">
        <v>15.3</v>
      </c>
      <c r="E22" s="3">
        <v>80.400000000000006</v>
      </c>
      <c r="F22" s="3">
        <v>31</v>
      </c>
      <c r="G22" s="3">
        <v>16.8</v>
      </c>
    </row>
    <row r="23" spans="1:7">
      <c r="A23" s="2">
        <f t="shared" si="1"/>
        <v>43464</v>
      </c>
      <c r="B23" s="3">
        <v>83.1</v>
      </c>
      <c r="C23" s="3">
        <v>36.4</v>
      </c>
      <c r="D23" s="3">
        <v>15.3</v>
      </c>
      <c r="E23" s="3">
        <v>81.8</v>
      </c>
      <c r="F23" s="3">
        <v>47.4</v>
      </c>
      <c r="G23" s="3">
        <v>18.899999999999999</v>
      </c>
    </row>
    <row r="24" spans="1:7">
      <c r="A24" s="2">
        <f t="shared" si="1"/>
        <v>43554</v>
      </c>
      <c r="B24" s="3">
        <v>89.6</v>
      </c>
      <c r="C24" s="3">
        <v>34.9</v>
      </c>
      <c r="D24" s="3">
        <v>14</v>
      </c>
      <c r="E24" s="3">
        <v>84.9</v>
      </c>
      <c r="F24" s="3">
        <v>44.5</v>
      </c>
      <c r="G24" s="3">
        <v>16.7</v>
      </c>
    </row>
    <row r="25" spans="1:7">
      <c r="A25" s="2">
        <f t="shared" si="1"/>
        <v>43646</v>
      </c>
      <c r="B25" s="3">
        <v>80.8</v>
      </c>
      <c r="C25" s="3">
        <v>26.9</v>
      </c>
      <c r="D25" s="3">
        <v>15.4</v>
      </c>
      <c r="E25" s="3">
        <v>79.7</v>
      </c>
      <c r="F25" s="3">
        <v>51.5</v>
      </c>
      <c r="G25" s="3">
        <v>18.3</v>
      </c>
    </row>
    <row r="26" spans="1:7">
      <c r="A26" s="2"/>
      <c r="B26" s="3"/>
      <c r="C26" s="3"/>
      <c r="D26" s="3"/>
      <c r="E26" s="3"/>
      <c r="F26" s="3"/>
      <c r="G26" s="3"/>
    </row>
    <row r="27" spans="1:7">
      <c r="A27" s="2"/>
      <c r="B27" s="3"/>
      <c r="C27" s="3"/>
      <c r="D27" s="3"/>
      <c r="E27" s="3"/>
      <c r="F27" s="3"/>
      <c r="G27" s="3"/>
    </row>
    <row r="28" spans="1:7">
      <c r="A28" s="2"/>
      <c r="B28" s="3"/>
      <c r="C28" s="3"/>
      <c r="D28" s="3"/>
      <c r="E28" s="3"/>
      <c r="F28" s="3"/>
      <c r="G28" s="3"/>
    </row>
    <row r="29" spans="1:7">
      <c r="A29" s="2"/>
      <c r="B29" s="3"/>
      <c r="C29" s="3"/>
      <c r="D29" s="3"/>
      <c r="E29" s="3"/>
      <c r="F29" s="3"/>
      <c r="G29" s="3"/>
    </row>
    <row r="30" spans="1:7">
      <c r="A30" s="2"/>
      <c r="B30" s="3"/>
      <c r="C30" s="3"/>
      <c r="D30" s="3"/>
      <c r="E30" s="3"/>
      <c r="F30" s="3"/>
      <c r="G30" s="3"/>
    </row>
    <row r="31" spans="1:7">
      <c r="A31" s="2"/>
      <c r="B31" s="3"/>
      <c r="C31" s="3"/>
      <c r="D31" s="3"/>
      <c r="E31" s="3"/>
      <c r="F31" s="3"/>
      <c r="G31" s="3"/>
    </row>
    <row r="32" spans="1:7">
      <c r="A32" s="2"/>
      <c r="B32" s="3"/>
      <c r="C32" s="3"/>
      <c r="D32" s="3"/>
      <c r="E32" s="3"/>
      <c r="F32" s="3"/>
      <c r="G32" s="3"/>
    </row>
    <row r="33" spans="1:7">
      <c r="A33" s="2"/>
      <c r="B33" s="3"/>
      <c r="C33" s="3"/>
      <c r="D33" s="3"/>
      <c r="E33" s="3"/>
      <c r="F33" s="3"/>
      <c r="G33" s="3"/>
    </row>
    <row r="34" spans="1:7">
      <c r="A34" s="2"/>
      <c r="B34" s="3"/>
      <c r="C34" s="3"/>
      <c r="D34" s="3"/>
      <c r="E34" s="3"/>
      <c r="F34" s="3"/>
      <c r="G34" s="3"/>
    </row>
    <row r="35" spans="1:7">
      <c r="A35" s="2"/>
      <c r="B35" s="3"/>
      <c r="C35" s="3"/>
      <c r="D35" s="3"/>
      <c r="E35" s="3"/>
      <c r="F35" s="3"/>
      <c r="G35" s="3"/>
    </row>
    <row r="36" spans="1:7">
      <c r="A36" s="2"/>
      <c r="B36" s="3"/>
      <c r="C36" s="3"/>
      <c r="D36" s="3"/>
      <c r="E36" s="3"/>
      <c r="F36" s="3"/>
      <c r="G36" s="3"/>
    </row>
    <row r="37" spans="1:7">
      <c r="A37" s="2"/>
      <c r="B37" s="3"/>
      <c r="C37" s="3"/>
      <c r="D37" s="3"/>
      <c r="E37" s="3"/>
      <c r="F37" s="3"/>
      <c r="G37" s="3"/>
    </row>
    <row r="38" spans="1:7">
      <c r="A38" s="2"/>
      <c r="B38" s="3"/>
      <c r="C38" s="3"/>
      <c r="D38" s="3"/>
      <c r="E38" s="3"/>
      <c r="F38" s="3"/>
      <c r="G38" s="3"/>
    </row>
    <row r="39" spans="1:7">
      <c r="A39" s="2"/>
      <c r="B39" s="3"/>
      <c r="C39" s="3"/>
      <c r="D39" s="3"/>
      <c r="E39" s="3"/>
      <c r="F39" s="3"/>
      <c r="G39" s="3"/>
    </row>
    <row r="40" spans="1:7">
      <c r="A40" s="2"/>
      <c r="B40" s="3"/>
      <c r="C40" s="3"/>
      <c r="D40" s="3"/>
      <c r="E40" s="3"/>
      <c r="F40" s="3"/>
      <c r="G40" s="3"/>
    </row>
    <row r="41" spans="1:7">
      <c r="A41" s="2"/>
      <c r="B41" s="3"/>
      <c r="C41" s="3"/>
      <c r="D41" s="3"/>
      <c r="E41" s="3"/>
      <c r="F41" s="3"/>
      <c r="G41" s="3"/>
    </row>
    <row r="42" spans="1:7">
      <c r="A42" s="2"/>
      <c r="B42" s="3"/>
      <c r="C42" s="3"/>
      <c r="D42" s="3"/>
      <c r="E42" s="3"/>
      <c r="F42" s="3"/>
      <c r="G42" s="3"/>
    </row>
    <row r="43" spans="1:7">
      <c r="A43" s="2"/>
      <c r="B43" s="3"/>
      <c r="C43" s="3"/>
      <c r="D43" s="3"/>
      <c r="E43" s="3"/>
      <c r="F43" s="3"/>
      <c r="G43" s="3"/>
    </row>
    <row r="44" spans="1:7">
      <c r="A44" s="2"/>
      <c r="B44" s="3"/>
      <c r="C44" s="3"/>
      <c r="D44" s="3"/>
      <c r="E44" s="3"/>
      <c r="F44" s="3"/>
      <c r="G44" s="3"/>
    </row>
    <row r="45" spans="1:7">
      <c r="A45" s="2"/>
      <c r="B45" s="3"/>
      <c r="C45" s="3"/>
      <c r="D45" s="3"/>
      <c r="E45" s="3"/>
      <c r="F45" s="3"/>
      <c r="G45" s="3"/>
    </row>
    <row r="46" spans="1:7">
      <c r="A46" s="2"/>
      <c r="B46" s="3"/>
      <c r="C46" s="3"/>
      <c r="D46" s="3"/>
      <c r="E46" s="3"/>
      <c r="F46" s="3"/>
      <c r="G46" s="3"/>
    </row>
    <row r="47" spans="1:7">
      <c r="A47" s="2"/>
      <c r="B47" s="3"/>
      <c r="C47" s="3"/>
      <c r="D47" s="3"/>
      <c r="E47" s="3"/>
      <c r="F47" s="3"/>
      <c r="G47" s="3"/>
    </row>
    <row r="48" spans="1:7">
      <c r="A48" s="2"/>
      <c r="B48" s="3"/>
      <c r="C48" s="3"/>
      <c r="D48" s="3"/>
      <c r="E48" s="3"/>
      <c r="F48" s="3"/>
      <c r="G48" s="3"/>
    </row>
    <row r="49" spans="1:7">
      <c r="A49" s="2"/>
      <c r="B49" s="3"/>
      <c r="C49" s="3"/>
      <c r="D49" s="3"/>
      <c r="E49" s="3"/>
      <c r="F49" s="3"/>
      <c r="G49" s="3"/>
    </row>
    <row r="50" spans="1:7">
      <c r="A50" s="2"/>
      <c r="B50" s="3"/>
      <c r="C50" s="3"/>
      <c r="D50" s="3"/>
      <c r="E50" s="3"/>
      <c r="F50" s="3"/>
      <c r="G50" s="3"/>
    </row>
    <row r="51" spans="1:7">
      <c r="A51" s="2"/>
      <c r="B51" s="3"/>
      <c r="C51" s="3"/>
      <c r="D51" s="3"/>
      <c r="E51" s="3"/>
      <c r="F51" s="3"/>
      <c r="G51" s="3"/>
    </row>
    <row r="52" spans="1:7">
      <c r="A52" s="2"/>
      <c r="B52" s="3"/>
      <c r="C52" s="3"/>
      <c r="D52" s="3"/>
      <c r="E52" s="3"/>
      <c r="F52" s="3"/>
      <c r="G52" s="3"/>
    </row>
    <row r="53" spans="1:7">
      <c r="A53" s="2"/>
      <c r="B53" s="3"/>
      <c r="C53" s="3"/>
      <c r="D53" s="3"/>
      <c r="E53" s="3"/>
      <c r="F53" s="3"/>
      <c r="G53" s="3"/>
    </row>
    <row r="54" spans="1:7">
      <c r="A54" s="2"/>
      <c r="B54" s="3"/>
      <c r="C54" s="3"/>
      <c r="D54" s="3"/>
      <c r="E54" s="3"/>
      <c r="F54" s="3"/>
      <c r="G54" s="3"/>
    </row>
    <row r="55" spans="1:7">
      <c r="A55" s="2"/>
      <c r="B55" s="3"/>
      <c r="C55" s="3"/>
      <c r="D55" s="3"/>
      <c r="E55" s="3"/>
      <c r="F55" s="3"/>
      <c r="G55" s="3"/>
    </row>
    <row r="56" spans="1:7">
      <c r="A56" s="2"/>
      <c r="B56" s="3"/>
      <c r="C56" s="3"/>
      <c r="D56" s="3"/>
      <c r="E56" s="3"/>
      <c r="F56" s="3"/>
      <c r="G56" s="3"/>
    </row>
    <row r="57" spans="1:7">
      <c r="A57" s="2"/>
      <c r="B57" s="3"/>
      <c r="C57" s="3"/>
      <c r="D57" s="3"/>
      <c r="E57" s="3"/>
      <c r="F57" s="3"/>
      <c r="G57" s="3"/>
    </row>
    <row r="58" spans="1:7">
      <c r="A58" s="2"/>
      <c r="B58" s="3"/>
      <c r="C58" s="3"/>
      <c r="D58" s="3"/>
      <c r="E58" s="3"/>
      <c r="F58" s="3"/>
      <c r="G58" s="3"/>
    </row>
    <row r="59" spans="1:7">
      <c r="A59" s="2"/>
      <c r="B59" s="3"/>
      <c r="C59" s="3"/>
      <c r="D59" s="3"/>
      <c r="E59" s="3"/>
      <c r="F59" s="3"/>
      <c r="G59" s="3"/>
    </row>
    <row r="60" spans="1:7">
      <c r="A60" s="2"/>
      <c r="B60" s="3"/>
      <c r="C60" s="3"/>
      <c r="D60" s="3"/>
      <c r="E60" s="3"/>
      <c r="F60" s="3"/>
      <c r="G60" s="3"/>
    </row>
    <row r="61" spans="1:7">
      <c r="A61" s="2"/>
      <c r="B61" s="3"/>
      <c r="C61" s="3"/>
      <c r="D61" s="3"/>
      <c r="E61" s="3"/>
      <c r="F61" s="3"/>
      <c r="G61" s="3"/>
    </row>
    <row r="62" spans="1:7">
      <c r="A62" s="2"/>
      <c r="B62" s="3"/>
      <c r="C62" s="3"/>
      <c r="D62" s="3"/>
      <c r="E62" s="3"/>
      <c r="F62" s="3"/>
      <c r="G62" s="3"/>
    </row>
    <row r="63" spans="1:7">
      <c r="A63" s="2"/>
      <c r="B63" s="3"/>
      <c r="C63" s="3"/>
      <c r="D63" s="3"/>
      <c r="E63" s="3"/>
      <c r="F63" s="3"/>
      <c r="G63" s="3"/>
    </row>
    <row r="64" spans="1:7">
      <c r="A64" s="2"/>
      <c r="B64" s="3"/>
      <c r="C64" s="3"/>
      <c r="D64" s="3"/>
      <c r="E64" s="3"/>
      <c r="F64" s="3"/>
      <c r="G64" s="3"/>
    </row>
    <row r="65" spans="1:7">
      <c r="A65" s="2"/>
      <c r="B65" s="3"/>
      <c r="C65" s="3"/>
      <c r="D65" s="3"/>
      <c r="E65" s="3"/>
      <c r="F65" s="3"/>
      <c r="G65" s="3"/>
    </row>
    <row r="66" spans="1:7">
      <c r="A66" s="2"/>
      <c r="B66" s="3"/>
      <c r="C66" s="3"/>
      <c r="D66" s="3"/>
      <c r="E66" s="3"/>
      <c r="F66" s="3"/>
      <c r="G66" s="3"/>
    </row>
    <row r="67" spans="1:7">
      <c r="A67" s="2"/>
      <c r="B67" s="3"/>
      <c r="C67" s="3"/>
      <c r="D67" s="3"/>
      <c r="E67" s="3"/>
      <c r="F67" s="3"/>
      <c r="G67" s="3"/>
    </row>
    <row r="68" spans="1:7">
      <c r="A68" s="2"/>
      <c r="B68" s="3"/>
      <c r="C68" s="3"/>
      <c r="D68" s="3"/>
      <c r="E68" s="3"/>
      <c r="F68" s="3"/>
      <c r="G68" s="3"/>
    </row>
    <row r="69" spans="1:7">
      <c r="A69" s="2"/>
      <c r="B69" s="3"/>
      <c r="C69" s="3"/>
      <c r="D69" s="3"/>
      <c r="E69" s="3"/>
      <c r="F69" s="3"/>
      <c r="G69" s="3"/>
    </row>
    <row r="70" spans="1:7">
      <c r="A70" s="2"/>
      <c r="B70" s="3"/>
      <c r="C70" s="3"/>
      <c r="D70" s="3"/>
      <c r="E70" s="3"/>
      <c r="F70" s="3"/>
      <c r="G70" s="3"/>
    </row>
    <row r="71" spans="1:7">
      <c r="A71" s="2"/>
      <c r="B71" s="3"/>
      <c r="C71" s="3"/>
      <c r="D71" s="3"/>
      <c r="E71" s="3"/>
      <c r="F71" s="3"/>
      <c r="G71" s="3"/>
    </row>
    <row r="72" spans="1:7">
      <c r="A72" s="2"/>
      <c r="B72" s="3"/>
      <c r="C72" s="3"/>
      <c r="D72" s="3"/>
      <c r="E72" s="3"/>
      <c r="F72" s="3"/>
      <c r="G72" s="3"/>
    </row>
    <row r="73" spans="1:7">
      <c r="A73" s="2"/>
      <c r="B73" s="3"/>
      <c r="C73" s="3"/>
      <c r="D73" s="3"/>
      <c r="E73" s="3"/>
      <c r="F73" s="3"/>
      <c r="G73" s="3"/>
    </row>
    <row r="74" spans="1:7">
      <c r="A74" s="2"/>
      <c r="B74" s="3"/>
      <c r="C74" s="3"/>
      <c r="D74" s="3"/>
      <c r="E74" s="3"/>
      <c r="F74" s="3"/>
      <c r="G74" s="3"/>
    </row>
    <row r="75" spans="1:7">
      <c r="A75" s="2"/>
      <c r="B75" s="3"/>
      <c r="C75" s="3"/>
      <c r="D75" s="3"/>
      <c r="E75" s="3"/>
      <c r="F75" s="3"/>
      <c r="G75" s="3"/>
    </row>
    <row r="76" spans="1:7">
      <c r="A76" s="2"/>
      <c r="B76" s="3"/>
      <c r="C76" s="3"/>
      <c r="D76" s="3"/>
      <c r="E76" s="3"/>
      <c r="F76" s="3"/>
      <c r="G76" s="3"/>
    </row>
    <row r="77" spans="1:7">
      <c r="A77" s="2"/>
      <c r="B77" s="3"/>
      <c r="C77" s="3"/>
      <c r="D77" s="3"/>
      <c r="E77" s="3"/>
      <c r="F77" s="3"/>
      <c r="G77" s="3"/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8741-6371-424A-A962-CBEA6DDCB7BD}">
  <dimension ref="A1:G25"/>
  <sheetViews>
    <sheetView workbookViewId="0">
      <selection activeCell="F17" sqref="F17"/>
    </sheetView>
  </sheetViews>
  <sheetFormatPr baseColWidth="10" defaultRowHeight="16"/>
  <sheetData>
    <row r="1" spans="1:7">
      <c r="A1" s="28" t="s">
        <v>11</v>
      </c>
      <c r="B1" s="28"/>
      <c r="C1" s="28"/>
      <c r="D1" s="28"/>
      <c r="E1" s="28"/>
      <c r="F1" s="28"/>
      <c r="G1" s="28"/>
    </row>
    <row r="2" spans="1:7">
      <c r="A2" s="4"/>
      <c r="B2" s="28" t="s">
        <v>3</v>
      </c>
      <c r="C2" s="28"/>
      <c r="D2" s="28"/>
      <c r="E2" s="28" t="s">
        <v>4</v>
      </c>
      <c r="F2" s="28"/>
      <c r="G2" s="28"/>
    </row>
    <row r="3" spans="1:7">
      <c r="A3" t="s">
        <v>8</v>
      </c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7</v>
      </c>
    </row>
    <row r="4" spans="1:7">
      <c r="A4" s="2">
        <v>41729</v>
      </c>
      <c r="B4" s="3">
        <v>6</v>
      </c>
      <c r="C4" s="3">
        <v>0</v>
      </c>
      <c r="D4" s="7"/>
      <c r="E4" s="3">
        <v>6.2</v>
      </c>
      <c r="F4" s="3">
        <v>0</v>
      </c>
      <c r="G4" s="3"/>
    </row>
    <row r="5" spans="1:7">
      <c r="A5" s="2">
        <f t="shared" ref="A5:A18" si="0">EDATE(A4,3)</f>
        <v>41820</v>
      </c>
      <c r="B5" s="3">
        <v>9.6</v>
      </c>
      <c r="C5" s="3">
        <v>0</v>
      </c>
      <c r="D5" s="3"/>
      <c r="E5" s="3">
        <v>11.6</v>
      </c>
      <c r="F5" s="3">
        <v>0.9</v>
      </c>
      <c r="G5" s="3"/>
    </row>
    <row r="6" spans="1:7">
      <c r="A6" s="2">
        <f t="shared" si="0"/>
        <v>41912</v>
      </c>
      <c r="B6" s="3">
        <v>12.2</v>
      </c>
      <c r="C6" s="3">
        <v>0</v>
      </c>
      <c r="D6" s="3"/>
      <c r="E6" s="3">
        <v>15.1</v>
      </c>
      <c r="F6" s="3">
        <v>3</v>
      </c>
      <c r="G6" s="3"/>
    </row>
    <row r="7" spans="1:7">
      <c r="A7" s="2">
        <f t="shared" si="0"/>
        <v>42003</v>
      </c>
      <c r="B7" s="3">
        <v>16</v>
      </c>
      <c r="C7" s="3">
        <v>0</v>
      </c>
      <c r="D7" s="3"/>
      <c r="E7" s="3">
        <v>20.5</v>
      </c>
      <c r="F7" s="3">
        <v>3.6</v>
      </c>
      <c r="G7" s="3"/>
    </row>
    <row r="8" spans="1:7">
      <c r="A8" s="2">
        <f t="shared" si="0"/>
        <v>42093</v>
      </c>
      <c r="B8" s="3">
        <v>18.399999999999999</v>
      </c>
      <c r="C8" s="3">
        <v>0</v>
      </c>
      <c r="D8" s="3"/>
      <c r="E8" s="3">
        <v>22.9</v>
      </c>
      <c r="F8" s="3">
        <v>3.4</v>
      </c>
      <c r="G8" s="3"/>
    </row>
    <row r="9" spans="1:7">
      <c r="A9" s="2">
        <f t="shared" si="0"/>
        <v>42185</v>
      </c>
      <c r="B9" s="3">
        <v>27.1</v>
      </c>
      <c r="C9" s="3">
        <v>0</v>
      </c>
      <c r="D9" s="3"/>
      <c r="E9" s="3">
        <v>26.6</v>
      </c>
      <c r="F9" s="3">
        <v>4.2</v>
      </c>
      <c r="G9" s="3"/>
    </row>
    <row r="10" spans="1:7">
      <c r="A10" s="2">
        <f t="shared" si="0"/>
        <v>42277</v>
      </c>
      <c r="B10" s="3">
        <v>31.8</v>
      </c>
      <c r="C10" s="3">
        <v>0</v>
      </c>
      <c r="D10" s="3"/>
      <c r="E10" s="3">
        <v>31.9</v>
      </c>
      <c r="F10" s="3">
        <v>4.5999999999999996</v>
      </c>
      <c r="G10" s="3"/>
    </row>
    <row r="11" spans="1:7">
      <c r="A11" s="2">
        <f t="shared" si="0"/>
        <v>42368</v>
      </c>
      <c r="B11" s="3">
        <v>34.299999999999997</v>
      </c>
      <c r="C11" s="3">
        <v>0</v>
      </c>
      <c r="D11" s="3"/>
      <c r="E11" s="3">
        <v>36.1</v>
      </c>
      <c r="F11" s="3">
        <v>5.2</v>
      </c>
      <c r="G11" s="3"/>
    </row>
    <row r="12" spans="1:7">
      <c r="A12" s="2">
        <f t="shared" si="0"/>
        <v>42459</v>
      </c>
      <c r="B12" s="3">
        <v>38.1</v>
      </c>
      <c r="C12" s="3">
        <v>0</v>
      </c>
      <c r="D12" s="3"/>
      <c r="E12" s="3">
        <v>43.1</v>
      </c>
      <c r="F12" s="3">
        <v>4.7</v>
      </c>
      <c r="G12" s="3"/>
    </row>
    <row r="13" spans="1:7">
      <c r="A13" s="2">
        <f t="shared" si="0"/>
        <v>42551</v>
      </c>
      <c r="B13" s="3">
        <v>41.7</v>
      </c>
      <c r="C13" s="3">
        <v>0</v>
      </c>
      <c r="D13" s="3"/>
      <c r="E13" s="3">
        <v>44.3</v>
      </c>
      <c r="F13" s="3">
        <v>3.9</v>
      </c>
      <c r="G13" s="3"/>
    </row>
    <row r="14" spans="1:7">
      <c r="A14" s="2">
        <f t="shared" si="0"/>
        <v>42643</v>
      </c>
      <c r="B14" s="3">
        <v>49.4</v>
      </c>
      <c r="C14" s="3">
        <v>0</v>
      </c>
      <c r="D14" s="3"/>
      <c r="E14" s="3">
        <v>48.5</v>
      </c>
      <c r="F14" s="3">
        <v>5.9</v>
      </c>
      <c r="G14" s="3"/>
    </row>
    <row r="15" spans="1:7">
      <c r="A15" s="2">
        <f t="shared" si="0"/>
        <v>42734</v>
      </c>
      <c r="B15" s="3">
        <v>54.1</v>
      </c>
      <c r="C15" s="3">
        <v>0</v>
      </c>
      <c r="D15" s="3"/>
      <c r="E15" s="3">
        <v>56.5</v>
      </c>
      <c r="F15" s="3">
        <v>9.1999999999999993</v>
      </c>
      <c r="G15" s="3"/>
    </row>
    <row r="16" spans="1:7">
      <c r="A16" s="2">
        <f t="shared" si="0"/>
        <v>42824</v>
      </c>
      <c r="B16" s="3">
        <v>65.900000000000006</v>
      </c>
      <c r="C16" s="3">
        <v>0</v>
      </c>
      <c r="D16" s="7">
        <v>8.4</v>
      </c>
      <c r="E16" s="3">
        <v>59.8</v>
      </c>
      <c r="F16" s="3">
        <v>10.4</v>
      </c>
      <c r="G16" s="7">
        <v>7.1</v>
      </c>
    </row>
    <row r="17" spans="1:7">
      <c r="A17" s="2">
        <f t="shared" si="0"/>
        <v>42916</v>
      </c>
      <c r="B17" s="3">
        <v>67.2</v>
      </c>
      <c r="C17" s="3">
        <v>0</v>
      </c>
      <c r="D17" s="7">
        <v>8.6</v>
      </c>
      <c r="E17" s="3">
        <v>64.8</v>
      </c>
      <c r="F17" s="3">
        <v>10.199999999999999</v>
      </c>
      <c r="G17" s="7">
        <v>14.8</v>
      </c>
    </row>
    <row r="18" spans="1:7">
      <c r="A18" s="2">
        <f t="shared" si="0"/>
        <v>43008</v>
      </c>
      <c r="B18" s="3">
        <v>73.099999999999994</v>
      </c>
      <c r="C18" s="3">
        <v>0</v>
      </c>
      <c r="D18" s="7">
        <v>9.4</v>
      </c>
      <c r="E18" s="3">
        <v>70.5</v>
      </c>
      <c r="F18" s="3">
        <v>26.1</v>
      </c>
      <c r="G18" s="7">
        <v>11.8</v>
      </c>
    </row>
    <row r="19" spans="1:7">
      <c r="A19" s="2">
        <f t="shared" ref="A19:A25" si="1">EDATE(A18,3)</f>
        <v>43099</v>
      </c>
      <c r="B19" s="3">
        <v>76.3</v>
      </c>
      <c r="C19" s="3">
        <v>0.1</v>
      </c>
      <c r="D19" s="7">
        <v>16.5</v>
      </c>
      <c r="E19" s="3">
        <v>73.900000000000006</v>
      </c>
      <c r="F19" s="3">
        <v>17.600000000000001</v>
      </c>
      <c r="G19" s="7">
        <v>18.8</v>
      </c>
    </row>
    <row r="20" spans="1:7">
      <c r="A20" s="2">
        <f t="shared" si="1"/>
        <v>43189</v>
      </c>
      <c r="B20" s="3">
        <v>78.900000000000006</v>
      </c>
      <c r="C20" s="3">
        <v>3.8</v>
      </c>
      <c r="D20" s="7">
        <v>17.2</v>
      </c>
      <c r="E20" s="3">
        <v>78.5</v>
      </c>
      <c r="F20" s="3">
        <v>24</v>
      </c>
      <c r="G20" s="7">
        <v>20.100000000000001</v>
      </c>
    </row>
    <row r="21" spans="1:7">
      <c r="A21" s="2">
        <f t="shared" si="1"/>
        <v>43281</v>
      </c>
      <c r="B21" s="3">
        <v>85.2</v>
      </c>
      <c r="C21" s="3">
        <v>19.399999999999999</v>
      </c>
      <c r="D21" s="7">
        <v>18.3</v>
      </c>
      <c r="E21" s="3">
        <v>83.8</v>
      </c>
      <c r="F21" s="3">
        <v>29.9</v>
      </c>
      <c r="G21" s="7">
        <v>20.7</v>
      </c>
    </row>
    <row r="22" spans="1:7">
      <c r="A22" s="2">
        <f t="shared" si="1"/>
        <v>43373</v>
      </c>
      <c r="B22" s="3">
        <v>85.8</v>
      </c>
      <c r="C22" s="3">
        <v>33.1</v>
      </c>
      <c r="D22" s="3">
        <v>24.5</v>
      </c>
      <c r="E22" s="3">
        <v>87.2</v>
      </c>
      <c r="F22" s="3">
        <v>39.799999999999997</v>
      </c>
      <c r="G22" s="7">
        <v>22.4</v>
      </c>
    </row>
    <row r="23" spans="1:7">
      <c r="A23" s="2">
        <f t="shared" si="1"/>
        <v>43464</v>
      </c>
      <c r="B23" s="3">
        <v>85.8</v>
      </c>
      <c r="C23" s="3">
        <v>31.7</v>
      </c>
      <c r="D23" s="7">
        <v>21.5</v>
      </c>
      <c r="E23" s="3">
        <v>88.4</v>
      </c>
      <c r="F23" s="3">
        <v>39.299999999999997</v>
      </c>
      <c r="G23" s="7">
        <v>22.2</v>
      </c>
    </row>
    <row r="24" spans="1:7">
      <c r="A24" s="2">
        <f t="shared" si="1"/>
        <v>43554</v>
      </c>
      <c r="B24" s="3">
        <v>90.2</v>
      </c>
      <c r="C24" s="3">
        <v>38</v>
      </c>
      <c r="D24" s="7">
        <v>19.399999999999999</v>
      </c>
      <c r="E24" s="3">
        <v>91.5</v>
      </c>
      <c r="F24" s="3">
        <v>49</v>
      </c>
      <c r="G24" s="7">
        <v>23.1</v>
      </c>
    </row>
    <row r="25" spans="1:7">
      <c r="A25" s="2">
        <f t="shared" si="1"/>
        <v>43646</v>
      </c>
      <c r="B25" s="3">
        <v>89</v>
      </c>
      <c r="C25" s="3">
        <v>70.2</v>
      </c>
      <c r="D25" s="7">
        <v>30.9</v>
      </c>
      <c r="E25" s="3">
        <v>91.5</v>
      </c>
      <c r="F25" s="3">
        <v>75.8</v>
      </c>
      <c r="G25" s="7">
        <v>27.1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6E68-2755-2B47-8489-E8BDCE503CF5}">
  <dimension ref="A1:W102"/>
  <sheetViews>
    <sheetView workbookViewId="0">
      <selection activeCell="N1" sqref="N1:N1048576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-6.0000000000000001E-3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-6.0000000000000001E-3</v>
      </c>
      <c r="V2" s="18" t="s">
        <v>15</v>
      </c>
      <c r="W2" s="19">
        <v>43945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6.0000000000000001E-3</v>
      </c>
      <c r="P3" s="22">
        <v>-6.0000000000000001E-3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6.0000000000000001E-3</v>
      </c>
      <c r="V3" s="22">
        <v>-6.0000000000000001E-3</v>
      </c>
      <c r="W3" s="19">
        <v>43915</v>
      </c>
    </row>
    <row r="4" spans="1:23">
      <c r="A4" s="10">
        <v>41729</v>
      </c>
      <c r="B4" s="14">
        <f>VLOOKUP(A4,N:P,3,FALSE)+0.02</f>
        <v>2.1999999999999999E-2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6.0000000000000001E-3</v>
      </c>
      <c r="Q4" s="12">
        <v>43866</v>
      </c>
      <c r="R4">
        <f t="shared" si="0"/>
        <v>-5.0000000000000001E-3</v>
      </c>
      <c r="T4" s="18" t="s">
        <v>19</v>
      </c>
      <c r="U4" s="22">
        <v>1E-3</v>
      </c>
      <c r="V4" s="22">
        <v>6.0000000000000001E-3</v>
      </c>
      <c r="W4" s="19">
        <v>43888</v>
      </c>
    </row>
    <row r="5" spans="1:23">
      <c r="A5" s="10">
        <v>41820</v>
      </c>
      <c r="B5" s="14">
        <f t="shared" ref="B5:B25" si="1">VLOOKUP(A5,N:P,3,FALSE)+0.02</f>
        <v>1.9E-2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-5.0000000000000001E-3</v>
      </c>
      <c r="P5" s="22">
        <v>1E-3</v>
      </c>
      <c r="Q5" s="12">
        <v>43837</v>
      </c>
      <c r="R5">
        <f t="shared" si="0"/>
        <v>2E-3</v>
      </c>
      <c r="T5" s="18" t="s">
        <v>20</v>
      </c>
      <c r="U5" s="22">
        <v>-5.0000000000000001E-3</v>
      </c>
      <c r="V5" s="22">
        <v>1E-3</v>
      </c>
      <c r="W5" s="19">
        <v>43858</v>
      </c>
    </row>
    <row r="6" spans="1:23">
      <c r="A6" s="10">
        <v>41912</v>
      </c>
      <c r="B6" s="14">
        <f t="shared" si="1"/>
        <v>2.7E-2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-5.0000000000000001E-3</v>
      </c>
      <c r="Q6" s="12">
        <v>43803</v>
      </c>
      <c r="R6">
        <f t="shared" si="0"/>
        <v>-6.0000000000000001E-3</v>
      </c>
      <c r="T6" s="18" t="s">
        <v>21</v>
      </c>
      <c r="U6" s="22">
        <v>2E-3</v>
      </c>
      <c r="V6" s="22">
        <v>-5.0000000000000001E-3</v>
      </c>
      <c r="W6" s="19">
        <v>43823</v>
      </c>
    </row>
    <row r="7" spans="1:23">
      <c r="A7" s="10">
        <v>42004</v>
      </c>
      <c r="B7" s="14">
        <f t="shared" si="1"/>
        <v>7.000000000000001E-3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-6.0000000000000001E-3</v>
      </c>
      <c r="P7" s="22">
        <v>2E-3</v>
      </c>
      <c r="Q7" s="12">
        <v>43774</v>
      </c>
      <c r="R7">
        <f t="shared" si="0"/>
        <v>0.01</v>
      </c>
      <c r="T7" s="18" t="s">
        <v>22</v>
      </c>
      <c r="U7" s="22">
        <v>-6.0000000000000001E-3</v>
      </c>
      <c r="V7" s="22">
        <v>2E-3</v>
      </c>
      <c r="W7" s="19">
        <v>43796</v>
      </c>
    </row>
    <row r="8" spans="1:23">
      <c r="A8" s="10">
        <v>42094</v>
      </c>
      <c r="B8" s="14">
        <f t="shared" si="1"/>
        <v>1.6E-2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0.01</v>
      </c>
      <c r="P8" s="22">
        <v>-6.0000000000000001E-3</v>
      </c>
      <c r="Q8" s="12">
        <v>43741</v>
      </c>
      <c r="R8">
        <f t="shared" si="0"/>
        <v>-5.0000000000000001E-3</v>
      </c>
      <c r="T8" s="18" t="s">
        <v>23</v>
      </c>
      <c r="U8" s="22">
        <v>0.01</v>
      </c>
      <c r="V8" s="22">
        <v>-6.0000000000000001E-3</v>
      </c>
      <c r="W8" s="19">
        <v>43762</v>
      </c>
    </row>
    <row r="9" spans="1:23">
      <c r="A9" s="10">
        <v>42185</v>
      </c>
      <c r="B9" s="14">
        <f t="shared" si="1"/>
        <v>1.7000000000000001E-2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-5.0000000000000001E-3</v>
      </c>
      <c r="P9" s="22">
        <v>0.01</v>
      </c>
      <c r="Q9" s="12">
        <v>43713</v>
      </c>
      <c r="R9">
        <f t="shared" si="0"/>
        <v>8.0000000000000002E-3</v>
      </c>
      <c r="T9" s="18" t="s">
        <v>24</v>
      </c>
      <c r="U9" s="22">
        <v>-5.0000000000000001E-3</v>
      </c>
      <c r="V9" s="22">
        <v>0.01</v>
      </c>
      <c r="W9" s="19">
        <v>43735</v>
      </c>
    </row>
    <row r="10" spans="1:23">
      <c r="A10" s="10">
        <v>42277</v>
      </c>
      <c r="B10" s="14">
        <f t="shared" si="1"/>
        <v>1.1000000000000001E-2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8.0000000000000002E-3</v>
      </c>
      <c r="P10" s="22">
        <v>-5.0000000000000001E-3</v>
      </c>
      <c r="Q10" s="12">
        <v>43682</v>
      </c>
      <c r="R10">
        <f t="shared" si="0"/>
        <v>5.0000000000000001E-3</v>
      </c>
      <c r="T10" s="18" t="s">
        <v>25</v>
      </c>
      <c r="U10" s="22">
        <v>8.0000000000000002E-3</v>
      </c>
      <c r="V10" s="22">
        <v>-5.0000000000000001E-3</v>
      </c>
      <c r="W10" s="19">
        <v>43703</v>
      </c>
    </row>
    <row r="11" spans="1:23">
      <c r="A11" s="10">
        <v>42369</v>
      </c>
      <c r="B11" s="14">
        <f t="shared" si="1"/>
        <v>1.4999999999999999E-2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5.0000000000000001E-3</v>
      </c>
      <c r="P11" s="22">
        <v>8.0000000000000002E-3</v>
      </c>
      <c r="Q11" s="12">
        <v>43649</v>
      </c>
      <c r="R11">
        <f t="shared" si="0"/>
        <v>0</v>
      </c>
      <c r="T11" s="18" t="s">
        <v>26</v>
      </c>
      <c r="U11" s="22">
        <v>5.0000000000000001E-3</v>
      </c>
      <c r="V11" s="22">
        <v>8.0000000000000002E-3</v>
      </c>
      <c r="W11" s="19">
        <v>43671</v>
      </c>
    </row>
    <row r="12" spans="1:23">
      <c r="A12" s="10">
        <v>42460</v>
      </c>
      <c r="B12" s="14">
        <f t="shared" si="1"/>
        <v>5.000000000000001E-3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0</v>
      </c>
      <c r="P12" s="22">
        <v>5.0000000000000001E-3</v>
      </c>
      <c r="Q12" s="12">
        <v>43621</v>
      </c>
      <c r="R12">
        <f t="shared" si="0"/>
        <v>4.0000000000000001E-3</v>
      </c>
      <c r="T12" s="18" t="s">
        <v>27</v>
      </c>
      <c r="U12" s="22">
        <v>0</v>
      </c>
      <c r="V12" s="22">
        <v>5.0000000000000001E-3</v>
      </c>
      <c r="W12" s="19">
        <v>43642</v>
      </c>
    </row>
    <row r="13" spans="1:23">
      <c r="A13" s="10">
        <v>42551</v>
      </c>
      <c r="B13" s="14">
        <f t="shared" si="1"/>
        <v>1.7000000000000001E-2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4.0000000000000001E-3</v>
      </c>
      <c r="P13" s="22">
        <v>0</v>
      </c>
      <c r="Q13" s="12">
        <v>43588</v>
      </c>
      <c r="R13">
        <f t="shared" si="0"/>
        <v>1E-3</v>
      </c>
      <c r="T13" s="18" t="s">
        <v>28</v>
      </c>
      <c r="U13" s="22">
        <v>4.0000000000000001E-3</v>
      </c>
      <c r="V13" s="22">
        <v>0</v>
      </c>
      <c r="W13" s="19">
        <v>43609</v>
      </c>
    </row>
    <row r="14" spans="1:23">
      <c r="A14" s="10">
        <v>42643</v>
      </c>
      <c r="B14" s="14">
        <f t="shared" si="1"/>
        <v>2.1000000000000001E-2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1E-3</v>
      </c>
      <c r="P14" s="22">
        <v>4.0000000000000001E-3</v>
      </c>
      <c r="Q14" s="12">
        <v>43558</v>
      </c>
      <c r="R14">
        <f t="shared" si="0"/>
        <v>-1E-3</v>
      </c>
      <c r="T14" s="18" t="s">
        <v>29</v>
      </c>
      <c r="U14" s="22">
        <v>1E-3</v>
      </c>
      <c r="V14" s="22">
        <v>4.0000000000000001E-3</v>
      </c>
      <c r="W14" s="19">
        <v>43580</v>
      </c>
    </row>
    <row r="15" spans="1:23">
      <c r="A15" s="10">
        <v>42735</v>
      </c>
      <c r="B15" s="14">
        <f t="shared" si="1"/>
        <v>3.1E-2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-1E-3</v>
      </c>
      <c r="P15" s="22">
        <v>1E-3</v>
      </c>
      <c r="Q15" s="12">
        <v>43529</v>
      </c>
      <c r="R15">
        <f t="shared" si="0"/>
        <v>2E-3</v>
      </c>
      <c r="T15" s="18" t="s">
        <v>30</v>
      </c>
      <c r="U15" s="22">
        <v>-1E-3</v>
      </c>
      <c r="V15" s="22">
        <v>1E-3</v>
      </c>
      <c r="W15" s="19">
        <v>43550</v>
      </c>
    </row>
    <row r="16" spans="1:23">
      <c r="A16" s="10">
        <v>42825</v>
      </c>
      <c r="B16" s="14">
        <f t="shared" si="1"/>
        <v>2.4E-2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2E-3</v>
      </c>
      <c r="P16" s="22">
        <v>-1E-3</v>
      </c>
      <c r="Q16" s="12">
        <v>43501</v>
      </c>
      <c r="R16">
        <f t="shared" si="0"/>
        <v>0</v>
      </c>
      <c r="T16" s="18" t="s">
        <v>31</v>
      </c>
      <c r="U16" s="22">
        <v>2E-3</v>
      </c>
      <c r="V16" s="22">
        <v>-1E-3</v>
      </c>
      <c r="W16" s="19">
        <v>43523</v>
      </c>
    </row>
    <row r="17" spans="1:23">
      <c r="A17" s="10">
        <v>42916</v>
      </c>
      <c r="B17" s="14">
        <f t="shared" si="1"/>
        <v>6.6000000000000003E-2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</v>
      </c>
      <c r="P17" s="22">
        <v>2E-3</v>
      </c>
      <c r="Q17" s="12">
        <v>43472</v>
      </c>
      <c r="R17">
        <f t="shared" si="0"/>
        <v>1E-3</v>
      </c>
      <c r="T17" s="18" t="s">
        <v>32</v>
      </c>
      <c r="U17" s="22">
        <v>0</v>
      </c>
      <c r="V17" s="22">
        <v>2E-3</v>
      </c>
      <c r="W17" s="19">
        <v>43490</v>
      </c>
    </row>
    <row r="18" spans="1:23">
      <c r="A18" s="10">
        <v>43008</v>
      </c>
      <c r="B18" s="14">
        <f t="shared" si="1"/>
        <v>2.7E-2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1E-3</v>
      </c>
      <c r="P18" s="22">
        <v>0</v>
      </c>
      <c r="Q18" s="12">
        <v>43439</v>
      </c>
      <c r="R18">
        <f t="shared" si="0"/>
        <v>1E-3</v>
      </c>
      <c r="T18" s="18" t="s">
        <v>33</v>
      </c>
      <c r="U18" s="22">
        <v>1E-3</v>
      </c>
      <c r="V18" s="22">
        <v>0</v>
      </c>
      <c r="W18" s="19">
        <v>43455</v>
      </c>
    </row>
    <row r="19" spans="1:23">
      <c r="A19" s="10">
        <v>43100</v>
      </c>
      <c r="B19" s="14">
        <f t="shared" si="1"/>
        <v>2.4E-2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1E-3</v>
      </c>
      <c r="Q19" s="12">
        <v>43409</v>
      </c>
      <c r="R19">
        <f t="shared" si="0"/>
        <v>1E-3</v>
      </c>
      <c r="T19" s="18" t="s">
        <v>34</v>
      </c>
      <c r="U19" s="22">
        <v>1E-3</v>
      </c>
      <c r="V19" s="22">
        <v>1E-3</v>
      </c>
      <c r="W19" s="19">
        <v>43425</v>
      </c>
    </row>
    <row r="20" spans="1:23">
      <c r="A20" s="10">
        <v>43190</v>
      </c>
      <c r="B20" s="14">
        <f t="shared" si="1"/>
        <v>2.8999999999999998E-2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1E-3</v>
      </c>
      <c r="P20" s="22">
        <v>1E-3</v>
      </c>
      <c r="Q20" s="12">
        <v>43376</v>
      </c>
      <c r="R20">
        <f t="shared" si="0"/>
        <v>2E-3</v>
      </c>
      <c r="T20" s="18" t="s">
        <v>35</v>
      </c>
      <c r="U20" s="22">
        <v>1E-3</v>
      </c>
      <c r="V20" s="22">
        <v>1E-3</v>
      </c>
      <c r="W20" s="19">
        <v>43398</v>
      </c>
    </row>
    <row r="21" spans="1:23">
      <c r="A21" s="10">
        <v>43281</v>
      </c>
      <c r="B21" s="14">
        <f t="shared" si="1"/>
        <v>3.3000000000000002E-2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2E-3</v>
      </c>
      <c r="P21" s="22">
        <v>1E-3</v>
      </c>
      <c r="Q21" s="19">
        <v>43349</v>
      </c>
      <c r="R21">
        <f t="shared" si="0"/>
        <v>3.0000000000000001E-3</v>
      </c>
      <c r="T21" s="18" t="s">
        <v>36</v>
      </c>
      <c r="U21" s="22">
        <v>2E-3</v>
      </c>
      <c r="V21" s="22">
        <v>1E-3</v>
      </c>
      <c r="W21" s="19">
        <v>43370</v>
      </c>
    </row>
    <row r="22" spans="1:23">
      <c r="A22" s="10">
        <v>43373</v>
      </c>
      <c r="B22" s="14">
        <f t="shared" si="1"/>
        <v>2.1000000000000001E-2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3.0000000000000001E-3</v>
      </c>
      <c r="P22" s="22">
        <v>2E-3</v>
      </c>
      <c r="Q22" s="19">
        <v>43315</v>
      </c>
      <c r="R22">
        <f t="shared" si="0"/>
        <v>1.2999999999999999E-2</v>
      </c>
      <c r="T22" s="18" t="s">
        <v>37</v>
      </c>
      <c r="U22" s="22">
        <v>3.0000000000000001E-3</v>
      </c>
      <c r="V22" s="22">
        <v>2E-3</v>
      </c>
      <c r="W22" s="19">
        <v>43336</v>
      </c>
    </row>
    <row r="23" spans="1:23">
      <c r="A23" s="10">
        <v>43465</v>
      </c>
      <c r="B23" s="14">
        <f t="shared" si="1"/>
        <v>0.02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1.2999999999999999E-2</v>
      </c>
      <c r="P23" s="22">
        <v>3.0000000000000001E-3</v>
      </c>
      <c r="Q23" s="19">
        <v>43286</v>
      </c>
      <c r="R23">
        <f t="shared" si="0"/>
        <v>2E-3</v>
      </c>
      <c r="T23" s="18" t="s">
        <v>38</v>
      </c>
      <c r="U23" s="22">
        <v>1.2999999999999999E-2</v>
      </c>
      <c r="V23" s="22">
        <v>3.0000000000000001E-3</v>
      </c>
      <c r="W23" s="19">
        <v>43307</v>
      </c>
    </row>
    <row r="24" spans="1:23">
      <c r="A24" s="10">
        <v>43555</v>
      </c>
      <c r="B24" s="14">
        <f t="shared" si="1"/>
        <v>2.1000000000000001E-2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2E-3</v>
      </c>
      <c r="P24" s="22">
        <v>1.2999999999999999E-2</v>
      </c>
      <c r="Q24" s="19">
        <v>43256</v>
      </c>
      <c r="R24">
        <f t="shared" si="0"/>
        <v>0</v>
      </c>
      <c r="T24" s="18" t="s">
        <v>39</v>
      </c>
      <c r="U24" s="22">
        <v>2E-3</v>
      </c>
      <c r="V24" s="22">
        <v>1.2999999999999999E-2</v>
      </c>
      <c r="W24" s="19">
        <v>43278</v>
      </c>
    </row>
    <row r="25" spans="1:23">
      <c r="A25" s="10">
        <v>43646</v>
      </c>
      <c r="B25" s="14">
        <f t="shared" si="1"/>
        <v>2.5000000000000001E-2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0</v>
      </c>
      <c r="P25" s="22">
        <v>2E-3</v>
      </c>
      <c r="Q25" s="19">
        <v>43223</v>
      </c>
      <c r="R25">
        <f t="shared" si="0"/>
        <v>8.9999999999999993E-3</v>
      </c>
      <c r="T25" s="18" t="s">
        <v>40</v>
      </c>
      <c r="U25" s="22">
        <v>0</v>
      </c>
      <c r="V25" s="22">
        <v>2E-3</v>
      </c>
      <c r="W25" s="19">
        <v>43245</v>
      </c>
    </row>
    <row r="26" spans="1:23">
      <c r="N26" s="10">
        <v>43220</v>
      </c>
      <c r="O26" s="22">
        <v>8.9999999999999993E-3</v>
      </c>
      <c r="P26" s="22">
        <v>0</v>
      </c>
      <c r="Q26" s="19">
        <v>43194</v>
      </c>
      <c r="R26">
        <f t="shared" si="0"/>
        <v>-3.0000000000000001E-3</v>
      </c>
      <c r="T26" s="18" t="s">
        <v>41</v>
      </c>
      <c r="U26" s="22">
        <v>8.9999999999999993E-3</v>
      </c>
      <c r="V26" s="22">
        <v>0</v>
      </c>
      <c r="W26" s="19">
        <v>43216</v>
      </c>
    </row>
    <row r="27" spans="1:23">
      <c r="N27" s="10">
        <v>43190</v>
      </c>
      <c r="O27" s="22">
        <v>-3.0000000000000001E-3</v>
      </c>
      <c r="P27" s="22">
        <v>8.9999999999999993E-3</v>
      </c>
      <c r="Q27" s="19">
        <v>43164</v>
      </c>
      <c r="R27">
        <f t="shared" si="0"/>
        <v>7.0000000000000001E-3</v>
      </c>
      <c r="T27" s="18" t="s">
        <v>42</v>
      </c>
      <c r="U27" s="22">
        <v>-3.0000000000000001E-3</v>
      </c>
      <c r="V27" s="22">
        <v>8.9999999999999993E-3</v>
      </c>
      <c r="W27" s="19">
        <v>43182</v>
      </c>
    </row>
    <row r="28" spans="1:23">
      <c r="N28" s="10">
        <v>43159</v>
      </c>
      <c r="O28" s="22">
        <v>7.0000000000000001E-3</v>
      </c>
      <c r="P28" s="22">
        <v>-3.0000000000000001E-3</v>
      </c>
      <c r="Q28" s="19">
        <v>43136</v>
      </c>
      <c r="R28">
        <f t="shared" si="0"/>
        <v>4.0000000000000001E-3</v>
      </c>
      <c r="T28" s="18" t="s">
        <v>43</v>
      </c>
      <c r="U28" s="22">
        <v>7.0000000000000001E-3</v>
      </c>
      <c r="V28" s="22">
        <v>-3.0000000000000001E-3</v>
      </c>
      <c r="W28" s="19">
        <v>43158</v>
      </c>
    </row>
    <row r="29" spans="1:23">
      <c r="N29" s="10">
        <v>43131</v>
      </c>
      <c r="O29" s="22">
        <v>4.0000000000000001E-3</v>
      </c>
      <c r="P29" s="22">
        <v>7.0000000000000001E-3</v>
      </c>
      <c r="Q29" s="19">
        <v>43105</v>
      </c>
      <c r="R29">
        <f t="shared" si="0"/>
        <v>1.2999999999999999E-2</v>
      </c>
      <c r="T29" s="18" t="s">
        <v>44</v>
      </c>
      <c r="U29" s="22">
        <v>4.0000000000000001E-3</v>
      </c>
      <c r="V29" s="22">
        <v>7.0000000000000001E-3</v>
      </c>
      <c r="W29" s="19">
        <v>43126</v>
      </c>
    </row>
    <row r="30" spans="1:23">
      <c r="N30" s="10">
        <v>43100</v>
      </c>
      <c r="O30" s="22">
        <v>1.2999999999999999E-2</v>
      </c>
      <c r="P30" s="22">
        <v>4.0000000000000001E-3</v>
      </c>
      <c r="Q30" s="19">
        <v>43074</v>
      </c>
      <c r="R30">
        <f t="shared" si="0"/>
        <v>7.0000000000000001E-3</v>
      </c>
      <c r="T30" s="18" t="s">
        <v>45</v>
      </c>
      <c r="U30" s="22">
        <v>1.2999999999999999E-2</v>
      </c>
      <c r="V30" s="22">
        <v>4.0000000000000001E-3</v>
      </c>
      <c r="W30" s="19">
        <v>43091</v>
      </c>
    </row>
    <row r="31" spans="1:23">
      <c r="K31" t="s">
        <v>454</v>
      </c>
      <c r="N31" s="10">
        <v>43069</v>
      </c>
      <c r="O31" s="22">
        <v>7.0000000000000001E-3</v>
      </c>
      <c r="P31" s="22">
        <v>1.2999999999999999E-2</v>
      </c>
      <c r="Q31" s="19">
        <v>43042</v>
      </c>
      <c r="R31">
        <f t="shared" si="0"/>
        <v>7.0000000000000001E-3</v>
      </c>
      <c r="T31" s="18" t="s">
        <v>46</v>
      </c>
      <c r="U31" s="22">
        <v>7.0000000000000001E-3</v>
      </c>
      <c r="V31" s="22">
        <v>1.2999999999999999E-2</v>
      </c>
      <c r="W31" s="19">
        <v>43061</v>
      </c>
    </row>
    <row r="32" spans="1:23" ht="18">
      <c r="E32" s="10"/>
      <c r="J32" s="15"/>
      <c r="N32" s="10">
        <v>43039</v>
      </c>
      <c r="O32" s="22">
        <v>7.0000000000000001E-3</v>
      </c>
      <c r="P32" s="22">
        <v>7.0000000000000001E-3</v>
      </c>
      <c r="Q32" s="19">
        <v>43012</v>
      </c>
      <c r="R32">
        <f t="shared" si="0"/>
        <v>8.0000000000000002E-3</v>
      </c>
      <c r="T32" s="18" t="s">
        <v>47</v>
      </c>
      <c r="U32" s="22">
        <v>7.0000000000000001E-3</v>
      </c>
      <c r="V32" s="22">
        <v>7.0000000000000001E-3</v>
      </c>
      <c r="W32" s="19">
        <v>43033</v>
      </c>
    </row>
    <row r="33" spans="5:23">
      <c r="E33" s="10"/>
      <c r="N33" s="10">
        <v>43008</v>
      </c>
      <c r="O33" s="22">
        <v>8.0000000000000002E-3</v>
      </c>
      <c r="P33" s="22">
        <v>7.0000000000000001E-3</v>
      </c>
      <c r="Q33" s="19">
        <v>42984</v>
      </c>
      <c r="R33">
        <f t="shared" si="0"/>
        <v>0</v>
      </c>
      <c r="T33" s="18" t="s">
        <v>48</v>
      </c>
      <c r="U33" s="22">
        <v>8.0000000000000002E-3</v>
      </c>
      <c r="V33" s="22">
        <v>7.0000000000000001E-3</v>
      </c>
      <c r="W33" s="19">
        <v>43005</v>
      </c>
    </row>
    <row r="34" spans="5:23">
      <c r="E34" s="10"/>
      <c r="N34" s="10">
        <v>42978</v>
      </c>
      <c r="O34" s="22">
        <v>0</v>
      </c>
      <c r="P34" s="22">
        <v>8.0000000000000002E-3</v>
      </c>
      <c r="Q34" s="19">
        <v>42950</v>
      </c>
      <c r="R34">
        <f t="shared" si="0"/>
        <v>4.5999999999999999E-2</v>
      </c>
      <c r="T34" s="18" t="s">
        <v>49</v>
      </c>
      <c r="U34" s="22">
        <v>0</v>
      </c>
      <c r="V34" s="22">
        <v>8.0000000000000002E-3</v>
      </c>
      <c r="W34" s="19">
        <v>42972</v>
      </c>
    </row>
    <row r="35" spans="5:23">
      <c r="E35" s="10"/>
      <c r="N35" s="10">
        <v>42947</v>
      </c>
      <c r="O35" s="22">
        <v>4.5999999999999999E-2</v>
      </c>
      <c r="P35" s="22">
        <v>0</v>
      </c>
      <c r="Q35" s="19">
        <v>42922</v>
      </c>
      <c r="R35">
        <f t="shared" si="0"/>
        <v>2.4E-2</v>
      </c>
      <c r="T35" s="18" t="s">
        <v>50</v>
      </c>
      <c r="U35" s="22">
        <v>4.5999999999999999E-2</v>
      </c>
      <c r="V35" s="22">
        <v>0</v>
      </c>
      <c r="W35" s="19">
        <v>42943</v>
      </c>
    </row>
    <row r="36" spans="5:23">
      <c r="E36" s="10"/>
      <c r="N36" s="10">
        <v>42916</v>
      </c>
      <c r="O36" s="22">
        <v>2.4E-2</v>
      </c>
      <c r="P36" s="22">
        <v>4.5999999999999999E-2</v>
      </c>
      <c r="Q36" s="19">
        <v>42891</v>
      </c>
      <c r="R36">
        <f t="shared" si="0"/>
        <v>-2E-3</v>
      </c>
      <c r="T36" s="18" t="s">
        <v>51</v>
      </c>
      <c r="U36" s="22">
        <v>2.4E-2</v>
      </c>
      <c r="V36" s="22">
        <v>4.5999999999999999E-2</v>
      </c>
      <c r="W36" s="19">
        <v>42912</v>
      </c>
    </row>
    <row r="37" spans="5:23">
      <c r="E37" s="10"/>
      <c r="N37" s="10">
        <v>42886</v>
      </c>
      <c r="O37" s="22">
        <v>-2E-3</v>
      </c>
      <c r="P37" s="22">
        <v>2.4E-2</v>
      </c>
      <c r="Q37" s="19">
        <v>42858</v>
      </c>
      <c r="R37">
        <f t="shared" si="0"/>
        <v>4.0000000000000001E-3</v>
      </c>
      <c r="T37" s="18" t="s">
        <v>52</v>
      </c>
      <c r="U37" s="22">
        <v>-2E-3</v>
      </c>
      <c r="V37" s="22">
        <v>2.4E-2</v>
      </c>
      <c r="W37" s="19">
        <v>42881</v>
      </c>
    </row>
    <row r="38" spans="5:23">
      <c r="E38" s="10"/>
      <c r="N38" s="10">
        <v>42855</v>
      </c>
      <c r="O38" s="22">
        <v>4.0000000000000001E-3</v>
      </c>
      <c r="P38" s="22">
        <v>-2E-3</v>
      </c>
      <c r="Q38" s="19">
        <v>42830</v>
      </c>
      <c r="T38" s="18" t="s">
        <v>53</v>
      </c>
      <c r="U38" s="22">
        <v>4.0000000000000001E-3</v>
      </c>
      <c r="V38" s="22">
        <v>-2E-3</v>
      </c>
      <c r="W38" s="19">
        <v>42852</v>
      </c>
    </row>
    <row r="39" spans="5:23">
      <c r="E39" s="10"/>
      <c r="N39" s="10">
        <v>42825</v>
      </c>
      <c r="O39" s="22">
        <v>2E-3</v>
      </c>
      <c r="P39" s="22">
        <v>4.0000000000000001E-3</v>
      </c>
      <c r="Q39" s="19">
        <v>42797</v>
      </c>
      <c r="T39" s="18" t="s">
        <v>54</v>
      </c>
      <c r="U39" s="22">
        <v>2E-3</v>
      </c>
      <c r="V39" s="22">
        <v>4.0000000000000001E-3</v>
      </c>
      <c r="W39" s="19">
        <v>42818</v>
      </c>
    </row>
    <row r="40" spans="5:23">
      <c r="E40" s="10"/>
      <c r="N40" s="10">
        <v>42794</v>
      </c>
      <c r="O40" s="22">
        <v>8.9999999999999993E-3</v>
      </c>
      <c r="P40" s="22">
        <v>2E-3</v>
      </c>
      <c r="Q40" s="19">
        <v>42769</v>
      </c>
      <c r="T40" s="18" t="s">
        <v>55</v>
      </c>
      <c r="U40" s="22">
        <v>8.9999999999999993E-3</v>
      </c>
      <c r="V40" s="22">
        <v>2E-3</v>
      </c>
      <c r="W40" s="19">
        <v>42793</v>
      </c>
    </row>
    <row r="41" spans="5:23">
      <c r="E41" s="10"/>
      <c r="N41" s="10">
        <v>42766</v>
      </c>
      <c r="O41" s="22">
        <v>1.0999999999999999E-2</v>
      </c>
      <c r="P41" s="22">
        <v>8.9999999999999993E-3</v>
      </c>
      <c r="Q41" s="19">
        <v>42740</v>
      </c>
      <c r="T41" s="18" t="s">
        <v>56</v>
      </c>
      <c r="U41" s="22">
        <v>1.0999999999999999E-2</v>
      </c>
      <c r="V41" s="22">
        <v>8.9999999999999993E-3</v>
      </c>
      <c r="W41" s="19">
        <v>42762</v>
      </c>
    </row>
    <row r="42" spans="5:23">
      <c r="E42" s="10"/>
      <c r="N42" s="10">
        <v>42735</v>
      </c>
      <c r="O42" s="22">
        <v>1.0999999999999999E-2</v>
      </c>
      <c r="P42" s="22">
        <v>1.0999999999999999E-2</v>
      </c>
      <c r="Q42" s="19">
        <v>42709</v>
      </c>
      <c r="T42" s="18" t="s">
        <v>57</v>
      </c>
      <c r="U42" s="22">
        <v>1.0999999999999999E-2</v>
      </c>
      <c r="V42" s="22">
        <v>1.0999999999999999E-2</v>
      </c>
      <c r="W42" s="19">
        <v>42726</v>
      </c>
    </row>
    <row r="43" spans="5:23">
      <c r="E43" s="10"/>
      <c r="N43" s="10">
        <v>42704</v>
      </c>
      <c r="O43" s="22">
        <v>2E-3</v>
      </c>
      <c r="P43" s="22">
        <v>1.0999999999999999E-2</v>
      </c>
      <c r="Q43" s="19">
        <v>42677</v>
      </c>
      <c r="T43" s="18" t="s">
        <v>58</v>
      </c>
      <c r="U43" s="22">
        <v>2E-3</v>
      </c>
      <c r="V43" s="22">
        <v>1.0999999999999999E-2</v>
      </c>
      <c r="W43" s="19">
        <v>42697</v>
      </c>
    </row>
    <row r="44" spans="5:23">
      <c r="E44" s="10"/>
      <c r="N44" s="10">
        <v>42674</v>
      </c>
      <c r="O44" s="22">
        <v>1E-3</v>
      </c>
      <c r="P44" s="22">
        <v>2E-3</v>
      </c>
      <c r="Q44" s="19">
        <v>42648</v>
      </c>
      <c r="T44" s="18" t="s">
        <v>59</v>
      </c>
      <c r="U44" s="22">
        <v>1E-3</v>
      </c>
      <c r="V44" s="22">
        <v>2E-3</v>
      </c>
      <c r="W44" s="19">
        <v>42670</v>
      </c>
    </row>
    <row r="45" spans="5:23">
      <c r="E45" s="10"/>
      <c r="N45" s="10">
        <v>42643</v>
      </c>
      <c r="O45" s="22">
        <v>1.0999999999999999E-2</v>
      </c>
      <c r="P45" s="22">
        <v>1E-3</v>
      </c>
      <c r="Q45" s="19">
        <v>42619</v>
      </c>
      <c r="T45" s="18" t="s">
        <v>60</v>
      </c>
      <c r="U45" s="22">
        <v>1.0999999999999999E-2</v>
      </c>
      <c r="V45" s="22">
        <v>1E-3</v>
      </c>
      <c r="W45" s="19">
        <v>42641</v>
      </c>
    </row>
    <row r="46" spans="5:23">
      <c r="E46" s="10"/>
      <c r="N46" s="10">
        <v>42613</v>
      </c>
      <c r="O46" s="22">
        <v>-3.0000000000000001E-3</v>
      </c>
      <c r="P46" s="22">
        <v>1.0999999999999999E-2</v>
      </c>
      <c r="Q46" s="19">
        <v>42585</v>
      </c>
      <c r="T46" s="18" t="s">
        <v>61</v>
      </c>
      <c r="U46" s="22">
        <v>-3.0000000000000001E-3</v>
      </c>
      <c r="V46" s="22">
        <v>1.0999999999999999E-2</v>
      </c>
      <c r="W46" s="19">
        <v>42607</v>
      </c>
    </row>
    <row r="47" spans="5:23">
      <c r="E47" s="10"/>
      <c r="N47" s="10">
        <v>42582</v>
      </c>
      <c r="O47" s="22">
        <v>-3.0000000000000001E-3</v>
      </c>
      <c r="P47" s="22">
        <v>-3.0000000000000001E-3</v>
      </c>
      <c r="Q47" s="19">
        <v>42557</v>
      </c>
      <c r="T47" s="18" t="s">
        <v>62</v>
      </c>
      <c r="U47" s="22">
        <v>-3.0000000000000001E-3</v>
      </c>
      <c r="V47" s="22">
        <v>-3.0000000000000001E-3</v>
      </c>
      <c r="W47" s="19">
        <v>42578</v>
      </c>
    </row>
    <row r="48" spans="5:23">
      <c r="E48" s="10"/>
      <c r="N48" s="10">
        <v>42551</v>
      </c>
      <c r="O48" s="22">
        <v>5.0000000000000001E-3</v>
      </c>
      <c r="P48" s="22">
        <v>-3.0000000000000001E-3</v>
      </c>
      <c r="Q48" s="19">
        <v>42524</v>
      </c>
      <c r="T48" s="18" t="s">
        <v>63</v>
      </c>
      <c r="U48" s="22">
        <v>5.0000000000000001E-3</v>
      </c>
      <c r="V48" s="22">
        <v>-3.0000000000000001E-3</v>
      </c>
      <c r="W48" s="19">
        <v>42545</v>
      </c>
    </row>
    <row r="49" spans="5:23">
      <c r="E49" s="10"/>
      <c r="N49" s="10">
        <v>42521</v>
      </c>
      <c r="O49" s="22">
        <v>3.0000000000000001E-3</v>
      </c>
      <c r="P49" s="22">
        <v>5.0000000000000001E-3</v>
      </c>
      <c r="Q49" s="19">
        <v>42494</v>
      </c>
      <c r="T49" s="18" t="s">
        <v>64</v>
      </c>
      <c r="U49" s="22">
        <v>3.0000000000000001E-3</v>
      </c>
      <c r="V49" s="22">
        <v>5.0000000000000001E-3</v>
      </c>
      <c r="W49" s="19">
        <v>42516</v>
      </c>
    </row>
    <row r="50" spans="5:23">
      <c r="E50" s="10"/>
      <c r="N50" s="10">
        <v>42490</v>
      </c>
      <c r="O50" s="22">
        <v>-1.4999999999999999E-2</v>
      </c>
      <c r="P50" s="22">
        <v>3.0000000000000001E-3</v>
      </c>
      <c r="Q50" s="19">
        <v>42465</v>
      </c>
      <c r="T50" s="18" t="s">
        <v>65</v>
      </c>
      <c r="U50" s="22">
        <v>-1.4999999999999999E-2</v>
      </c>
      <c r="V50" s="22">
        <v>3.0000000000000001E-3</v>
      </c>
      <c r="W50" s="19">
        <v>42486</v>
      </c>
    </row>
    <row r="51" spans="5:23">
      <c r="E51" s="10"/>
      <c r="N51" s="10">
        <v>42460</v>
      </c>
      <c r="O51" s="22">
        <v>1.7999999999999999E-2</v>
      </c>
      <c r="P51" s="22">
        <v>-1.4999999999999999E-2</v>
      </c>
      <c r="Q51" s="19">
        <v>42432</v>
      </c>
      <c r="T51" s="18" t="s">
        <v>66</v>
      </c>
      <c r="U51" s="22">
        <v>1.7999999999999999E-2</v>
      </c>
      <c r="V51" s="22">
        <v>-1.4999999999999999E-2</v>
      </c>
      <c r="W51" s="19">
        <v>42453</v>
      </c>
    </row>
    <row r="52" spans="5:23">
      <c r="E52" s="10"/>
      <c r="N52" s="10">
        <v>42429</v>
      </c>
      <c r="O52" s="22">
        <v>-7.0000000000000001E-3</v>
      </c>
      <c r="P52" s="22">
        <v>1.7999999999999999E-2</v>
      </c>
      <c r="Q52" s="19">
        <v>42403</v>
      </c>
      <c r="T52" s="18" t="s">
        <v>67</v>
      </c>
      <c r="U52" s="22">
        <v>-7.0000000000000001E-3</v>
      </c>
      <c r="V52" s="22">
        <v>1.7999999999999999E-2</v>
      </c>
      <c r="W52" s="19">
        <v>42425</v>
      </c>
    </row>
    <row r="53" spans="5:23">
      <c r="E53" s="10"/>
      <c r="N53" s="10">
        <v>42400</v>
      </c>
      <c r="O53" s="22">
        <v>-5.0000000000000001E-3</v>
      </c>
      <c r="P53" s="22">
        <v>-7.0000000000000001E-3</v>
      </c>
      <c r="Q53" s="19">
        <v>42375</v>
      </c>
      <c r="T53" s="18" t="s">
        <v>68</v>
      </c>
      <c r="U53" s="22">
        <v>-5.0000000000000001E-3</v>
      </c>
      <c r="V53" s="22">
        <v>-7.0000000000000001E-3</v>
      </c>
      <c r="W53" s="19">
        <v>42397</v>
      </c>
    </row>
    <row r="54" spans="5:23">
      <c r="N54" s="10">
        <v>42369</v>
      </c>
      <c r="O54" s="22">
        <v>5.0000000000000001E-3</v>
      </c>
      <c r="P54" s="22">
        <v>-5.0000000000000001E-3</v>
      </c>
      <c r="Q54" s="19">
        <v>42341</v>
      </c>
      <c r="T54" s="18" t="s">
        <v>69</v>
      </c>
      <c r="U54" s="22">
        <v>5.0000000000000001E-3</v>
      </c>
      <c r="V54" s="22">
        <v>-5.0000000000000001E-3</v>
      </c>
      <c r="W54" s="19">
        <v>42361</v>
      </c>
    </row>
    <row r="55" spans="5:23">
      <c r="N55" s="10">
        <v>42338</v>
      </c>
      <c r="O55" s="22">
        <v>-1E-3</v>
      </c>
      <c r="P55" s="22">
        <v>5.0000000000000001E-3</v>
      </c>
      <c r="Q55" s="19">
        <v>42312</v>
      </c>
      <c r="T55" s="18" t="s">
        <v>70</v>
      </c>
      <c r="U55" s="22">
        <v>-1E-3</v>
      </c>
      <c r="V55" s="22">
        <v>5.0000000000000001E-3</v>
      </c>
      <c r="W55" s="19">
        <v>42333</v>
      </c>
    </row>
    <row r="56" spans="5:23">
      <c r="N56" s="10">
        <v>42308</v>
      </c>
      <c r="O56" s="22">
        <v>-8.9999999999999993E-3</v>
      </c>
      <c r="P56" s="22">
        <v>-1E-3</v>
      </c>
      <c r="Q56" s="19">
        <v>42282</v>
      </c>
      <c r="T56" s="18" t="s">
        <v>71</v>
      </c>
      <c r="U56" s="22">
        <v>-8.9999999999999993E-3</v>
      </c>
      <c r="V56" s="22">
        <v>-1E-3</v>
      </c>
      <c r="W56" s="19">
        <v>42304</v>
      </c>
    </row>
    <row r="57" spans="5:23">
      <c r="N57" s="10">
        <v>42277</v>
      </c>
      <c r="O57" s="22">
        <v>6.0000000000000001E-3</v>
      </c>
      <c r="P57" s="22">
        <v>-8.9999999999999993E-3</v>
      </c>
      <c r="Q57" s="19">
        <v>42250</v>
      </c>
      <c r="T57" s="18" t="s">
        <v>72</v>
      </c>
      <c r="U57" s="22">
        <v>6.0000000000000001E-3</v>
      </c>
      <c r="V57" s="22">
        <v>-8.9999999999999993E-3</v>
      </c>
      <c r="W57" s="19">
        <v>42271</v>
      </c>
    </row>
    <row r="58" spans="5:23">
      <c r="N58" s="10">
        <v>42247</v>
      </c>
      <c r="O58" s="22">
        <v>0.01</v>
      </c>
      <c r="P58" s="22">
        <v>6.0000000000000001E-3</v>
      </c>
      <c r="Q58" s="19">
        <v>42221</v>
      </c>
      <c r="T58" s="18" t="s">
        <v>73</v>
      </c>
      <c r="U58" s="22">
        <v>0.01</v>
      </c>
      <c r="V58" s="22">
        <v>6.0000000000000001E-3</v>
      </c>
      <c r="W58" s="19">
        <v>42242</v>
      </c>
    </row>
    <row r="59" spans="5:23">
      <c r="N59" s="10">
        <v>42216</v>
      </c>
      <c r="O59" s="22">
        <v>-3.0000000000000001E-3</v>
      </c>
      <c r="P59" s="22">
        <v>0.01</v>
      </c>
      <c r="Q59" s="19">
        <v>42191</v>
      </c>
      <c r="T59" s="18" t="s">
        <v>74</v>
      </c>
      <c r="U59" s="22">
        <v>-3.0000000000000001E-3</v>
      </c>
      <c r="V59" s="22">
        <v>0.01</v>
      </c>
      <c r="W59" s="19">
        <v>42212</v>
      </c>
    </row>
    <row r="60" spans="5:23">
      <c r="N60" s="10">
        <v>42185</v>
      </c>
      <c r="O60" s="22">
        <v>-6.0000000000000001E-3</v>
      </c>
      <c r="P60" s="22">
        <v>-3.0000000000000001E-3</v>
      </c>
      <c r="Q60" s="19">
        <v>42158</v>
      </c>
      <c r="T60" s="18" t="s">
        <v>75</v>
      </c>
      <c r="U60" s="22">
        <v>-6.0000000000000001E-3</v>
      </c>
      <c r="V60" s="22">
        <v>-3.0000000000000001E-3</v>
      </c>
      <c r="W60" s="19">
        <v>42178</v>
      </c>
    </row>
    <row r="61" spans="5:23">
      <c r="N61" s="10">
        <v>42155</v>
      </c>
      <c r="O61" s="22">
        <v>-2E-3</v>
      </c>
      <c r="P61" s="22">
        <v>-6.0000000000000001E-3</v>
      </c>
      <c r="Q61" s="19">
        <v>42129</v>
      </c>
      <c r="T61" s="18" t="s">
        <v>76</v>
      </c>
      <c r="U61" s="22">
        <v>-2E-3</v>
      </c>
      <c r="V61" s="22">
        <v>-6.0000000000000001E-3</v>
      </c>
      <c r="W61" s="19">
        <v>42150</v>
      </c>
    </row>
    <row r="62" spans="5:23">
      <c r="N62" s="10">
        <v>42124</v>
      </c>
      <c r="O62" s="22">
        <v>-4.0000000000000001E-3</v>
      </c>
      <c r="P62" s="22">
        <v>-2E-3</v>
      </c>
      <c r="Q62" s="19">
        <v>42100</v>
      </c>
      <c r="T62" s="18" t="s">
        <v>77</v>
      </c>
      <c r="U62" s="22">
        <v>-4.0000000000000001E-3</v>
      </c>
      <c r="V62" s="22">
        <v>-2E-3</v>
      </c>
      <c r="W62" s="19">
        <v>42118</v>
      </c>
    </row>
    <row r="63" spans="5:23">
      <c r="N63" s="10">
        <v>42094</v>
      </c>
      <c r="O63" s="22">
        <v>-7.0000000000000001E-3</v>
      </c>
      <c r="P63" s="22">
        <v>-4.0000000000000001E-3</v>
      </c>
      <c r="Q63" s="19">
        <v>42067</v>
      </c>
      <c r="T63" s="18" t="s">
        <v>78</v>
      </c>
      <c r="U63" s="22">
        <v>-7.0000000000000001E-3</v>
      </c>
      <c r="V63" s="22">
        <v>-4.0000000000000001E-3</v>
      </c>
      <c r="W63" s="19">
        <v>42088</v>
      </c>
    </row>
    <row r="64" spans="5:23">
      <c r="N64" s="10">
        <v>42063</v>
      </c>
      <c r="O64" s="22">
        <v>-8.0000000000000002E-3</v>
      </c>
      <c r="P64" s="22">
        <v>-7.0000000000000001E-3</v>
      </c>
      <c r="Q64" s="19">
        <v>42039</v>
      </c>
      <c r="T64" s="18" t="s">
        <v>79</v>
      </c>
      <c r="U64" s="22">
        <v>-8.0000000000000002E-3</v>
      </c>
      <c r="V64" s="22">
        <v>-7.0000000000000001E-3</v>
      </c>
      <c r="W64" s="19">
        <v>42061</v>
      </c>
    </row>
    <row r="65" spans="14:23">
      <c r="N65" s="10">
        <v>42035</v>
      </c>
      <c r="O65" s="22">
        <v>-1.2999999999999999E-2</v>
      </c>
      <c r="P65" s="22">
        <v>-8.0000000000000002E-3</v>
      </c>
      <c r="Q65" s="19">
        <v>42010</v>
      </c>
      <c r="T65" s="18" t="s">
        <v>80</v>
      </c>
      <c r="U65" s="22">
        <v>-1.2999999999999999E-2</v>
      </c>
      <c r="V65" s="22">
        <v>-8.0000000000000002E-3</v>
      </c>
      <c r="W65" s="19">
        <v>42031</v>
      </c>
    </row>
    <row r="66" spans="14:23">
      <c r="N66" s="10">
        <v>42004</v>
      </c>
      <c r="O66" s="22">
        <v>-8.9999999999999993E-3</v>
      </c>
      <c r="P66" s="22">
        <v>-1.2999999999999999E-2</v>
      </c>
      <c r="Q66" s="19">
        <v>41976</v>
      </c>
      <c r="T66" s="18" t="s">
        <v>81</v>
      </c>
      <c r="U66" s="22">
        <v>-8.9999999999999993E-3</v>
      </c>
      <c r="V66" s="22">
        <v>-1.2999999999999999E-2</v>
      </c>
      <c r="W66" s="19">
        <v>41996</v>
      </c>
    </row>
    <row r="67" spans="14:23">
      <c r="N67" s="10">
        <v>41973</v>
      </c>
      <c r="O67" s="22">
        <v>-2E-3</v>
      </c>
      <c r="P67" s="22">
        <v>-8.9999999999999993E-3</v>
      </c>
      <c r="Q67" s="19">
        <v>41948</v>
      </c>
      <c r="T67" s="18" t="s">
        <v>82</v>
      </c>
      <c r="U67" s="22">
        <v>-2E-3</v>
      </c>
      <c r="V67" s="22">
        <v>-8.9999999999999993E-3</v>
      </c>
      <c r="W67" s="19">
        <v>41978</v>
      </c>
    </row>
    <row r="68" spans="14:23">
      <c r="N68" s="10">
        <v>41943</v>
      </c>
      <c r="O68" s="22">
        <v>7.0000000000000001E-3</v>
      </c>
      <c r="P68" s="22">
        <v>-2E-3</v>
      </c>
      <c r="Q68" s="19">
        <v>41915</v>
      </c>
      <c r="T68" s="18" t="s">
        <v>83</v>
      </c>
      <c r="U68" s="22">
        <v>7.0000000000000001E-3</v>
      </c>
      <c r="V68" s="22">
        <v>-2E-3</v>
      </c>
      <c r="W68" s="19">
        <v>41947</v>
      </c>
    </row>
    <row r="69" spans="14:23">
      <c r="N69" s="10">
        <v>41912</v>
      </c>
      <c r="O69" s="22">
        <v>-5.0000000000000001E-3</v>
      </c>
      <c r="P69" s="22">
        <v>7.0000000000000001E-3</v>
      </c>
      <c r="Q69" s="19">
        <v>41886</v>
      </c>
      <c r="T69" s="18" t="s">
        <v>84</v>
      </c>
      <c r="U69" s="22">
        <v>-5.0000000000000001E-3</v>
      </c>
      <c r="V69" s="22">
        <v>7.0000000000000001E-3</v>
      </c>
      <c r="W69" s="19">
        <v>41914</v>
      </c>
    </row>
    <row r="70" spans="14:23">
      <c r="N70" s="10">
        <v>41882</v>
      </c>
      <c r="O70" s="22">
        <v>0.03</v>
      </c>
      <c r="P70" s="22">
        <v>-5.0000000000000001E-3</v>
      </c>
      <c r="Q70" s="19">
        <v>41856</v>
      </c>
      <c r="T70" s="18" t="s">
        <v>85</v>
      </c>
      <c r="U70" s="22">
        <v>0.03</v>
      </c>
      <c r="V70" s="22">
        <v>-5.0000000000000001E-3</v>
      </c>
      <c r="W70" s="19">
        <v>41885</v>
      </c>
    </row>
    <row r="71" spans="14:23">
      <c r="N71" s="10">
        <v>41851</v>
      </c>
      <c r="O71" s="22">
        <v>-1E-3</v>
      </c>
      <c r="P71" s="22">
        <v>0.03</v>
      </c>
      <c r="Q71" s="19">
        <v>41823</v>
      </c>
      <c r="T71" s="18" t="s">
        <v>86</v>
      </c>
      <c r="U71" s="22">
        <v>-1E-3</v>
      </c>
      <c r="V71" s="22">
        <v>0.03</v>
      </c>
      <c r="W71" s="19">
        <v>41845</v>
      </c>
    </row>
    <row r="72" spans="14:23">
      <c r="N72" s="10">
        <v>41820</v>
      </c>
      <c r="O72" s="22">
        <v>1E-3</v>
      </c>
      <c r="P72" s="22">
        <v>-1E-3</v>
      </c>
      <c r="Q72" s="19">
        <v>41794</v>
      </c>
      <c r="T72" s="18" t="s">
        <v>87</v>
      </c>
      <c r="U72" s="22">
        <v>1E-3</v>
      </c>
      <c r="V72" s="22">
        <v>-1E-3</v>
      </c>
      <c r="W72" s="19">
        <v>41815</v>
      </c>
    </row>
    <row r="73" spans="14:23">
      <c r="N73" s="10">
        <v>41790</v>
      </c>
      <c r="O73" s="22">
        <v>0.02</v>
      </c>
      <c r="P73" s="22">
        <v>1E-3</v>
      </c>
      <c r="Q73" s="19">
        <v>41764</v>
      </c>
      <c r="T73" s="18" t="s">
        <v>88</v>
      </c>
      <c r="U73" s="22">
        <v>0.02</v>
      </c>
      <c r="V73" s="22">
        <v>1E-3</v>
      </c>
      <c r="W73" s="19">
        <v>41786</v>
      </c>
    </row>
    <row r="74" spans="14:23">
      <c r="N74" s="10">
        <v>41759</v>
      </c>
      <c r="O74" s="22">
        <v>2E-3</v>
      </c>
      <c r="P74" s="22">
        <v>0.02</v>
      </c>
      <c r="Q74" s="19">
        <v>41732</v>
      </c>
      <c r="T74" s="18" t="s">
        <v>89</v>
      </c>
      <c r="U74" s="22">
        <v>2E-3</v>
      </c>
      <c r="V74" s="22">
        <v>0.02</v>
      </c>
      <c r="W74" s="19">
        <v>41753</v>
      </c>
    </row>
    <row r="75" spans="14:23">
      <c r="N75" s="10">
        <v>41729</v>
      </c>
      <c r="O75" s="22">
        <v>1.0999999999999999E-2</v>
      </c>
      <c r="P75" s="22">
        <v>2E-3</v>
      </c>
      <c r="Q75" s="19">
        <v>41703</v>
      </c>
      <c r="T75" s="18" t="s">
        <v>90</v>
      </c>
      <c r="U75" s="22">
        <v>1.0999999999999999E-2</v>
      </c>
      <c r="V75" s="22">
        <v>2E-3</v>
      </c>
      <c r="W75" s="19">
        <v>41724</v>
      </c>
    </row>
    <row r="76" spans="14:23">
      <c r="N76" s="10">
        <v>41698</v>
      </c>
      <c r="O76" s="22">
        <v>-1.6E-2</v>
      </c>
      <c r="P76" s="22">
        <v>1.0999999999999999E-2</v>
      </c>
      <c r="Q76" s="19">
        <v>41675</v>
      </c>
      <c r="T76" s="18" t="s">
        <v>91</v>
      </c>
      <c r="U76" s="22">
        <v>-1.6E-2</v>
      </c>
      <c r="V76" s="22">
        <v>1.0999999999999999E-2</v>
      </c>
      <c r="W76" s="19">
        <v>41697</v>
      </c>
    </row>
    <row r="77" spans="14:23">
      <c r="N77" s="10">
        <v>41670</v>
      </c>
      <c r="O77" s="22">
        <v>1.2E-2</v>
      </c>
      <c r="P77" s="22">
        <v>-1.6E-2</v>
      </c>
      <c r="Q77" s="19">
        <v>41645</v>
      </c>
      <c r="T77" s="18" t="s">
        <v>92</v>
      </c>
      <c r="U77" s="22">
        <v>1.2E-2</v>
      </c>
      <c r="V77" s="22">
        <v>-1.6E-2</v>
      </c>
      <c r="W77" s="19">
        <v>41667</v>
      </c>
    </row>
    <row r="78" spans="14:23">
      <c r="N78" s="10">
        <v>41639</v>
      </c>
      <c r="O78" s="22">
        <v>7.0000000000000001E-3</v>
      </c>
      <c r="P78" s="22">
        <v>1.2E-2</v>
      </c>
      <c r="Q78" s="19">
        <v>41612</v>
      </c>
      <c r="T78" s="18" t="s">
        <v>93</v>
      </c>
      <c r="U78" s="22">
        <v>7.0000000000000001E-3</v>
      </c>
      <c r="V78" s="22">
        <v>1.2E-2</v>
      </c>
      <c r="W78" s="19">
        <v>41632</v>
      </c>
    </row>
    <row r="79" spans="14:23">
      <c r="N79" s="10">
        <v>41608</v>
      </c>
      <c r="O79" s="22">
        <v>3.0000000000000001E-3</v>
      </c>
      <c r="P79" s="22">
        <v>7.0000000000000001E-3</v>
      </c>
      <c r="Q79" s="19">
        <v>41583</v>
      </c>
      <c r="T79" s="18" t="s">
        <v>94</v>
      </c>
      <c r="U79" s="22">
        <v>3.0000000000000001E-3</v>
      </c>
      <c r="V79" s="22">
        <v>7.0000000000000001E-3</v>
      </c>
      <c r="W79" s="19">
        <v>41605</v>
      </c>
    </row>
    <row r="80" spans="14:23">
      <c r="N80" s="10">
        <v>41578</v>
      </c>
      <c r="O80" s="22">
        <v>-1E-3</v>
      </c>
      <c r="P80" s="22">
        <v>3.0000000000000001E-3</v>
      </c>
      <c r="Q80" s="19">
        <v>41550</v>
      </c>
      <c r="T80" s="18" t="s">
        <v>95</v>
      </c>
      <c r="U80" s="22">
        <v>-1E-3</v>
      </c>
      <c r="V80" s="22">
        <v>3.0000000000000001E-3</v>
      </c>
      <c r="W80" s="19">
        <v>41572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79A9-E363-0242-BD20-BD5C1F9680E1}">
  <dimension ref="A1:W102"/>
  <sheetViews>
    <sheetView workbookViewId="0">
      <selection activeCell="D30" sqref="D3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1.2E-2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22">
        <v>1.2E-2</v>
      </c>
      <c r="V2" s="18" t="s">
        <v>15</v>
      </c>
      <c r="W2" s="19">
        <v>43945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1E-3</v>
      </c>
      <c r="P3" s="22">
        <v>1.2E-2</v>
      </c>
      <c r="Q3" s="12">
        <v>43894</v>
      </c>
      <c r="R3">
        <f t="shared" ref="R3:R37" si="0">VLOOKUP(N4,N:O,2,FALSE)</f>
        <v>0.02</v>
      </c>
      <c r="T3" s="18" t="s">
        <v>18</v>
      </c>
      <c r="U3" s="22">
        <v>1E-3</v>
      </c>
      <c r="V3" s="22">
        <v>1.2E-2</v>
      </c>
      <c r="W3" s="19">
        <v>43915</v>
      </c>
    </row>
    <row r="4" spans="1:23">
      <c r="A4" s="10">
        <v>41729</v>
      </c>
      <c r="B4" s="14">
        <f>VLOOKUP(A4,N:P,3,FALSE)+0.5</f>
        <v>0.52510000000000001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0.02</v>
      </c>
      <c r="P4" s="22">
        <v>1E-3</v>
      </c>
      <c r="Q4" s="12">
        <v>43866</v>
      </c>
      <c r="R4">
        <f t="shared" si="0"/>
        <v>-3.1E-2</v>
      </c>
      <c r="T4" s="18" t="s">
        <v>19</v>
      </c>
      <c r="U4" s="22">
        <v>0.02</v>
      </c>
      <c r="V4" s="22">
        <v>1E-3</v>
      </c>
      <c r="W4" s="19">
        <v>43888</v>
      </c>
    </row>
    <row r="5" spans="1:23">
      <c r="A5" s="10">
        <v>41820</v>
      </c>
      <c r="B5" s="14">
        <f t="shared" ref="B5:B25" si="1">VLOOKUP(A5,N:P,3,FALSE)+0.5</f>
        <v>0.49109999999999998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-3.1E-2</v>
      </c>
      <c r="P5" s="22">
        <v>0.02</v>
      </c>
      <c r="Q5" s="12">
        <v>43837</v>
      </c>
      <c r="R5">
        <f t="shared" si="0"/>
        <v>2E-3</v>
      </c>
      <c r="T5" s="18" t="s">
        <v>20</v>
      </c>
      <c r="U5" s="22">
        <v>-3.1E-2</v>
      </c>
      <c r="V5" s="22">
        <v>0.02</v>
      </c>
      <c r="W5" s="19">
        <v>43858</v>
      </c>
    </row>
    <row r="6" spans="1:23">
      <c r="A6" s="10">
        <v>41912</v>
      </c>
      <c r="B6" s="14">
        <f t="shared" si="1"/>
        <v>0.31659999999999999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-3.1E-2</v>
      </c>
      <c r="Q6" s="12">
        <v>43803</v>
      </c>
      <c r="R6">
        <f t="shared" si="0"/>
        <v>-1.4999999999999999E-2</v>
      </c>
      <c r="T6" s="18" t="s">
        <v>21</v>
      </c>
      <c r="U6" s="22">
        <v>2E-3</v>
      </c>
      <c r="V6" s="22">
        <v>-3.1E-2</v>
      </c>
      <c r="W6" s="19">
        <v>43823</v>
      </c>
    </row>
    <row r="7" spans="1:23">
      <c r="A7" s="10">
        <v>42004</v>
      </c>
      <c r="B7" s="14">
        <f t="shared" si="1"/>
        <v>0.47799999999999998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-1.4999999999999999E-2</v>
      </c>
      <c r="P7" s="22">
        <v>2E-3</v>
      </c>
      <c r="Q7" s="12">
        <v>43774</v>
      </c>
      <c r="R7">
        <f t="shared" si="0"/>
        <v>2E-3</v>
      </c>
      <c r="T7" s="18" t="s">
        <v>22</v>
      </c>
      <c r="U7" s="22">
        <v>-1.4999999999999999E-2</v>
      </c>
      <c r="V7" s="22">
        <v>2E-3</v>
      </c>
      <c r="W7" s="19">
        <v>43796</v>
      </c>
    </row>
    <row r="8" spans="1:23">
      <c r="A8" s="10">
        <v>42094</v>
      </c>
      <c r="B8" s="14">
        <f t="shared" si="1"/>
        <v>0.48599999999999999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2E-3</v>
      </c>
      <c r="P8" s="22">
        <v>-1.4999999999999999E-2</v>
      </c>
      <c r="Q8" s="12">
        <v>43741</v>
      </c>
      <c r="R8">
        <f t="shared" si="0"/>
        <v>0.02</v>
      </c>
      <c r="T8" s="18" t="s">
        <v>23</v>
      </c>
      <c r="U8" s="22">
        <v>2E-3</v>
      </c>
      <c r="V8" s="22">
        <v>-1.4999999999999999E-2</v>
      </c>
      <c r="W8" s="19">
        <v>43762</v>
      </c>
    </row>
    <row r="9" spans="1:23">
      <c r="A9" s="10">
        <v>42185</v>
      </c>
      <c r="B9" s="14">
        <f t="shared" si="1"/>
        <v>0.47699999999999998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0.02</v>
      </c>
      <c r="P9" s="22">
        <v>2E-3</v>
      </c>
      <c r="Q9" s="12">
        <v>43713</v>
      </c>
      <c r="R9">
        <f t="shared" si="0"/>
        <v>0.02</v>
      </c>
      <c r="T9" s="18" t="s">
        <v>24</v>
      </c>
      <c r="U9" s="22">
        <v>0.02</v>
      </c>
      <c r="V9" s="22">
        <v>2E-3</v>
      </c>
      <c r="W9" s="19">
        <v>43735</v>
      </c>
    </row>
    <row r="10" spans="1:23">
      <c r="A10" s="10">
        <v>42277</v>
      </c>
      <c r="B10" s="14">
        <f t="shared" si="1"/>
        <v>0.47099999999999997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0.02</v>
      </c>
      <c r="P10" s="22">
        <v>0.02</v>
      </c>
      <c r="Q10" s="12">
        <v>43682</v>
      </c>
      <c r="R10">
        <f t="shared" si="0"/>
        <v>-0.02</v>
      </c>
      <c r="T10" s="18" t="s">
        <v>25</v>
      </c>
      <c r="U10" s="22">
        <v>0.02</v>
      </c>
      <c r="V10" s="22">
        <v>0.02</v>
      </c>
      <c r="W10" s="19">
        <v>43703</v>
      </c>
    </row>
    <row r="11" spans="1:23">
      <c r="A11" s="10">
        <v>42369</v>
      </c>
      <c r="B11" s="14">
        <f t="shared" si="1"/>
        <v>0.495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-0.02</v>
      </c>
      <c r="P11" s="22">
        <v>0.02</v>
      </c>
      <c r="Q11" s="12">
        <v>43649</v>
      </c>
      <c r="R11">
        <f t="shared" si="0"/>
        <v>-2.1000000000000001E-2</v>
      </c>
      <c r="T11" s="18" t="s">
        <v>26</v>
      </c>
      <c r="U11" s="22">
        <v>-0.02</v>
      </c>
      <c r="V11" s="22">
        <v>0.02</v>
      </c>
      <c r="W11" s="19">
        <v>43671</v>
      </c>
    </row>
    <row r="12" spans="1:23">
      <c r="A12" s="10">
        <v>42460</v>
      </c>
      <c r="B12" s="14">
        <f t="shared" si="1"/>
        <v>0.46699999999999997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-2.1000000000000001E-2</v>
      </c>
      <c r="P12" s="22">
        <v>-0.02</v>
      </c>
      <c r="Q12" s="12">
        <v>43621</v>
      </c>
      <c r="R12">
        <f t="shared" si="0"/>
        <v>2.7E-2</v>
      </c>
      <c r="T12" s="18" t="s">
        <v>27</v>
      </c>
      <c r="U12" s="22">
        <v>-2.1000000000000001E-2</v>
      </c>
      <c r="V12" s="22">
        <v>-0.02</v>
      </c>
      <c r="W12" s="19">
        <v>43642</v>
      </c>
    </row>
    <row r="13" spans="1:23">
      <c r="A13" s="10">
        <v>42551</v>
      </c>
      <c r="B13" s="14">
        <f t="shared" si="1"/>
        <v>0.47799999999999998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2.7E-2</v>
      </c>
      <c r="P13" s="22">
        <v>-2.1000000000000001E-2</v>
      </c>
      <c r="Q13" s="12">
        <v>43588</v>
      </c>
      <c r="R13">
        <f t="shared" si="0"/>
        <v>-1.6E-2</v>
      </c>
      <c r="T13" s="18" t="s">
        <v>28</v>
      </c>
      <c r="U13" s="22">
        <v>2.7E-2</v>
      </c>
      <c r="V13" s="22">
        <v>-2.1000000000000001E-2</v>
      </c>
      <c r="W13" s="19">
        <v>43609</v>
      </c>
    </row>
    <row r="14" spans="1:23">
      <c r="A14" s="10">
        <v>42643</v>
      </c>
      <c r="B14" s="14">
        <f t="shared" si="1"/>
        <v>0.503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-1.6E-2</v>
      </c>
      <c r="P14" s="22">
        <v>2.7E-2</v>
      </c>
      <c r="Q14" s="12">
        <v>43558</v>
      </c>
      <c r="R14">
        <f t="shared" si="0"/>
        <v>1E-3</v>
      </c>
      <c r="T14" s="18" t="s">
        <v>29</v>
      </c>
      <c r="U14" s="22">
        <v>-1.6E-2</v>
      </c>
      <c r="V14" s="22">
        <v>2.7E-2</v>
      </c>
      <c r="W14" s="19">
        <v>43580</v>
      </c>
    </row>
    <row r="15" spans="1:23">
      <c r="A15" s="10">
        <v>42735</v>
      </c>
      <c r="B15" s="14">
        <f t="shared" si="1"/>
        <v>0.45300000000000001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1E-3</v>
      </c>
      <c r="P15" s="22">
        <v>-1.6E-2</v>
      </c>
      <c r="Q15" s="12">
        <v>43529</v>
      </c>
      <c r="R15">
        <f t="shared" si="0"/>
        <v>1.2999999999999999E-2</v>
      </c>
      <c r="T15" s="18" t="s">
        <v>30</v>
      </c>
      <c r="U15" s="22">
        <v>1E-3</v>
      </c>
      <c r="V15" s="22">
        <v>-1.6E-2</v>
      </c>
      <c r="W15" s="19">
        <v>43550</v>
      </c>
    </row>
    <row r="16" spans="1:23">
      <c r="A16" s="10">
        <v>42825</v>
      </c>
      <c r="B16" s="14">
        <f t="shared" si="1"/>
        <v>0.51700000000000002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1.2999999999999999E-2</v>
      </c>
      <c r="P16" s="22">
        <v>1E-3</v>
      </c>
      <c r="Q16" s="12">
        <v>43501</v>
      </c>
      <c r="R16">
        <f t="shared" si="0"/>
        <v>0.01</v>
      </c>
      <c r="T16" s="18" t="s">
        <v>31</v>
      </c>
      <c r="U16" s="22">
        <v>1.2999999999999999E-2</v>
      </c>
      <c r="V16" s="22">
        <v>1E-3</v>
      </c>
      <c r="W16" s="19">
        <v>43523</v>
      </c>
    </row>
    <row r="17" spans="1:23">
      <c r="A17" s="10">
        <v>42916</v>
      </c>
      <c r="B17" s="14">
        <f t="shared" si="1"/>
        <v>0.52800000000000002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0.01</v>
      </c>
      <c r="P17" s="22">
        <v>1.2999999999999999E-2</v>
      </c>
      <c r="Q17" s="12">
        <v>43472</v>
      </c>
      <c r="R17">
        <f t="shared" si="0"/>
        <v>-4.3999999999999997E-2</v>
      </c>
      <c r="T17" s="18" t="s">
        <v>32</v>
      </c>
      <c r="U17" s="22">
        <v>0.01</v>
      </c>
      <c r="V17" s="22">
        <v>1.2999999999999999E-2</v>
      </c>
      <c r="W17" s="19">
        <v>43490</v>
      </c>
    </row>
    <row r="18" spans="1:23">
      <c r="A18" s="10">
        <v>43008</v>
      </c>
      <c r="B18" s="14">
        <f t="shared" si="1"/>
        <v>0.52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-4.3999999999999997E-2</v>
      </c>
      <c r="P18" s="22">
        <v>0.01</v>
      </c>
      <c r="Q18" s="12">
        <v>43439</v>
      </c>
      <c r="R18">
        <f t="shared" si="0"/>
        <v>8.0000000000000002E-3</v>
      </c>
      <c r="T18" s="18" t="s">
        <v>33</v>
      </c>
      <c r="U18" s="22">
        <v>-4.3999999999999997E-2</v>
      </c>
      <c r="V18" s="22">
        <v>0.01</v>
      </c>
      <c r="W18" s="19">
        <v>43455</v>
      </c>
    </row>
    <row r="19" spans="1:23">
      <c r="A19" s="10">
        <v>43100</v>
      </c>
      <c r="B19" s="14">
        <f t="shared" si="1"/>
        <v>0.51700000000000002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8.0000000000000002E-3</v>
      </c>
      <c r="P19" s="22">
        <v>-4.3999999999999997E-2</v>
      </c>
      <c r="Q19" s="12">
        <v>43409</v>
      </c>
      <c r="R19">
        <f t="shared" si="0"/>
        <v>4.4999999999999998E-2</v>
      </c>
      <c r="T19" s="18" t="s">
        <v>34</v>
      </c>
      <c r="U19" s="22">
        <v>8.0000000000000002E-3</v>
      </c>
      <c r="V19" s="22">
        <v>-4.3999999999999997E-2</v>
      </c>
      <c r="W19" s="19">
        <v>43425</v>
      </c>
    </row>
    <row r="20" spans="1:23">
      <c r="A20" s="10">
        <v>43190</v>
      </c>
      <c r="B20" s="14">
        <f t="shared" si="1"/>
        <v>0.53500000000000003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4.4999999999999998E-2</v>
      </c>
      <c r="P20" s="22">
        <v>8.0000000000000002E-3</v>
      </c>
      <c r="Q20" s="12">
        <v>43376</v>
      </c>
      <c r="R20">
        <f t="shared" si="0"/>
        <v>-1.2E-2</v>
      </c>
      <c r="T20" s="18" t="s">
        <v>35</v>
      </c>
      <c r="U20" s="22">
        <v>4.4999999999999998E-2</v>
      </c>
      <c r="V20" s="22">
        <v>8.0000000000000002E-3</v>
      </c>
      <c r="W20" s="19">
        <v>43398</v>
      </c>
    </row>
    <row r="21" spans="1:23">
      <c r="A21" s="10">
        <v>43281</v>
      </c>
      <c r="B21" s="14">
        <f t="shared" si="1"/>
        <v>0.49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-1.2E-2</v>
      </c>
      <c r="P21" s="22">
        <v>4.4999999999999998E-2</v>
      </c>
      <c r="Q21" s="19">
        <v>43349</v>
      </c>
      <c r="R21">
        <f t="shared" si="0"/>
        <v>8.9999999999999993E-3</v>
      </c>
      <c r="T21" s="18" t="s">
        <v>36</v>
      </c>
      <c r="U21" s="22">
        <v>-1.2E-2</v>
      </c>
      <c r="V21" s="22">
        <v>4.4999999999999998E-2</v>
      </c>
      <c r="W21" s="19">
        <v>43370</v>
      </c>
    </row>
    <row r="22" spans="1:23">
      <c r="A22" s="10">
        <v>43373</v>
      </c>
      <c r="B22" s="14">
        <f t="shared" si="1"/>
        <v>0.54500000000000004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8.9999999999999993E-3</v>
      </c>
      <c r="P22" s="22">
        <v>-1.2E-2</v>
      </c>
      <c r="Q22" s="19">
        <v>43315</v>
      </c>
      <c r="R22">
        <f t="shared" si="0"/>
        <v>-0.01</v>
      </c>
      <c r="T22" s="18" t="s">
        <v>37</v>
      </c>
      <c r="U22" s="22">
        <v>8.9999999999999993E-3</v>
      </c>
      <c r="V22" s="22">
        <v>-1.2E-2</v>
      </c>
      <c r="W22" s="19">
        <v>43336</v>
      </c>
    </row>
    <row r="23" spans="1:23">
      <c r="A23" s="10">
        <v>43465</v>
      </c>
      <c r="B23" s="14">
        <f t="shared" si="1"/>
        <v>0.51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-0.01</v>
      </c>
      <c r="P23" s="22">
        <v>8.9999999999999993E-3</v>
      </c>
      <c r="Q23" s="19">
        <v>43286</v>
      </c>
      <c r="R23">
        <f t="shared" si="0"/>
        <v>-6.0000000000000001E-3</v>
      </c>
      <c r="T23" s="18" t="s">
        <v>38</v>
      </c>
      <c r="U23" s="22">
        <v>-0.01</v>
      </c>
      <c r="V23" s="22">
        <v>8.9999999999999993E-3</v>
      </c>
      <c r="W23" s="19">
        <v>43307</v>
      </c>
    </row>
    <row r="24" spans="1:23">
      <c r="A24" s="10">
        <v>43555</v>
      </c>
      <c r="B24" s="14">
        <f t="shared" si="1"/>
        <v>0.48399999999999999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-6.0000000000000001E-3</v>
      </c>
      <c r="P24" s="22">
        <v>-0.01</v>
      </c>
      <c r="Q24" s="19">
        <v>43256</v>
      </c>
      <c r="R24">
        <f t="shared" si="0"/>
        <v>2.5999999999999999E-2</v>
      </c>
      <c r="T24" s="18" t="s">
        <v>39</v>
      </c>
      <c r="U24" s="22">
        <v>-6.0000000000000001E-3</v>
      </c>
      <c r="V24" s="22">
        <v>-0.01</v>
      </c>
      <c r="W24" s="19">
        <v>43278</v>
      </c>
    </row>
    <row r="25" spans="1:23">
      <c r="A25" s="10">
        <v>43646</v>
      </c>
      <c r="B25" s="14">
        <f t="shared" si="1"/>
        <v>0.48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2.5999999999999999E-2</v>
      </c>
      <c r="P25" s="22">
        <v>-6.0000000000000001E-3</v>
      </c>
      <c r="Q25" s="19">
        <v>43223</v>
      </c>
      <c r="R25">
        <f t="shared" si="0"/>
        <v>3.5000000000000003E-2</v>
      </c>
      <c r="T25" s="18" t="s">
        <v>40</v>
      </c>
      <c r="U25" s="22">
        <v>2.5999999999999999E-2</v>
      </c>
      <c r="V25" s="22">
        <v>-6.0000000000000001E-3</v>
      </c>
      <c r="W25" s="19">
        <v>43245</v>
      </c>
    </row>
    <row r="26" spans="1:23">
      <c r="N26" s="10">
        <v>43220</v>
      </c>
      <c r="O26" s="22">
        <v>3.5000000000000003E-2</v>
      </c>
      <c r="P26" s="22">
        <v>2.5999999999999999E-2</v>
      </c>
      <c r="Q26" s="19">
        <v>43194</v>
      </c>
      <c r="R26">
        <f t="shared" si="0"/>
        <v>-3.6999999999999998E-2</v>
      </c>
      <c r="T26" s="18" t="s">
        <v>41</v>
      </c>
      <c r="U26" s="22">
        <v>3.5000000000000003E-2</v>
      </c>
      <c r="V26" s="22">
        <v>2.5999999999999999E-2</v>
      </c>
      <c r="W26" s="19">
        <v>43216</v>
      </c>
    </row>
    <row r="27" spans="1:23">
      <c r="N27" s="10">
        <v>43190</v>
      </c>
      <c r="O27" s="22">
        <v>-3.6999999999999998E-2</v>
      </c>
      <c r="P27" s="22">
        <v>3.5000000000000003E-2</v>
      </c>
      <c r="Q27" s="19">
        <v>43164</v>
      </c>
      <c r="R27">
        <f t="shared" si="0"/>
        <v>2.5999999999999999E-2</v>
      </c>
      <c r="T27" s="18" t="s">
        <v>42</v>
      </c>
      <c r="U27" s="22">
        <v>-3.6999999999999998E-2</v>
      </c>
      <c r="V27" s="22">
        <v>3.5000000000000003E-2</v>
      </c>
      <c r="W27" s="19">
        <v>43182</v>
      </c>
    </row>
    <row r="28" spans="1:23">
      <c r="N28" s="10">
        <v>43159</v>
      </c>
      <c r="O28" s="22">
        <v>2.5999999999999999E-2</v>
      </c>
      <c r="P28" s="22">
        <v>-3.6999999999999998E-2</v>
      </c>
      <c r="Q28" s="19">
        <v>43136</v>
      </c>
      <c r="R28">
        <f t="shared" si="0"/>
        <v>1.7000000000000001E-2</v>
      </c>
      <c r="T28" s="18" t="s">
        <v>43</v>
      </c>
      <c r="U28" s="22">
        <v>2.5999999999999999E-2</v>
      </c>
      <c r="V28" s="22">
        <v>-3.6999999999999998E-2</v>
      </c>
      <c r="W28" s="19">
        <v>43158</v>
      </c>
    </row>
    <row r="29" spans="1:23">
      <c r="N29" s="10">
        <v>43131</v>
      </c>
      <c r="O29" s="22">
        <v>1.7000000000000001E-2</v>
      </c>
      <c r="P29" s="22">
        <v>2.5999999999999999E-2</v>
      </c>
      <c r="Q29" s="19">
        <v>43105</v>
      </c>
      <c r="R29">
        <f t="shared" si="0"/>
        <v>-4.0000000000000001E-3</v>
      </c>
      <c r="T29" s="18" t="s">
        <v>44</v>
      </c>
      <c r="U29" s="22">
        <v>1.7000000000000001E-2</v>
      </c>
      <c r="V29" s="22">
        <v>2.5999999999999999E-2</v>
      </c>
      <c r="W29" s="19">
        <v>43126</v>
      </c>
    </row>
    <row r="30" spans="1:23">
      <c r="N30" s="10">
        <v>43100</v>
      </c>
      <c r="O30" s="22">
        <v>-4.0000000000000001E-3</v>
      </c>
      <c r="P30" s="22">
        <v>1.7000000000000001E-2</v>
      </c>
      <c r="Q30" s="19">
        <v>43074</v>
      </c>
      <c r="R30">
        <f t="shared" si="0"/>
        <v>2.1999999999999999E-2</v>
      </c>
      <c r="T30" s="18" t="s">
        <v>45</v>
      </c>
      <c r="U30" s="22">
        <v>-4.0000000000000001E-3</v>
      </c>
      <c r="V30" s="22">
        <v>1.7000000000000001E-2</v>
      </c>
      <c r="W30" s="19">
        <v>43091</v>
      </c>
    </row>
    <row r="31" spans="1:23">
      <c r="N31" s="10">
        <v>43069</v>
      </c>
      <c r="O31" s="22">
        <v>2.1999999999999999E-2</v>
      </c>
      <c r="P31" s="22">
        <v>-4.0000000000000001E-3</v>
      </c>
      <c r="Q31" s="19">
        <v>43042</v>
      </c>
      <c r="R31">
        <f t="shared" si="0"/>
        <v>0.02</v>
      </c>
      <c r="T31" s="18" t="s">
        <v>46</v>
      </c>
      <c r="U31" s="22">
        <v>2.1999999999999999E-2</v>
      </c>
      <c r="V31" s="22">
        <v>-4.0000000000000001E-3</v>
      </c>
      <c r="W31" s="19">
        <v>43061</v>
      </c>
    </row>
    <row r="32" spans="1:23" ht="18">
      <c r="E32" s="10"/>
      <c r="J32" s="15" t="s">
        <v>16</v>
      </c>
      <c r="N32" s="10">
        <v>43039</v>
      </c>
      <c r="O32" s="22">
        <v>0.02</v>
      </c>
      <c r="P32" s="22">
        <v>2.1999999999999999E-2</v>
      </c>
      <c r="Q32" s="19">
        <v>43012</v>
      </c>
      <c r="R32">
        <f t="shared" si="0"/>
        <v>-6.8000000000000005E-2</v>
      </c>
      <c r="T32" s="18" t="s">
        <v>47</v>
      </c>
      <c r="U32" s="22">
        <v>0.02</v>
      </c>
      <c r="V32" s="22">
        <v>2.1999999999999999E-2</v>
      </c>
      <c r="W32" s="19">
        <v>43033</v>
      </c>
    </row>
    <row r="33" spans="5:23">
      <c r="E33" s="10"/>
      <c r="N33" s="10">
        <v>43008</v>
      </c>
      <c r="O33" s="22">
        <v>-6.8000000000000005E-2</v>
      </c>
      <c r="P33" s="22">
        <v>0.02</v>
      </c>
      <c r="Q33" s="19">
        <v>42984</v>
      </c>
      <c r="R33">
        <f t="shared" si="0"/>
        <v>6.4000000000000001E-2</v>
      </c>
      <c r="T33" s="18" t="s">
        <v>48</v>
      </c>
      <c r="U33" s="22">
        <v>-6.8000000000000005E-2</v>
      </c>
      <c r="V33" s="22">
        <v>0.02</v>
      </c>
      <c r="W33" s="19">
        <v>43005</v>
      </c>
    </row>
    <row r="34" spans="5:23">
      <c r="E34" s="10"/>
      <c r="N34" s="10">
        <v>42978</v>
      </c>
      <c r="O34" s="22">
        <v>6.4000000000000001E-2</v>
      </c>
      <c r="P34" s="22">
        <v>-6.8000000000000005E-2</v>
      </c>
      <c r="Q34" s="19">
        <v>42950</v>
      </c>
      <c r="R34">
        <f t="shared" si="0"/>
        <v>2.8000000000000001E-2</v>
      </c>
      <c r="T34" s="18" t="s">
        <v>49</v>
      </c>
      <c r="U34" s="22">
        <v>6.4000000000000001E-2</v>
      </c>
      <c r="V34" s="22">
        <v>-6.8000000000000005E-2</v>
      </c>
      <c r="W34" s="19">
        <v>42972</v>
      </c>
    </row>
    <row r="35" spans="5:23">
      <c r="E35" s="10"/>
      <c r="N35" s="10">
        <v>42947</v>
      </c>
      <c r="O35" s="22">
        <v>2.8000000000000001E-2</v>
      </c>
      <c r="P35" s="22">
        <v>6.4000000000000001E-2</v>
      </c>
      <c r="Q35" s="19">
        <v>42922</v>
      </c>
      <c r="R35">
        <f t="shared" si="0"/>
        <v>2.1999999999999999E-2</v>
      </c>
      <c r="T35" s="18" t="s">
        <v>50</v>
      </c>
      <c r="U35" s="22">
        <v>2.8000000000000001E-2</v>
      </c>
      <c r="V35" s="22">
        <v>6.4000000000000001E-2</v>
      </c>
      <c r="W35" s="19">
        <v>42943</v>
      </c>
    </row>
    <row r="36" spans="5:23">
      <c r="E36" s="10"/>
      <c r="N36" s="10">
        <v>42916</v>
      </c>
      <c r="O36" s="22">
        <v>2.1999999999999999E-2</v>
      </c>
      <c r="P36" s="22">
        <v>2.8000000000000001E-2</v>
      </c>
      <c r="Q36" s="19">
        <v>42891</v>
      </c>
      <c r="R36">
        <f t="shared" si="0"/>
        <v>7.0000000000000001E-3</v>
      </c>
      <c r="T36" s="18" t="s">
        <v>51</v>
      </c>
      <c r="U36" s="22">
        <v>2.1999999999999999E-2</v>
      </c>
      <c r="V36" s="22">
        <v>2.8000000000000001E-2</v>
      </c>
      <c r="W36" s="19">
        <v>42912</v>
      </c>
    </row>
    <row r="37" spans="5:23">
      <c r="E37" s="10"/>
      <c r="N37" s="10">
        <v>42886</v>
      </c>
      <c r="O37" s="22">
        <v>7.0000000000000001E-3</v>
      </c>
      <c r="P37" s="22">
        <v>2.1999999999999999E-2</v>
      </c>
      <c r="Q37" s="19">
        <v>42858</v>
      </c>
      <c r="R37">
        <f t="shared" si="0"/>
        <v>1.7000000000000001E-2</v>
      </c>
      <c r="T37" s="18" t="s">
        <v>52</v>
      </c>
      <c r="U37" s="22">
        <v>7.0000000000000001E-3</v>
      </c>
      <c r="V37" s="22">
        <v>2.1999999999999999E-2</v>
      </c>
      <c r="W37" s="19">
        <v>42881</v>
      </c>
    </row>
    <row r="38" spans="5:23">
      <c r="E38" s="10"/>
      <c r="N38" s="10">
        <v>42855</v>
      </c>
      <c r="O38" s="22">
        <v>1.7000000000000001E-2</v>
      </c>
      <c r="P38" s="22">
        <v>7.0000000000000001E-3</v>
      </c>
      <c r="Q38" s="19">
        <v>42830</v>
      </c>
      <c r="T38" s="18" t="s">
        <v>53</v>
      </c>
      <c r="U38" s="22">
        <v>1.7000000000000001E-2</v>
      </c>
      <c r="V38" s="22">
        <v>7.0000000000000001E-3</v>
      </c>
      <c r="W38" s="19">
        <v>42852</v>
      </c>
    </row>
    <row r="39" spans="5:23">
      <c r="E39" s="10"/>
      <c r="N39" s="10">
        <v>42825</v>
      </c>
      <c r="O39" s="22">
        <v>2.3E-2</v>
      </c>
      <c r="P39" s="22">
        <v>1.7000000000000001E-2</v>
      </c>
      <c r="Q39" s="19">
        <v>42797</v>
      </c>
      <c r="T39" s="18" t="s">
        <v>54</v>
      </c>
      <c r="U39" s="22">
        <v>2.3E-2</v>
      </c>
      <c r="V39" s="22">
        <v>1.7000000000000001E-2</v>
      </c>
      <c r="W39" s="19">
        <v>42818</v>
      </c>
    </row>
    <row r="40" spans="5:23">
      <c r="E40" s="10"/>
      <c r="N40" s="10">
        <v>42794</v>
      </c>
      <c r="O40" s="22">
        <v>-8.9999999999999993E-3</v>
      </c>
      <c r="P40" s="22">
        <v>2.3E-2</v>
      </c>
      <c r="Q40" s="19">
        <v>42769</v>
      </c>
      <c r="T40" s="18" t="s">
        <v>55</v>
      </c>
      <c r="U40" s="22">
        <v>-8.9999999999999993E-3</v>
      </c>
      <c r="V40" s="22">
        <v>2.3E-2</v>
      </c>
      <c r="W40" s="19">
        <v>42793</v>
      </c>
    </row>
    <row r="41" spans="5:23">
      <c r="E41" s="10"/>
      <c r="N41" s="10">
        <v>42766</v>
      </c>
      <c r="O41" s="22">
        <v>-4.7E-2</v>
      </c>
      <c r="P41" s="22">
        <v>-8.9999999999999993E-3</v>
      </c>
      <c r="Q41" s="19">
        <v>42740</v>
      </c>
      <c r="T41" s="18" t="s">
        <v>56</v>
      </c>
      <c r="U41" s="22">
        <v>-4.7E-2</v>
      </c>
      <c r="V41" s="22">
        <v>-8.9999999999999993E-3</v>
      </c>
      <c r="W41" s="19">
        <v>42762</v>
      </c>
    </row>
    <row r="42" spans="5:23">
      <c r="E42" s="10"/>
      <c r="N42" s="10">
        <v>42735</v>
      </c>
      <c r="O42" s="22">
        <v>0.05</v>
      </c>
      <c r="P42" s="22">
        <v>-4.7E-2</v>
      </c>
      <c r="Q42" s="19">
        <v>42709</v>
      </c>
      <c r="T42" s="18" t="s">
        <v>57</v>
      </c>
      <c r="U42" s="22">
        <v>0.05</v>
      </c>
      <c r="V42" s="22">
        <v>-4.7E-2</v>
      </c>
      <c r="W42" s="19">
        <v>42726</v>
      </c>
    </row>
    <row r="43" spans="5:23">
      <c r="E43" s="10"/>
      <c r="N43" s="10">
        <v>42704</v>
      </c>
      <c r="O43" s="22">
        <v>-1E-3</v>
      </c>
      <c r="P43" s="22">
        <v>0.05</v>
      </c>
      <c r="Q43" s="19">
        <v>42677</v>
      </c>
      <c r="T43" s="18" t="s">
        <v>58</v>
      </c>
      <c r="U43" s="22">
        <v>-1E-3</v>
      </c>
      <c r="V43" s="22">
        <v>0.05</v>
      </c>
      <c r="W43" s="19">
        <v>42697</v>
      </c>
    </row>
    <row r="44" spans="5:23">
      <c r="E44" s="10"/>
      <c r="N44" s="10">
        <v>42674</v>
      </c>
      <c r="O44" s="22">
        <v>3.0000000000000001E-3</v>
      </c>
      <c r="P44" s="22">
        <v>-1E-3</v>
      </c>
      <c r="Q44" s="19">
        <v>42648</v>
      </c>
      <c r="T44" s="18" t="s">
        <v>59</v>
      </c>
      <c r="U44" s="22">
        <v>3.0000000000000001E-3</v>
      </c>
      <c r="V44" s="22">
        <v>-1E-3</v>
      </c>
      <c r="W44" s="19">
        <v>42670</v>
      </c>
    </row>
    <row r="45" spans="5:23">
      <c r="E45" s="10"/>
      <c r="N45" s="10">
        <v>42643</v>
      </c>
      <c r="O45" s="22">
        <v>3.5999999999999997E-2</v>
      </c>
      <c r="P45" s="22">
        <v>3.0000000000000001E-3</v>
      </c>
      <c r="Q45" s="19">
        <v>42619</v>
      </c>
      <c r="T45" s="18" t="s">
        <v>60</v>
      </c>
      <c r="U45" s="22">
        <v>3.5999999999999997E-2</v>
      </c>
      <c r="V45" s="22">
        <v>3.0000000000000001E-3</v>
      </c>
      <c r="W45" s="19">
        <v>42641</v>
      </c>
    </row>
    <row r="46" spans="5:23">
      <c r="E46" s="10"/>
      <c r="N46" s="10">
        <v>42613</v>
      </c>
      <c r="O46" s="22">
        <v>-4.2999999999999997E-2</v>
      </c>
      <c r="P46" s="22">
        <v>3.5999999999999997E-2</v>
      </c>
      <c r="Q46" s="19">
        <v>42585</v>
      </c>
      <c r="T46" s="18" t="s">
        <v>61</v>
      </c>
      <c r="U46" s="22">
        <v>-4.2999999999999997E-2</v>
      </c>
      <c r="V46" s="22">
        <v>3.5999999999999997E-2</v>
      </c>
      <c r="W46" s="19">
        <v>42607</v>
      </c>
    </row>
    <row r="47" spans="5:23">
      <c r="E47" s="10"/>
      <c r="N47" s="10">
        <v>42582</v>
      </c>
      <c r="O47" s="22">
        <v>-2.1999999999999999E-2</v>
      </c>
      <c r="P47" s="22">
        <v>-4.2999999999999997E-2</v>
      </c>
      <c r="Q47" s="19">
        <v>42557</v>
      </c>
      <c r="T47" s="18" t="s">
        <v>62</v>
      </c>
      <c r="U47" s="22">
        <v>-2.1999999999999999E-2</v>
      </c>
      <c r="V47" s="22">
        <v>-4.2999999999999997E-2</v>
      </c>
      <c r="W47" s="19">
        <v>42578</v>
      </c>
    </row>
    <row r="48" spans="5:23">
      <c r="E48" s="10"/>
      <c r="N48" s="10">
        <v>42551</v>
      </c>
      <c r="O48" s="22">
        <v>3.3000000000000002E-2</v>
      </c>
      <c r="P48" s="22">
        <v>-2.1999999999999999E-2</v>
      </c>
      <c r="Q48" s="19">
        <v>42524</v>
      </c>
      <c r="T48" s="18" t="s">
        <v>63</v>
      </c>
      <c r="U48" s="22">
        <v>3.3000000000000002E-2</v>
      </c>
      <c r="V48" s="22">
        <v>-2.1999999999999999E-2</v>
      </c>
      <c r="W48" s="19">
        <v>42545</v>
      </c>
    </row>
    <row r="49" spans="5:23">
      <c r="E49" s="10"/>
      <c r="N49" s="10">
        <v>42521</v>
      </c>
      <c r="O49" s="22">
        <v>0.02</v>
      </c>
      <c r="P49" s="22">
        <v>3.3000000000000002E-2</v>
      </c>
      <c r="Q49" s="19">
        <v>42494</v>
      </c>
      <c r="T49" s="18" t="s">
        <v>64</v>
      </c>
      <c r="U49" s="22">
        <v>0.02</v>
      </c>
      <c r="V49" s="22">
        <v>3.3000000000000002E-2</v>
      </c>
      <c r="W49" s="19">
        <v>42516</v>
      </c>
    </row>
    <row r="50" spans="5:23">
      <c r="E50" s="10"/>
      <c r="N50" s="10">
        <v>42490</v>
      </c>
      <c r="O50" s="22">
        <v>-3.3000000000000002E-2</v>
      </c>
      <c r="P50" s="22">
        <v>0.02</v>
      </c>
      <c r="Q50" s="19">
        <v>42465</v>
      </c>
      <c r="T50" s="18" t="s">
        <v>65</v>
      </c>
      <c r="U50" s="22">
        <v>-3.3000000000000002E-2</v>
      </c>
      <c r="V50" s="22">
        <v>0.02</v>
      </c>
      <c r="W50" s="19">
        <v>42486</v>
      </c>
    </row>
    <row r="51" spans="5:23">
      <c r="E51" s="10"/>
      <c r="N51" s="10">
        <v>42460</v>
      </c>
      <c r="O51" s="22">
        <v>4.9000000000000002E-2</v>
      </c>
      <c r="P51" s="22">
        <v>-3.3000000000000002E-2</v>
      </c>
      <c r="Q51" s="19">
        <v>42432</v>
      </c>
      <c r="T51" s="18" t="s">
        <v>66</v>
      </c>
      <c r="U51" s="22">
        <v>4.9000000000000002E-2</v>
      </c>
      <c r="V51" s="22">
        <v>-3.3000000000000002E-2</v>
      </c>
      <c r="W51" s="19">
        <v>42453</v>
      </c>
    </row>
    <row r="52" spans="5:23">
      <c r="E52" s="10"/>
      <c r="N52" s="10">
        <v>42429</v>
      </c>
      <c r="O52" s="22">
        <v>-4.5999999999999999E-2</v>
      </c>
      <c r="P52" s="22">
        <v>4.9000000000000002E-2</v>
      </c>
      <c r="Q52" s="19">
        <v>42403</v>
      </c>
      <c r="T52" s="18" t="s">
        <v>67</v>
      </c>
      <c r="U52" s="22">
        <v>-4.5999999999999999E-2</v>
      </c>
      <c r="V52" s="22">
        <v>4.9000000000000002E-2</v>
      </c>
      <c r="W52" s="19">
        <v>42425</v>
      </c>
    </row>
    <row r="53" spans="5:23">
      <c r="E53" s="10"/>
      <c r="N53" s="10">
        <v>42400</v>
      </c>
      <c r="O53" s="22">
        <v>-5.0000000000000001E-3</v>
      </c>
      <c r="P53" s="22">
        <v>-4.5999999999999999E-2</v>
      </c>
      <c r="Q53" s="19">
        <v>42375</v>
      </c>
      <c r="T53" s="18" t="s">
        <v>68</v>
      </c>
      <c r="U53" s="22">
        <v>-5.0000000000000001E-3</v>
      </c>
      <c r="V53" s="22">
        <v>-4.5999999999999999E-2</v>
      </c>
      <c r="W53" s="19">
        <v>42397</v>
      </c>
    </row>
    <row r="54" spans="5:23">
      <c r="N54" s="10">
        <v>42369</v>
      </c>
      <c r="O54" s="22">
        <v>2.8000000000000001E-2</v>
      </c>
      <c r="P54" s="22">
        <v>-5.0000000000000001E-3</v>
      </c>
      <c r="Q54" s="19">
        <v>42341</v>
      </c>
      <c r="T54" s="18" t="s">
        <v>69</v>
      </c>
      <c r="U54" s="22">
        <v>2.8000000000000001E-2</v>
      </c>
      <c r="V54" s="22">
        <v>-5.0000000000000001E-3</v>
      </c>
      <c r="W54" s="19">
        <v>42361</v>
      </c>
    </row>
    <row r="55" spans="5:23">
      <c r="N55" s="10">
        <v>42338</v>
      </c>
      <c r="O55" s="22">
        <v>-8.0000000000000002E-3</v>
      </c>
      <c r="P55" s="22">
        <v>2.8000000000000001E-2</v>
      </c>
      <c r="Q55" s="19">
        <v>42312</v>
      </c>
      <c r="T55" s="18" t="s">
        <v>70</v>
      </c>
      <c r="U55" s="22">
        <v>-8.0000000000000002E-3</v>
      </c>
      <c r="V55" s="22">
        <v>2.8000000000000001E-2</v>
      </c>
      <c r="W55" s="19">
        <v>42333</v>
      </c>
    </row>
    <row r="56" spans="5:23">
      <c r="N56" s="10">
        <v>42308</v>
      </c>
      <c r="O56" s="22">
        <v>-2.9000000000000001E-2</v>
      </c>
      <c r="P56" s="22">
        <v>-8.0000000000000002E-3</v>
      </c>
      <c r="Q56" s="19">
        <v>42282</v>
      </c>
      <c r="T56" s="18" t="s">
        <v>71</v>
      </c>
      <c r="U56" s="22">
        <v>-2.9000000000000001E-2</v>
      </c>
      <c r="V56" s="22">
        <v>-8.0000000000000002E-3</v>
      </c>
      <c r="W56" s="19">
        <v>42304</v>
      </c>
    </row>
    <row r="57" spans="5:23">
      <c r="N57" s="10">
        <v>42277</v>
      </c>
      <c r="O57" s="22">
        <v>1.9E-2</v>
      </c>
      <c r="P57" s="22">
        <v>-2.9000000000000001E-2</v>
      </c>
      <c r="Q57" s="19">
        <v>42250</v>
      </c>
      <c r="T57" s="18" t="s">
        <v>72</v>
      </c>
      <c r="U57" s="22">
        <v>1.9E-2</v>
      </c>
      <c r="V57" s="22">
        <v>-2.9000000000000001E-2</v>
      </c>
      <c r="W57" s="19">
        <v>42271</v>
      </c>
    </row>
    <row r="58" spans="5:23">
      <c r="N58" s="10">
        <v>42247</v>
      </c>
      <c r="O58" s="22">
        <v>4.1000000000000002E-2</v>
      </c>
      <c r="P58" s="22">
        <v>1.9E-2</v>
      </c>
      <c r="Q58" s="19">
        <v>42221</v>
      </c>
      <c r="T58" s="18" t="s">
        <v>73</v>
      </c>
      <c r="U58" s="22">
        <v>4.1000000000000002E-2</v>
      </c>
      <c r="V58" s="22">
        <v>1.9E-2</v>
      </c>
      <c r="W58" s="19">
        <v>42242</v>
      </c>
    </row>
    <row r="59" spans="5:23">
      <c r="N59" s="10">
        <v>42216</v>
      </c>
      <c r="O59" s="22">
        <v>-2.3E-2</v>
      </c>
      <c r="P59" s="22">
        <v>4.1000000000000002E-2</v>
      </c>
      <c r="Q59" s="19">
        <v>42191</v>
      </c>
      <c r="T59" s="18" t="s">
        <v>74</v>
      </c>
      <c r="U59" s="22">
        <v>-2.3E-2</v>
      </c>
      <c r="V59" s="22">
        <v>4.1000000000000002E-2</v>
      </c>
      <c r="W59" s="19">
        <v>42212</v>
      </c>
    </row>
    <row r="60" spans="5:23">
      <c r="N60" s="10">
        <v>42185</v>
      </c>
      <c r="O60" s="22">
        <v>-1.7000000000000001E-2</v>
      </c>
      <c r="P60" s="22">
        <v>-2.3E-2</v>
      </c>
      <c r="Q60" s="19">
        <v>42158</v>
      </c>
      <c r="T60" s="18" t="s">
        <v>75</v>
      </c>
      <c r="U60" s="22">
        <v>-1.7000000000000001E-2</v>
      </c>
      <c r="V60" s="22">
        <v>-2.3E-2</v>
      </c>
      <c r="W60" s="19">
        <v>42178</v>
      </c>
    </row>
    <row r="61" spans="5:23">
      <c r="N61" s="10">
        <v>42155</v>
      </c>
      <c r="O61" s="22">
        <v>5.0999999999999997E-2</v>
      </c>
      <c r="P61" s="22">
        <v>-1.7000000000000001E-2</v>
      </c>
      <c r="Q61" s="19">
        <v>42129</v>
      </c>
      <c r="T61" s="18" t="s">
        <v>76</v>
      </c>
      <c r="U61" s="22">
        <v>5.0999999999999997E-2</v>
      </c>
      <c r="V61" s="22">
        <v>-1.7000000000000001E-2</v>
      </c>
      <c r="W61" s="18" t="s">
        <v>15</v>
      </c>
    </row>
    <row r="62" spans="5:23">
      <c r="N62" s="10">
        <v>42124</v>
      </c>
      <c r="O62" s="22">
        <v>-1.4E-2</v>
      </c>
      <c r="P62" s="22">
        <v>5.0999999999999997E-2</v>
      </c>
      <c r="Q62" s="19">
        <v>42100</v>
      </c>
      <c r="T62" s="18" t="s">
        <v>77</v>
      </c>
      <c r="U62" s="22">
        <v>-1.4E-2</v>
      </c>
      <c r="V62" s="22">
        <v>5.0999999999999997E-2</v>
      </c>
      <c r="W62" s="18" t="s">
        <v>15</v>
      </c>
    </row>
    <row r="63" spans="5:23">
      <c r="N63" s="10">
        <v>42094</v>
      </c>
      <c r="O63" s="22">
        <v>1.9E-2</v>
      </c>
      <c r="P63" s="22">
        <v>-1.4E-2</v>
      </c>
      <c r="Q63" s="19">
        <v>42067</v>
      </c>
      <c r="T63" s="18" t="s">
        <v>78</v>
      </c>
      <c r="U63" s="22">
        <v>1.9E-2</v>
      </c>
      <c r="V63" s="22">
        <v>-1.4E-2</v>
      </c>
      <c r="W63" s="18" t="s">
        <v>15</v>
      </c>
    </row>
    <row r="64" spans="5:23">
      <c r="N64" s="10">
        <v>42063</v>
      </c>
      <c r="O64" s="22">
        <v>-3.6999999999999998E-2</v>
      </c>
      <c r="P64" s="22">
        <v>1.9E-2</v>
      </c>
      <c r="Q64" s="19">
        <v>42039</v>
      </c>
      <c r="T64" s="18" t="s">
        <v>79</v>
      </c>
      <c r="U64" s="22">
        <v>-3.6999999999999998E-2</v>
      </c>
      <c r="V64" s="22">
        <v>1.9E-2</v>
      </c>
      <c r="W64" s="18" t="s">
        <v>15</v>
      </c>
    </row>
    <row r="65" spans="14:23">
      <c r="N65" s="10">
        <v>42035</v>
      </c>
      <c r="O65" s="22">
        <v>-2.1999999999999999E-2</v>
      </c>
      <c r="P65" s="22">
        <v>-3.6999999999999998E-2</v>
      </c>
      <c r="Q65" s="19">
        <v>42010</v>
      </c>
      <c r="T65" s="18" t="s">
        <v>80</v>
      </c>
      <c r="U65" s="22">
        <v>-2.1999999999999999E-2</v>
      </c>
      <c r="V65" s="22">
        <v>-3.6999999999999998E-2</v>
      </c>
      <c r="W65" s="18" t="s">
        <v>15</v>
      </c>
    </row>
    <row r="66" spans="14:23">
      <c r="N66" s="10">
        <v>42004</v>
      </c>
      <c r="O66" s="22">
        <v>3.0000000000000001E-3</v>
      </c>
      <c r="P66" s="22">
        <v>-2.1999999999999999E-2</v>
      </c>
      <c r="Q66" s="19">
        <v>41976</v>
      </c>
      <c r="T66" s="18" t="s">
        <v>81</v>
      </c>
      <c r="U66" s="22">
        <v>3.0000000000000001E-3</v>
      </c>
      <c r="V66" s="22">
        <v>-2.1999999999999999E-2</v>
      </c>
      <c r="W66" s="19">
        <v>41998</v>
      </c>
    </row>
    <row r="67" spans="14:23">
      <c r="N67" s="10">
        <v>41973</v>
      </c>
      <c r="O67" s="22">
        <v>-7.0000000000000001E-3</v>
      </c>
      <c r="P67" s="22">
        <v>3.0000000000000001E-3</v>
      </c>
      <c r="Q67" s="19">
        <v>41948</v>
      </c>
      <c r="T67" s="18" t="s">
        <v>82</v>
      </c>
      <c r="U67" s="22">
        <v>-7.0000000000000001E-3</v>
      </c>
      <c r="V67" s="22">
        <v>3.0000000000000001E-3</v>
      </c>
      <c r="W67" s="19">
        <v>41968</v>
      </c>
    </row>
    <row r="68" spans="14:23">
      <c r="N68" s="10">
        <v>41943</v>
      </c>
      <c r="O68" s="22">
        <v>-0.18340000000000001</v>
      </c>
      <c r="P68" s="22">
        <v>-7.0000000000000001E-3</v>
      </c>
      <c r="Q68" s="19">
        <v>41915</v>
      </c>
      <c r="T68" s="18" t="s">
        <v>83</v>
      </c>
      <c r="U68" s="22">
        <v>-0.18340000000000001</v>
      </c>
      <c r="V68" s="22">
        <v>-7.0000000000000001E-3</v>
      </c>
      <c r="W68" s="19">
        <v>41940</v>
      </c>
    </row>
    <row r="69" spans="14:23">
      <c r="N69" s="10">
        <v>41912</v>
      </c>
      <c r="O69" s="22">
        <v>0.22470000000000001</v>
      </c>
      <c r="P69" s="22">
        <v>-0.18340000000000001</v>
      </c>
      <c r="Q69" s="19">
        <v>41886</v>
      </c>
      <c r="T69" s="18" t="s">
        <v>84</v>
      </c>
      <c r="U69" s="22">
        <v>0.22470000000000001</v>
      </c>
      <c r="V69" s="22">
        <v>-0.18340000000000001</v>
      </c>
      <c r="W69" s="19">
        <v>41907</v>
      </c>
    </row>
    <row r="70" spans="14:23">
      <c r="N70" s="10">
        <v>41882</v>
      </c>
      <c r="O70" s="22">
        <v>2.7300000000000001E-2</v>
      </c>
      <c r="P70" s="22">
        <v>0.22470000000000001</v>
      </c>
      <c r="Q70" s="19">
        <v>41856</v>
      </c>
      <c r="T70" s="18" t="s">
        <v>85</v>
      </c>
      <c r="U70" s="22">
        <v>2.7300000000000001E-2</v>
      </c>
      <c r="V70" s="22">
        <v>0.22470000000000001</v>
      </c>
      <c r="W70" s="19">
        <v>41877</v>
      </c>
    </row>
    <row r="71" spans="14:23">
      <c r="N71" s="10">
        <v>41851</v>
      </c>
      <c r="O71" s="22">
        <v>-8.8999999999999999E-3</v>
      </c>
      <c r="P71" s="22">
        <v>2.7300000000000001E-2</v>
      </c>
      <c r="Q71" s="19">
        <v>41823</v>
      </c>
      <c r="T71" s="18" t="s">
        <v>86</v>
      </c>
      <c r="U71" s="22">
        <v>-8.8999999999999999E-3</v>
      </c>
      <c r="V71" s="22">
        <v>2.7300000000000001E-2</v>
      </c>
      <c r="W71" s="19">
        <v>41845</v>
      </c>
    </row>
    <row r="72" spans="14:23">
      <c r="N72" s="10">
        <v>41820</v>
      </c>
      <c r="O72" s="22">
        <v>8.6E-3</v>
      </c>
      <c r="P72" s="22">
        <v>-8.8999999999999999E-3</v>
      </c>
      <c r="Q72" s="19">
        <v>41794</v>
      </c>
      <c r="T72" s="18" t="s">
        <v>87</v>
      </c>
      <c r="U72" s="22">
        <v>8.6E-3</v>
      </c>
      <c r="V72" s="22">
        <v>-8.8999999999999999E-3</v>
      </c>
      <c r="W72" s="19">
        <v>41815</v>
      </c>
    </row>
    <row r="73" spans="14:23">
      <c r="N73" s="10">
        <v>41790</v>
      </c>
      <c r="O73" s="22">
        <v>3.7199999999999997E-2</v>
      </c>
      <c r="P73" s="22">
        <v>8.6E-3</v>
      </c>
      <c r="Q73" s="19">
        <v>41764</v>
      </c>
      <c r="T73" s="18" t="s">
        <v>88</v>
      </c>
      <c r="U73" s="22">
        <v>3.7199999999999997E-2</v>
      </c>
      <c r="V73" s="22">
        <v>8.6E-3</v>
      </c>
      <c r="W73" s="19">
        <v>41786</v>
      </c>
    </row>
    <row r="74" spans="14:23">
      <c r="N74" s="10">
        <v>41759</v>
      </c>
      <c r="O74" s="22">
        <v>2.5100000000000001E-2</v>
      </c>
      <c r="P74" s="22">
        <v>3.7199999999999997E-2</v>
      </c>
      <c r="Q74" s="19">
        <v>41732</v>
      </c>
      <c r="T74" s="18" t="s">
        <v>89</v>
      </c>
      <c r="U74" s="22">
        <v>2.5100000000000001E-2</v>
      </c>
      <c r="V74" s="22">
        <v>3.7199999999999997E-2</v>
      </c>
      <c r="W74" s="19">
        <v>41753</v>
      </c>
    </row>
    <row r="75" spans="14:23">
      <c r="N75" s="10">
        <v>41729</v>
      </c>
      <c r="O75" s="22">
        <v>-1.3599999999999999E-2</v>
      </c>
      <c r="P75" s="22">
        <v>2.5100000000000001E-2</v>
      </c>
      <c r="Q75" s="19">
        <v>41703</v>
      </c>
      <c r="T75" s="18" t="s">
        <v>90</v>
      </c>
      <c r="U75" s="22">
        <v>-1.3599999999999999E-2</v>
      </c>
      <c r="V75" s="22">
        <v>2.5100000000000001E-2</v>
      </c>
      <c r="W75" s="19">
        <v>41724</v>
      </c>
    </row>
    <row r="76" spans="14:23">
      <c r="N76" s="10">
        <v>41698</v>
      </c>
      <c r="O76" s="22">
        <v>-5.1400000000000001E-2</v>
      </c>
      <c r="P76" s="22">
        <v>-1.3599999999999999E-2</v>
      </c>
      <c r="Q76" s="19">
        <v>41675</v>
      </c>
      <c r="T76" s="18" t="s">
        <v>91</v>
      </c>
      <c r="U76" s="22">
        <v>-5.1400000000000001E-2</v>
      </c>
      <c r="V76" s="22">
        <v>-1.3599999999999999E-2</v>
      </c>
      <c r="W76" s="19">
        <v>41697</v>
      </c>
    </row>
    <row r="77" spans="14:23">
      <c r="N77" s="10">
        <v>41670</v>
      </c>
      <c r="O77" s="22">
        <v>2.64E-2</v>
      </c>
      <c r="P77" s="22">
        <v>-5.1400000000000001E-2</v>
      </c>
      <c r="Q77" s="19">
        <v>41645</v>
      </c>
      <c r="T77" s="18" t="s">
        <v>92</v>
      </c>
      <c r="U77" s="22">
        <v>2.64E-2</v>
      </c>
      <c r="V77" s="22">
        <v>-5.1400000000000001E-2</v>
      </c>
      <c r="W77" s="19">
        <v>41667</v>
      </c>
    </row>
    <row r="78" spans="14:23">
      <c r="N78" s="10">
        <v>41639</v>
      </c>
      <c r="O78" s="22">
        <v>-7.1999999999999998E-3</v>
      </c>
      <c r="P78" s="22">
        <v>2.64E-2</v>
      </c>
      <c r="Q78" s="19">
        <v>41612</v>
      </c>
      <c r="T78" s="18" t="s">
        <v>93</v>
      </c>
      <c r="U78" s="22">
        <v>-7.1999999999999998E-3</v>
      </c>
      <c r="V78" s="22">
        <v>2.64E-2</v>
      </c>
      <c r="W78" s="19">
        <v>41632</v>
      </c>
    </row>
    <row r="79" spans="14:23">
      <c r="N79" s="10">
        <v>41608</v>
      </c>
      <c r="O79" s="22">
        <v>4.2099999999999999E-2</v>
      </c>
      <c r="P79" s="22">
        <v>-7.1999999999999998E-3</v>
      </c>
      <c r="Q79" s="19">
        <v>41583</v>
      </c>
      <c r="T79" s="18" t="s">
        <v>94</v>
      </c>
      <c r="U79" s="22">
        <v>4.2099999999999999E-2</v>
      </c>
      <c r="V79" s="22">
        <v>-7.1999999999999998E-3</v>
      </c>
      <c r="W79" s="19">
        <v>41605</v>
      </c>
    </row>
    <row r="80" spans="14:23">
      <c r="N80" s="10">
        <v>41578</v>
      </c>
      <c r="O80" s="22">
        <v>4.7000000000000002E-3</v>
      </c>
      <c r="P80" s="22">
        <v>4.2099999999999999E-2</v>
      </c>
      <c r="Q80" s="19">
        <v>41550</v>
      </c>
      <c r="T80" s="18" t="s">
        <v>95</v>
      </c>
      <c r="U80" s="22">
        <v>4.7000000000000002E-3</v>
      </c>
      <c r="V80" s="22">
        <v>4.2099999999999999E-2</v>
      </c>
      <c r="W80" s="19">
        <v>41572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CE69-4D12-764E-8C11-A4EA11640A66}">
  <dimension ref="A1:Z102"/>
  <sheetViews>
    <sheetView workbookViewId="0">
      <selection activeCell="O48" sqref="O48:P79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6">
      <c r="A2" s="16"/>
      <c r="B2" s="27" t="s">
        <v>3</v>
      </c>
      <c r="C2" s="27"/>
      <c r="D2" s="27"/>
      <c r="E2" s="27" t="s">
        <v>4</v>
      </c>
      <c r="F2" s="27"/>
      <c r="G2" s="27"/>
      <c r="O2" s="24">
        <v>577</v>
      </c>
      <c r="P2" s="18" t="s">
        <v>15</v>
      </c>
      <c r="Q2" s="12" t="s">
        <v>15</v>
      </c>
      <c r="R2" t="e">
        <f>VLOOKUP(N2,N:O,2,FALSE)</f>
        <v>#N/A</v>
      </c>
      <c r="T2" s="18" t="s">
        <v>17</v>
      </c>
      <c r="U2" s="18" t="s">
        <v>320</v>
      </c>
      <c r="V2" s="18" t="s">
        <v>15</v>
      </c>
      <c r="W2" s="19">
        <v>43942</v>
      </c>
      <c r="Y2" t="str">
        <f>LEFT(U2,6)</f>
        <v>577.00</v>
      </c>
      <c r="Z2" t="str">
        <f>LEFT(V2,6)</f>
        <v>-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4">
        <v>542</v>
      </c>
      <c r="P3" s="24">
        <v>577</v>
      </c>
      <c r="Q3" s="12">
        <v>43894</v>
      </c>
      <c r="R3">
        <f t="shared" ref="R3:R37" si="0">VLOOKUP(N4,N:O,2,FALSE)</f>
        <v>553</v>
      </c>
      <c r="T3" s="18" t="s">
        <v>18</v>
      </c>
      <c r="U3" s="18" t="s">
        <v>321</v>
      </c>
      <c r="V3" s="18" t="s">
        <v>320</v>
      </c>
      <c r="W3" s="19">
        <v>43910</v>
      </c>
      <c r="Y3" t="str">
        <f t="shared" ref="Y3:Z4" si="1">LEFT(U3,6)</f>
        <v>542.00</v>
      </c>
      <c r="Z3" t="str">
        <f t="shared" si="1"/>
        <v>577.00</v>
      </c>
    </row>
    <row r="4" spans="1:26">
      <c r="A4" s="10">
        <v>41729</v>
      </c>
      <c r="B4" s="14">
        <f>VLOOKUP(A4,N:P,3,FALSE)</f>
        <v>466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4">
        <v>553</v>
      </c>
      <c r="P4" s="24">
        <v>542</v>
      </c>
      <c r="Q4" s="12">
        <v>43866</v>
      </c>
      <c r="R4">
        <f t="shared" si="0"/>
        <v>532</v>
      </c>
      <c r="T4" s="18" t="s">
        <v>19</v>
      </c>
      <c r="U4" s="18" t="s">
        <v>322</v>
      </c>
      <c r="V4" s="18" t="s">
        <v>321</v>
      </c>
      <c r="W4" s="19">
        <v>43882</v>
      </c>
      <c r="Y4" t="str">
        <f t="shared" si="1"/>
        <v>553.00</v>
      </c>
      <c r="Z4" t="str">
        <f t="shared" si="1"/>
        <v>542.00</v>
      </c>
    </row>
    <row r="5" spans="1:26">
      <c r="A5" s="10">
        <v>41820</v>
      </c>
      <c r="B5" s="14">
        <f t="shared" ref="B5:B25" si="2">VLOOKUP(A5,N:P,3,FALSE)</f>
        <v>490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3">EDATE(I4,3)</f>
        <v>41820</v>
      </c>
      <c r="N5" s="10">
        <v>43861</v>
      </c>
      <c r="O5" s="24">
        <v>532</v>
      </c>
      <c r="P5" s="24">
        <v>553</v>
      </c>
      <c r="Q5" s="12">
        <v>43837</v>
      </c>
      <c r="R5">
        <f t="shared" si="0"/>
        <v>541</v>
      </c>
      <c r="T5" s="18" t="s">
        <v>20</v>
      </c>
      <c r="U5" s="18" t="s">
        <v>323</v>
      </c>
      <c r="V5" s="18" t="s">
        <v>322</v>
      </c>
      <c r="W5" s="19">
        <v>43852</v>
      </c>
      <c r="Y5" t="str">
        <f t="shared" ref="Y5:Y32" si="4">LEFT(U5,6)</f>
        <v>532.00</v>
      </c>
      <c r="Z5" t="str">
        <f t="shared" ref="Z5:Z32" si="5">LEFT(V5,6)</f>
        <v>553.00</v>
      </c>
    </row>
    <row r="6" spans="1:26">
      <c r="A6" s="10">
        <v>41912</v>
      </c>
      <c r="B6" s="14">
        <f t="shared" si="2"/>
        <v>500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3"/>
        <v>41912</v>
      </c>
      <c r="N6" s="10">
        <v>43830</v>
      </c>
      <c r="O6" s="24">
        <v>541</v>
      </c>
      <c r="P6" s="24">
        <v>532</v>
      </c>
      <c r="Q6" s="12">
        <v>43803</v>
      </c>
      <c r="R6">
        <f t="shared" si="0"/>
        <v>541</v>
      </c>
      <c r="T6" s="18" t="s">
        <v>21</v>
      </c>
      <c r="U6" s="18" t="s">
        <v>324</v>
      </c>
      <c r="V6" s="18" t="s">
        <v>323</v>
      </c>
      <c r="W6" s="18" t="s">
        <v>15</v>
      </c>
      <c r="Y6" t="str">
        <f t="shared" si="4"/>
        <v>541.00</v>
      </c>
      <c r="Z6" t="str">
        <f t="shared" si="5"/>
        <v>532.00</v>
      </c>
    </row>
    <row r="7" spans="1:26">
      <c r="A7" s="10">
        <v>42004</v>
      </c>
      <c r="B7" s="14">
        <f t="shared" si="2"/>
        <v>495</v>
      </c>
      <c r="C7" s="3">
        <v>0</v>
      </c>
      <c r="D7" s="3"/>
      <c r="E7" s="3">
        <v>17.3</v>
      </c>
      <c r="F7" s="3">
        <v>1.7</v>
      </c>
      <c r="G7" s="3"/>
      <c r="I7" s="10">
        <f t="shared" si="3"/>
        <v>42003</v>
      </c>
      <c r="N7" s="10">
        <v>43799</v>
      </c>
      <c r="O7" s="24">
        <v>541</v>
      </c>
      <c r="P7" s="24">
        <v>541</v>
      </c>
      <c r="Q7" s="12">
        <v>43774</v>
      </c>
      <c r="R7">
        <f t="shared" si="0"/>
        <v>549</v>
      </c>
      <c r="T7" s="18" t="s">
        <v>22</v>
      </c>
      <c r="U7" s="18" t="s">
        <v>324</v>
      </c>
      <c r="V7" s="18" t="s">
        <v>324</v>
      </c>
      <c r="W7" s="18" t="s">
        <v>15</v>
      </c>
      <c r="Y7" t="str">
        <f t="shared" si="4"/>
        <v>541.00</v>
      </c>
      <c r="Z7" t="str">
        <f t="shared" si="5"/>
        <v>541.00</v>
      </c>
    </row>
    <row r="8" spans="1:26">
      <c r="A8" s="10">
        <v>42094</v>
      </c>
      <c r="B8" s="14">
        <f t="shared" si="2"/>
        <v>497</v>
      </c>
      <c r="C8" s="3">
        <v>0</v>
      </c>
      <c r="D8" s="3"/>
      <c r="E8" s="3">
        <v>21</v>
      </c>
      <c r="F8" s="3">
        <v>2.1</v>
      </c>
      <c r="G8" s="3"/>
      <c r="I8" s="10">
        <f t="shared" si="3"/>
        <v>42093</v>
      </c>
      <c r="N8" s="10">
        <v>43769</v>
      </c>
      <c r="O8" s="24">
        <v>549</v>
      </c>
      <c r="P8" s="24">
        <v>541</v>
      </c>
      <c r="Q8" s="12">
        <v>43741</v>
      </c>
      <c r="R8">
        <f t="shared" si="0"/>
        <v>542</v>
      </c>
      <c r="T8" s="18" t="s">
        <v>23</v>
      </c>
      <c r="U8" s="18" t="s">
        <v>325</v>
      </c>
      <c r="V8" s="18" t="s">
        <v>324</v>
      </c>
      <c r="W8" s="18" t="s">
        <v>15</v>
      </c>
      <c r="Y8" t="str">
        <f t="shared" si="4"/>
        <v>549.00</v>
      </c>
      <c r="Z8" t="str">
        <f t="shared" si="5"/>
        <v>541.00</v>
      </c>
    </row>
    <row r="9" spans="1:26">
      <c r="A9" s="10">
        <v>42185</v>
      </c>
      <c r="B9" s="14">
        <f t="shared" si="2"/>
        <v>529</v>
      </c>
      <c r="C9" s="3">
        <v>0</v>
      </c>
      <c r="D9" s="3"/>
      <c r="E9" s="3">
        <v>24.9</v>
      </c>
      <c r="F9" s="3">
        <v>3</v>
      </c>
      <c r="G9" s="3"/>
      <c r="I9" s="10">
        <f t="shared" si="3"/>
        <v>42185</v>
      </c>
      <c r="N9" s="10">
        <v>43738</v>
      </c>
      <c r="O9" s="24">
        <v>542</v>
      </c>
      <c r="P9" s="24">
        <v>549</v>
      </c>
      <c r="Q9" s="12">
        <v>43713</v>
      </c>
      <c r="R9">
        <f t="shared" si="0"/>
        <v>529</v>
      </c>
      <c r="T9" s="18" t="s">
        <v>24</v>
      </c>
      <c r="U9" s="18" t="s">
        <v>321</v>
      </c>
      <c r="V9" s="18" t="s">
        <v>325</v>
      </c>
      <c r="W9" s="19">
        <v>43727</v>
      </c>
      <c r="Y9" t="str">
        <f t="shared" si="4"/>
        <v>542.00</v>
      </c>
      <c r="Z9" t="str">
        <f t="shared" si="5"/>
        <v>549.00</v>
      </c>
    </row>
    <row r="10" spans="1:26">
      <c r="A10" s="10">
        <v>42277</v>
      </c>
      <c r="B10" s="14">
        <f t="shared" si="2"/>
        <v>529</v>
      </c>
      <c r="C10" s="3">
        <v>0</v>
      </c>
      <c r="D10" s="3"/>
      <c r="E10" s="3">
        <v>28.7</v>
      </c>
      <c r="F10" s="3">
        <v>3.4</v>
      </c>
      <c r="G10" s="3"/>
      <c r="I10" s="10">
        <f t="shared" si="3"/>
        <v>42277</v>
      </c>
      <c r="N10" s="10">
        <v>43708</v>
      </c>
      <c r="O10" s="24">
        <v>529</v>
      </c>
      <c r="P10" s="24">
        <v>542</v>
      </c>
      <c r="Q10" s="12">
        <v>43682</v>
      </c>
      <c r="R10">
        <f t="shared" si="0"/>
        <v>536</v>
      </c>
      <c r="T10" s="18" t="s">
        <v>25</v>
      </c>
      <c r="U10" s="18" t="s">
        <v>326</v>
      </c>
      <c r="V10" s="18" t="s">
        <v>321</v>
      </c>
      <c r="W10" s="19">
        <v>43698</v>
      </c>
      <c r="Y10" t="str">
        <f t="shared" si="4"/>
        <v>529.00</v>
      </c>
      <c r="Z10" t="str">
        <f t="shared" si="5"/>
        <v>542.00</v>
      </c>
    </row>
    <row r="11" spans="1:26">
      <c r="A11" s="10">
        <v>42369</v>
      </c>
      <c r="B11" s="14">
        <f t="shared" si="2"/>
        <v>486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3"/>
        <v>42368</v>
      </c>
      <c r="N11" s="10">
        <v>43677</v>
      </c>
      <c r="O11" s="24">
        <v>536</v>
      </c>
      <c r="P11" s="24">
        <v>529</v>
      </c>
      <c r="Q11" s="12">
        <v>43649</v>
      </c>
      <c r="R11">
        <f t="shared" si="0"/>
        <v>521</v>
      </c>
      <c r="T11" s="18" t="s">
        <v>26</v>
      </c>
      <c r="U11" s="18" t="s">
        <v>327</v>
      </c>
      <c r="V11" s="18" t="s">
        <v>326</v>
      </c>
      <c r="W11" s="19">
        <v>43669</v>
      </c>
      <c r="Y11" t="str">
        <f t="shared" si="4"/>
        <v>536.00</v>
      </c>
      <c r="Z11" t="str">
        <f t="shared" si="5"/>
        <v>529.00</v>
      </c>
    </row>
    <row r="12" spans="1:26">
      <c r="A12" s="10">
        <v>42460</v>
      </c>
      <c r="B12" s="14">
        <f t="shared" si="2"/>
        <v>520</v>
      </c>
      <c r="C12" s="3">
        <v>0</v>
      </c>
      <c r="D12" s="3"/>
      <c r="E12" s="3">
        <v>38.9</v>
      </c>
      <c r="F12" s="3">
        <v>4.7</v>
      </c>
      <c r="G12" s="3"/>
      <c r="I12" s="10">
        <f t="shared" si="3"/>
        <v>42459</v>
      </c>
      <c r="N12" s="10">
        <v>43646</v>
      </c>
      <c r="O12" s="24">
        <v>521</v>
      </c>
      <c r="P12" s="24">
        <v>536</v>
      </c>
      <c r="Q12" s="12">
        <v>43621</v>
      </c>
      <c r="R12">
        <f t="shared" si="0"/>
        <v>521</v>
      </c>
      <c r="T12" s="18" t="s">
        <v>27</v>
      </c>
      <c r="U12" s="18" t="s">
        <v>328</v>
      </c>
      <c r="V12" s="18" t="s">
        <v>327</v>
      </c>
      <c r="W12" s="19">
        <v>43637</v>
      </c>
      <c r="Y12" t="str">
        <f t="shared" si="4"/>
        <v>521.00</v>
      </c>
      <c r="Z12" t="str">
        <f t="shared" si="5"/>
        <v>536.00</v>
      </c>
    </row>
    <row r="13" spans="1:26">
      <c r="A13" s="10">
        <v>42551</v>
      </c>
      <c r="B13" s="14">
        <f t="shared" si="2"/>
        <v>547</v>
      </c>
      <c r="C13" s="3">
        <v>0</v>
      </c>
      <c r="D13" s="3"/>
      <c r="E13" s="3">
        <v>42.7</v>
      </c>
      <c r="F13" s="3">
        <v>6.2</v>
      </c>
      <c r="G13" s="3"/>
      <c r="I13" s="10">
        <f t="shared" si="3"/>
        <v>42551</v>
      </c>
      <c r="N13" s="10">
        <v>43616</v>
      </c>
      <c r="O13" s="24">
        <v>521</v>
      </c>
      <c r="P13" s="24">
        <v>521</v>
      </c>
      <c r="Q13" s="12">
        <v>43588</v>
      </c>
      <c r="R13">
        <f t="shared" si="0"/>
        <v>548</v>
      </c>
      <c r="T13" s="18" t="s">
        <v>28</v>
      </c>
      <c r="U13" s="18" t="s">
        <v>328</v>
      </c>
      <c r="V13" s="18" t="s">
        <v>328</v>
      </c>
      <c r="W13" s="19">
        <v>43606</v>
      </c>
      <c r="Y13" t="str">
        <f t="shared" si="4"/>
        <v>521.00</v>
      </c>
      <c r="Z13" t="str">
        <f t="shared" si="5"/>
        <v>521.00</v>
      </c>
    </row>
    <row r="14" spans="1:26">
      <c r="A14" s="10">
        <v>42643</v>
      </c>
      <c r="B14" s="14">
        <f t="shared" si="2"/>
        <v>534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3"/>
        <v>42643</v>
      </c>
      <c r="N14" s="10">
        <v>43585</v>
      </c>
      <c r="O14" s="24">
        <v>548</v>
      </c>
      <c r="P14" s="24">
        <v>521</v>
      </c>
      <c r="Q14" s="12">
        <v>43558</v>
      </c>
      <c r="R14">
        <f t="shared" si="0"/>
        <v>436</v>
      </c>
      <c r="T14" s="18" t="s">
        <v>29</v>
      </c>
      <c r="U14" s="18" t="s">
        <v>329</v>
      </c>
      <c r="V14" s="18" t="s">
        <v>328</v>
      </c>
      <c r="W14" s="19">
        <v>43577</v>
      </c>
      <c r="Y14" t="str">
        <f t="shared" si="4"/>
        <v>548.00</v>
      </c>
      <c r="Z14" t="str">
        <f t="shared" si="5"/>
        <v>521.00</v>
      </c>
    </row>
    <row r="15" spans="1:26">
      <c r="A15" s="10">
        <v>42735</v>
      </c>
      <c r="B15" s="14">
        <f t="shared" si="2"/>
        <v>560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3"/>
        <v>42734</v>
      </c>
      <c r="N15" s="10">
        <v>43555</v>
      </c>
      <c r="O15" s="24">
        <v>436</v>
      </c>
      <c r="P15" s="24">
        <v>548</v>
      </c>
      <c r="Q15" s="12">
        <v>43529</v>
      </c>
      <c r="R15">
        <f t="shared" si="0"/>
        <v>445</v>
      </c>
      <c r="T15" s="18" t="s">
        <v>30</v>
      </c>
      <c r="U15" s="18" t="s">
        <v>330</v>
      </c>
      <c r="V15" s="18" t="s">
        <v>329</v>
      </c>
      <c r="W15" s="19">
        <v>43546</v>
      </c>
      <c r="Y15" t="str">
        <f t="shared" si="4"/>
        <v>436.00</v>
      </c>
      <c r="Z15" t="str">
        <f t="shared" si="5"/>
        <v>548.00</v>
      </c>
    </row>
    <row r="16" spans="1:26">
      <c r="A16" s="10">
        <v>42825</v>
      </c>
      <c r="B16" s="14">
        <f t="shared" si="2"/>
        <v>547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3"/>
        <v>42824</v>
      </c>
      <c r="N16" s="10">
        <v>43524</v>
      </c>
      <c r="O16" s="24">
        <v>445</v>
      </c>
      <c r="P16" s="24">
        <v>436</v>
      </c>
      <c r="Q16" s="12">
        <v>43501</v>
      </c>
      <c r="R16">
        <f t="shared" si="0"/>
        <v>532</v>
      </c>
      <c r="T16" s="18" t="s">
        <v>31</v>
      </c>
      <c r="U16" s="18" t="s">
        <v>331</v>
      </c>
      <c r="V16" s="18" t="s">
        <v>330</v>
      </c>
      <c r="W16" s="19">
        <v>43517</v>
      </c>
      <c r="Y16" t="str">
        <f t="shared" si="4"/>
        <v>445.00</v>
      </c>
      <c r="Z16" t="str">
        <f t="shared" si="5"/>
        <v>436.00</v>
      </c>
    </row>
    <row r="17" spans="1:26">
      <c r="A17" s="10">
        <v>42916</v>
      </c>
      <c r="B17" s="14">
        <f t="shared" si="2"/>
        <v>562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3"/>
        <v>42916</v>
      </c>
      <c r="N17" s="10">
        <v>43496</v>
      </c>
      <c r="O17" s="24">
        <v>532</v>
      </c>
      <c r="P17" s="24">
        <v>445</v>
      </c>
      <c r="Q17" s="12">
        <v>43472</v>
      </c>
      <c r="R17">
        <f t="shared" si="0"/>
        <v>522</v>
      </c>
      <c r="T17" s="18" t="s">
        <v>32</v>
      </c>
      <c r="U17" s="18" t="s">
        <v>323</v>
      </c>
      <c r="V17" s="18" t="s">
        <v>331</v>
      </c>
      <c r="W17" s="19">
        <v>43487</v>
      </c>
      <c r="Y17" t="str">
        <f t="shared" si="4"/>
        <v>532.00</v>
      </c>
      <c r="Z17" t="str">
        <f t="shared" si="5"/>
        <v>445.00</v>
      </c>
    </row>
    <row r="18" spans="1:26">
      <c r="A18" s="10">
        <v>43008</v>
      </c>
      <c r="B18" s="14">
        <f t="shared" si="2"/>
        <v>535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3"/>
        <v>43008</v>
      </c>
      <c r="N18" s="10">
        <v>43465</v>
      </c>
      <c r="O18" s="24">
        <v>522</v>
      </c>
      <c r="P18" s="24">
        <v>532</v>
      </c>
      <c r="Q18" s="12">
        <v>43439</v>
      </c>
      <c r="R18">
        <f t="shared" si="0"/>
        <v>515</v>
      </c>
      <c r="T18" s="18" t="s">
        <v>33</v>
      </c>
      <c r="U18" s="18" t="s">
        <v>332</v>
      </c>
      <c r="V18" s="18" t="s">
        <v>323</v>
      </c>
      <c r="W18" s="19">
        <v>43453</v>
      </c>
      <c r="Y18" t="str">
        <f t="shared" si="4"/>
        <v>522.00</v>
      </c>
      <c r="Z18" t="str">
        <f t="shared" si="5"/>
        <v>532.00</v>
      </c>
    </row>
    <row r="19" spans="1:26">
      <c r="A19" s="10">
        <v>43100</v>
      </c>
      <c r="B19" s="14">
        <f t="shared" si="2"/>
        <v>572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3"/>
        <v>43099</v>
      </c>
      <c r="N19" s="10">
        <v>43434</v>
      </c>
      <c r="O19" s="24">
        <v>515</v>
      </c>
      <c r="P19" s="24">
        <v>522</v>
      </c>
      <c r="Q19" s="12">
        <v>43409</v>
      </c>
      <c r="R19">
        <f t="shared" si="0"/>
        <v>533</v>
      </c>
      <c r="T19" s="18" t="s">
        <v>34</v>
      </c>
      <c r="U19" s="18" t="s">
        <v>333</v>
      </c>
      <c r="V19" s="18" t="s">
        <v>332</v>
      </c>
      <c r="W19" s="19">
        <v>43425</v>
      </c>
      <c r="Y19" t="str">
        <f t="shared" si="4"/>
        <v>515.00</v>
      </c>
      <c r="Z19" t="str">
        <f t="shared" si="5"/>
        <v>522.00</v>
      </c>
    </row>
    <row r="20" spans="1:26">
      <c r="A20" s="10">
        <v>43190</v>
      </c>
      <c r="B20" s="14">
        <f t="shared" si="2"/>
        <v>554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3"/>
        <v>43189</v>
      </c>
      <c r="N20" s="10">
        <v>43404</v>
      </c>
      <c r="O20" s="24">
        <v>533</v>
      </c>
      <c r="P20" s="24">
        <v>515</v>
      </c>
      <c r="Q20" s="12">
        <v>43376</v>
      </c>
      <c r="R20">
        <f t="shared" si="0"/>
        <v>534</v>
      </c>
      <c r="T20" s="18" t="s">
        <v>35</v>
      </c>
      <c r="U20" s="18" t="s">
        <v>334</v>
      </c>
      <c r="V20" s="18" t="s">
        <v>333</v>
      </c>
      <c r="W20" s="19">
        <v>43392</v>
      </c>
      <c r="Y20" t="str">
        <f t="shared" si="4"/>
        <v>533.00</v>
      </c>
      <c r="Z20" t="str">
        <f t="shared" si="5"/>
        <v>515.00</v>
      </c>
    </row>
    <row r="21" spans="1:26">
      <c r="A21" s="10">
        <v>43281</v>
      </c>
      <c r="B21" s="14">
        <f t="shared" si="2"/>
        <v>541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3"/>
        <v>43281</v>
      </c>
      <c r="N21" s="10">
        <v>43373</v>
      </c>
      <c r="O21" s="24">
        <v>534</v>
      </c>
      <c r="P21" s="24">
        <v>533</v>
      </c>
      <c r="Q21" s="19">
        <v>43349</v>
      </c>
      <c r="R21">
        <f t="shared" si="0"/>
        <v>538</v>
      </c>
      <c r="T21" s="18" t="s">
        <v>36</v>
      </c>
      <c r="U21" s="18" t="s">
        <v>335</v>
      </c>
      <c r="V21" s="18" t="s">
        <v>334</v>
      </c>
      <c r="W21" s="19">
        <v>43363</v>
      </c>
      <c r="Y21" t="str">
        <f t="shared" si="4"/>
        <v>534.00</v>
      </c>
      <c r="Z21" t="str">
        <f t="shared" si="5"/>
        <v>533.00</v>
      </c>
    </row>
    <row r="22" spans="1:26">
      <c r="A22" s="10">
        <v>43373</v>
      </c>
      <c r="B22" s="14">
        <f t="shared" si="2"/>
        <v>533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3"/>
        <v>43373</v>
      </c>
      <c r="N22" s="10">
        <v>43343</v>
      </c>
      <c r="O22" s="24">
        <v>538</v>
      </c>
      <c r="P22" s="24">
        <v>534</v>
      </c>
      <c r="Q22" s="19">
        <v>43315</v>
      </c>
      <c r="R22">
        <f t="shared" si="0"/>
        <v>541</v>
      </c>
      <c r="T22" s="18" t="s">
        <v>37</v>
      </c>
      <c r="U22" s="18" t="s">
        <v>336</v>
      </c>
      <c r="V22" s="18" t="s">
        <v>335</v>
      </c>
      <c r="W22" s="19">
        <v>43334</v>
      </c>
      <c r="Y22" t="str">
        <f t="shared" si="4"/>
        <v>538.00</v>
      </c>
      <c r="Z22" t="str">
        <f t="shared" si="5"/>
        <v>534.00</v>
      </c>
    </row>
    <row r="23" spans="1:26">
      <c r="A23" s="10">
        <v>43465</v>
      </c>
      <c r="B23" s="14">
        <f t="shared" si="2"/>
        <v>532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3"/>
        <v>43464</v>
      </c>
      <c r="N23" s="10">
        <v>43312</v>
      </c>
      <c r="O23" s="24">
        <v>541</v>
      </c>
      <c r="P23" s="24">
        <v>538</v>
      </c>
      <c r="Q23" s="19">
        <v>43286</v>
      </c>
      <c r="R23">
        <f t="shared" si="0"/>
        <v>545</v>
      </c>
      <c r="T23" s="18" t="s">
        <v>38</v>
      </c>
      <c r="U23" s="18" t="s">
        <v>324</v>
      </c>
      <c r="V23" s="18" t="s">
        <v>336</v>
      </c>
      <c r="W23" s="19">
        <v>43304</v>
      </c>
      <c r="Y23" t="str">
        <f t="shared" si="4"/>
        <v>541.00</v>
      </c>
      <c r="Z23" t="str">
        <f t="shared" si="5"/>
        <v>538.00</v>
      </c>
    </row>
    <row r="24" spans="1:26">
      <c r="A24" s="10">
        <v>43555</v>
      </c>
      <c r="B24" s="14">
        <f t="shared" si="2"/>
        <v>548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3"/>
        <v>43554</v>
      </c>
      <c r="N24" s="10">
        <v>43281</v>
      </c>
      <c r="O24" s="24">
        <v>545</v>
      </c>
      <c r="P24" s="24">
        <v>541</v>
      </c>
      <c r="Q24" s="19">
        <v>43256</v>
      </c>
      <c r="R24">
        <f t="shared" si="0"/>
        <v>560</v>
      </c>
      <c r="T24" s="18" t="s">
        <v>39</v>
      </c>
      <c r="U24" s="18" t="s">
        <v>337</v>
      </c>
      <c r="V24" s="18" t="s">
        <v>324</v>
      </c>
      <c r="W24" s="19">
        <v>43271</v>
      </c>
      <c r="Y24" t="str">
        <f t="shared" si="4"/>
        <v>545.00</v>
      </c>
      <c r="Z24" t="str">
        <f t="shared" si="5"/>
        <v>541.00</v>
      </c>
    </row>
    <row r="25" spans="1:26">
      <c r="A25" s="10">
        <v>43646</v>
      </c>
      <c r="B25" s="14">
        <f t="shared" si="2"/>
        <v>536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3"/>
        <v>43646</v>
      </c>
      <c r="N25" s="10">
        <v>43251</v>
      </c>
      <c r="O25" s="24">
        <v>560</v>
      </c>
      <c r="P25" s="24">
        <v>545</v>
      </c>
      <c r="Q25" s="19">
        <v>43223</v>
      </c>
      <c r="R25">
        <f t="shared" si="0"/>
        <v>554</v>
      </c>
      <c r="T25" s="18" t="s">
        <v>40</v>
      </c>
      <c r="U25" s="18" t="s">
        <v>338</v>
      </c>
      <c r="V25" s="18" t="s">
        <v>337</v>
      </c>
      <c r="W25" s="19">
        <v>43244</v>
      </c>
      <c r="Y25" t="str">
        <f t="shared" si="4"/>
        <v>560.00</v>
      </c>
      <c r="Z25" t="str">
        <f t="shared" si="5"/>
        <v>545.00</v>
      </c>
    </row>
    <row r="26" spans="1:26">
      <c r="N26" s="10">
        <v>43220</v>
      </c>
      <c r="O26" s="24">
        <v>554</v>
      </c>
      <c r="P26" s="24">
        <v>560</v>
      </c>
      <c r="Q26" s="19">
        <v>43194</v>
      </c>
      <c r="R26">
        <f t="shared" si="0"/>
        <v>538</v>
      </c>
      <c r="T26" s="18" t="s">
        <v>41</v>
      </c>
      <c r="U26" s="18" t="s">
        <v>339</v>
      </c>
      <c r="V26" s="18" t="s">
        <v>338</v>
      </c>
      <c r="W26" s="19">
        <v>43213</v>
      </c>
      <c r="Y26" t="str">
        <f t="shared" si="4"/>
        <v>554.00</v>
      </c>
      <c r="Z26" t="str">
        <f t="shared" si="5"/>
        <v>560.00</v>
      </c>
    </row>
    <row r="27" spans="1:26">
      <c r="N27" s="10">
        <v>43190</v>
      </c>
      <c r="O27" s="24">
        <v>538</v>
      </c>
      <c r="P27" s="24">
        <v>554</v>
      </c>
      <c r="Q27" s="19">
        <v>43164</v>
      </c>
      <c r="R27">
        <f t="shared" si="0"/>
        <v>556</v>
      </c>
      <c r="T27" s="18" t="s">
        <v>42</v>
      </c>
      <c r="U27" s="18" t="s">
        <v>336</v>
      </c>
      <c r="V27" s="18" t="s">
        <v>339</v>
      </c>
      <c r="W27" s="19">
        <v>43180</v>
      </c>
      <c r="Y27" t="str">
        <f t="shared" si="4"/>
        <v>538.00</v>
      </c>
      <c r="Z27" t="str">
        <f t="shared" si="5"/>
        <v>554.00</v>
      </c>
    </row>
    <row r="28" spans="1:26">
      <c r="N28" s="10">
        <v>43159</v>
      </c>
      <c r="O28" s="24">
        <v>556</v>
      </c>
      <c r="P28" s="24">
        <v>538</v>
      </c>
      <c r="Q28" s="19">
        <v>43136</v>
      </c>
      <c r="R28">
        <f t="shared" si="0"/>
        <v>572</v>
      </c>
      <c r="T28" s="18" t="s">
        <v>43</v>
      </c>
      <c r="U28" s="18" t="s">
        <v>340</v>
      </c>
      <c r="V28" s="18" t="s">
        <v>336</v>
      </c>
      <c r="W28" s="19">
        <v>43152</v>
      </c>
      <c r="Y28" t="str">
        <f t="shared" si="4"/>
        <v>556.00</v>
      </c>
      <c r="Z28" t="str">
        <f t="shared" si="5"/>
        <v>538.00</v>
      </c>
    </row>
    <row r="29" spans="1:26">
      <c r="N29" s="10">
        <v>43131</v>
      </c>
      <c r="O29" s="24">
        <v>572</v>
      </c>
      <c r="P29" s="24">
        <v>556</v>
      </c>
      <c r="Q29" s="19">
        <v>43105</v>
      </c>
      <c r="R29">
        <f t="shared" si="0"/>
        <v>550</v>
      </c>
      <c r="T29" s="18" t="s">
        <v>44</v>
      </c>
      <c r="U29" s="18" t="s">
        <v>341</v>
      </c>
      <c r="V29" s="18" t="s">
        <v>340</v>
      </c>
      <c r="W29" s="19">
        <v>43124</v>
      </c>
      <c r="Y29" t="str">
        <f t="shared" si="4"/>
        <v>572.00</v>
      </c>
      <c r="Z29" t="str">
        <f t="shared" si="5"/>
        <v>556.00</v>
      </c>
    </row>
    <row r="30" spans="1:26">
      <c r="N30" s="10">
        <v>43100</v>
      </c>
      <c r="O30" s="24">
        <v>550</v>
      </c>
      <c r="P30" s="24">
        <v>572</v>
      </c>
      <c r="Q30" s="19">
        <v>43074</v>
      </c>
      <c r="R30">
        <f t="shared" si="0"/>
        <v>537</v>
      </c>
      <c r="T30" s="18" t="s">
        <v>45</v>
      </c>
      <c r="U30" s="18" t="s">
        <v>342</v>
      </c>
      <c r="V30" s="18" t="s">
        <v>341</v>
      </c>
      <c r="W30" s="19">
        <v>43089</v>
      </c>
      <c r="Y30" t="str">
        <f t="shared" si="4"/>
        <v>550.00</v>
      </c>
      <c r="Z30" t="str">
        <f t="shared" si="5"/>
        <v>572.00</v>
      </c>
    </row>
    <row r="31" spans="1:26">
      <c r="N31" s="10">
        <v>43069</v>
      </c>
      <c r="O31" s="24">
        <v>537</v>
      </c>
      <c r="P31" s="24">
        <v>550</v>
      </c>
      <c r="Q31" s="19">
        <v>43042</v>
      </c>
      <c r="R31">
        <f t="shared" si="0"/>
        <v>535</v>
      </c>
      <c r="T31" s="18" t="s">
        <v>46</v>
      </c>
      <c r="U31" s="18" t="s">
        <v>343</v>
      </c>
      <c r="V31" s="18" t="s">
        <v>342</v>
      </c>
      <c r="W31" s="19">
        <v>43060</v>
      </c>
      <c r="Y31" t="str">
        <f t="shared" si="4"/>
        <v>537.00</v>
      </c>
      <c r="Z31" t="str">
        <f t="shared" si="5"/>
        <v>550.00</v>
      </c>
    </row>
    <row r="32" spans="1:26" ht="18">
      <c r="E32" s="10"/>
      <c r="J32" s="15" t="s">
        <v>456</v>
      </c>
      <c r="N32" s="10">
        <v>43039</v>
      </c>
      <c r="O32" s="24">
        <v>535</v>
      </c>
      <c r="P32" s="24">
        <v>537</v>
      </c>
      <c r="Q32" s="19">
        <v>43012</v>
      </c>
      <c r="R32">
        <f t="shared" si="0"/>
        <v>544</v>
      </c>
      <c r="T32" s="18" t="s">
        <v>47</v>
      </c>
      <c r="U32" s="18" t="s">
        <v>344</v>
      </c>
      <c r="V32" s="18" t="s">
        <v>343</v>
      </c>
      <c r="W32" s="19">
        <v>43028</v>
      </c>
      <c r="Y32" t="str">
        <f t="shared" si="4"/>
        <v>535.00</v>
      </c>
      <c r="Z32" t="str">
        <f t="shared" si="5"/>
        <v>537.00</v>
      </c>
    </row>
    <row r="33" spans="5:26">
      <c r="E33" s="10"/>
      <c r="N33" s="10">
        <v>43008</v>
      </c>
      <c r="O33" s="24">
        <v>544</v>
      </c>
      <c r="P33" s="24">
        <v>535</v>
      </c>
      <c r="Q33" s="19">
        <v>42984</v>
      </c>
      <c r="R33">
        <f t="shared" si="0"/>
        <v>551</v>
      </c>
      <c r="T33" s="18" t="s">
        <v>48</v>
      </c>
      <c r="U33" s="18" t="s">
        <v>345</v>
      </c>
      <c r="V33" s="18" t="s">
        <v>344</v>
      </c>
      <c r="W33" s="19">
        <v>42998</v>
      </c>
      <c r="Y33" t="str">
        <f t="shared" ref="Y33:Y80" si="6">LEFT(U33,6)</f>
        <v>544.00</v>
      </c>
      <c r="Z33" t="str">
        <f t="shared" ref="Z33:Z80" si="7">LEFT(V33,6)</f>
        <v>535.00</v>
      </c>
    </row>
    <row r="34" spans="5:26">
      <c r="E34" s="10"/>
      <c r="N34" s="10">
        <v>42978</v>
      </c>
      <c r="O34" s="24">
        <v>551</v>
      </c>
      <c r="P34" s="24">
        <v>544</v>
      </c>
      <c r="Q34" s="19">
        <v>42950</v>
      </c>
      <c r="R34">
        <f t="shared" si="0"/>
        <v>562</v>
      </c>
      <c r="T34" s="18" t="s">
        <v>49</v>
      </c>
      <c r="U34" s="18" t="s">
        <v>346</v>
      </c>
      <c r="V34" s="18" t="s">
        <v>345</v>
      </c>
      <c r="W34" s="19">
        <v>42971</v>
      </c>
      <c r="Y34" t="str">
        <f t="shared" si="6"/>
        <v>551.00</v>
      </c>
      <c r="Z34" t="str">
        <f t="shared" si="7"/>
        <v>544.00</v>
      </c>
    </row>
    <row r="35" spans="5:26">
      <c r="E35" s="10"/>
      <c r="N35" s="10">
        <v>42947</v>
      </c>
      <c r="O35" s="24">
        <v>562</v>
      </c>
      <c r="P35" s="24">
        <v>551</v>
      </c>
      <c r="Q35" s="19">
        <v>42922</v>
      </c>
      <c r="R35">
        <f t="shared" si="0"/>
        <v>556</v>
      </c>
      <c r="T35" s="18" t="s">
        <v>50</v>
      </c>
      <c r="U35" s="18" t="s">
        <v>347</v>
      </c>
      <c r="V35" s="18" t="s">
        <v>346</v>
      </c>
      <c r="W35" s="19">
        <v>42940</v>
      </c>
      <c r="Y35" t="str">
        <f t="shared" si="6"/>
        <v>562.00</v>
      </c>
      <c r="Z35" t="str">
        <f t="shared" si="7"/>
        <v>551.00</v>
      </c>
    </row>
    <row r="36" spans="5:26">
      <c r="E36" s="10"/>
      <c r="N36" s="10">
        <v>42916</v>
      </c>
      <c r="O36" s="24">
        <v>556</v>
      </c>
      <c r="P36" s="24">
        <v>562</v>
      </c>
      <c r="Q36" s="19">
        <v>42891</v>
      </c>
      <c r="R36">
        <f t="shared" si="0"/>
        <v>570</v>
      </c>
      <c r="T36" s="18" t="s">
        <v>51</v>
      </c>
      <c r="U36" s="18" t="s">
        <v>340</v>
      </c>
      <c r="V36" s="18" t="s">
        <v>347</v>
      </c>
      <c r="W36" s="19">
        <v>42907</v>
      </c>
      <c r="Y36" t="str">
        <f t="shared" si="6"/>
        <v>556.00</v>
      </c>
      <c r="Z36" t="str">
        <f t="shared" si="7"/>
        <v>562.00</v>
      </c>
    </row>
    <row r="37" spans="5:26">
      <c r="E37" s="10"/>
      <c r="N37" s="10">
        <v>42886</v>
      </c>
      <c r="O37" s="24">
        <v>570</v>
      </c>
      <c r="P37" s="24">
        <v>556</v>
      </c>
      <c r="Q37" s="19">
        <v>42858</v>
      </c>
      <c r="R37">
        <f t="shared" si="0"/>
        <v>547</v>
      </c>
      <c r="T37" s="18" t="s">
        <v>52</v>
      </c>
      <c r="U37" s="18" t="s">
        <v>348</v>
      </c>
      <c r="V37" s="18" t="s">
        <v>340</v>
      </c>
      <c r="W37" s="19">
        <v>42879</v>
      </c>
      <c r="Y37" t="str">
        <f t="shared" si="6"/>
        <v>570.00</v>
      </c>
      <c r="Z37" t="str">
        <f t="shared" si="7"/>
        <v>556.00</v>
      </c>
    </row>
    <row r="38" spans="5:26">
      <c r="E38" s="10"/>
      <c r="N38" s="10">
        <v>42855</v>
      </c>
      <c r="O38" s="24">
        <v>547</v>
      </c>
      <c r="P38" s="24">
        <v>570</v>
      </c>
      <c r="Q38" s="19">
        <v>42830</v>
      </c>
      <c r="T38" s="18" t="s">
        <v>53</v>
      </c>
      <c r="U38" s="18" t="s">
        <v>349</v>
      </c>
      <c r="V38" s="18" t="s">
        <v>348</v>
      </c>
      <c r="W38" s="19">
        <v>42846</v>
      </c>
      <c r="Y38" t="str">
        <f t="shared" si="6"/>
        <v>547.00</v>
      </c>
      <c r="Z38" t="str">
        <f t="shared" si="7"/>
        <v>570.00</v>
      </c>
    </row>
    <row r="39" spans="5:26">
      <c r="E39" s="10"/>
      <c r="N39" s="10">
        <v>42825</v>
      </c>
      <c r="O39" s="24">
        <v>569</v>
      </c>
      <c r="P39" s="24">
        <v>547</v>
      </c>
      <c r="Q39" s="19">
        <v>42797</v>
      </c>
      <c r="T39" s="18" t="s">
        <v>54</v>
      </c>
      <c r="U39" s="18" t="s">
        <v>350</v>
      </c>
      <c r="V39" s="18" t="s">
        <v>349</v>
      </c>
      <c r="W39" s="19">
        <v>42816</v>
      </c>
      <c r="Y39" t="str">
        <f t="shared" si="6"/>
        <v>569.00</v>
      </c>
      <c r="Z39" t="str">
        <f t="shared" si="7"/>
        <v>547.00</v>
      </c>
    </row>
    <row r="40" spans="5:26">
      <c r="E40" s="10"/>
      <c r="N40" s="10">
        <v>42794</v>
      </c>
      <c r="O40" s="24">
        <v>551</v>
      </c>
      <c r="P40" s="24">
        <v>569</v>
      </c>
      <c r="Q40" s="19">
        <v>42769</v>
      </c>
      <c r="T40" s="18" t="s">
        <v>55</v>
      </c>
      <c r="U40" s="18" t="s">
        <v>346</v>
      </c>
      <c r="V40" s="18" t="s">
        <v>350</v>
      </c>
      <c r="W40" s="19">
        <v>42788</v>
      </c>
      <c r="Y40" t="str">
        <f t="shared" si="6"/>
        <v>551.00</v>
      </c>
      <c r="Z40" t="str">
        <f t="shared" si="7"/>
        <v>569.00</v>
      </c>
    </row>
    <row r="41" spans="5:26">
      <c r="E41" s="10"/>
      <c r="N41" s="10">
        <v>42766</v>
      </c>
      <c r="O41" s="24">
        <v>560</v>
      </c>
      <c r="P41" s="24">
        <v>551</v>
      </c>
      <c r="Q41" s="19">
        <v>42740</v>
      </c>
      <c r="T41" s="18" t="s">
        <v>56</v>
      </c>
      <c r="U41" s="18" t="s">
        <v>338</v>
      </c>
      <c r="V41" s="18" t="s">
        <v>346</v>
      </c>
      <c r="W41" s="19">
        <v>42759</v>
      </c>
      <c r="Y41" t="str">
        <f t="shared" si="6"/>
        <v>560.00</v>
      </c>
      <c r="Z41" t="str">
        <f t="shared" si="7"/>
        <v>551.00</v>
      </c>
    </row>
    <row r="42" spans="5:26">
      <c r="E42" s="10"/>
      <c r="N42" s="10">
        <v>42735</v>
      </c>
      <c r="O42" s="24">
        <v>553</v>
      </c>
      <c r="P42" s="24">
        <v>560</v>
      </c>
      <c r="Q42" s="19">
        <v>42709</v>
      </c>
      <c r="T42" s="18" t="s">
        <v>57</v>
      </c>
      <c r="U42" s="18" t="s">
        <v>322</v>
      </c>
      <c r="V42" s="18" t="s">
        <v>338</v>
      </c>
      <c r="W42" s="19">
        <v>42725</v>
      </c>
      <c r="Y42" t="str">
        <f t="shared" si="6"/>
        <v>553.00</v>
      </c>
      <c r="Z42" t="str">
        <f t="shared" si="7"/>
        <v>560.00</v>
      </c>
    </row>
    <row r="43" spans="5:26">
      <c r="E43" s="10"/>
      <c r="N43" s="10">
        <v>42704</v>
      </c>
      <c r="O43" s="24">
        <v>547</v>
      </c>
      <c r="P43" s="24">
        <v>553</v>
      </c>
      <c r="Q43" s="19">
        <v>42677</v>
      </c>
      <c r="T43" s="18" t="s">
        <v>58</v>
      </c>
      <c r="U43" s="18" t="s">
        <v>349</v>
      </c>
      <c r="V43" s="18" t="s">
        <v>322</v>
      </c>
      <c r="W43" s="19">
        <v>42696</v>
      </c>
      <c r="Y43" t="str">
        <f t="shared" si="6"/>
        <v>547.00</v>
      </c>
      <c r="Z43" t="str">
        <f t="shared" si="7"/>
        <v>553.00</v>
      </c>
    </row>
    <row r="44" spans="5:26">
      <c r="E44" s="10"/>
      <c r="N44" s="10">
        <v>42674</v>
      </c>
      <c r="O44" s="24">
        <v>534</v>
      </c>
      <c r="P44" s="24">
        <v>547</v>
      </c>
      <c r="Q44" s="19">
        <v>42648</v>
      </c>
      <c r="T44" s="18" t="s">
        <v>59</v>
      </c>
      <c r="U44" s="18" t="s">
        <v>335</v>
      </c>
      <c r="V44" s="18" t="s">
        <v>349</v>
      </c>
      <c r="W44" s="19">
        <v>42663</v>
      </c>
      <c r="Y44" t="str">
        <f t="shared" si="6"/>
        <v>534.00</v>
      </c>
      <c r="Z44" t="str">
        <f t="shared" si="7"/>
        <v>547.00</v>
      </c>
    </row>
    <row r="45" spans="5:26">
      <c r="E45" s="10"/>
      <c r="N45" s="10">
        <v>42643</v>
      </c>
      <c r="O45" s="24">
        <v>533</v>
      </c>
      <c r="P45" s="24">
        <v>534</v>
      </c>
      <c r="Q45" s="19">
        <v>42619</v>
      </c>
      <c r="T45" s="18" t="s">
        <v>60</v>
      </c>
      <c r="U45" s="18" t="s">
        <v>334</v>
      </c>
      <c r="V45" s="18" t="s">
        <v>335</v>
      </c>
      <c r="W45" s="19">
        <v>42635</v>
      </c>
      <c r="Y45" t="str">
        <f t="shared" si="6"/>
        <v>533.00</v>
      </c>
      <c r="Z45" t="str">
        <f t="shared" si="7"/>
        <v>534.00</v>
      </c>
    </row>
    <row r="46" spans="5:26">
      <c r="E46" s="10"/>
      <c r="N46" s="10">
        <v>42613</v>
      </c>
      <c r="O46" s="24">
        <v>548</v>
      </c>
      <c r="P46" s="24">
        <v>533</v>
      </c>
      <c r="Q46" s="19">
        <v>42585</v>
      </c>
      <c r="T46" s="18" t="s">
        <v>61</v>
      </c>
      <c r="U46" s="18" t="s">
        <v>329</v>
      </c>
      <c r="V46" s="18" t="s">
        <v>334</v>
      </c>
      <c r="W46" s="19">
        <v>42606</v>
      </c>
      <c r="Y46" t="str">
        <f t="shared" si="6"/>
        <v>548.00</v>
      </c>
      <c r="Z46" t="str">
        <f t="shared" si="7"/>
        <v>533.00</v>
      </c>
    </row>
    <row r="47" spans="5:26">
      <c r="E47" s="10"/>
      <c r="N47" s="10">
        <v>42582</v>
      </c>
      <c r="O47" s="24">
        <v>547</v>
      </c>
      <c r="P47" s="24">
        <v>548</v>
      </c>
      <c r="Q47" s="19">
        <v>42557</v>
      </c>
      <c r="T47" s="18" t="s">
        <v>62</v>
      </c>
      <c r="U47" s="18" t="s">
        <v>349</v>
      </c>
      <c r="V47" s="18" t="s">
        <v>329</v>
      </c>
      <c r="W47" s="19">
        <v>42572</v>
      </c>
      <c r="Y47" t="str">
        <f t="shared" si="6"/>
        <v>547.00</v>
      </c>
      <c r="Z47" t="str">
        <f t="shared" si="7"/>
        <v>548.00</v>
      </c>
    </row>
    <row r="48" spans="5:26">
      <c r="E48" s="10"/>
      <c r="N48" s="10">
        <v>42551</v>
      </c>
      <c r="O48" s="24">
        <v>548</v>
      </c>
      <c r="P48" s="24">
        <v>547</v>
      </c>
      <c r="Q48" s="19">
        <v>42524</v>
      </c>
      <c r="T48" s="18" t="s">
        <v>63</v>
      </c>
      <c r="U48" s="18" t="s">
        <v>329</v>
      </c>
      <c r="V48" s="18" t="s">
        <v>349</v>
      </c>
      <c r="W48" s="19">
        <v>42543</v>
      </c>
      <c r="Y48" t="str">
        <f t="shared" si="6"/>
        <v>548.00</v>
      </c>
      <c r="Z48" t="str">
        <f t="shared" si="7"/>
        <v>547.00</v>
      </c>
    </row>
    <row r="49" spans="5:26">
      <c r="E49" s="10"/>
      <c r="N49" s="10">
        <v>42521</v>
      </c>
      <c r="O49" s="24">
        <v>539</v>
      </c>
      <c r="P49" s="24">
        <v>548</v>
      </c>
      <c r="Q49" s="19">
        <v>42494</v>
      </c>
      <c r="T49" s="18" t="s">
        <v>64</v>
      </c>
      <c r="U49" s="18" t="s">
        <v>351</v>
      </c>
      <c r="V49" s="18" t="s">
        <v>329</v>
      </c>
      <c r="W49" s="19">
        <v>42510</v>
      </c>
      <c r="Y49" t="str">
        <f t="shared" si="6"/>
        <v>539.00</v>
      </c>
      <c r="Z49" t="str">
        <f t="shared" si="7"/>
        <v>548.00</v>
      </c>
    </row>
    <row r="50" spans="5:26">
      <c r="E50" s="10"/>
      <c r="N50" s="10">
        <v>42490</v>
      </c>
      <c r="O50" s="24">
        <v>520</v>
      </c>
      <c r="P50" s="24">
        <v>539</v>
      </c>
      <c r="Q50" s="19">
        <v>42465</v>
      </c>
      <c r="T50" s="18" t="s">
        <v>65</v>
      </c>
      <c r="U50" s="18" t="s">
        <v>352</v>
      </c>
      <c r="V50" s="18" t="s">
        <v>351</v>
      </c>
      <c r="W50" s="19">
        <v>42480</v>
      </c>
      <c r="Y50" t="str">
        <f t="shared" si="6"/>
        <v>520.00</v>
      </c>
      <c r="Z50" t="str">
        <f t="shared" si="7"/>
        <v>539.00</v>
      </c>
    </row>
    <row r="51" spans="5:26">
      <c r="E51" s="10"/>
      <c r="N51" s="10">
        <v>42460</v>
      </c>
      <c r="O51" s="24">
        <v>548</v>
      </c>
      <c r="P51" s="24">
        <v>520</v>
      </c>
      <c r="Q51" s="19">
        <v>42432</v>
      </c>
      <c r="T51" s="18" t="s">
        <v>66</v>
      </c>
      <c r="U51" s="18" t="s">
        <v>329</v>
      </c>
      <c r="V51" s="18" t="s">
        <v>352</v>
      </c>
      <c r="W51" s="19">
        <v>42450</v>
      </c>
      <c r="Y51" t="str">
        <f t="shared" si="6"/>
        <v>548.00</v>
      </c>
      <c r="Z51" t="str">
        <f t="shared" si="7"/>
        <v>520.00</v>
      </c>
    </row>
    <row r="52" spans="5:26">
      <c r="E52" s="10"/>
      <c r="N52" s="10">
        <v>42429</v>
      </c>
      <c r="O52" s="24">
        <v>545</v>
      </c>
      <c r="P52" s="24">
        <v>548</v>
      </c>
      <c r="Q52" s="19">
        <v>42403</v>
      </c>
      <c r="T52" s="18" t="s">
        <v>67</v>
      </c>
      <c r="U52" s="18" t="s">
        <v>337</v>
      </c>
      <c r="V52" s="18" t="s">
        <v>329</v>
      </c>
      <c r="W52" s="19">
        <v>42423</v>
      </c>
      <c r="Y52" t="str">
        <f t="shared" si="6"/>
        <v>545.00</v>
      </c>
      <c r="Z52" t="str">
        <f t="shared" si="7"/>
        <v>548.00</v>
      </c>
    </row>
    <row r="53" spans="5:26">
      <c r="E53" s="10"/>
      <c r="N53" s="10">
        <v>42400</v>
      </c>
      <c r="O53" s="24">
        <v>486</v>
      </c>
      <c r="P53" s="24">
        <v>545</v>
      </c>
      <c r="Q53" s="19">
        <v>42375</v>
      </c>
      <c r="T53" s="18" t="s">
        <v>68</v>
      </c>
      <c r="U53" s="18" t="s">
        <v>353</v>
      </c>
      <c r="V53" s="18" t="s">
        <v>337</v>
      </c>
      <c r="W53" s="19">
        <v>42391</v>
      </c>
      <c r="Y53" t="str">
        <f t="shared" si="6"/>
        <v>486.00</v>
      </c>
      <c r="Z53" t="str">
        <f t="shared" si="7"/>
        <v>545.00</v>
      </c>
    </row>
    <row r="54" spans="5:26">
      <c r="N54" s="10">
        <v>42369</v>
      </c>
      <c r="O54" s="24">
        <v>529</v>
      </c>
      <c r="P54" s="24">
        <v>486</v>
      </c>
      <c r="Q54" s="19">
        <v>42341</v>
      </c>
      <c r="T54" s="18" t="s">
        <v>69</v>
      </c>
      <c r="U54" s="18" t="s">
        <v>326</v>
      </c>
      <c r="V54" s="18" t="s">
        <v>353</v>
      </c>
      <c r="W54" s="19">
        <v>42360</v>
      </c>
      <c r="Y54" t="str">
        <f t="shared" si="6"/>
        <v>529.00</v>
      </c>
      <c r="Z54" t="str">
        <f t="shared" si="7"/>
        <v>486.00</v>
      </c>
    </row>
    <row r="55" spans="5:26">
      <c r="N55" s="10">
        <v>42338</v>
      </c>
      <c r="O55" s="24">
        <v>544</v>
      </c>
      <c r="P55" s="24">
        <v>529</v>
      </c>
      <c r="Q55" s="19">
        <v>42312</v>
      </c>
      <c r="T55" s="18" t="s">
        <v>70</v>
      </c>
      <c r="U55" s="18" t="s">
        <v>345</v>
      </c>
      <c r="V55" s="18" t="s">
        <v>326</v>
      </c>
      <c r="W55" s="19">
        <v>42331</v>
      </c>
      <c r="Y55" t="str">
        <f t="shared" si="6"/>
        <v>544.00</v>
      </c>
      <c r="Z55" t="str">
        <f t="shared" si="7"/>
        <v>529.00</v>
      </c>
    </row>
    <row r="56" spans="5:26">
      <c r="N56" s="10">
        <v>42308</v>
      </c>
      <c r="O56" s="24">
        <v>529</v>
      </c>
      <c r="P56" s="24">
        <v>544</v>
      </c>
      <c r="Q56" s="19">
        <v>42282</v>
      </c>
      <c r="T56" s="18" t="s">
        <v>71</v>
      </c>
      <c r="U56" s="18" t="s">
        <v>326</v>
      </c>
      <c r="V56" s="18" t="s">
        <v>345</v>
      </c>
      <c r="W56" s="19">
        <v>42299</v>
      </c>
      <c r="Y56" t="str">
        <f t="shared" si="6"/>
        <v>529.00</v>
      </c>
      <c r="Z56" t="str">
        <f t="shared" si="7"/>
        <v>544.00</v>
      </c>
    </row>
    <row r="57" spans="5:26">
      <c r="N57" s="10">
        <v>42277</v>
      </c>
      <c r="O57" s="24">
        <v>548</v>
      </c>
      <c r="P57" s="24">
        <v>529</v>
      </c>
      <c r="Q57" s="19">
        <v>42250</v>
      </c>
      <c r="T57" s="18" t="s">
        <v>72</v>
      </c>
      <c r="U57" s="18" t="s">
        <v>329</v>
      </c>
      <c r="V57" s="18" t="s">
        <v>326</v>
      </c>
      <c r="W57" s="19">
        <v>42268</v>
      </c>
      <c r="Y57" t="str">
        <f t="shared" si="6"/>
        <v>548.00</v>
      </c>
      <c r="Z57" t="str">
        <f t="shared" si="7"/>
        <v>529.00</v>
      </c>
    </row>
    <row r="58" spans="5:26">
      <c r="N58" s="10">
        <v>42247</v>
      </c>
      <c r="O58" s="24">
        <v>541</v>
      </c>
      <c r="P58" s="24">
        <v>548</v>
      </c>
      <c r="Q58" s="19">
        <v>42221</v>
      </c>
      <c r="T58" s="18" t="s">
        <v>73</v>
      </c>
      <c r="U58" s="18" t="s">
        <v>324</v>
      </c>
      <c r="V58" s="18" t="s">
        <v>329</v>
      </c>
      <c r="W58" s="19">
        <v>42236</v>
      </c>
      <c r="Y58" t="str">
        <f t="shared" si="6"/>
        <v>541.00</v>
      </c>
      <c r="Z58" t="str">
        <f t="shared" si="7"/>
        <v>548.00</v>
      </c>
    </row>
    <row r="59" spans="5:26">
      <c r="N59" s="10">
        <v>42216</v>
      </c>
      <c r="O59" s="24">
        <v>529</v>
      </c>
      <c r="P59" s="24">
        <v>541</v>
      </c>
      <c r="Q59" s="19">
        <v>42191</v>
      </c>
      <c r="T59" s="18" t="s">
        <v>74</v>
      </c>
      <c r="U59" s="18" t="s">
        <v>326</v>
      </c>
      <c r="V59" s="18" t="s">
        <v>324</v>
      </c>
      <c r="W59" s="19">
        <v>42207</v>
      </c>
      <c r="Y59" t="str">
        <f t="shared" si="6"/>
        <v>529.00</v>
      </c>
      <c r="Z59" t="str">
        <f t="shared" si="7"/>
        <v>541.00</v>
      </c>
    </row>
    <row r="60" spans="5:26">
      <c r="N60" s="10">
        <v>42185</v>
      </c>
      <c r="O60" s="24">
        <v>514</v>
      </c>
      <c r="P60" s="24">
        <v>529</v>
      </c>
      <c r="Q60" s="19">
        <v>42158</v>
      </c>
      <c r="T60" s="18" t="s">
        <v>75</v>
      </c>
      <c r="U60" s="18" t="s">
        <v>354</v>
      </c>
      <c r="V60" s="18" t="s">
        <v>326</v>
      </c>
      <c r="W60" s="19">
        <v>42177</v>
      </c>
      <c r="Y60" t="str">
        <f t="shared" si="6"/>
        <v>514.00</v>
      </c>
      <c r="Z60" t="str">
        <f t="shared" si="7"/>
        <v>529.00</v>
      </c>
    </row>
    <row r="61" spans="5:26">
      <c r="N61" s="10">
        <v>42155</v>
      </c>
      <c r="O61" s="24">
        <v>525</v>
      </c>
      <c r="P61" s="24">
        <v>514</v>
      </c>
      <c r="Q61" s="19">
        <v>42129</v>
      </c>
      <c r="T61" s="18" t="s">
        <v>76</v>
      </c>
      <c r="U61" s="18" t="s">
        <v>355</v>
      </c>
      <c r="V61" s="18" t="s">
        <v>354</v>
      </c>
      <c r="W61" s="19">
        <v>42145</v>
      </c>
      <c r="Y61" t="str">
        <f t="shared" si="6"/>
        <v>525.00</v>
      </c>
      <c r="Z61" t="str">
        <f t="shared" si="7"/>
        <v>514.00</v>
      </c>
    </row>
    <row r="62" spans="5:26">
      <c r="N62" s="10">
        <v>42124</v>
      </c>
      <c r="O62" s="24">
        <v>497</v>
      </c>
      <c r="P62" s="24">
        <v>525</v>
      </c>
      <c r="Q62" s="19">
        <v>42100</v>
      </c>
      <c r="T62" s="18" t="s">
        <v>77</v>
      </c>
      <c r="U62" s="18" t="s">
        <v>356</v>
      </c>
      <c r="V62" s="18" t="s">
        <v>355</v>
      </c>
      <c r="W62" s="19">
        <v>42116</v>
      </c>
      <c r="Y62" t="str">
        <f t="shared" si="6"/>
        <v>497.00</v>
      </c>
      <c r="Z62" t="str">
        <f t="shared" si="7"/>
        <v>525.00</v>
      </c>
    </row>
    <row r="63" spans="5:26">
      <c r="N63" s="10">
        <v>42094</v>
      </c>
      <c r="O63" s="24">
        <v>493</v>
      </c>
      <c r="P63" s="24">
        <v>497</v>
      </c>
      <c r="Q63" s="19">
        <v>42067</v>
      </c>
      <c r="T63" s="18" t="s">
        <v>78</v>
      </c>
      <c r="U63" s="18" t="s">
        <v>357</v>
      </c>
      <c r="V63" s="18" t="s">
        <v>356</v>
      </c>
      <c r="W63" s="19">
        <v>42086</v>
      </c>
      <c r="Y63" t="str">
        <f t="shared" si="6"/>
        <v>493.00</v>
      </c>
      <c r="Z63" t="str">
        <f t="shared" si="7"/>
        <v>497.00</v>
      </c>
    </row>
    <row r="64" spans="5:26">
      <c r="N64" s="10">
        <v>42063</v>
      </c>
      <c r="O64" s="24">
        <v>507</v>
      </c>
      <c r="P64" s="24">
        <v>493</v>
      </c>
      <c r="Q64" s="19">
        <v>42039</v>
      </c>
      <c r="T64" s="18" t="s">
        <v>79</v>
      </c>
      <c r="U64" s="18" t="s">
        <v>358</v>
      </c>
      <c r="V64" s="18" t="s">
        <v>357</v>
      </c>
      <c r="W64" s="19">
        <v>42058</v>
      </c>
      <c r="Y64" t="str">
        <f t="shared" si="6"/>
        <v>507.00</v>
      </c>
      <c r="Z64" t="str">
        <f t="shared" si="7"/>
        <v>493.00</v>
      </c>
    </row>
    <row r="65" spans="14:26">
      <c r="N65" s="10">
        <v>42035</v>
      </c>
      <c r="O65" s="24">
        <v>495</v>
      </c>
      <c r="P65" s="24">
        <v>507</v>
      </c>
      <c r="Q65" s="19">
        <v>42010</v>
      </c>
      <c r="T65" s="18" t="s">
        <v>80</v>
      </c>
      <c r="U65" s="18" t="s">
        <v>359</v>
      </c>
      <c r="V65" s="18" t="s">
        <v>358</v>
      </c>
      <c r="W65" s="19">
        <v>42027</v>
      </c>
      <c r="Y65" t="str">
        <f t="shared" si="6"/>
        <v>495.00</v>
      </c>
      <c r="Z65" t="str">
        <f t="shared" si="7"/>
        <v>507.00</v>
      </c>
    </row>
    <row r="66" spans="14:26">
      <c r="N66" s="10">
        <v>42004</v>
      </c>
      <c r="O66" s="24">
        <v>516</v>
      </c>
      <c r="P66" s="24">
        <v>495</v>
      </c>
      <c r="Q66" s="19">
        <v>41976</v>
      </c>
      <c r="T66" s="18" t="s">
        <v>81</v>
      </c>
      <c r="U66" s="18" t="s">
        <v>360</v>
      </c>
      <c r="V66" s="18" t="s">
        <v>359</v>
      </c>
      <c r="W66" s="19">
        <v>41995</v>
      </c>
      <c r="Y66" t="str">
        <f t="shared" si="6"/>
        <v>516.00</v>
      </c>
      <c r="Z66" t="str">
        <f t="shared" si="7"/>
        <v>495.00</v>
      </c>
    </row>
    <row r="67" spans="14:26">
      <c r="N67" s="10">
        <v>41973</v>
      </c>
      <c r="O67" s="24">
        <v>510</v>
      </c>
      <c r="P67" s="24">
        <v>516</v>
      </c>
      <c r="Q67" s="19">
        <v>41948</v>
      </c>
      <c r="T67" s="18" t="s">
        <v>82</v>
      </c>
      <c r="U67" s="18" t="s">
        <v>361</v>
      </c>
      <c r="V67" s="18" t="s">
        <v>360</v>
      </c>
      <c r="W67" s="19">
        <v>41963</v>
      </c>
      <c r="Y67" t="str">
        <f t="shared" si="6"/>
        <v>510.00</v>
      </c>
      <c r="Z67" t="str">
        <f t="shared" si="7"/>
        <v>516.00</v>
      </c>
    </row>
    <row r="68" spans="14:26">
      <c r="N68" s="10">
        <v>41943</v>
      </c>
      <c r="O68" s="24">
        <v>500</v>
      </c>
      <c r="P68" s="24">
        <v>510</v>
      </c>
      <c r="Q68" s="19">
        <v>41915</v>
      </c>
      <c r="T68" s="18" t="s">
        <v>83</v>
      </c>
      <c r="U68" s="18" t="s">
        <v>362</v>
      </c>
      <c r="V68" s="18" t="s">
        <v>361</v>
      </c>
      <c r="W68" s="19">
        <v>41933</v>
      </c>
      <c r="Y68" t="str">
        <f t="shared" si="6"/>
        <v>500.00</v>
      </c>
      <c r="Z68" t="str">
        <f t="shared" si="7"/>
        <v>510.00</v>
      </c>
    </row>
    <row r="69" spans="14:26">
      <c r="N69" s="10">
        <v>41912</v>
      </c>
      <c r="O69" s="24">
        <v>507</v>
      </c>
      <c r="P69" s="24">
        <v>500</v>
      </c>
      <c r="Q69" s="19">
        <v>41886</v>
      </c>
      <c r="T69" s="18" t="s">
        <v>84</v>
      </c>
      <c r="U69" s="18" t="s">
        <v>358</v>
      </c>
      <c r="V69" s="18" t="s">
        <v>362</v>
      </c>
      <c r="W69" s="19">
        <v>41904</v>
      </c>
      <c r="Y69" t="str">
        <f t="shared" si="6"/>
        <v>507.00</v>
      </c>
      <c r="Z69" t="str">
        <f t="shared" si="7"/>
        <v>500.00</v>
      </c>
    </row>
    <row r="70" spans="14:26">
      <c r="N70" s="10">
        <v>41882</v>
      </c>
      <c r="O70" s="24">
        <v>501</v>
      </c>
      <c r="P70" s="24">
        <v>507</v>
      </c>
      <c r="Q70" s="19">
        <v>41856</v>
      </c>
      <c r="T70" s="18" t="s">
        <v>85</v>
      </c>
      <c r="U70" s="18" t="s">
        <v>363</v>
      </c>
      <c r="V70" s="18" t="s">
        <v>358</v>
      </c>
      <c r="W70" s="19">
        <v>41872</v>
      </c>
      <c r="Y70" t="str">
        <f t="shared" si="6"/>
        <v>501.00</v>
      </c>
      <c r="Z70" t="str">
        <f t="shared" si="7"/>
        <v>507.00</v>
      </c>
    </row>
    <row r="71" spans="14:26">
      <c r="N71" s="10">
        <v>41851</v>
      </c>
      <c r="O71" s="24">
        <v>490</v>
      </c>
      <c r="P71" s="24">
        <v>501</v>
      </c>
      <c r="Q71" s="19">
        <v>41823</v>
      </c>
      <c r="T71" s="18" t="s">
        <v>86</v>
      </c>
      <c r="U71" s="18" t="s">
        <v>364</v>
      </c>
      <c r="V71" s="18" t="s">
        <v>363</v>
      </c>
      <c r="W71" s="19">
        <v>41842</v>
      </c>
      <c r="Y71" t="str">
        <f t="shared" si="6"/>
        <v>490.00</v>
      </c>
      <c r="Z71" t="str">
        <f t="shared" si="7"/>
        <v>501.00</v>
      </c>
    </row>
    <row r="72" spans="14:26">
      <c r="N72" s="10">
        <v>41820</v>
      </c>
      <c r="O72" s="24">
        <v>475</v>
      </c>
      <c r="P72" s="24">
        <v>490</v>
      </c>
      <c r="Q72" s="19">
        <v>41794</v>
      </c>
      <c r="T72" s="18" t="s">
        <v>87</v>
      </c>
      <c r="U72" s="18" t="s">
        <v>365</v>
      </c>
      <c r="V72" s="18" t="s">
        <v>364</v>
      </c>
      <c r="W72" s="19">
        <v>41813</v>
      </c>
      <c r="Y72" t="str">
        <f t="shared" si="6"/>
        <v>475.00</v>
      </c>
      <c r="Z72" t="str">
        <f t="shared" si="7"/>
        <v>490.00</v>
      </c>
    </row>
    <row r="73" spans="14:26">
      <c r="N73" s="10">
        <v>41790</v>
      </c>
      <c r="O73" s="24">
        <v>470</v>
      </c>
      <c r="P73" s="24">
        <v>475</v>
      </c>
      <c r="Q73" s="19">
        <v>41764</v>
      </c>
      <c r="T73" s="18" t="s">
        <v>88</v>
      </c>
      <c r="U73" s="18" t="s">
        <v>366</v>
      </c>
      <c r="V73" s="18" t="s">
        <v>365</v>
      </c>
      <c r="W73" s="19">
        <v>41781</v>
      </c>
      <c r="Y73" t="str">
        <f t="shared" si="6"/>
        <v>470.00</v>
      </c>
      <c r="Z73" t="str">
        <f t="shared" si="7"/>
        <v>475.00</v>
      </c>
    </row>
    <row r="74" spans="14:26">
      <c r="N74" s="10">
        <v>41759</v>
      </c>
      <c r="O74" s="24">
        <v>466</v>
      </c>
      <c r="P74" s="24">
        <v>470</v>
      </c>
      <c r="Q74" s="19">
        <v>41732</v>
      </c>
      <c r="T74" s="18" t="s">
        <v>89</v>
      </c>
      <c r="U74" s="18" t="s">
        <v>367</v>
      </c>
      <c r="V74" s="18" t="s">
        <v>366</v>
      </c>
      <c r="W74" s="19">
        <v>41751</v>
      </c>
      <c r="Y74" t="str">
        <f t="shared" si="6"/>
        <v>466.00</v>
      </c>
      <c r="Z74" t="str">
        <f t="shared" si="7"/>
        <v>470.00</v>
      </c>
    </row>
    <row r="75" spans="14:26">
      <c r="N75" s="10">
        <v>41729</v>
      </c>
      <c r="O75" s="24">
        <v>462</v>
      </c>
      <c r="P75" s="24">
        <v>466</v>
      </c>
      <c r="Q75" s="19">
        <v>41703</v>
      </c>
      <c r="T75" s="18" t="s">
        <v>90</v>
      </c>
      <c r="U75" s="18" t="s">
        <v>368</v>
      </c>
      <c r="V75" s="18" t="s">
        <v>367</v>
      </c>
      <c r="W75" s="19">
        <v>41718</v>
      </c>
      <c r="Y75" t="str">
        <f t="shared" si="6"/>
        <v>462.00</v>
      </c>
      <c r="Z75" t="str">
        <f t="shared" si="7"/>
        <v>466.00</v>
      </c>
    </row>
    <row r="76" spans="14:26">
      <c r="N76" s="10">
        <v>41698</v>
      </c>
      <c r="O76" s="24">
        <v>487</v>
      </c>
      <c r="P76" s="24">
        <v>462</v>
      </c>
      <c r="Q76" s="19">
        <v>41675</v>
      </c>
      <c r="T76" s="18" t="s">
        <v>91</v>
      </c>
      <c r="U76" s="18" t="s">
        <v>369</v>
      </c>
      <c r="V76" s="18" t="s">
        <v>368</v>
      </c>
      <c r="W76" s="19">
        <v>41691</v>
      </c>
      <c r="Y76" t="str">
        <f t="shared" si="6"/>
        <v>487.00</v>
      </c>
      <c r="Z76" t="str">
        <f t="shared" si="7"/>
        <v>462.00</v>
      </c>
    </row>
    <row r="77" spans="14:26">
      <c r="N77" s="10">
        <v>41670</v>
      </c>
      <c r="O77" s="24">
        <v>483</v>
      </c>
      <c r="P77" s="24">
        <v>487</v>
      </c>
      <c r="Q77" s="19">
        <v>41645</v>
      </c>
      <c r="T77" s="18" t="s">
        <v>92</v>
      </c>
      <c r="U77" s="18" t="s">
        <v>370</v>
      </c>
      <c r="V77" s="18" t="s">
        <v>369</v>
      </c>
      <c r="W77" s="19">
        <v>41662</v>
      </c>
      <c r="Y77" t="str">
        <f t="shared" si="6"/>
        <v>483.00</v>
      </c>
      <c r="Z77" t="str">
        <f t="shared" si="7"/>
        <v>487.00</v>
      </c>
    </row>
    <row r="78" spans="14:26">
      <c r="N78" s="10">
        <v>41639</v>
      </c>
      <c r="O78" s="24">
        <v>513</v>
      </c>
      <c r="P78" s="24">
        <v>483</v>
      </c>
      <c r="Q78" s="19">
        <v>41612</v>
      </c>
      <c r="T78" s="18" t="s">
        <v>93</v>
      </c>
      <c r="U78" s="18" t="s">
        <v>371</v>
      </c>
      <c r="V78" s="18" t="s">
        <v>370</v>
      </c>
      <c r="W78" s="19">
        <v>41627</v>
      </c>
      <c r="Y78" t="str">
        <f t="shared" si="6"/>
        <v>513.00</v>
      </c>
      <c r="Z78" t="str">
        <f t="shared" si="7"/>
        <v>483.00</v>
      </c>
    </row>
    <row r="79" spans="14:26">
      <c r="N79" s="10">
        <v>41608</v>
      </c>
      <c r="O79" s="24">
        <v>526</v>
      </c>
      <c r="P79" s="24">
        <v>513</v>
      </c>
      <c r="Q79" s="19">
        <v>41583</v>
      </c>
      <c r="T79" s="18" t="s">
        <v>94</v>
      </c>
      <c r="U79" s="18" t="s">
        <v>372</v>
      </c>
      <c r="V79" s="18" t="s">
        <v>371</v>
      </c>
      <c r="W79" s="19">
        <v>41598</v>
      </c>
      <c r="Y79" t="str">
        <f t="shared" si="6"/>
        <v>526.00</v>
      </c>
      <c r="Z79" t="str">
        <f t="shared" si="7"/>
        <v>513.00</v>
      </c>
    </row>
    <row r="80" spans="14:26">
      <c r="N80" s="10">
        <v>41578</v>
      </c>
      <c r="O80" s="18" t="s">
        <v>461</v>
      </c>
      <c r="P80" s="18" t="s">
        <v>462</v>
      </c>
      <c r="Q80" s="19">
        <v>41550</v>
      </c>
      <c r="T80" s="18" t="s">
        <v>95</v>
      </c>
      <c r="U80" s="18" t="s">
        <v>334</v>
      </c>
      <c r="V80" s="18" t="s">
        <v>372</v>
      </c>
      <c r="W80" s="19">
        <v>41568</v>
      </c>
      <c r="Y80" t="str">
        <f t="shared" si="6"/>
        <v>533.00</v>
      </c>
      <c r="Z80" t="str">
        <f t="shared" si="7"/>
        <v>526.00</v>
      </c>
    </row>
    <row r="81" spans="14:20">
      <c r="N81" s="10">
        <v>41547</v>
      </c>
      <c r="O81" s="11">
        <f t="shared" ref="O81:P101" si="8">U81/100</f>
        <v>0</v>
      </c>
      <c r="P81" s="11">
        <f t="shared" si="8"/>
        <v>0</v>
      </c>
      <c r="Q81" s="12">
        <v>41523</v>
      </c>
      <c r="T81" s="18"/>
    </row>
    <row r="82" spans="14:20">
      <c r="N82" s="10">
        <v>41517</v>
      </c>
      <c r="O82" s="11">
        <f t="shared" si="8"/>
        <v>0</v>
      </c>
      <c r="P82" s="11">
        <f t="shared" si="8"/>
        <v>0</v>
      </c>
      <c r="Q82" s="12">
        <v>41488</v>
      </c>
    </row>
    <row r="83" spans="14:20">
      <c r="N83" s="10">
        <v>41486</v>
      </c>
      <c r="O83" s="11">
        <f t="shared" si="8"/>
        <v>0</v>
      </c>
      <c r="P83" s="11">
        <f t="shared" si="8"/>
        <v>0</v>
      </c>
      <c r="Q83" s="12">
        <v>41460</v>
      </c>
    </row>
    <row r="84" spans="14:20">
      <c r="N84" s="10">
        <v>41455</v>
      </c>
      <c r="O84" s="11">
        <f t="shared" si="8"/>
        <v>0</v>
      </c>
      <c r="P84" s="11">
        <f t="shared" si="8"/>
        <v>0</v>
      </c>
      <c r="Q84" s="12">
        <v>41432</v>
      </c>
    </row>
    <row r="85" spans="14:20">
      <c r="N85" s="10">
        <v>41425</v>
      </c>
      <c r="O85" s="11">
        <f t="shared" si="8"/>
        <v>0</v>
      </c>
      <c r="P85" s="11">
        <f t="shared" si="8"/>
        <v>0</v>
      </c>
      <c r="Q85" s="12">
        <v>41397</v>
      </c>
    </row>
    <row r="86" spans="14:20">
      <c r="N86" s="10">
        <v>41394</v>
      </c>
      <c r="O86" s="11">
        <f t="shared" si="8"/>
        <v>0</v>
      </c>
      <c r="P86" s="11">
        <f t="shared" si="8"/>
        <v>0</v>
      </c>
      <c r="Q86" s="12">
        <v>41369</v>
      </c>
    </row>
    <row r="87" spans="14:20">
      <c r="N87" s="10">
        <v>41364</v>
      </c>
      <c r="O87" s="11">
        <f t="shared" si="8"/>
        <v>0</v>
      </c>
      <c r="P87" s="11">
        <f t="shared" si="8"/>
        <v>0</v>
      </c>
      <c r="Q87" s="12">
        <v>41341</v>
      </c>
    </row>
    <row r="88" spans="14:20">
      <c r="N88" s="10">
        <v>41333</v>
      </c>
      <c r="O88" s="11">
        <f t="shared" si="8"/>
        <v>0</v>
      </c>
      <c r="P88" s="11">
        <f t="shared" si="8"/>
        <v>0</v>
      </c>
      <c r="Q88" s="12">
        <v>41306</v>
      </c>
    </row>
    <row r="89" spans="14:20">
      <c r="N89" s="10">
        <v>41305</v>
      </c>
      <c r="O89" s="11">
        <f t="shared" si="8"/>
        <v>0</v>
      </c>
      <c r="P89" s="11">
        <f t="shared" si="8"/>
        <v>0</v>
      </c>
      <c r="Q89" s="12">
        <v>41278</v>
      </c>
    </row>
    <row r="90" spans="14:20">
      <c r="N90" s="10">
        <v>41274</v>
      </c>
      <c r="O90" s="11">
        <f t="shared" si="8"/>
        <v>0</v>
      </c>
      <c r="P90" s="11">
        <f t="shared" si="8"/>
        <v>0</v>
      </c>
      <c r="Q90" s="12">
        <v>41250</v>
      </c>
    </row>
    <row r="91" spans="14:20">
      <c r="N91" s="10">
        <v>41243</v>
      </c>
      <c r="O91" s="11">
        <f t="shared" si="8"/>
        <v>0</v>
      </c>
      <c r="P91" s="11">
        <f t="shared" si="8"/>
        <v>0</v>
      </c>
      <c r="Q91" s="12">
        <v>41215</v>
      </c>
    </row>
    <row r="92" spans="14:20">
      <c r="N92" s="10">
        <v>41213</v>
      </c>
      <c r="O92" s="11">
        <f t="shared" si="8"/>
        <v>0</v>
      </c>
      <c r="P92" s="11">
        <f t="shared" si="8"/>
        <v>0</v>
      </c>
      <c r="Q92" s="12">
        <v>41187</v>
      </c>
    </row>
    <row r="93" spans="14:20">
      <c r="N93" s="10">
        <v>41182</v>
      </c>
      <c r="O93" s="11">
        <f t="shared" si="8"/>
        <v>0</v>
      </c>
      <c r="P93" s="11">
        <f t="shared" si="8"/>
        <v>0</v>
      </c>
      <c r="Q93" s="12">
        <v>41159</v>
      </c>
    </row>
    <row r="94" spans="14:20">
      <c r="N94" s="10">
        <v>41152</v>
      </c>
      <c r="O94" s="11">
        <f t="shared" si="8"/>
        <v>0</v>
      </c>
      <c r="P94" s="11">
        <f t="shared" si="8"/>
        <v>0</v>
      </c>
      <c r="Q94" s="12">
        <v>41124</v>
      </c>
    </row>
    <row r="95" spans="14:20">
      <c r="N95" s="10">
        <v>41121</v>
      </c>
      <c r="O95" s="11">
        <f t="shared" si="8"/>
        <v>0</v>
      </c>
      <c r="P95" s="11">
        <f t="shared" si="8"/>
        <v>0</v>
      </c>
      <c r="Q95" s="12">
        <v>41096</v>
      </c>
    </row>
    <row r="96" spans="14:20">
      <c r="N96" s="10">
        <v>41090</v>
      </c>
      <c r="O96" s="11">
        <f t="shared" si="8"/>
        <v>0</v>
      </c>
      <c r="P96" s="11">
        <f t="shared" si="8"/>
        <v>0</v>
      </c>
      <c r="Q96" s="12">
        <v>41061</v>
      </c>
    </row>
    <row r="97" spans="14:17">
      <c r="N97" s="10">
        <v>41060</v>
      </c>
      <c r="O97" s="11">
        <f t="shared" si="8"/>
        <v>0</v>
      </c>
      <c r="P97" s="11">
        <f t="shared" si="8"/>
        <v>0</v>
      </c>
      <c r="Q97" s="12">
        <v>41033</v>
      </c>
    </row>
    <row r="98" spans="14:17">
      <c r="N98" s="10">
        <v>41029</v>
      </c>
      <c r="O98" s="11">
        <f t="shared" si="8"/>
        <v>0</v>
      </c>
      <c r="P98" s="11">
        <f t="shared" si="8"/>
        <v>0</v>
      </c>
      <c r="Q98" s="12">
        <v>41005</v>
      </c>
    </row>
    <row r="99" spans="14:17">
      <c r="N99" s="10">
        <v>40999</v>
      </c>
      <c r="O99" s="11">
        <f t="shared" si="8"/>
        <v>0</v>
      </c>
      <c r="P99" s="11">
        <f t="shared" si="8"/>
        <v>0</v>
      </c>
      <c r="Q99" s="12">
        <v>40977</v>
      </c>
    </row>
    <row r="100" spans="14:17">
      <c r="N100" s="10">
        <v>40968</v>
      </c>
      <c r="O100" s="11">
        <f t="shared" si="8"/>
        <v>0</v>
      </c>
      <c r="P100" s="11">
        <f t="shared" si="8"/>
        <v>0</v>
      </c>
      <c r="Q100" s="12">
        <v>40942</v>
      </c>
    </row>
    <row r="101" spans="14:17">
      <c r="N101" s="10">
        <v>40939</v>
      </c>
      <c r="O101" s="11">
        <f t="shared" si="8"/>
        <v>0</v>
      </c>
      <c r="P101" s="11">
        <f t="shared" si="8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9F7A-AA0C-7D4F-9C00-C75214D5F560}">
  <dimension ref="A1:W102"/>
  <sheetViews>
    <sheetView workbookViewId="0">
      <selection activeCell="I25" sqref="I25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18">
        <v>100.9</v>
      </c>
      <c r="P2" s="18">
        <v>95.9</v>
      </c>
      <c r="Q2" s="12" t="s">
        <v>15</v>
      </c>
      <c r="R2" t="e">
        <f>VLOOKUP(N2,N:O,2,FALSE)</f>
        <v>#N/A</v>
      </c>
      <c r="T2" s="18" t="s">
        <v>17</v>
      </c>
      <c r="U2" s="18">
        <v>100.9</v>
      </c>
      <c r="V2" s="18">
        <v>95.9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18">
        <v>99.1</v>
      </c>
      <c r="P3" s="18">
        <v>100.9</v>
      </c>
      <c r="Q3" s="12">
        <v>43894</v>
      </c>
      <c r="R3">
        <f t="shared" ref="R3:R37" si="0">VLOOKUP(N4,N:O,2,FALSE)</f>
        <v>99.2</v>
      </c>
      <c r="T3" s="18" t="s">
        <v>18</v>
      </c>
      <c r="U3" s="18">
        <v>99.1</v>
      </c>
      <c r="V3" s="18">
        <v>100.9</v>
      </c>
      <c r="W3" s="18" t="s">
        <v>15</v>
      </c>
    </row>
    <row r="4" spans="1:23">
      <c r="A4" s="10">
        <v>41729</v>
      </c>
      <c r="B4" s="14">
        <f>VLOOKUP(A4,N:P,3,FALSE)</f>
        <v>81.599999999999994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18">
        <v>99.2</v>
      </c>
      <c r="P4" s="18">
        <v>99.1</v>
      </c>
      <c r="Q4" s="12">
        <v>43866</v>
      </c>
      <c r="R4">
        <f t="shared" si="0"/>
        <v>95.7</v>
      </c>
      <c r="T4" s="18" t="s">
        <v>19</v>
      </c>
      <c r="U4" s="18">
        <v>99.2</v>
      </c>
      <c r="V4" s="18">
        <v>99.1</v>
      </c>
      <c r="W4" s="19">
        <v>43847</v>
      </c>
    </row>
    <row r="5" spans="1:23">
      <c r="A5" s="10">
        <v>41820</v>
      </c>
      <c r="B5" s="14">
        <f t="shared" ref="B5:B25" si="1">VLOOKUP(A5,N:P,3,FALSE)</f>
        <v>81.8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18">
        <v>95.7</v>
      </c>
      <c r="P5" s="18">
        <v>99.2</v>
      </c>
      <c r="Q5" s="12">
        <v>43837</v>
      </c>
      <c r="R5">
        <f t="shared" si="0"/>
        <v>96</v>
      </c>
      <c r="T5" s="18" t="s">
        <v>20</v>
      </c>
      <c r="U5" s="18">
        <v>95.7</v>
      </c>
      <c r="V5" s="18">
        <v>99.2</v>
      </c>
      <c r="W5" s="19">
        <v>43805</v>
      </c>
    </row>
    <row r="6" spans="1:23">
      <c r="A6" s="10">
        <v>41912</v>
      </c>
      <c r="B6" s="14">
        <f t="shared" si="1"/>
        <v>79.2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18">
        <v>96</v>
      </c>
      <c r="P6" s="18">
        <v>95.7</v>
      </c>
      <c r="Q6" s="12">
        <v>43803</v>
      </c>
      <c r="R6">
        <f t="shared" si="0"/>
        <v>92</v>
      </c>
      <c r="T6" s="18" t="s">
        <v>21</v>
      </c>
      <c r="U6" s="18">
        <v>96</v>
      </c>
      <c r="V6" s="18">
        <v>95.7</v>
      </c>
      <c r="W6" s="19">
        <v>43777</v>
      </c>
    </row>
    <row r="7" spans="1:23">
      <c r="A7" s="10">
        <v>42004</v>
      </c>
      <c r="B7" s="14">
        <f t="shared" si="1"/>
        <v>89.4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18">
        <v>92</v>
      </c>
      <c r="P7" s="18">
        <v>96</v>
      </c>
      <c r="Q7" s="12">
        <v>43774</v>
      </c>
      <c r="R7">
        <f t="shared" si="0"/>
        <v>92.1</v>
      </c>
      <c r="T7" s="18" t="s">
        <v>22</v>
      </c>
      <c r="U7" s="18">
        <v>92</v>
      </c>
      <c r="V7" s="18">
        <v>96</v>
      </c>
      <c r="W7" s="18" t="s">
        <v>15</v>
      </c>
    </row>
    <row r="8" spans="1:23">
      <c r="A8" s="10">
        <v>42094</v>
      </c>
      <c r="B8" s="14">
        <f t="shared" si="1"/>
        <v>93.6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18">
        <v>92.1</v>
      </c>
      <c r="P8" s="18">
        <v>92</v>
      </c>
      <c r="Q8" s="12">
        <v>43741</v>
      </c>
      <c r="R8">
        <f t="shared" si="0"/>
        <v>98.2</v>
      </c>
      <c r="T8" s="18" t="s">
        <v>23</v>
      </c>
      <c r="U8" s="18">
        <v>92.1</v>
      </c>
      <c r="V8" s="18">
        <v>92</v>
      </c>
      <c r="W8" s="19">
        <v>43721</v>
      </c>
    </row>
    <row r="9" spans="1:23">
      <c r="A9" s="10">
        <v>42185</v>
      </c>
      <c r="B9" s="14">
        <f t="shared" si="1"/>
        <v>88.6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18">
        <v>98.2</v>
      </c>
      <c r="P9" s="18">
        <v>92.1</v>
      </c>
      <c r="Q9" s="12">
        <v>43713</v>
      </c>
      <c r="R9">
        <f t="shared" si="0"/>
        <v>97.9</v>
      </c>
      <c r="T9" s="18" t="s">
        <v>24</v>
      </c>
      <c r="U9" s="18">
        <v>98.2</v>
      </c>
      <c r="V9" s="18">
        <v>92.1</v>
      </c>
      <c r="W9" s="19">
        <v>43693</v>
      </c>
    </row>
    <row r="10" spans="1:23">
      <c r="A10" s="10">
        <v>42277</v>
      </c>
      <c r="B10" s="14">
        <f t="shared" si="1"/>
        <v>92.9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18">
        <v>97.9</v>
      </c>
      <c r="P10" s="18">
        <v>98.2</v>
      </c>
      <c r="Q10" s="12">
        <v>43682</v>
      </c>
      <c r="R10">
        <f t="shared" si="0"/>
        <v>102.4</v>
      </c>
      <c r="T10" s="18" t="s">
        <v>25</v>
      </c>
      <c r="U10" s="18">
        <v>97.9</v>
      </c>
      <c r="V10" s="18">
        <v>98.2</v>
      </c>
      <c r="W10" s="19">
        <v>43665</v>
      </c>
    </row>
    <row r="11" spans="1:23">
      <c r="A11" s="10">
        <v>42369</v>
      </c>
      <c r="B11" s="14">
        <f t="shared" si="1"/>
        <v>93.1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18">
        <v>102.4</v>
      </c>
      <c r="P11" s="18">
        <v>97.9</v>
      </c>
      <c r="Q11" s="12">
        <v>43649</v>
      </c>
      <c r="R11">
        <f t="shared" si="0"/>
        <v>96.9</v>
      </c>
      <c r="T11" s="18" t="s">
        <v>26</v>
      </c>
      <c r="U11" s="18">
        <v>102.4</v>
      </c>
      <c r="V11" s="18">
        <v>97.9</v>
      </c>
      <c r="W11" s="19">
        <v>43630</v>
      </c>
    </row>
    <row r="12" spans="1:23">
      <c r="A12" s="10">
        <v>42460</v>
      </c>
      <c r="B12" s="14">
        <f t="shared" si="1"/>
        <v>90.7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18">
        <v>96.9</v>
      </c>
      <c r="P12" s="18">
        <v>102.4</v>
      </c>
      <c r="Q12" s="12">
        <v>43621</v>
      </c>
      <c r="R12">
        <f t="shared" si="0"/>
        <v>97.8</v>
      </c>
      <c r="T12" s="18" t="s">
        <v>27</v>
      </c>
      <c r="U12" s="18">
        <v>96.9</v>
      </c>
      <c r="V12" s="18">
        <v>102.4</v>
      </c>
      <c r="W12" s="19">
        <v>43602</v>
      </c>
    </row>
    <row r="13" spans="1:23">
      <c r="A13" s="10">
        <v>42551</v>
      </c>
      <c r="B13" s="14">
        <f t="shared" si="1"/>
        <v>95.8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18">
        <v>97.8</v>
      </c>
      <c r="P13" s="18">
        <v>96.9</v>
      </c>
      <c r="Q13" s="12">
        <v>43588</v>
      </c>
      <c r="R13">
        <f t="shared" si="0"/>
        <v>95.5</v>
      </c>
      <c r="T13" s="18" t="s">
        <v>28</v>
      </c>
      <c r="U13" s="18">
        <v>97.8</v>
      </c>
      <c r="V13" s="18">
        <v>96.9</v>
      </c>
      <c r="W13" s="19">
        <v>43567</v>
      </c>
    </row>
    <row r="14" spans="1:23">
      <c r="A14" s="10">
        <v>42643</v>
      </c>
      <c r="B14" s="14">
        <f t="shared" si="1"/>
        <v>90.4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18">
        <v>95.5</v>
      </c>
      <c r="P14" s="18">
        <v>97.8</v>
      </c>
      <c r="Q14" s="12">
        <v>43558</v>
      </c>
      <c r="R14">
        <f t="shared" si="0"/>
        <v>90.7</v>
      </c>
      <c r="T14" s="18" t="s">
        <v>29</v>
      </c>
      <c r="U14" s="18">
        <v>95.5</v>
      </c>
      <c r="V14" s="18">
        <v>97.8</v>
      </c>
      <c r="W14" s="19">
        <v>43540</v>
      </c>
    </row>
    <row r="15" spans="1:23">
      <c r="A15" s="10">
        <v>42735</v>
      </c>
      <c r="B15" s="14">
        <f t="shared" si="1"/>
        <v>91.6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18">
        <v>90.7</v>
      </c>
      <c r="P15" s="18">
        <v>95.5</v>
      </c>
      <c r="Q15" s="12">
        <v>43529</v>
      </c>
      <c r="R15">
        <f t="shared" si="0"/>
        <v>97.5</v>
      </c>
      <c r="T15" s="18" t="s">
        <v>30</v>
      </c>
      <c r="U15" s="18">
        <v>90.7</v>
      </c>
      <c r="V15" s="18">
        <v>95.5</v>
      </c>
      <c r="W15" s="19">
        <v>43511</v>
      </c>
    </row>
    <row r="16" spans="1:23">
      <c r="A16" s="10">
        <v>42825</v>
      </c>
      <c r="B16" s="14">
        <f t="shared" si="1"/>
        <v>95.7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18">
        <v>97.5</v>
      </c>
      <c r="P16" s="18">
        <v>90.7</v>
      </c>
      <c r="Q16" s="12">
        <v>43501</v>
      </c>
      <c r="R16">
        <f t="shared" si="0"/>
        <v>98.3</v>
      </c>
      <c r="T16" s="18" t="s">
        <v>31</v>
      </c>
      <c r="U16" s="18">
        <v>97.5</v>
      </c>
      <c r="V16" s="18">
        <v>90.7</v>
      </c>
      <c r="W16" s="19">
        <v>43483</v>
      </c>
    </row>
    <row r="17" spans="1:23">
      <c r="A17" s="10">
        <v>42916</v>
      </c>
      <c r="B17" s="14">
        <f t="shared" si="1"/>
        <v>97.7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18">
        <v>98.3</v>
      </c>
      <c r="P17" s="18">
        <v>97.5</v>
      </c>
      <c r="Q17" s="12">
        <v>43472</v>
      </c>
      <c r="R17">
        <f t="shared" si="0"/>
        <v>99</v>
      </c>
      <c r="T17" s="18" t="s">
        <v>32</v>
      </c>
      <c r="U17" s="18">
        <v>98.3</v>
      </c>
      <c r="V17" s="18">
        <v>97.5</v>
      </c>
      <c r="W17" s="19">
        <v>43441</v>
      </c>
    </row>
    <row r="18" spans="1:23">
      <c r="A18" s="10">
        <v>43008</v>
      </c>
      <c r="B18" s="14">
        <f t="shared" si="1"/>
        <v>97.6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18">
        <v>99</v>
      </c>
      <c r="P18" s="18">
        <v>98.3</v>
      </c>
      <c r="Q18" s="12">
        <v>43439</v>
      </c>
      <c r="R18">
        <f t="shared" si="0"/>
        <v>100.8</v>
      </c>
      <c r="T18" s="18" t="s">
        <v>33</v>
      </c>
      <c r="U18" s="18">
        <v>99</v>
      </c>
      <c r="V18" s="18">
        <v>98.3</v>
      </c>
      <c r="W18" s="19">
        <v>43413</v>
      </c>
    </row>
    <row r="19" spans="1:23">
      <c r="A19" s="10">
        <v>43100</v>
      </c>
      <c r="B19" s="14">
        <f t="shared" si="1"/>
        <v>97.8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18">
        <v>100.8</v>
      </c>
      <c r="P19" s="18">
        <v>99</v>
      </c>
      <c r="Q19" s="12">
        <v>43409</v>
      </c>
      <c r="R19">
        <f t="shared" si="0"/>
        <v>95.3</v>
      </c>
      <c r="T19" s="18" t="s">
        <v>34</v>
      </c>
      <c r="U19" s="18">
        <v>100.8</v>
      </c>
      <c r="V19" s="18">
        <v>99</v>
      </c>
      <c r="W19" s="19">
        <v>43385</v>
      </c>
    </row>
    <row r="20" spans="1:23">
      <c r="A20" s="10">
        <v>43190</v>
      </c>
      <c r="B20" s="14">
        <f t="shared" si="1"/>
        <v>99.9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18">
        <v>95.3</v>
      </c>
      <c r="P20" s="18">
        <v>100.8</v>
      </c>
      <c r="Q20" s="12">
        <v>43376</v>
      </c>
      <c r="R20">
        <f t="shared" si="0"/>
        <v>97.1</v>
      </c>
      <c r="T20" s="18" t="s">
        <v>35</v>
      </c>
      <c r="U20" s="18">
        <v>95.3</v>
      </c>
      <c r="V20" s="18">
        <v>100.8</v>
      </c>
      <c r="W20" s="19">
        <v>43357</v>
      </c>
    </row>
    <row r="21" spans="1:23">
      <c r="A21" s="10">
        <v>43281</v>
      </c>
      <c r="B21" s="14">
        <f t="shared" si="1"/>
        <v>98.8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18">
        <v>97.1</v>
      </c>
      <c r="P21" s="18">
        <v>95.3</v>
      </c>
      <c r="Q21" s="19">
        <v>43349</v>
      </c>
      <c r="R21">
        <f t="shared" si="0"/>
        <v>99.3</v>
      </c>
      <c r="T21" s="18" t="s">
        <v>36</v>
      </c>
      <c r="U21" s="18">
        <v>97.1</v>
      </c>
      <c r="V21" s="18">
        <v>95.3</v>
      </c>
      <c r="W21" s="19">
        <v>43329</v>
      </c>
    </row>
    <row r="22" spans="1:23">
      <c r="A22" s="10">
        <v>43373</v>
      </c>
      <c r="B22" s="14">
        <f t="shared" si="1"/>
        <v>95.3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18">
        <v>99.3</v>
      </c>
      <c r="P22" s="18">
        <v>97.1</v>
      </c>
      <c r="Q22" s="19">
        <v>43315</v>
      </c>
      <c r="R22">
        <f t="shared" si="0"/>
        <v>98.8</v>
      </c>
      <c r="T22" s="18" t="s">
        <v>37</v>
      </c>
      <c r="U22" s="18">
        <v>99.3</v>
      </c>
      <c r="V22" s="18">
        <v>97.1</v>
      </c>
      <c r="W22" s="19">
        <v>43294</v>
      </c>
    </row>
    <row r="23" spans="1:23">
      <c r="A23" s="10">
        <v>43465</v>
      </c>
      <c r="B23" s="14">
        <f t="shared" si="1"/>
        <v>98.3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18">
        <v>98.8</v>
      </c>
      <c r="P23" s="18">
        <v>99.3</v>
      </c>
      <c r="Q23" s="19">
        <v>43286</v>
      </c>
      <c r="R23">
        <f t="shared" si="0"/>
        <v>97.8</v>
      </c>
      <c r="T23" s="18" t="s">
        <v>38</v>
      </c>
      <c r="U23" s="18">
        <v>98.8</v>
      </c>
      <c r="V23" s="18">
        <v>99.3</v>
      </c>
      <c r="W23" s="19">
        <v>43266</v>
      </c>
    </row>
    <row r="24" spans="1:23">
      <c r="A24" s="10">
        <v>43555</v>
      </c>
      <c r="B24" s="14">
        <f t="shared" si="1"/>
        <v>95.5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18">
        <v>97.8</v>
      </c>
      <c r="P24" s="18">
        <v>98.8</v>
      </c>
      <c r="Q24" s="19">
        <v>43256</v>
      </c>
      <c r="R24">
        <f t="shared" si="0"/>
        <v>102</v>
      </c>
      <c r="T24" s="18" t="s">
        <v>39</v>
      </c>
      <c r="U24" s="18">
        <v>97.8</v>
      </c>
      <c r="V24" s="18">
        <v>98.8</v>
      </c>
      <c r="W24" s="19">
        <v>43231</v>
      </c>
    </row>
    <row r="25" spans="1:23">
      <c r="A25" s="10">
        <v>43646</v>
      </c>
      <c r="B25" s="14">
        <f t="shared" si="1"/>
        <v>102.4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18">
        <v>102</v>
      </c>
      <c r="P25" s="18">
        <v>97.8</v>
      </c>
      <c r="Q25" s="19">
        <v>43223</v>
      </c>
      <c r="R25">
        <f t="shared" si="0"/>
        <v>99.9</v>
      </c>
      <c r="T25" s="18" t="s">
        <v>40</v>
      </c>
      <c r="U25" s="18">
        <v>102</v>
      </c>
      <c r="V25" s="18">
        <v>97.8</v>
      </c>
      <c r="W25" s="19">
        <v>43203</v>
      </c>
    </row>
    <row r="26" spans="1:23">
      <c r="N26" s="10">
        <v>43220</v>
      </c>
      <c r="O26" s="18">
        <v>99.9</v>
      </c>
      <c r="P26" s="18">
        <v>102</v>
      </c>
      <c r="Q26" s="19">
        <v>43194</v>
      </c>
      <c r="R26">
        <f t="shared" si="0"/>
        <v>94.4</v>
      </c>
      <c r="T26" s="18" t="s">
        <v>41</v>
      </c>
      <c r="U26" s="18">
        <v>99.9</v>
      </c>
      <c r="V26" s="18">
        <v>102</v>
      </c>
      <c r="W26" s="19">
        <v>43175</v>
      </c>
    </row>
    <row r="27" spans="1:23">
      <c r="N27" s="10">
        <v>43190</v>
      </c>
      <c r="O27" s="18">
        <v>94.4</v>
      </c>
      <c r="P27" s="18">
        <v>99.9</v>
      </c>
      <c r="Q27" s="19">
        <v>43164</v>
      </c>
      <c r="R27">
        <f t="shared" si="0"/>
        <v>96.8</v>
      </c>
      <c r="T27" s="18" t="s">
        <v>42</v>
      </c>
      <c r="U27" s="18">
        <v>94.4</v>
      </c>
      <c r="V27" s="18">
        <v>99.9</v>
      </c>
      <c r="W27" s="19">
        <v>43147</v>
      </c>
    </row>
    <row r="28" spans="1:23">
      <c r="N28" s="10">
        <v>43159</v>
      </c>
      <c r="O28" s="18">
        <v>96.8</v>
      </c>
      <c r="P28" s="18">
        <v>94.4</v>
      </c>
      <c r="Q28" s="19">
        <v>43136</v>
      </c>
      <c r="R28">
        <f t="shared" si="0"/>
        <v>97.8</v>
      </c>
      <c r="T28" s="18" t="s">
        <v>43</v>
      </c>
      <c r="U28" s="18">
        <v>96.8</v>
      </c>
      <c r="V28" s="18">
        <v>94.4</v>
      </c>
      <c r="W28" s="19">
        <v>43119</v>
      </c>
    </row>
    <row r="29" spans="1:23">
      <c r="N29" s="10">
        <v>43131</v>
      </c>
      <c r="O29" s="18">
        <v>97.8</v>
      </c>
      <c r="P29" s="18">
        <v>96.8</v>
      </c>
      <c r="Q29" s="19">
        <v>43105</v>
      </c>
      <c r="R29">
        <f t="shared" si="0"/>
        <v>101.1</v>
      </c>
      <c r="T29" s="18" t="s">
        <v>44</v>
      </c>
      <c r="U29" s="18">
        <v>97.8</v>
      </c>
      <c r="V29" s="18">
        <v>96.8</v>
      </c>
      <c r="W29" s="19">
        <v>43077</v>
      </c>
    </row>
    <row r="30" spans="1:23">
      <c r="N30" s="10">
        <v>43100</v>
      </c>
      <c r="O30" s="18">
        <v>101.1</v>
      </c>
      <c r="P30" s="18">
        <v>97.8</v>
      </c>
      <c r="Q30" s="19">
        <v>43074</v>
      </c>
      <c r="R30">
        <f t="shared" si="0"/>
        <v>95.3</v>
      </c>
      <c r="T30" s="18" t="s">
        <v>45</v>
      </c>
      <c r="U30" s="18">
        <v>101.1</v>
      </c>
      <c r="V30" s="18">
        <v>97.8</v>
      </c>
      <c r="W30" s="19">
        <v>43049</v>
      </c>
    </row>
    <row r="31" spans="1:23">
      <c r="N31" s="10">
        <v>43069</v>
      </c>
      <c r="O31" s="18">
        <v>95.3</v>
      </c>
      <c r="P31" s="18">
        <v>101.1</v>
      </c>
      <c r="Q31" s="19">
        <v>43042</v>
      </c>
      <c r="R31">
        <f t="shared" si="0"/>
        <v>97.6</v>
      </c>
      <c r="T31" s="18" t="s">
        <v>46</v>
      </c>
      <c r="U31" s="18">
        <v>95.3</v>
      </c>
      <c r="V31" s="18">
        <v>101.1</v>
      </c>
      <c r="W31" s="19">
        <v>43021</v>
      </c>
    </row>
    <row r="32" spans="1:23" ht="18">
      <c r="E32" s="10"/>
      <c r="J32" s="15" t="s">
        <v>16</v>
      </c>
      <c r="N32" s="10">
        <v>43039</v>
      </c>
      <c r="O32" s="18">
        <v>97.6</v>
      </c>
      <c r="P32" s="18">
        <v>95.3</v>
      </c>
      <c r="Q32" s="19">
        <v>43012</v>
      </c>
      <c r="R32">
        <f t="shared" si="0"/>
        <v>93.1</v>
      </c>
      <c r="T32" s="18" t="s">
        <v>47</v>
      </c>
      <c r="U32" s="18">
        <v>97.6</v>
      </c>
      <c r="V32" s="18">
        <v>95.3</v>
      </c>
      <c r="W32" s="19">
        <v>42993</v>
      </c>
    </row>
    <row r="33" spans="5:23">
      <c r="E33" s="10"/>
      <c r="N33" s="10">
        <v>43008</v>
      </c>
      <c r="O33" s="18">
        <v>93.1</v>
      </c>
      <c r="P33" s="18">
        <v>97.6</v>
      </c>
      <c r="Q33" s="19">
        <v>42984</v>
      </c>
      <c r="R33">
        <f t="shared" si="0"/>
        <v>94.5</v>
      </c>
      <c r="T33" s="18" t="s">
        <v>48</v>
      </c>
      <c r="U33" s="18">
        <v>93.1</v>
      </c>
      <c r="V33" s="18">
        <v>97.6</v>
      </c>
      <c r="W33" s="19">
        <v>42965</v>
      </c>
    </row>
    <row r="34" spans="5:23">
      <c r="E34" s="10"/>
      <c r="N34" s="10">
        <v>42978</v>
      </c>
      <c r="O34" s="18">
        <v>94.5</v>
      </c>
      <c r="P34" s="18">
        <v>93.1</v>
      </c>
      <c r="Q34" s="19">
        <v>42950</v>
      </c>
      <c r="R34">
        <f t="shared" si="0"/>
        <v>97.7</v>
      </c>
      <c r="T34" s="18" t="s">
        <v>49</v>
      </c>
      <c r="U34" s="18">
        <v>94.5</v>
      </c>
      <c r="V34" s="18">
        <v>93.1</v>
      </c>
      <c r="W34" s="19">
        <v>42930</v>
      </c>
    </row>
    <row r="35" spans="5:23">
      <c r="E35" s="10"/>
      <c r="N35" s="10">
        <v>42947</v>
      </c>
      <c r="O35" s="18">
        <v>97.7</v>
      </c>
      <c r="P35" s="18">
        <v>94.5</v>
      </c>
      <c r="Q35" s="19">
        <v>42922</v>
      </c>
      <c r="R35">
        <f t="shared" si="0"/>
        <v>98</v>
      </c>
      <c r="T35" s="18" t="s">
        <v>50</v>
      </c>
      <c r="U35" s="18">
        <v>97.7</v>
      </c>
      <c r="V35" s="18">
        <v>94.5</v>
      </c>
      <c r="W35" s="19">
        <v>42902</v>
      </c>
    </row>
    <row r="36" spans="5:23">
      <c r="E36" s="10"/>
      <c r="N36" s="10">
        <v>42916</v>
      </c>
      <c r="O36" s="18">
        <v>98</v>
      </c>
      <c r="P36" s="18">
        <v>97.7</v>
      </c>
      <c r="Q36" s="19">
        <v>42891</v>
      </c>
      <c r="R36">
        <f t="shared" si="0"/>
        <v>97.6</v>
      </c>
      <c r="T36" s="18" t="s">
        <v>51</v>
      </c>
      <c r="U36" s="18">
        <v>98</v>
      </c>
      <c r="V36" s="18">
        <v>97.7</v>
      </c>
      <c r="W36" s="19">
        <v>42867</v>
      </c>
    </row>
    <row r="37" spans="5:23">
      <c r="E37" s="10"/>
      <c r="N37" s="10">
        <v>42886</v>
      </c>
      <c r="O37" s="18">
        <v>97.6</v>
      </c>
      <c r="P37" s="18">
        <v>98</v>
      </c>
      <c r="Q37" s="19">
        <v>42858</v>
      </c>
      <c r="R37">
        <f t="shared" si="0"/>
        <v>95.7</v>
      </c>
      <c r="T37" s="18" t="s">
        <v>52</v>
      </c>
      <c r="U37" s="18">
        <v>97.6</v>
      </c>
      <c r="V37" s="18">
        <v>98</v>
      </c>
      <c r="W37" s="19">
        <v>42838</v>
      </c>
    </row>
    <row r="38" spans="5:23">
      <c r="E38" s="10"/>
      <c r="N38" s="10">
        <v>42855</v>
      </c>
      <c r="O38" s="18">
        <v>95.7</v>
      </c>
      <c r="P38" s="18">
        <v>97.6</v>
      </c>
      <c r="Q38" s="19">
        <v>42830</v>
      </c>
      <c r="T38" s="18" t="s">
        <v>53</v>
      </c>
      <c r="U38" s="18">
        <v>95.7</v>
      </c>
      <c r="V38" s="18">
        <v>97.6</v>
      </c>
      <c r="W38" s="19">
        <v>42811</v>
      </c>
    </row>
    <row r="39" spans="5:23">
      <c r="E39" s="10"/>
      <c r="N39" s="10">
        <v>42825</v>
      </c>
      <c r="O39" s="18">
        <v>98.1</v>
      </c>
      <c r="P39" s="18">
        <v>95.7</v>
      </c>
      <c r="Q39" s="19">
        <v>42797</v>
      </c>
      <c r="T39" s="18" t="s">
        <v>54</v>
      </c>
      <c r="U39" s="18">
        <v>98.1</v>
      </c>
      <c r="V39" s="18">
        <v>95.7</v>
      </c>
      <c r="W39" s="19">
        <v>42776</v>
      </c>
    </row>
    <row r="40" spans="5:23">
      <c r="E40" s="10"/>
      <c r="N40" s="10">
        <v>42794</v>
      </c>
      <c r="O40" s="18">
        <v>98</v>
      </c>
      <c r="P40" s="18">
        <v>98.1</v>
      </c>
      <c r="Q40" s="19">
        <v>42769</v>
      </c>
      <c r="T40" s="18" t="s">
        <v>55</v>
      </c>
      <c r="U40" s="18">
        <v>98</v>
      </c>
      <c r="V40" s="18">
        <v>98.1</v>
      </c>
      <c r="W40" s="19">
        <v>42748</v>
      </c>
    </row>
    <row r="41" spans="5:23">
      <c r="E41" s="10"/>
      <c r="N41" s="10">
        <v>42766</v>
      </c>
      <c r="O41" s="18">
        <v>91.6</v>
      </c>
      <c r="P41" s="18">
        <v>98</v>
      </c>
      <c r="Q41" s="19">
        <v>42740</v>
      </c>
      <c r="T41" s="18" t="s">
        <v>56</v>
      </c>
      <c r="U41" s="18">
        <v>91.6</v>
      </c>
      <c r="V41" s="18">
        <v>98</v>
      </c>
      <c r="W41" s="19">
        <v>42713</v>
      </c>
    </row>
    <row r="42" spans="5:23">
      <c r="E42" s="10"/>
      <c r="N42" s="10">
        <v>42735</v>
      </c>
      <c r="O42" s="18">
        <v>87.9</v>
      </c>
      <c r="P42" s="18">
        <v>91.6</v>
      </c>
      <c r="Q42" s="19">
        <v>42709</v>
      </c>
      <c r="T42" s="18" t="s">
        <v>57</v>
      </c>
      <c r="U42" s="18">
        <v>87.9</v>
      </c>
      <c r="V42" s="18">
        <v>91.6</v>
      </c>
      <c r="W42" s="19">
        <v>42685</v>
      </c>
    </row>
    <row r="43" spans="5:23">
      <c r="E43" s="10"/>
      <c r="N43" s="10">
        <v>42704</v>
      </c>
      <c r="O43" s="18">
        <v>89.8</v>
      </c>
      <c r="P43" s="18">
        <v>87.9</v>
      </c>
      <c r="Q43" s="19">
        <v>42677</v>
      </c>
      <c r="T43" s="18" t="s">
        <v>58</v>
      </c>
      <c r="U43" s="18">
        <v>89.8</v>
      </c>
      <c r="V43" s="18">
        <v>87.9</v>
      </c>
      <c r="W43" s="19">
        <v>42657</v>
      </c>
    </row>
    <row r="44" spans="5:23">
      <c r="E44" s="10"/>
      <c r="N44" s="10">
        <v>42674</v>
      </c>
      <c r="O44" s="18">
        <v>90.4</v>
      </c>
      <c r="P44" s="18">
        <v>89.8</v>
      </c>
      <c r="Q44" s="19">
        <v>42648</v>
      </c>
      <c r="T44" s="18" t="s">
        <v>59</v>
      </c>
      <c r="U44" s="18">
        <v>90.4</v>
      </c>
      <c r="V44" s="18">
        <v>89.8</v>
      </c>
      <c r="W44" s="19">
        <v>42629</v>
      </c>
    </row>
    <row r="45" spans="5:23">
      <c r="E45" s="10"/>
      <c r="N45" s="10">
        <v>42643</v>
      </c>
      <c r="O45" s="18">
        <v>89.5</v>
      </c>
      <c r="P45" s="18">
        <v>90.4</v>
      </c>
      <c r="Q45" s="19">
        <v>42619</v>
      </c>
      <c r="T45" s="18" t="s">
        <v>60</v>
      </c>
      <c r="U45" s="18">
        <v>89.5</v>
      </c>
      <c r="V45" s="18">
        <v>90.4</v>
      </c>
      <c r="W45" s="19">
        <v>42594</v>
      </c>
    </row>
    <row r="46" spans="5:23">
      <c r="E46" s="10"/>
      <c r="N46" s="10">
        <v>42613</v>
      </c>
      <c r="O46" s="18">
        <v>94.3</v>
      </c>
      <c r="P46" s="18">
        <v>89.5</v>
      </c>
      <c r="Q46" s="19">
        <v>42585</v>
      </c>
      <c r="T46" s="18" t="s">
        <v>61</v>
      </c>
      <c r="U46" s="18">
        <v>94.3</v>
      </c>
      <c r="V46" s="18">
        <v>89.5</v>
      </c>
      <c r="W46" s="19">
        <v>42566</v>
      </c>
    </row>
    <row r="47" spans="5:23">
      <c r="E47" s="10"/>
      <c r="N47" s="10">
        <v>42582</v>
      </c>
      <c r="O47" s="18">
        <v>95.8</v>
      </c>
      <c r="P47" s="18">
        <v>94.3</v>
      </c>
      <c r="Q47" s="19">
        <v>42557</v>
      </c>
      <c r="T47" s="18" t="s">
        <v>62</v>
      </c>
      <c r="U47" s="18">
        <v>95.8</v>
      </c>
      <c r="V47" s="18">
        <v>94.3</v>
      </c>
      <c r="W47" s="19">
        <v>42531</v>
      </c>
    </row>
    <row r="48" spans="5:23">
      <c r="E48" s="10"/>
      <c r="N48" s="10">
        <v>42551</v>
      </c>
      <c r="O48" s="18">
        <v>89.7</v>
      </c>
      <c r="P48" s="18">
        <v>95.8</v>
      </c>
      <c r="Q48" s="19">
        <v>42524</v>
      </c>
      <c r="T48" s="18" t="s">
        <v>63</v>
      </c>
      <c r="U48" s="18">
        <v>89.7</v>
      </c>
      <c r="V48" s="18">
        <v>95.8</v>
      </c>
      <c r="W48" s="19">
        <v>42503</v>
      </c>
    </row>
    <row r="49" spans="5:23">
      <c r="E49" s="10"/>
      <c r="N49" s="10">
        <v>42521</v>
      </c>
      <c r="O49" s="18">
        <v>90</v>
      </c>
      <c r="P49" s="18">
        <v>89.7</v>
      </c>
      <c r="Q49" s="19">
        <v>42494</v>
      </c>
      <c r="T49" s="18" t="s">
        <v>64</v>
      </c>
      <c r="U49" s="18">
        <v>90</v>
      </c>
      <c r="V49" s="18">
        <v>89.7</v>
      </c>
      <c r="W49" s="19">
        <v>42475</v>
      </c>
    </row>
    <row r="50" spans="5:23">
      <c r="E50" s="10"/>
      <c r="N50" s="10">
        <v>42490</v>
      </c>
      <c r="O50" s="18">
        <v>90.7</v>
      </c>
      <c r="P50" s="18">
        <v>90</v>
      </c>
      <c r="Q50" s="19">
        <v>42465</v>
      </c>
      <c r="T50" s="18" t="s">
        <v>65</v>
      </c>
      <c r="U50" s="18">
        <v>90.7</v>
      </c>
      <c r="V50" s="18">
        <v>90</v>
      </c>
      <c r="W50" s="19">
        <v>42447</v>
      </c>
    </row>
    <row r="51" spans="5:23">
      <c r="E51" s="10"/>
      <c r="N51" s="10">
        <v>42460</v>
      </c>
      <c r="O51" s="18">
        <v>93.3</v>
      </c>
      <c r="P51" s="18">
        <v>90.7</v>
      </c>
      <c r="Q51" s="19">
        <v>42432</v>
      </c>
      <c r="T51" s="18" t="s">
        <v>66</v>
      </c>
      <c r="U51" s="18">
        <v>93.3</v>
      </c>
      <c r="V51" s="18">
        <v>90.7</v>
      </c>
      <c r="W51" s="19">
        <v>42412</v>
      </c>
    </row>
    <row r="52" spans="5:23">
      <c r="E52" s="10"/>
      <c r="N52" s="10">
        <v>42429</v>
      </c>
      <c r="O52" s="18">
        <v>91.8</v>
      </c>
      <c r="P52" s="18">
        <v>93.3</v>
      </c>
      <c r="Q52" s="19">
        <v>42403</v>
      </c>
      <c r="T52" s="18" t="s">
        <v>67</v>
      </c>
      <c r="U52" s="18">
        <v>91.8</v>
      </c>
      <c r="V52" s="18">
        <v>93.3</v>
      </c>
      <c r="W52" s="19">
        <v>42384</v>
      </c>
    </row>
    <row r="53" spans="5:23">
      <c r="E53" s="10"/>
      <c r="N53" s="10">
        <v>42400</v>
      </c>
      <c r="O53" s="18">
        <v>93.1</v>
      </c>
      <c r="P53" s="18">
        <v>91.8</v>
      </c>
      <c r="Q53" s="19">
        <v>42375</v>
      </c>
      <c r="T53" s="18" t="s">
        <v>68</v>
      </c>
      <c r="U53" s="18">
        <v>93.1</v>
      </c>
      <c r="V53" s="18">
        <v>91.8</v>
      </c>
      <c r="W53" s="19">
        <v>42349</v>
      </c>
    </row>
    <row r="54" spans="5:23">
      <c r="N54" s="10">
        <v>42369</v>
      </c>
      <c r="O54" s="18">
        <v>92.7</v>
      </c>
      <c r="P54" s="18">
        <v>93.1</v>
      </c>
      <c r="Q54" s="19">
        <v>42341</v>
      </c>
      <c r="T54" s="18" t="s">
        <v>69</v>
      </c>
      <c r="U54" s="18">
        <v>92.7</v>
      </c>
      <c r="V54" s="18">
        <v>93.1</v>
      </c>
      <c r="W54" s="19">
        <v>42321</v>
      </c>
    </row>
    <row r="55" spans="5:23">
      <c r="N55" s="10">
        <v>42338</v>
      </c>
      <c r="O55" s="18">
        <v>85.7</v>
      </c>
      <c r="P55" s="18">
        <v>92.7</v>
      </c>
      <c r="Q55" s="19">
        <v>42312</v>
      </c>
      <c r="T55" s="18" t="s">
        <v>70</v>
      </c>
      <c r="U55" s="18">
        <v>85.7</v>
      </c>
      <c r="V55" s="18">
        <v>92.7</v>
      </c>
      <c r="W55" s="19">
        <v>42293</v>
      </c>
    </row>
    <row r="56" spans="5:23">
      <c r="N56" s="10">
        <v>42308</v>
      </c>
      <c r="O56" s="18">
        <v>92.9</v>
      </c>
      <c r="P56" s="18">
        <v>85.7</v>
      </c>
      <c r="Q56" s="19">
        <v>42282</v>
      </c>
      <c r="T56" s="18" t="s">
        <v>71</v>
      </c>
      <c r="U56" s="18">
        <v>92.9</v>
      </c>
      <c r="V56" s="18">
        <v>85.7</v>
      </c>
      <c r="W56" s="19">
        <v>42258</v>
      </c>
    </row>
    <row r="57" spans="5:23">
      <c r="N57" s="10">
        <v>42277</v>
      </c>
      <c r="O57" s="18">
        <v>93.3</v>
      </c>
      <c r="P57" s="18">
        <v>92.9</v>
      </c>
      <c r="Q57" s="19">
        <v>42250</v>
      </c>
      <c r="T57" s="18" t="s">
        <v>72</v>
      </c>
      <c r="U57" s="18">
        <v>93.3</v>
      </c>
      <c r="V57" s="18">
        <v>92.9</v>
      </c>
      <c r="W57" s="19">
        <v>42230</v>
      </c>
    </row>
    <row r="58" spans="5:23">
      <c r="N58" s="10">
        <v>42247</v>
      </c>
      <c r="O58" s="18">
        <v>94.6</v>
      </c>
      <c r="P58" s="18">
        <v>93.3</v>
      </c>
      <c r="Q58" s="19">
        <v>42221</v>
      </c>
      <c r="T58" s="18" t="s">
        <v>73</v>
      </c>
      <c r="U58" s="18">
        <v>94.6</v>
      </c>
      <c r="V58" s="18">
        <v>93.3</v>
      </c>
      <c r="W58" s="19">
        <v>42202</v>
      </c>
    </row>
    <row r="59" spans="5:23">
      <c r="N59" s="10">
        <v>42216</v>
      </c>
      <c r="O59" s="18">
        <v>88.6</v>
      </c>
      <c r="P59" s="18">
        <v>94.6</v>
      </c>
      <c r="Q59" s="19">
        <v>42191</v>
      </c>
      <c r="T59" s="18" t="s">
        <v>74</v>
      </c>
      <c r="U59" s="18">
        <v>88.6</v>
      </c>
      <c r="V59" s="18">
        <v>94.6</v>
      </c>
      <c r="W59" s="19">
        <v>42167</v>
      </c>
    </row>
    <row r="60" spans="5:23">
      <c r="N60" s="10">
        <v>42185</v>
      </c>
      <c r="O60" s="18">
        <v>95.9</v>
      </c>
      <c r="P60" s="18">
        <v>88.6</v>
      </c>
      <c r="Q60" s="19">
        <v>42158</v>
      </c>
      <c r="T60" s="18" t="s">
        <v>75</v>
      </c>
      <c r="U60" s="18">
        <v>95.9</v>
      </c>
      <c r="V60" s="18">
        <v>88.6</v>
      </c>
      <c r="W60" s="19">
        <v>42139</v>
      </c>
    </row>
    <row r="61" spans="5:23">
      <c r="N61" s="10">
        <v>42155</v>
      </c>
      <c r="O61" s="18">
        <v>91.2</v>
      </c>
      <c r="P61" s="18">
        <v>95.9</v>
      </c>
      <c r="Q61" s="19">
        <v>42129</v>
      </c>
      <c r="T61" s="18" t="s">
        <v>76</v>
      </c>
      <c r="U61" s="18">
        <v>91.2</v>
      </c>
      <c r="V61" s="18">
        <v>95.9</v>
      </c>
      <c r="W61" s="19">
        <v>42111</v>
      </c>
    </row>
    <row r="62" spans="5:23">
      <c r="N62" s="10">
        <v>42124</v>
      </c>
      <c r="O62" s="18">
        <v>93.6</v>
      </c>
      <c r="P62" s="18">
        <v>91.2</v>
      </c>
      <c r="Q62" s="19">
        <v>42100</v>
      </c>
      <c r="T62" s="18" t="s">
        <v>77</v>
      </c>
      <c r="U62" s="18">
        <v>93.6</v>
      </c>
      <c r="V62" s="18">
        <v>91.2</v>
      </c>
      <c r="W62" s="19">
        <v>42076</v>
      </c>
    </row>
    <row r="63" spans="5:23">
      <c r="N63" s="10">
        <v>42094</v>
      </c>
      <c r="O63" s="18">
        <v>98.2</v>
      </c>
      <c r="P63" s="18">
        <v>93.6</v>
      </c>
      <c r="Q63" s="19">
        <v>42067</v>
      </c>
      <c r="T63" s="18" t="s">
        <v>78</v>
      </c>
      <c r="U63" s="18">
        <v>98.2</v>
      </c>
      <c r="V63" s="18">
        <v>93.6</v>
      </c>
      <c r="W63" s="19">
        <v>42048</v>
      </c>
    </row>
    <row r="64" spans="5:23">
      <c r="N64" s="10">
        <v>42063</v>
      </c>
      <c r="O64" s="18">
        <v>93.8</v>
      </c>
      <c r="P64" s="18">
        <v>98.2</v>
      </c>
      <c r="Q64" s="19">
        <v>42039</v>
      </c>
      <c r="T64" s="18" t="s">
        <v>79</v>
      </c>
      <c r="U64" s="18">
        <v>93.8</v>
      </c>
      <c r="V64" s="18">
        <v>98.2</v>
      </c>
      <c r="W64" s="19">
        <v>42020</v>
      </c>
    </row>
    <row r="65" spans="14:23">
      <c r="N65" s="10">
        <v>42035</v>
      </c>
      <c r="O65" s="18">
        <v>89.4</v>
      </c>
      <c r="P65" s="18">
        <v>93.8</v>
      </c>
      <c r="Q65" s="19">
        <v>42010</v>
      </c>
      <c r="T65" s="18" t="s">
        <v>80</v>
      </c>
      <c r="U65" s="18">
        <v>89.4</v>
      </c>
      <c r="V65" s="18">
        <v>93.8</v>
      </c>
      <c r="W65" s="19">
        <v>41985</v>
      </c>
    </row>
    <row r="66" spans="14:23">
      <c r="N66" s="10">
        <v>42004</v>
      </c>
      <c r="O66" s="18">
        <v>86.4</v>
      </c>
      <c r="P66" s="18">
        <v>89.4</v>
      </c>
      <c r="Q66" s="19">
        <v>41976</v>
      </c>
      <c r="T66" s="18" t="s">
        <v>81</v>
      </c>
      <c r="U66" s="18">
        <v>86.4</v>
      </c>
      <c r="V66" s="18">
        <v>89.4</v>
      </c>
      <c r="W66" s="19">
        <v>41957</v>
      </c>
    </row>
    <row r="67" spans="14:23">
      <c r="N67" s="10">
        <v>41973</v>
      </c>
      <c r="O67" s="18">
        <v>84.6</v>
      </c>
      <c r="P67" s="18">
        <v>86.4</v>
      </c>
      <c r="Q67" s="19">
        <v>41948</v>
      </c>
      <c r="T67" s="18" t="s">
        <v>82</v>
      </c>
      <c r="U67" s="18">
        <v>84.6</v>
      </c>
      <c r="V67" s="18">
        <v>86.4</v>
      </c>
      <c r="W67" s="19">
        <v>41929</v>
      </c>
    </row>
    <row r="68" spans="14:23">
      <c r="N68" s="10">
        <v>41943</v>
      </c>
      <c r="O68" s="18">
        <v>79.2</v>
      </c>
      <c r="P68" s="18">
        <v>84.6</v>
      </c>
      <c r="Q68" s="19">
        <v>41915</v>
      </c>
      <c r="T68" s="18" t="s">
        <v>83</v>
      </c>
      <c r="U68" s="18">
        <v>79.2</v>
      </c>
      <c r="V68" s="18">
        <v>84.6</v>
      </c>
      <c r="W68" s="19">
        <v>41894</v>
      </c>
    </row>
    <row r="69" spans="14:23">
      <c r="N69" s="10">
        <v>41912</v>
      </c>
      <c r="O69" s="18">
        <v>81.3</v>
      </c>
      <c r="P69" s="18">
        <v>79.2</v>
      </c>
      <c r="Q69" s="19">
        <v>41886</v>
      </c>
      <c r="T69" s="18" t="s">
        <v>84</v>
      </c>
      <c r="U69" s="18">
        <v>81.3</v>
      </c>
      <c r="V69" s="18">
        <v>79.2</v>
      </c>
      <c r="W69" s="19">
        <v>41866</v>
      </c>
    </row>
    <row r="70" spans="14:23">
      <c r="N70" s="10">
        <v>41882</v>
      </c>
      <c r="O70" s="18">
        <v>82.5</v>
      </c>
      <c r="P70" s="18">
        <v>81.3</v>
      </c>
      <c r="Q70" s="19">
        <v>41856</v>
      </c>
      <c r="T70" s="18" t="s">
        <v>85</v>
      </c>
      <c r="U70" s="18">
        <v>82.5</v>
      </c>
      <c r="V70" s="18">
        <v>81.3</v>
      </c>
      <c r="W70" s="19">
        <v>41838</v>
      </c>
    </row>
    <row r="71" spans="14:23">
      <c r="N71" s="10">
        <v>41851</v>
      </c>
      <c r="O71" s="18">
        <v>81.8</v>
      </c>
      <c r="P71" s="18">
        <v>82.5</v>
      </c>
      <c r="Q71" s="19">
        <v>41823</v>
      </c>
      <c r="T71" s="18" t="s">
        <v>86</v>
      </c>
      <c r="U71" s="18">
        <v>81.8</v>
      </c>
      <c r="V71" s="18">
        <v>82.5</v>
      </c>
      <c r="W71" s="19">
        <v>41803</v>
      </c>
    </row>
    <row r="72" spans="14:23">
      <c r="N72" s="10">
        <v>41820</v>
      </c>
      <c r="O72" s="18">
        <v>82.6</v>
      </c>
      <c r="P72" s="18">
        <v>81.8</v>
      </c>
      <c r="Q72" s="19">
        <v>41794</v>
      </c>
      <c r="T72" s="18" t="s">
        <v>87</v>
      </c>
      <c r="U72" s="18">
        <v>82.6</v>
      </c>
      <c r="V72" s="18">
        <v>81.8</v>
      </c>
      <c r="W72" s="19">
        <v>41775</v>
      </c>
    </row>
    <row r="73" spans="14:23">
      <c r="N73" s="10">
        <v>41790</v>
      </c>
      <c r="O73" s="18">
        <v>80</v>
      </c>
      <c r="P73" s="18">
        <v>82.6</v>
      </c>
      <c r="Q73" s="19">
        <v>41764</v>
      </c>
      <c r="T73" s="18" t="s">
        <v>88</v>
      </c>
      <c r="U73" s="18">
        <v>80</v>
      </c>
      <c r="V73" s="18">
        <v>82.6</v>
      </c>
      <c r="W73" s="19">
        <v>41740</v>
      </c>
    </row>
    <row r="74" spans="14:23">
      <c r="N74" s="10">
        <v>41759</v>
      </c>
      <c r="O74" s="18">
        <v>81.599999999999994</v>
      </c>
      <c r="P74" s="18">
        <v>80</v>
      </c>
      <c r="Q74" s="19">
        <v>41732</v>
      </c>
      <c r="T74" s="18" t="s">
        <v>89</v>
      </c>
      <c r="U74" s="18">
        <v>81.599999999999994</v>
      </c>
      <c r="V74" s="18">
        <v>80</v>
      </c>
      <c r="W74" s="19">
        <v>41712</v>
      </c>
    </row>
    <row r="75" spans="14:23">
      <c r="N75" s="10">
        <v>41729</v>
      </c>
      <c r="O75" s="18">
        <v>81.2</v>
      </c>
      <c r="P75" s="18">
        <v>81.599999999999994</v>
      </c>
      <c r="Q75" s="19">
        <v>41703</v>
      </c>
      <c r="T75" s="18" t="s">
        <v>90</v>
      </c>
      <c r="U75" s="18">
        <v>81.2</v>
      </c>
      <c r="V75" s="18">
        <v>81.599999999999994</v>
      </c>
      <c r="W75" s="19">
        <v>41684</v>
      </c>
    </row>
    <row r="76" spans="14:23">
      <c r="N76" s="10">
        <v>41698</v>
      </c>
      <c r="O76" s="18">
        <v>82.5</v>
      </c>
      <c r="P76" s="18">
        <v>81.2</v>
      </c>
      <c r="Q76" s="19">
        <v>41675</v>
      </c>
      <c r="T76" s="18" t="s">
        <v>91</v>
      </c>
      <c r="U76" s="18">
        <v>82.5</v>
      </c>
      <c r="V76" s="18">
        <v>81.2</v>
      </c>
      <c r="W76" s="19">
        <v>41656</v>
      </c>
    </row>
    <row r="77" spans="14:23">
      <c r="N77" s="10">
        <v>41670</v>
      </c>
      <c r="O77" s="18">
        <v>75.099999999999994</v>
      </c>
      <c r="P77" s="18">
        <v>82.5</v>
      </c>
      <c r="Q77" s="19">
        <v>41645</v>
      </c>
      <c r="T77" s="18" t="s">
        <v>92</v>
      </c>
      <c r="U77" s="18">
        <v>75.099999999999994</v>
      </c>
      <c r="V77" s="18">
        <v>82.5</v>
      </c>
      <c r="W77" s="19">
        <v>41614</v>
      </c>
    </row>
    <row r="78" spans="14:23">
      <c r="N78" s="10">
        <v>41639</v>
      </c>
      <c r="O78" s="18">
        <v>73.2</v>
      </c>
      <c r="P78" s="18">
        <v>75.099999999999994</v>
      </c>
      <c r="Q78" s="19">
        <v>41612</v>
      </c>
      <c r="T78" s="18" t="s">
        <v>93</v>
      </c>
      <c r="U78" s="18">
        <v>73.2</v>
      </c>
      <c r="V78" s="18">
        <v>75.099999999999994</v>
      </c>
      <c r="W78" s="19">
        <v>41586</v>
      </c>
    </row>
    <row r="79" spans="14:23">
      <c r="N79" s="10">
        <v>41608</v>
      </c>
      <c r="O79" s="18">
        <v>77.5</v>
      </c>
      <c r="P79" s="18">
        <v>73.2</v>
      </c>
      <c r="Q79" s="19">
        <v>41583</v>
      </c>
      <c r="T79" s="18" t="s">
        <v>94</v>
      </c>
      <c r="U79" s="18">
        <v>77.5</v>
      </c>
      <c r="V79" s="18">
        <v>73.2</v>
      </c>
      <c r="W79" s="19">
        <v>41558</v>
      </c>
    </row>
    <row r="80" spans="14:23">
      <c r="N80" s="10">
        <v>41578</v>
      </c>
      <c r="O80" s="18">
        <v>82.1</v>
      </c>
      <c r="P80" s="18">
        <v>77.5</v>
      </c>
      <c r="Q80" s="19">
        <v>41550</v>
      </c>
      <c r="T80" s="18" t="s">
        <v>95</v>
      </c>
      <c r="U80" s="18">
        <v>82.1</v>
      </c>
      <c r="V80" s="18">
        <v>77.5</v>
      </c>
      <c r="W80" s="19">
        <v>41530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1AA1-E6F7-3449-BE82-0881BA8D1066}">
  <dimension ref="A1:W102"/>
  <sheetViews>
    <sheetView zoomScale="54" zoomScaleNormal="54"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2.4E-2</v>
      </c>
      <c r="P2" s="22">
        <v>2.1000000000000001E-2</v>
      </c>
      <c r="Q2" s="12" t="s">
        <v>15</v>
      </c>
      <c r="R2" t="e">
        <f>VLOOKUP(N2,N:O,2,FALSE)</f>
        <v>#N/A</v>
      </c>
      <c r="T2" s="18" t="s">
        <v>17</v>
      </c>
      <c r="U2" s="22">
        <v>2.4E-2</v>
      </c>
      <c r="V2" s="22">
        <v>2.1000000000000001E-2</v>
      </c>
      <c r="W2" s="19">
        <v>43931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2.3E-2</v>
      </c>
      <c r="P3" s="22">
        <v>2.4E-2</v>
      </c>
      <c r="Q3" s="12">
        <v>43894</v>
      </c>
      <c r="R3">
        <f t="shared" ref="R3:R37" si="0">VLOOKUP(N4,N:O,2,FALSE)</f>
        <v>2.1999999999999999E-2</v>
      </c>
      <c r="T3" s="18" t="s">
        <v>18</v>
      </c>
      <c r="U3" s="22">
        <v>2.3E-2</v>
      </c>
      <c r="V3" s="22">
        <v>2.4E-2</v>
      </c>
      <c r="W3" s="19">
        <v>43901</v>
      </c>
    </row>
    <row r="4" spans="1:23">
      <c r="A4" s="10">
        <v>41729</v>
      </c>
      <c r="B4" s="14">
        <f>VLOOKUP(A4,N:P,3,FALSE)</f>
        <v>1.6E-2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2.1999999999999999E-2</v>
      </c>
      <c r="P4" s="22">
        <v>2.3E-2</v>
      </c>
      <c r="Q4" s="12">
        <v>43866</v>
      </c>
      <c r="R4">
        <f t="shared" si="0"/>
        <v>2.3E-2</v>
      </c>
      <c r="T4" s="18" t="s">
        <v>19</v>
      </c>
      <c r="U4" s="22">
        <v>2.1999999999999999E-2</v>
      </c>
      <c r="V4" s="22">
        <v>2.3E-2</v>
      </c>
      <c r="W4" s="19">
        <v>43874</v>
      </c>
    </row>
    <row r="5" spans="1:23">
      <c r="A5" s="10">
        <v>41820</v>
      </c>
      <c r="B5" s="14">
        <f t="shared" ref="B5:B25" si="1">VLOOKUP(A5,N:P,3,FALSE)</f>
        <v>1.9E-2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2.3E-2</v>
      </c>
      <c r="P5" s="22">
        <v>2.1999999999999999E-2</v>
      </c>
      <c r="Q5" s="12">
        <v>43837</v>
      </c>
      <c r="R5">
        <f t="shared" si="0"/>
        <v>2.3E-2</v>
      </c>
      <c r="T5" s="18" t="s">
        <v>20</v>
      </c>
      <c r="U5" s="22">
        <v>2.3E-2</v>
      </c>
      <c r="V5" s="22">
        <v>2.1999999999999999E-2</v>
      </c>
      <c r="W5" s="19">
        <v>43844</v>
      </c>
    </row>
    <row r="6" spans="1:23">
      <c r="A6" s="10">
        <v>41912</v>
      </c>
      <c r="B6" s="14">
        <f t="shared" si="1"/>
        <v>1.7000000000000001E-2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2.3E-2</v>
      </c>
      <c r="P6" s="22">
        <v>2.3E-2</v>
      </c>
      <c r="Q6" s="12">
        <v>43803</v>
      </c>
      <c r="R6">
        <f t="shared" si="0"/>
        <v>2.4E-2</v>
      </c>
      <c r="T6" s="18" t="s">
        <v>21</v>
      </c>
      <c r="U6" s="22">
        <v>2.3E-2</v>
      </c>
      <c r="V6" s="22">
        <v>2.3E-2</v>
      </c>
      <c r="W6" s="19">
        <v>43810</v>
      </c>
    </row>
    <row r="7" spans="1:23">
      <c r="A7" s="10">
        <v>42004</v>
      </c>
      <c r="B7" s="14">
        <f t="shared" si="1"/>
        <v>1.7000000000000001E-2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2.4E-2</v>
      </c>
      <c r="P7" s="22">
        <v>2.3E-2</v>
      </c>
      <c r="Q7" s="12">
        <v>43774</v>
      </c>
      <c r="R7">
        <f t="shared" si="0"/>
        <v>2.4E-2</v>
      </c>
      <c r="T7" s="18" t="s">
        <v>22</v>
      </c>
      <c r="U7" s="22">
        <v>2.4E-2</v>
      </c>
      <c r="V7" s="22">
        <v>2.3E-2</v>
      </c>
      <c r="W7" s="19">
        <v>43782</v>
      </c>
    </row>
    <row r="8" spans="1:23">
      <c r="A8" s="10">
        <v>42094</v>
      </c>
      <c r="B8" s="14">
        <f t="shared" si="1"/>
        <v>1.7000000000000001E-2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2.4E-2</v>
      </c>
      <c r="P8" s="22">
        <v>2.4E-2</v>
      </c>
      <c r="Q8" s="12">
        <v>43741</v>
      </c>
      <c r="R8">
        <f t="shared" si="0"/>
        <v>2.1999999999999999E-2</v>
      </c>
      <c r="T8" s="18" t="s">
        <v>23</v>
      </c>
      <c r="U8" s="22">
        <v>2.4E-2</v>
      </c>
      <c r="V8" s="22">
        <v>2.4E-2</v>
      </c>
      <c r="W8" s="19">
        <v>43748</v>
      </c>
    </row>
    <row r="9" spans="1:23">
      <c r="A9" s="10">
        <v>42185</v>
      </c>
      <c r="B9" s="14">
        <f t="shared" si="1"/>
        <v>1.7000000000000001E-2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2.1999999999999999E-2</v>
      </c>
      <c r="P9" s="22">
        <v>2.4E-2</v>
      </c>
      <c r="Q9" s="12">
        <v>43713</v>
      </c>
      <c r="R9">
        <f t="shared" si="0"/>
        <v>2.1000000000000001E-2</v>
      </c>
      <c r="T9" s="18" t="s">
        <v>24</v>
      </c>
      <c r="U9" s="22">
        <v>2.1999999999999999E-2</v>
      </c>
      <c r="V9" s="22">
        <v>2.4E-2</v>
      </c>
      <c r="W9" s="19">
        <v>43720</v>
      </c>
    </row>
    <row r="10" spans="1:23">
      <c r="A10" s="10">
        <v>42277</v>
      </c>
      <c r="B10" s="14">
        <f t="shared" si="1"/>
        <v>1.7999999999999999E-2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2.1000000000000001E-2</v>
      </c>
      <c r="P10" s="22">
        <v>2.1999999999999999E-2</v>
      </c>
      <c r="Q10" s="12">
        <v>43682</v>
      </c>
      <c r="R10">
        <f t="shared" si="0"/>
        <v>0.02</v>
      </c>
      <c r="T10" s="18" t="s">
        <v>25</v>
      </c>
      <c r="U10" s="22">
        <v>2.1000000000000001E-2</v>
      </c>
      <c r="V10" s="22">
        <v>2.1999999999999999E-2</v>
      </c>
      <c r="W10" s="19">
        <v>43690</v>
      </c>
    </row>
    <row r="11" spans="1:23">
      <c r="A11" s="10">
        <v>42369</v>
      </c>
      <c r="B11" s="14">
        <f t="shared" si="1"/>
        <v>0.02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0.02</v>
      </c>
      <c r="P11" s="22">
        <v>2.1000000000000001E-2</v>
      </c>
      <c r="Q11" s="12">
        <v>43649</v>
      </c>
      <c r="R11">
        <f t="shared" si="0"/>
        <v>2.1000000000000001E-2</v>
      </c>
      <c r="T11" s="18" t="s">
        <v>26</v>
      </c>
      <c r="U11" s="22">
        <v>0.02</v>
      </c>
      <c r="V11" s="22">
        <v>2.1000000000000001E-2</v>
      </c>
      <c r="W11" s="19">
        <v>43657</v>
      </c>
    </row>
    <row r="12" spans="1:23">
      <c r="A12" s="10">
        <v>42460</v>
      </c>
      <c r="B12" s="14">
        <f t="shared" si="1"/>
        <v>2.3E-2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2.1000000000000001E-2</v>
      </c>
      <c r="P12" s="22">
        <v>0.02</v>
      </c>
      <c r="Q12" s="12">
        <v>43621</v>
      </c>
      <c r="R12">
        <f t="shared" si="0"/>
        <v>0.02</v>
      </c>
      <c r="T12" s="18" t="s">
        <v>27</v>
      </c>
      <c r="U12" s="22">
        <v>2.1000000000000001E-2</v>
      </c>
      <c r="V12" s="22">
        <v>0.02</v>
      </c>
      <c r="W12" s="19">
        <v>43628</v>
      </c>
    </row>
    <row r="13" spans="1:23">
      <c r="A13" s="10">
        <v>42551</v>
      </c>
      <c r="B13" s="14">
        <f t="shared" si="1"/>
        <v>2.1999999999999999E-2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0.02</v>
      </c>
      <c r="P13" s="22">
        <v>2.1000000000000001E-2</v>
      </c>
      <c r="Q13" s="12">
        <v>43588</v>
      </c>
      <c r="R13">
        <f t="shared" si="0"/>
        <v>2.1000000000000001E-2</v>
      </c>
      <c r="T13" s="18" t="s">
        <v>28</v>
      </c>
      <c r="U13" s="22">
        <v>0.02</v>
      </c>
      <c r="V13" s="22">
        <v>2.1000000000000001E-2</v>
      </c>
      <c r="W13" s="19">
        <v>43595</v>
      </c>
    </row>
    <row r="14" spans="1:23">
      <c r="A14" s="10">
        <v>42643</v>
      </c>
      <c r="B14" s="14">
        <f t="shared" si="1"/>
        <v>2.3E-2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2.1000000000000001E-2</v>
      </c>
      <c r="P14" s="22">
        <v>0.02</v>
      </c>
      <c r="Q14" s="12">
        <v>43558</v>
      </c>
      <c r="R14">
        <f t="shared" si="0"/>
        <v>2.1000000000000001E-2</v>
      </c>
      <c r="T14" s="18" t="s">
        <v>29</v>
      </c>
      <c r="U14" s="22">
        <v>2.1000000000000001E-2</v>
      </c>
      <c r="V14" s="22">
        <v>0.02</v>
      </c>
      <c r="W14" s="19">
        <v>43565</v>
      </c>
    </row>
    <row r="15" spans="1:23">
      <c r="A15" s="10">
        <v>42735</v>
      </c>
      <c r="B15" s="14">
        <f t="shared" si="1"/>
        <v>2.1000000000000001E-2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2.1000000000000001E-2</v>
      </c>
      <c r="P15" s="22">
        <v>2.1000000000000001E-2</v>
      </c>
      <c r="Q15" s="12">
        <v>43529</v>
      </c>
      <c r="R15">
        <f t="shared" si="0"/>
        <v>2.1999999999999999E-2</v>
      </c>
      <c r="T15" s="18" t="s">
        <v>30</v>
      </c>
      <c r="U15" s="22">
        <v>2.1000000000000001E-2</v>
      </c>
      <c r="V15" s="22">
        <v>2.1000000000000001E-2</v>
      </c>
      <c r="W15" s="19">
        <v>43536</v>
      </c>
    </row>
    <row r="16" spans="1:23">
      <c r="A16" s="10">
        <v>42825</v>
      </c>
      <c r="B16" s="14">
        <f t="shared" si="1"/>
        <v>2.1999999999999999E-2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2.1999999999999999E-2</v>
      </c>
      <c r="P16" s="22">
        <v>2.1000000000000001E-2</v>
      </c>
      <c r="Q16" s="12">
        <v>43501</v>
      </c>
      <c r="R16">
        <f t="shared" si="0"/>
        <v>2.1999999999999999E-2</v>
      </c>
      <c r="T16" s="18" t="s">
        <v>31</v>
      </c>
      <c r="U16" s="22">
        <v>2.1999999999999999E-2</v>
      </c>
      <c r="V16" s="22">
        <v>2.1000000000000001E-2</v>
      </c>
      <c r="W16" s="19">
        <v>43509</v>
      </c>
    </row>
    <row r="17" spans="1:23">
      <c r="A17" s="10">
        <v>42916</v>
      </c>
      <c r="B17" s="14">
        <f t="shared" si="1"/>
        <v>1.7000000000000001E-2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2.1999999999999999E-2</v>
      </c>
      <c r="P17" s="22">
        <v>2.1999999999999999E-2</v>
      </c>
      <c r="Q17" s="12">
        <v>43472</v>
      </c>
      <c r="R17">
        <f t="shared" si="0"/>
        <v>2.1999999999999999E-2</v>
      </c>
      <c r="T17" s="18" t="s">
        <v>32</v>
      </c>
      <c r="U17" s="22">
        <v>2.1999999999999999E-2</v>
      </c>
      <c r="V17" s="22">
        <v>2.1999999999999999E-2</v>
      </c>
      <c r="W17" s="19">
        <v>43476</v>
      </c>
    </row>
    <row r="18" spans="1:23">
      <c r="A18" s="10">
        <v>43008</v>
      </c>
      <c r="B18" s="14">
        <f t="shared" si="1"/>
        <v>1.7000000000000001E-2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2.1999999999999999E-2</v>
      </c>
      <c r="P18" s="22">
        <v>2.1999999999999999E-2</v>
      </c>
      <c r="Q18" s="12">
        <v>43439</v>
      </c>
      <c r="R18">
        <f t="shared" si="0"/>
        <v>2.1999999999999999E-2</v>
      </c>
      <c r="T18" s="18" t="s">
        <v>33</v>
      </c>
      <c r="U18" s="22">
        <v>2.1999999999999999E-2</v>
      </c>
      <c r="V18" s="22">
        <v>2.1999999999999999E-2</v>
      </c>
      <c r="W18" s="19">
        <v>43446</v>
      </c>
    </row>
    <row r="19" spans="1:23">
      <c r="A19" s="10">
        <v>43100</v>
      </c>
      <c r="B19" s="14">
        <f t="shared" si="1"/>
        <v>1.7000000000000001E-2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2.1999999999999999E-2</v>
      </c>
      <c r="P19" s="22">
        <v>2.1999999999999999E-2</v>
      </c>
      <c r="Q19" s="12">
        <v>43409</v>
      </c>
      <c r="R19">
        <f t="shared" si="0"/>
        <v>2.1999999999999999E-2</v>
      </c>
      <c r="T19" s="18" t="s">
        <v>34</v>
      </c>
      <c r="U19" s="22">
        <v>2.1999999999999999E-2</v>
      </c>
      <c r="V19" s="22">
        <v>2.1999999999999999E-2</v>
      </c>
      <c r="W19" s="19">
        <v>43418</v>
      </c>
    </row>
    <row r="20" spans="1:23">
      <c r="A20" s="10">
        <v>43190</v>
      </c>
      <c r="B20" s="14">
        <f t="shared" si="1"/>
        <v>1.9E-2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2.1999999999999999E-2</v>
      </c>
      <c r="P20" s="22">
        <v>2.1999999999999999E-2</v>
      </c>
      <c r="Q20" s="12">
        <v>43376</v>
      </c>
      <c r="R20">
        <f t="shared" si="0"/>
        <v>2.3E-2</v>
      </c>
      <c r="T20" s="18" t="s">
        <v>35</v>
      </c>
      <c r="U20" s="22">
        <v>2.1999999999999999E-2</v>
      </c>
      <c r="V20" s="22">
        <v>2.1999999999999999E-2</v>
      </c>
      <c r="W20" s="19">
        <v>43384</v>
      </c>
    </row>
    <row r="21" spans="1:23">
      <c r="A21" s="10">
        <v>43281</v>
      </c>
      <c r="B21" s="14">
        <f t="shared" si="1"/>
        <v>2.1999999999999999E-2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2.3E-2</v>
      </c>
      <c r="P21" s="22">
        <v>2.1999999999999999E-2</v>
      </c>
      <c r="Q21" s="19">
        <v>43349</v>
      </c>
      <c r="R21">
        <f t="shared" si="0"/>
        <v>2.1999999999999999E-2</v>
      </c>
      <c r="T21" s="18" t="s">
        <v>36</v>
      </c>
      <c r="U21" s="22">
        <v>2.3E-2</v>
      </c>
      <c r="V21" s="22">
        <v>2.1999999999999999E-2</v>
      </c>
      <c r="W21" s="19">
        <v>43356</v>
      </c>
    </row>
    <row r="22" spans="1:23">
      <c r="A22" s="10">
        <v>43373</v>
      </c>
      <c r="B22" s="14">
        <f t="shared" si="1"/>
        <v>2.1999999999999999E-2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2.1999999999999999E-2</v>
      </c>
      <c r="P22" s="22">
        <v>2.3E-2</v>
      </c>
      <c r="Q22" s="19">
        <v>43315</v>
      </c>
      <c r="R22">
        <f t="shared" si="0"/>
        <v>2.1999999999999999E-2</v>
      </c>
      <c r="T22" s="18" t="s">
        <v>37</v>
      </c>
      <c r="U22" s="22">
        <v>2.1999999999999999E-2</v>
      </c>
      <c r="V22" s="22">
        <v>2.3E-2</v>
      </c>
      <c r="W22" s="19">
        <v>43322</v>
      </c>
    </row>
    <row r="23" spans="1:23">
      <c r="A23" s="10">
        <v>43465</v>
      </c>
      <c r="B23" s="14">
        <f t="shared" si="1"/>
        <v>2.1999999999999999E-2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2.1999999999999999E-2</v>
      </c>
      <c r="P23" s="22">
        <v>2.1999999999999999E-2</v>
      </c>
      <c r="Q23" s="19">
        <v>43286</v>
      </c>
      <c r="R23">
        <f t="shared" si="0"/>
        <v>2.1000000000000001E-2</v>
      </c>
      <c r="T23" s="18" t="s">
        <v>38</v>
      </c>
      <c r="U23" s="22">
        <v>2.1999999999999999E-2</v>
      </c>
      <c r="V23" s="22">
        <v>2.1999999999999999E-2</v>
      </c>
      <c r="W23" s="19">
        <v>43293</v>
      </c>
    </row>
    <row r="24" spans="1:23">
      <c r="A24" s="10">
        <v>43555</v>
      </c>
      <c r="B24" s="14">
        <f t="shared" si="1"/>
        <v>2.1000000000000001E-2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2.1000000000000001E-2</v>
      </c>
      <c r="P24" s="22">
        <v>2.1999999999999999E-2</v>
      </c>
      <c r="Q24" s="19">
        <v>43256</v>
      </c>
      <c r="R24">
        <f t="shared" si="0"/>
        <v>2.1000000000000001E-2</v>
      </c>
      <c r="T24" s="18" t="s">
        <v>39</v>
      </c>
      <c r="U24" s="22">
        <v>2.1000000000000001E-2</v>
      </c>
      <c r="V24" s="22">
        <v>2.1999999999999999E-2</v>
      </c>
      <c r="W24" s="19">
        <v>43263</v>
      </c>
    </row>
    <row r="25" spans="1:23">
      <c r="A25" s="10">
        <v>43646</v>
      </c>
      <c r="B25" s="14">
        <f t="shared" si="1"/>
        <v>0.02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2.1000000000000001E-2</v>
      </c>
      <c r="P25" s="22">
        <v>2.1000000000000001E-2</v>
      </c>
      <c r="Q25" s="19">
        <v>43223</v>
      </c>
      <c r="R25">
        <f t="shared" si="0"/>
        <v>1.9E-2</v>
      </c>
      <c r="T25" s="18" t="s">
        <v>40</v>
      </c>
      <c r="U25" s="22">
        <v>2.1000000000000001E-2</v>
      </c>
      <c r="V25" s="22">
        <v>2.1000000000000001E-2</v>
      </c>
      <c r="W25" s="19">
        <v>43230</v>
      </c>
    </row>
    <row r="26" spans="1:23">
      <c r="N26" s="10">
        <v>43220</v>
      </c>
      <c r="O26" s="22">
        <v>1.9E-2</v>
      </c>
      <c r="P26" s="22">
        <v>2.1000000000000001E-2</v>
      </c>
      <c r="Q26" s="19">
        <v>43194</v>
      </c>
      <c r="R26">
        <f t="shared" si="0"/>
        <v>1.7999999999999999E-2</v>
      </c>
      <c r="T26" s="18" t="s">
        <v>41</v>
      </c>
      <c r="U26" s="22">
        <v>1.9E-2</v>
      </c>
      <c r="V26" s="22">
        <v>2.1000000000000001E-2</v>
      </c>
      <c r="W26" s="19">
        <v>43201</v>
      </c>
    </row>
    <row r="27" spans="1:23">
      <c r="N27" s="10">
        <v>43190</v>
      </c>
      <c r="O27" s="22">
        <v>1.7999999999999999E-2</v>
      </c>
      <c r="P27" s="22">
        <v>1.9E-2</v>
      </c>
      <c r="Q27" s="19">
        <v>43164</v>
      </c>
      <c r="R27">
        <f t="shared" si="0"/>
        <v>1.7999999999999999E-2</v>
      </c>
      <c r="T27" s="18" t="s">
        <v>42</v>
      </c>
      <c r="U27" s="22">
        <v>1.7999999999999999E-2</v>
      </c>
      <c r="V27" s="22">
        <v>1.9E-2</v>
      </c>
      <c r="W27" s="19">
        <v>43172</v>
      </c>
    </row>
    <row r="28" spans="1:23">
      <c r="N28" s="10">
        <v>43159</v>
      </c>
      <c r="O28" s="22">
        <v>1.7999999999999999E-2</v>
      </c>
      <c r="P28" s="22">
        <v>1.7999999999999999E-2</v>
      </c>
      <c r="Q28" s="19">
        <v>43136</v>
      </c>
      <c r="R28">
        <f t="shared" si="0"/>
        <v>1.7000000000000001E-2</v>
      </c>
      <c r="T28" s="18" t="s">
        <v>43</v>
      </c>
      <c r="U28" s="22">
        <v>1.7999999999999999E-2</v>
      </c>
      <c r="V28" s="22">
        <v>1.7999999999999999E-2</v>
      </c>
      <c r="W28" s="19">
        <v>43145</v>
      </c>
    </row>
    <row r="29" spans="1:23">
      <c r="N29" s="10">
        <v>43131</v>
      </c>
      <c r="O29" s="22">
        <v>1.7000000000000001E-2</v>
      </c>
      <c r="P29" s="22">
        <v>1.7999999999999999E-2</v>
      </c>
      <c r="Q29" s="19">
        <v>43105</v>
      </c>
      <c r="R29">
        <f t="shared" si="0"/>
        <v>1.7999999999999999E-2</v>
      </c>
      <c r="T29" s="18" t="s">
        <v>44</v>
      </c>
      <c r="U29" s="22">
        <v>1.7000000000000001E-2</v>
      </c>
      <c r="V29" s="22">
        <v>1.7999999999999999E-2</v>
      </c>
      <c r="W29" s="19">
        <v>43112</v>
      </c>
    </row>
    <row r="30" spans="1:23">
      <c r="N30" s="10">
        <v>43100</v>
      </c>
      <c r="O30" s="22">
        <v>1.7999999999999999E-2</v>
      </c>
      <c r="P30" s="22">
        <v>1.7000000000000001E-2</v>
      </c>
      <c r="Q30" s="19">
        <v>43074</v>
      </c>
      <c r="R30">
        <f t="shared" si="0"/>
        <v>1.7000000000000001E-2</v>
      </c>
      <c r="T30" s="18" t="s">
        <v>45</v>
      </c>
      <c r="U30" s="22">
        <v>1.7999999999999999E-2</v>
      </c>
      <c r="V30" s="22">
        <v>1.7000000000000001E-2</v>
      </c>
      <c r="W30" s="19">
        <v>43082</v>
      </c>
    </row>
    <row r="31" spans="1:23">
      <c r="N31" s="10">
        <v>43069</v>
      </c>
      <c r="O31" s="22">
        <v>1.7000000000000001E-2</v>
      </c>
      <c r="P31" s="22">
        <v>1.7999999999999999E-2</v>
      </c>
      <c r="Q31" s="19">
        <v>43042</v>
      </c>
      <c r="R31">
        <f t="shared" si="0"/>
        <v>1.7000000000000001E-2</v>
      </c>
      <c r="T31" s="18" t="s">
        <v>46</v>
      </c>
      <c r="U31" s="22">
        <v>1.7000000000000001E-2</v>
      </c>
      <c r="V31" s="22">
        <v>1.7999999999999999E-2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1.7000000000000001E-2</v>
      </c>
      <c r="P32" s="22">
        <v>1.7000000000000001E-2</v>
      </c>
      <c r="Q32" s="19">
        <v>43012</v>
      </c>
      <c r="R32">
        <f t="shared" si="0"/>
        <v>1.7000000000000001E-2</v>
      </c>
      <c r="T32" s="18" t="s">
        <v>47</v>
      </c>
      <c r="U32" s="22">
        <v>1.7000000000000001E-2</v>
      </c>
      <c r="V32" s="22">
        <v>1.7000000000000001E-2</v>
      </c>
      <c r="W32" s="19">
        <v>43021</v>
      </c>
    </row>
    <row r="33" spans="5:23">
      <c r="E33" s="10"/>
      <c r="N33" s="10">
        <v>43008</v>
      </c>
      <c r="O33" s="22">
        <v>1.7000000000000001E-2</v>
      </c>
      <c r="P33" s="22">
        <v>1.7000000000000001E-2</v>
      </c>
      <c r="Q33" s="19">
        <v>42984</v>
      </c>
      <c r="R33">
        <f t="shared" si="0"/>
        <v>1.7000000000000001E-2</v>
      </c>
      <c r="T33" s="18" t="s">
        <v>48</v>
      </c>
      <c r="U33" s="22">
        <v>1.7000000000000001E-2</v>
      </c>
      <c r="V33" s="22">
        <v>1.7000000000000001E-2</v>
      </c>
      <c r="W33" s="19">
        <v>42992</v>
      </c>
    </row>
    <row r="34" spans="5:23">
      <c r="E34" s="10"/>
      <c r="N34" s="10">
        <v>42978</v>
      </c>
      <c r="O34" s="22">
        <v>1.7000000000000001E-2</v>
      </c>
      <c r="P34" s="22">
        <v>1.7000000000000001E-2</v>
      </c>
      <c r="Q34" s="19">
        <v>42950</v>
      </c>
      <c r="R34">
        <f t="shared" si="0"/>
        <v>1.7000000000000001E-2</v>
      </c>
      <c r="T34" s="18" t="s">
        <v>49</v>
      </c>
      <c r="U34" s="22">
        <v>1.7000000000000001E-2</v>
      </c>
      <c r="V34" s="22">
        <v>1.7000000000000001E-2</v>
      </c>
      <c r="W34" s="19">
        <v>42958</v>
      </c>
    </row>
    <row r="35" spans="5:23">
      <c r="E35" s="10"/>
      <c r="N35" s="10">
        <v>42947</v>
      </c>
      <c r="O35" s="22">
        <v>1.7000000000000001E-2</v>
      </c>
      <c r="P35" s="22">
        <v>1.7000000000000001E-2</v>
      </c>
      <c r="Q35" s="19">
        <v>42922</v>
      </c>
      <c r="R35">
        <f t="shared" si="0"/>
        <v>1.9E-2</v>
      </c>
      <c r="T35" s="18" t="s">
        <v>50</v>
      </c>
      <c r="U35" s="22">
        <v>1.7000000000000001E-2</v>
      </c>
      <c r="V35" s="22">
        <v>1.7000000000000001E-2</v>
      </c>
      <c r="W35" s="19">
        <v>42930</v>
      </c>
    </row>
    <row r="36" spans="5:23">
      <c r="E36" s="10"/>
      <c r="N36" s="10">
        <v>42916</v>
      </c>
      <c r="O36" s="22">
        <v>1.9E-2</v>
      </c>
      <c r="P36" s="22">
        <v>1.7000000000000001E-2</v>
      </c>
      <c r="Q36" s="19">
        <v>42891</v>
      </c>
      <c r="R36">
        <f t="shared" si="0"/>
        <v>0.02</v>
      </c>
      <c r="T36" s="18" t="s">
        <v>51</v>
      </c>
      <c r="U36" s="22">
        <v>1.9E-2</v>
      </c>
      <c r="V36" s="22">
        <v>1.7000000000000001E-2</v>
      </c>
      <c r="W36" s="19">
        <v>42900</v>
      </c>
    </row>
    <row r="37" spans="5:23">
      <c r="E37" s="10"/>
      <c r="N37" s="10">
        <v>42886</v>
      </c>
      <c r="O37" s="22">
        <v>0.02</v>
      </c>
      <c r="P37" s="22">
        <v>1.9E-2</v>
      </c>
      <c r="Q37" s="19">
        <v>42858</v>
      </c>
      <c r="R37">
        <f t="shared" si="0"/>
        <v>2.1999999999999999E-2</v>
      </c>
      <c r="T37" s="18" t="s">
        <v>52</v>
      </c>
      <c r="U37" s="22">
        <v>0.02</v>
      </c>
      <c r="V37" s="22">
        <v>1.9E-2</v>
      </c>
      <c r="W37" s="19">
        <v>42867</v>
      </c>
    </row>
    <row r="38" spans="5:23">
      <c r="E38" s="10"/>
      <c r="N38" s="10">
        <v>42855</v>
      </c>
      <c r="O38" s="22">
        <v>2.1999999999999999E-2</v>
      </c>
      <c r="P38" s="22">
        <v>0.02</v>
      </c>
      <c r="Q38" s="19">
        <v>42830</v>
      </c>
      <c r="T38" s="18" t="s">
        <v>53</v>
      </c>
      <c r="U38" s="22">
        <v>2.1999999999999999E-2</v>
      </c>
      <c r="V38" s="22">
        <v>0.02</v>
      </c>
      <c r="W38" s="19">
        <v>42839</v>
      </c>
    </row>
    <row r="39" spans="5:23">
      <c r="E39" s="10"/>
      <c r="N39" s="10">
        <v>42825</v>
      </c>
      <c r="O39" s="22">
        <v>2.3E-2</v>
      </c>
      <c r="P39" s="22">
        <v>2.1999999999999999E-2</v>
      </c>
      <c r="Q39" s="19">
        <v>42797</v>
      </c>
      <c r="T39" s="18" t="s">
        <v>54</v>
      </c>
      <c r="U39" s="22">
        <v>2.3E-2</v>
      </c>
      <c r="V39" s="22">
        <v>2.1999999999999999E-2</v>
      </c>
      <c r="W39" s="19">
        <v>42809</v>
      </c>
    </row>
    <row r="40" spans="5:23">
      <c r="E40" s="10"/>
      <c r="N40" s="10">
        <v>42794</v>
      </c>
      <c r="O40" s="22">
        <v>2.1999999999999999E-2</v>
      </c>
      <c r="P40" s="22">
        <v>2.3E-2</v>
      </c>
      <c r="Q40" s="19">
        <v>42769</v>
      </c>
      <c r="T40" s="18" t="s">
        <v>55</v>
      </c>
      <c r="U40" s="22">
        <v>2.1999999999999999E-2</v>
      </c>
      <c r="V40" s="22">
        <v>2.3E-2</v>
      </c>
      <c r="W40" s="19">
        <v>42781</v>
      </c>
    </row>
    <row r="41" spans="5:23">
      <c r="E41" s="10"/>
      <c r="N41" s="10">
        <v>42766</v>
      </c>
      <c r="O41" s="22">
        <v>2.1000000000000001E-2</v>
      </c>
      <c r="P41" s="22">
        <v>2.1999999999999999E-2</v>
      </c>
      <c r="Q41" s="19">
        <v>42740</v>
      </c>
      <c r="T41" s="18" t="s">
        <v>56</v>
      </c>
      <c r="U41" s="22">
        <v>2.1000000000000001E-2</v>
      </c>
      <c r="V41" s="22">
        <v>2.1999999999999999E-2</v>
      </c>
      <c r="W41" s="19">
        <v>42753</v>
      </c>
    </row>
    <row r="42" spans="5:23">
      <c r="E42" s="10"/>
      <c r="N42" s="10">
        <v>42735</v>
      </c>
      <c r="O42" s="22">
        <v>2.1999999999999999E-2</v>
      </c>
      <c r="P42" s="22">
        <v>2.1000000000000001E-2</v>
      </c>
      <c r="Q42" s="19">
        <v>42709</v>
      </c>
      <c r="T42" s="18" t="s">
        <v>57</v>
      </c>
      <c r="U42" s="22">
        <v>2.1999999999999999E-2</v>
      </c>
      <c r="V42" s="22">
        <v>2.1000000000000001E-2</v>
      </c>
      <c r="W42" s="19">
        <v>42719</v>
      </c>
    </row>
    <row r="43" spans="5:23">
      <c r="E43" s="10"/>
      <c r="N43" s="10">
        <v>42704</v>
      </c>
      <c r="O43" s="22">
        <v>2.1999999999999999E-2</v>
      </c>
      <c r="P43" s="22">
        <v>2.1999999999999999E-2</v>
      </c>
      <c r="Q43" s="19">
        <v>42677</v>
      </c>
      <c r="T43" s="18" t="s">
        <v>58</v>
      </c>
      <c r="U43" s="22">
        <v>2.1999999999999999E-2</v>
      </c>
      <c r="V43" s="22">
        <v>2.1999999999999999E-2</v>
      </c>
      <c r="W43" s="19">
        <v>42691</v>
      </c>
    </row>
    <row r="44" spans="5:23">
      <c r="E44" s="10"/>
      <c r="N44" s="10">
        <v>42674</v>
      </c>
      <c r="O44" s="22">
        <v>2.3E-2</v>
      </c>
      <c r="P44" s="22">
        <v>2.1999999999999999E-2</v>
      </c>
      <c r="Q44" s="19">
        <v>42648</v>
      </c>
      <c r="T44" s="18" t="s">
        <v>59</v>
      </c>
      <c r="U44" s="22">
        <v>2.3E-2</v>
      </c>
      <c r="V44" s="22">
        <v>2.1999999999999999E-2</v>
      </c>
      <c r="W44" s="19">
        <v>42661</v>
      </c>
    </row>
    <row r="45" spans="5:23">
      <c r="E45" s="10"/>
      <c r="N45" s="10">
        <v>42643</v>
      </c>
      <c r="O45" s="22">
        <v>2.1999999999999999E-2</v>
      </c>
      <c r="P45" s="22">
        <v>2.3E-2</v>
      </c>
      <c r="Q45" s="19">
        <v>42619</v>
      </c>
      <c r="T45" s="18" t="s">
        <v>60</v>
      </c>
      <c r="U45" s="22">
        <v>2.1999999999999999E-2</v>
      </c>
      <c r="V45" s="22">
        <v>2.3E-2</v>
      </c>
      <c r="W45" s="19">
        <v>42629</v>
      </c>
    </row>
    <row r="46" spans="5:23">
      <c r="E46" s="10"/>
      <c r="N46" s="10">
        <v>42613</v>
      </c>
      <c r="O46" s="22">
        <v>2.1999999999999999E-2</v>
      </c>
      <c r="P46" s="22">
        <v>2.1999999999999999E-2</v>
      </c>
      <c r="Q46" s="19">
        <v>42585</v>
      </c>
      <c r="T46" s="18" t="s">
        <v>61</v>
      </c>
      <c r="U46" s="22">
        <v>2.1999999999999999E-2</v>
      </c>
      <c r="V46" s="22">
        <v>2.1999999999999999E-2</v>
      </c>
      <c r="W46" s="19">
        <v>42598</v>
      </c>
    </row>
    <row r="47" spans="5:23">
      <c r="E47" s="10"/>
      <c r="N47" s="10">
        <v>42582</v>
      </c>
      <c r="O47" s="22">
        <v>2.1999999999999999E-2</v>
      </c>
      <c r="P47" s="22">
        <v>2.1999999999999999E-2</v>
      </c>
      <c r="Q47" s="19">
        <v>42557</v>
      </c>
      <c r="T47" s="18" t="s">
        <v>62</v>
      </c>
      <c r="U47" s="22">
        <v>2.1999999999999999E-2</v>
      </c>
      <c r="V47" s="22">
        <v>2.1999999999999999E-2</v>
      </c>
      <c r="W47" s="19">
        <v>42566</v>
      </c>
    </row>
    <row r="48" spans="5:23">
      <c r="E48" s="10"/>
      <c r="N48" s="10">
        <v>42551</v>
      </c>
      <c r="O48" s="22">
        <v>2.1000000000000001E-2</v>
      </c>
      <c r="P48" s="22">
        <v>2.1999999999999999E-2</v>
      </c>
      <c r="Q48" s="19">
        <v>42524</v>
      </c>
      <c r="T48" s="18" t="s">
        <v>63</v>
      </c>
      <c r="U48" s="22">
        <v>2.1000000000000001E-2</v>
      </c>
      <c r="V48" s="22">
        <v>2.1999999999999999E-2</v>
      </c>
      <c r="W48" s="19">
        <v>42537</v>
      </c>
    </row>
    <row r="49" spans="5:23">
      <c r="E49" s="10"/>
      <c r="N49" s="10">
        <v>42521</v>
      </c>
      <c r="O49" s="22">
        <v>2.1999999999999999E-2</v>
      </c>
      <c r="P49" s="22">
        <v>2.1000000000000001E-2</v>
      </c>
      <c r="Q49" s="19">
        <v>42494</v>
      </c>
      <c r="T49" s="18" t="s">
        <v>64</v>
      </c>
      <c r="U49" s="22">
        <v>2.1999999999999999E-2</v>
      </c>
      <c r="V49" s="22">
        <v>2.1000000000000001E-2</v>
      </c>
      <c r="W49" s="19">
        <v>42507</v>
      </c>
    </row>
    <row r="50" spans="5:23">
      <c r="E50" s="10"/>
      <c r="N50" s="10">
        <v>42490</v>
      </c>
      <c r="O50" s="22">
        <v>2.3E-2</v>
      </c>
      <c r="P50" s="22">
        <v>2.1999999999999999E-2</v>
      </c>
      <c r="Q50" s="19">
        <v>42465</v>
      </c>
      <c r="T50" s="18" t="s">
        <v>65</v>
      </c>
      <c r="U50" s="22">
        <v>2.3E-2</v>
      </c>
      <c r="V50" s="22">
        <v>2.1999999999999999E-2</v>
      </c>
      <c r="W50" s="19">
        <v>42474</v>
      </c>
    </row>
    <row r="51" spans="5:23">
      <c r="E51" s="10"/>
      <c r="N51" s="10">
        <v>42460</v>
      </c>
      <c r="O51" s="22">
        <v>2.1999999999999999E-2</v>
      </c>
      <c r="P51" s="22">
        <v>2.3E-2</v>
      </c>
      <c r="Q51" s="19">
        <v>42432</v>
      </c>
      <c r="T51" s="18" t="s">
        <v>66</v>
      </c>
      <c r="U51" s="22">
        <v>2.1999999999999999E-2</v>
      </c>
      <c r="V51" s="22">
        <v>2.3E-2</v>
      </c>
      <c r="W51" s="19">
        <v>42445</v>
      </c>
    </row>
    <row r="52" spans="5:23">
      <c r="E52" s="10"/>
      <c r="N52" s="10">
        <v>42429</v>
      </c>
      <c r="O52" s="22">
        <v>2.1000000000000001E-2</v>
      </c>
      <c r="P52" s="22">
        <v>2.1999999999999999E-2</v>
      </c>
      <c r="Q52" s="19">
        <v>42403</v>
      </c>
      <c r="T52" s="18" t="s">
        <v>67</v>
      </c>
      <c r="U52" s="22">
        <v>2.1000000000000001E-2</v>
      </c>
      <c r="V52" s="22">
        <v>2.1999999999999999E-2</v>
      </c>
      <c r="W52" s="19">
        <v>42419</v>
      </c>
    </row>
    <row r="53" spans="5:23">
      <c r="E53" s="10"/>
      <c r="N53" s="10">
        <v>42400</v>
      </c>
      <c r="O53" s="22">
        <v>0.02</v>
      </c>
      <c r="P53" s="22">
        <v>2.1000000000000001E-2</v>
      </c>
      <c r="Q53" s="19">
        <v>42375</v>
      </c>
      <c r="T53" s="18" t="s">
        <v>68</v>
      </c>
      <c r="U53" s="22">
        <v>0.02</v>
      </c>
      <c r="V53" s="22">
        <v>2.1000000000000001E-2</v>
      </c>
      <c r="W53" s="19">
        <v>42389</v>
      </c>
    </row>
    <row r="54" spans="5:23">
      <c r="N54" s="10">
        <v>42369</v>
      </c>
      <c r="O54" s="22">
        <v>1.9E-2</v>
      </c>
      <c r="P54" s="22">
        <v>0.02</v>
      </c>
      <c r="Q54" s="19">
        <v>42341</v>
      </c>
      <c r="T54" s="18" t="s">
        <v>69</v>
      </c>
      <c r="U54" s="22">
        <v>1.9E-2</v>
      </c>
      <c r="V54" s="22">
        <v>0.02</v>
      </c>
      <c r="W54" s="19">
        <v>42353</v>
      </c>
    </row>
    <row r="55" spans="5:23">
      <c r="N55" s="10">
        <v>42338</v>
      </c>
      <c r="O55" s="22">
        <v>1.9E-2</v>
      </c>
      <c r="P55" s="22">
        <v>1.9E-2</v>
      </c>
      <c r="Q55" s="19">
        <v>42312</v>
      </c>
      <c r="T55" s="18" t="s">
        <v>70</v>
      </c>
      <c r="U55" s="22">
        <v>1.9E-2</v>
      </c>
      <c r="V55" s="22">
        <v>1.9E-2</v>
      </c>
      <c r="W55" s="19">
        <v>42325</v>
      </c>
    </row>
    <row r="56" spans="5:23">
      <c r="N56" s="10">
        <v>42308</v>
      </c>
      <c r="O56" s="22">
        <v>1.7999999999999999E-2</v>
      </c>
      <c r="P56" s="22">
        <v>1.9E-2</v>
      </c>
      <c r="Q56" s="19">
        <v>42282</v>
      </c>
      <c r="T56" s="18" t="s">
        <v>71</v>
      </c>
      <c r="U56" s="22">
        <v>1.7999999999999999E-2</v>
      </c>
      <c r="V56" s="22">
        <v>1.9E-2</v>
      </c>
      <c r="W56" s="19">
        <v>42292</v>
      </c>
    </row>
    <row r="57" spans="5:23">
      <c r="N57" s="10">
        <v>42277</v>
      </c>
      <c r="O57" s="22">
        <v>1.7999999999999999E-2</v>
      </c>
      <c r="P57" s="22">
        <v>1.7999999999999999E-2</v>
      </c>
      <c r="Q57" s="19">
        <v>42250</v>
      </c>
      <c r="T57" s="18" t="s">
        <v>72</v>
      </c>
      <c r="U57" s="22">
        <v>1.7999999999999999E-2</v>
      </c>
      <c r="V57" s="22">
        <v>1.7999999999999999E-2</v>
      </c>
      <c r="W57" s="19">
        <v>42263</v>
      </c>
    </row>
    <row r="58" spans="5:23">
      <c r="N58" s="10">
        <v>42247</v>
      </c>
      <c r="O58" s="22">
        <v>1.7999999999999999E-2</v>
      </c>
      <c r="P58" s="22">
        <v>1.7999999999999999E-2</v>
      </c>
      <c r="Q58" s="19">
        <v>42221</v>
      </c>
      <c r="T58" s="18" t="s">
        <v>73</v>
      </c>
      <c r="U58" s="22">
        <v>1.7999999999999999E-2</v>
      </c>
      <c r="V58" s="22">
        <v>1.7999999999999999E-2</v>
      </c>
      <c r="W58" s="19">
        <v>42235</v>
      </c>
    </row>
    <row r="59" spans="5:23">
      <c r="N59" s="10">
        <v>42216</v>
      </c>
      <c r="O59" s="22">
        <v>1.7000000000000001E-2</v>
      </c>
      <c r="P59" s="22">
        <v>1.7999999999999999E-2</v>
      </c>
      <c r="Q59" s="19">
        <v>42191</v>
      </c>
      <c r="T59" s="18" t="s">
        <v>74</v>
      </c>
      <c r="U59" s="22">
        <v>1.7000000000000001E-2</v>
      </c>
      <c r="V59" s="22">
        <v>1.7999999999999999E-2</v>
      </c>
      <c r="W59" s="19">
        <v>42202</v>
      </c>
    </row>
    <row r="60" spans="5:23">
      <c r="N60" s="10">
        <v>42185</v>
      </c>
      <c r="O60" s="22">
        <v>1.7999999999999999E-2</v>
      </c>
      <c r="P60" s="22">
        <v>1.7000000000000001E-2</v>
      </c>
      <c r="Q60" s="19">
        <v>42158</v>
      </c>
      <c r="T60" s="18" t="s">
        <v>75</v>
      </c>
      <c r="U60" s="22">
        <v>1.7999999999999999E-2</v>
      </c>
      <c r="V60" s="22">
        <v>1.7000000000000001E-2</v>
      </c>
      <c r="W60" s="19">
        <v>42173</v>
      </c>
    </row>
    <row r="61" spans="5:23">
      <c r="N61" s="10">
        <v>42155</v>
      </c>
      <c r="O61" s="22">
        <v>1.7999999999999999E-2</v>
      </c>
      <c r="P61" s="22">
        <v>1.7999999999999999E-2</v>
      </c>
      <c r="Q61" s="19">
        <v>42129</v>
      </c>
      <c r="T61" s="18" t="s">
        <v>76</v>
      </c>
      <c r="U61" s="22">
        <v>1.7999999999999999E-2</v>
      </c>
      <c r="V61" s="22">
        <v>1.7999999999999999E-2</v>
      </c>
      <c r="W61" s="19">
        <v>42146</v>
      </c>
    </row>
    <row r="62" spans="5:23">
      <c r="N62" s="10">
        <v>42124</v>
      </c>
      <c r="O62" s="22">
        <v>1.7000000000000001E-2</v>
      </c>
      <c r="P62" s="22">
        <v>1.7999999999999999E-2</v>
      </c>
      <c r="Q62" s="19">
        <v>42100</v>
      </c>
      <c r="T62" s="18" t="s">
        <v>77</v>
      </c>
      <c r="U62" s="22">
        <v>1.7000000000000001E-2</v>
      </c>
      <c r="V62" s="22">
        <v>1.7999999999999999E-2</v>
      </c>
      <c r="W62" s="19">
        <v>42111</v>
      </c>
    </row>
    <row r="63" spans="5:23">
      <c r="N63" s="10">
        <v>42094</v>
      </c>
      <c r="O63" s="22">
        <v>1.6E-2</v>
      </c>
      <c r="P63" s="22">
        <v>1.7000000000000001E-2</v>
      </c>
      <c r="Q63" s="19">
        <v>42067</v>
      </c>
      <c r="T63" s="18" t="s">
        <v>78</v>
      </c>
      <c r="U63" s="22">
        <v>1.6E-2</v>
      </c>
      <c r="V63" s="22">
        <v>1.7000000000000001E-2</v>
      </c>
      <c r="W63" s="19">
        <v>42087</v>
      </c>
    </row>
    <row r="64" spans="5:23">
      <c r="N64" s="10">
        <v>42063</v>
      </c>
      <c r="O64" s="22">
        <v>1.6E-2</v>
      </c>
      <c r="P64" s="22">
        <v>1.6E-2</v>
      </c>
      <c r="Q64" s="19">
        <v>42039</v>
      </c>
      <c r="T64" s="18" t="s">
        <v>79</v>
      </c>
      <c r="U64" s="22">
        <v>1.6E-2</v>
      </c>
      <c r="V64" s="22">
        <v>1.6E-2</v>
      </c>
      <c r="W64" s="19">
        <v>42061</v>
      </c>
    </row>
    <row r="65" spans="14:23">
      <c r="N65" s="10">
        <v>42035</v>
      </c>
      <c r="O65" s="22">
        <v>1.7000000000000001E-2</v>
      </c>
      <c r="P65" s="22">
        <v>1.6E-2</v>
      </c>
      <c r="Q65" s="19">
        <v>42010</v>
      </c>
      <c r="T65" s="18" t="s">
        <v>80</v>
      </c>
      <c r="U65" s="22">
        <v>1.7000000000000001E-2</v>
      </c>
      <c r="V65" s="22">
        <v>1.6E-2</v>
      </c>
      <c r="W65" s="19">
        <v>42020</v>
      </c>
    </row>
    <row r="66" spans="14:23">
      <c r="N66" s="10">
        <v>42004</v>
      </c>
      <c r="O66" s="22">
        <v>1.7999999999999999E-2</v>
      </c>
      <c r="P66" s="22">
        <v>1.7000000000000001E-2</v>
      </c>
      <c r="Q66" s="19">
        <v>41976</v>
      </c>
      <c r="T66" s="18" t="s">
        <v>81</v>
      </c>
      <c r="U66" s="22">
        <v>1.7999999999999999E-2</v>
      </c>
      <c r="V66" s="22">
        <v>1.7000000000000001E-2</v>
      </c>
      <c r="W66" s="19">
        <v>41990</v>
      </c>
    </row>
    <row r="67" spans="14:23">
      <c r="N67" s="10">
        <v>41973</v>
      </c>
      <c r="O67" s="22">
        <v>1.7000000000000001E-2</v>
      </c>
      <c r="P67" s="22">
        <v>1.7999999999999999E-2</v>
      </c>
      <c r="Q67" s="19">
        <v>41948</v>
      </c>
      <c r="T67" s="18" t="s">
        <v>82</v>
      </c>
      <c r="U67" s="22">
        <v>1.7000000000000001E-2</v>
      </c>
      <c r="V67" s="22">
        <v>1.7999999999999999E-2</v>
      </c>
      <c r="W67" s="19">
        <v>41963</v>
      </c>
    </row>
    <row r="68" spans="14:23">
      <c r="N68" s="10">
        <v>41943</v>
      </c>
      <c r="O68" s="22">
        <v>1.7000000000000001E-2</v>
      </c>
      <c r="P68" s="22">
        <v>1.7000000000000001E-2</v>
      </c>
      <c r="Q68" s="19">
        <v>41915</v>
      </c>
      <c r="T68" s="18" t="s">
        <v>83</v>
      </c>
      <c r="U68" s="22">
        <v>1.7000000000000001E-2</v>
      </c>
      <c r="V68" s="22">
        <v>1.7000000000000001E-2</v>
      </c>
      <c r="W68" s="19">
        <v>41934</v>
      </c>
    </row>
    <row r="69" spans="14:23">
      <c r="N69" s="10">
        <v>41912</v>
      </c>
      <c r="O69" s="22">
        <v>1.9E-2</v>
      </c>
      <c r="P69" s="22">
        <v>1.7000000000000001E-2</v>
      </c>
      <c r="Q69" s="19">
        <v>41886</v>
      </c>
      <c r="T69" s="18" t="s">
        <v>84</v>
      </c>
      <c r="U69" s="22">
        <v>1.9E-2</v>
      </c>
      <c r="V69" s="22">
        <v>1.7000000000000001E-2</v>
      </c>
      <c r="W69" s="19">
        <v>41899</v>
      </c>
    </row>
    <row r="70" spans="14:23">
      <c r="N70" s="10">
        <v>41882</v>
      </c>
      <c r="O70" s="22">
        <v>1.9E-2</v>
      </c>
      <c r="P70" s="22">
        <v>1.9E-2</v>
      </c>
      <c r="Q70" s="19">
        <v>41856</v>
      </c>
      <c r="T70" s="18" t="s">
        <v>85</v>
      </c>
      <c r="U70" s="22">
        <v>1.9E-2</v>
      </c>
      <c r="V70" s="22">
        <v>1.9E-2</v>
      </c>
      <c r="W70" s="19">
        <v>41870</v>
      </c>
    </row>
    <row r="71" spans="14:23">
      <c r="N71" s="10">
        <v>41851</v>
      </c>
      <c r="O71" s="22">
        <v>1.9E-2</v>
      </c>
      <c r="P71" s="22">
        <v>1.9E-2</v>
      </c>
      <c r="Q71" s="19">
        <v>41823</v>
      </c>
      <c r="T71" s="18" t="s">
        <v>86</v>
      </c>
      <c r="U71" s="22">
        <v>1.9E-2</v>
      </c>
      <c r="V71" s="22">
        <v>1.9E-2</v>
      </c>
      <c r="W71" s="19">
        <v>41842</v>
      </c>
    </row>
    <row r="72" spans="14:23">
      <c r="N72" s="10">
        <v>41820</v>
      </c>
      <c r="O72" s="22">
        <v>1.7999999999999999E-2</v>
      </c>
      <c r="P72" s="22">
        <v>1.9E-2</v>
      </c>
      <c r="Q72" s="19">
        <v>41794</v>
      </c>
      <c r="T72" s="18" t="s">
        <v>87</v>
      </c>
      <c r="U72" s="22">
        <v>1.7999999999999999E-2</v>
      </c>
      <c r="V72" s="22">
        <v>1.9E-2</v>
      </c>
      <c r="W72" s="19">
        <v>41807</v>
      </c>
    </row>
    <row r="73" spans="14:23">
      <c r="N73" s="10">
        <v>41790</v>
      </c>
      <c r="O73" s="22">
        <v>1.6E-2</v>
      </c>
      <c r="P73" s="22">
        <v>1.7999999999999999E-2</v>
      </c>
      <c r="Q73" s="19">
        <v>41764</v>
      </c>
      <c r="T73" s="18" t="s">
        <v>88</v>
      </c>
      <c r="U73" s="22">
        <v>1.6E-2</v>
      </c>
      <c r="V73" s="22">
        <v>1.7999999999999999E-2</v>
      </c>
      <c r="W73" s="19">
        <v>41774</v>
      </c>
    </row>
    <row r="74" spans="14:23">
      <c r="N74" s="10">
        <v>41759</v>
      </c>
      <c r="O74" s="22">
        <v>1.6E-2</v>
      </c>
      <c r="P74" s="22">
        <v>1.6E-2</v>
      </c>
      <c r="Q74" s="19">
        <v>41732</v>
      </c>
      <c r="T74" s="18" t="s">
        <v>89</v>
      </c>
      <c r="U74" s="22">
        <v>1.6E-2</v>
      </c>
      <c r="V74" s="22">
        <v>1.6E-2</v>
      </c>
      <c r="W74" s="19">
        <v>41744</v>
      </c>
    </row>
    <row r="75" spans="14:23">
      <c r="N75" s="10">
        <v>41729</v>
      </c>
      <c r="O75" s="22">
        <v>1.6E-2</v>
      </c>
      <c r="P75" s="22">
        <v>1.6E-2</v>
      </c>
      <c r="Q75" s="19">
        <v>41703</v>
      </c>
      <c r="T75" s="18" t="s">
        <v>90</v>
      </c>
      <c r="U75" s="22">
        <v>1.6E-2</v>
      </c>
      <c r="V75" s="22">
        <v>1.6E-2</v>
      </c>
      <c r="W75" s="19">
        <v>41716</v>
      </c>
    </row>
    <row r="76" spans="14:23">
      <c r="N76" s="10">
        <v>41698</v>
      </c>
      <c r="O76" s="22">
        <v>1.7000000000000001E-2</v>
      </c>
      <c r="P76" s="22">
        <v>1.6E-2</v>
      </c>
      <c r="Q76" s="19">
        <v>41675</v>
      </c>
      <c r="T76" s="18" t="s">
        <v>91</v>
      </c>
      <c r="U76" s="22">
        <v>1.7000000000000001E-2</v>
      </c>
      <c r="V76" s="22">
        <v>1.6E-2</v>
      </c>
      <c r="W76" s="19">
        <v>41690</v>
      </c>
    </row>
    <row r="77" spans="14:23">
      <c r="N77" s="10">
        <v>41670</v>
      </c>
      <c r="O77" s="22">
        <v>1.7000000000000001E-2</v>
      </c>
      <c r="P77" s="22">
        <v>1.7000000000000001E-2</v>
      </c>
      <c r="Q77" s="19">
        <v>41645</v>
      </c>
      <c r="T77" s="18" t="s">
        <v>92</v>
      </c>
      <c r="U77" s="22">
        <v>1.7000000000000001E-2</v>
      </c>
      <c r="V77" s="22">
        <v>1.7000000000000001E-2</v>
      </c>
      <c r="W77" s="19">
        <v>41655</v>
      </c>
    </row>
    <row r="78" spans="14:23">
      <c r="N78" s="10">
        <v>41639</v>
      </c>
      <c r="O78" s="22">
        <v>1.7000000000000001E-2</v>
      </c>
      <c r="P78" s="22">
        <v>1.7000000000000001E-2</v>
      </c>
      <c r="Q78" s="19">
        <v>41612</v>
      </c>
      <c r="T78" s="18" t="s">
        <v>93</v>
      </c>
      <c r="U78" s="22">
        <v>1.7000000000000001E-2</v>
      </c>
      <c r="V78" s="22">
        <v>1.7000000000000001E-2</v>
      </c>
      <c r="W78" s="19">
        <v>41625</v>
      </c>
    </row>
    <row r="79" spans="14:23">
      <c r="N79" s="10">
        <v>41608</v>
      </c>
      <c r="O79" s="22">
        <v>1.7000000000000001E-2</v>
      </c>
      <c r="P79" s="22">
        <v>1.7000000000000001E-2</v>
      </c>
      <c r="Q79" s="19">
        <v>41583</v>
      </c>
      <c r="T79" s="18" t="s">
        <v>94</v>
      </c>
      <c r="U79" s="22">
        <v>1.7000000000000001E-2</v>
      </c>
      <c r="V79" s="22">
        <v>1.7000000000000001E-2</v>
      </c>
      <c r="W79" s="19">
        <v>41598</v>
      </c>
    </row>
    <row r="80" spans="14:23">
      <c r="N80" s="10">
        <v>41578</v>
      </c>
      <c r="O80" s="22">
        <v>1.7999999999999999E-2</v>
      </c>
      <c r="P80" s="22">
        <v>1.7000000000000001E-2</v>
      </c>
      <c r="Q80" s="19">
        <v>41550</v>
      </c>
      <c r="T80" s="18" t="s">
        <v>95</v>
      </c>
      <c r="U80" s="22">
        <v>1.7999999999999999E-2</v>
      </c>
      <c r="V80" s="22">
        <v>1.7000000000000001E-2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7108-7BEC-0B46-A969-49DAE6560B95}">
  <dimension ref="A1:Z102"/>
  <sheetViews>
    <sheetView workbookViewId="0">
      <selection activeCell="Y2" sqref="Y2:Z3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6">
      <c r="A1" s="27" t="s">
        <v>12</v>
      </c>
      <c r="B1" s="27"/>
      <c r="C1" s="27"/>
      <c r="D1" s="27"/>
      <c r="E1" s="27"/>
      <c r="F1" s="27"/>
      <c r="G1" s="27"/>
      <c r="O1" s="25" t="s">
        <v>13</v>
      </c>
      <c r="P1" s="25" t="s">
        <v>14</v>
      </c>
      <c r="Q1" s="3"/>
    </row>
    <row r="2" spans="1:26">
      <c r="A2" s="16"/>
      <c r="B2" s="27" t="s">
        <v>3</v>
      </c>
      <c r="C2" s="27"/>
      <c r="D2" s="27"/>
      <c r="E2" s="27" t="s">
        <v>4</v>
      </c>
      <c r="F2" s="27"/>
      <c r="G2" s="27"/>
      <c r="O2" s="24">
        <v>159.9</v>
      </c>
      <c r="P2" s="26" t="s">
        <v>15</v>
      </c>
      <c r="Q2" s="12" t="s">
        <v>15</v>
      </c>
      <c r="R2" t="e">
        <f>VLOOKUP(N2,N:O,2,FALSE)</f>
        <v>#N/A</v>
      </c>
      <c r="T2" s="18" t="s">
        <v>17</v>
      </c>
      <c r="U2" s="18" t="s">
        <v>246</v>
      </c>
      <c r="V2" s="18" t="s">
        <v>15</v>
      </c>
      <c r="W2" s="19">
        <v>43937</v>
      </c>
      <c r="Y2" t="str">
        <f>LEFT(U2,6)</f>
        <v>159.90</v>
      </c>
      <c r="Z2" t="str">
        <f>LEFT(V2,6)</f>
        <v>-</v>
      </c>
    </row>
    <row r="3" spans="1:26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4">
        <v>156.69999999999999</v>
      </c>
      <c r="P3" s="24">
        <v>159.9</v>
      </c>
      <c r="Q3" s="12">
        <v>43894</v>
      </c>
      <c r="R3">
        <f t="shared" ref="R3:R37" si="0">VLOOKUP(N4,N:O,2,FALSE)</f>
        <v>162.6</v>
      </c>
      <c r="T3" s="18" t="s">
        <v>18</v>
      </c>
      <c r="U3" s="18" t="s">
        <v>247</v>
      </c>
      <c r="V3" s="18" t="s">
        <v>246</v>
      </c>
      <c r="W3" s="19">
        <v>43908</v>
      </c>
      <c r="Y3" t="str">
        <f t="shared" ref="Y3:Z66" si="1">LEFT(U3,6)</f>
        <v>156.70</v>
      </c>
      <c r="Z3" t="str">
        <f t="shared" si="1"/>
        <v>159.90</v>
      </c>
    </row>
    <row r="4" spans="1:26">
      <c r="A4" s="10">
        <v>41729</v>
      </c>
      <c r="B4" s="14">
        <f>VLOOKUP(A4,N:P,3,FALSE)</f>
        <v>92.8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4">
        <v>162.6</v>
      </c>
      <c r="P4" s="24">
        <v>156.69999999999999</v>
      </c>
      <c r="Q4" s="12">
        <v>43866</v>
      </c>
      <c r="R4">
        <f t="shared" si="0"/>
        <v>138.1</v>
      </c>
      <c r="T4" s="18" t="s">
        <v>19</v>
      </c>
      <c r="U4" s="18" t="s">
        <v>248</v>
      </c>
      <c r="V4" s="18" t="s">
        <v>247</v>
      </c>
      <c r="W4" s="19">
        <v>43880</v>
      </c>
      <c r="Y4" t="str">
        <f t="shared" si="1"/>
        <v>162.60</v>
      </c>
      <c r="Z4" t="str">
        <f t="shared" si="1"/>
        <v>156.70</v>
      </c>
    </row>
    <row r="5" spans="1:26">
      <c r="A5" s="10">
        <v>41820</v>
      </c>
      <c r="B5" s="14">
        <f t="shared" ref="B5:B25" si="2">VLOOKUP(A5,N:P,3,FALSE)</f>
        <v>98.4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3">EDATE(I4,3)</f>
        <v>41820</v>
      </c>
      <c r="N5" s="10">
        <v>43861</v>
      </c>
      <c r="O5" s="24">
        <v>138.1</v>
      </c>
      <c r="P5" s="24">
        <v>162.6</v>
      </c>
      <c r="Q5" s="12">
        <v>43837</v>
      </c>
      <c r="R5">
        <f t="shared" si="0"/>
        <v>134</v>
      </c>
      <c r="T5" s="18" t="s">
        <v>20</v>
      </c>
      <c r="U5" s="18" t="s">
        <v>249</v>
      </c>
      <c r="V5" s="18" t="s">
        <v>248</v>
      </c>
      <c r="W5" s="19">
        <v>43847</v>
      </c>
      <c r="Y5" t="str">
        <f t="shared" si="1"/>
        <v>138.10</v>
      </c>
      <c r="Z5" t="str">
        <f t="shared" si="1"/>
        <v>162.60</v>
      </c>
    </row>
    <row r="6" spans="1:26">
      <c r="A6" s="10">
        <v>41912</v>
      </c>
      <c r="B6" s="14">
        <f t="shared" si="2"/>
        <v>95.6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3"/>
        <v>41912</v>
      </c>
      <c r="N6" s="10">
        <v>43830</v>
      </c>
      <c r="O6" s="24">
        <v>134</v>
      </c>
      <c r="P6" s="24">
        <v>138.1</v>
      </c>
      <c r="Q6" s="12">
        <v>43803</v>
      </c>
      <c r="R6">
        <f t="shared" si="0"/>
        <v>126.6</v>
      </c>
      <c r="T6" s="18" t="s">
        <v>21</v>
      </c>
      <c r="U6" s="18" t="s">
        <v>250</v>
      </c>
      <c r="V6" s="18" t="s">
        <v>249</v>
      </c>
      <c r="W6" s="19">
        <v>43816</v>
      </c>
      <c r="Y6" t="str">
        <f t="shared" si="1"/>
        <v>134.00</v>
      </c>
      <c r="Z6" t="str">
        <f t="shared" si="1"/>
        <v>138.10</v>
      </c>
    </row>
    <row r="7" spans="1:26">
      <c r="A7" s="10">
        <v>42004</v>
      </c>
      <c r="B7" s="14">
        <f t="shared" si="2"/>
        <v>102.8</v>
      </c>
      <c r="C7" s="3">
        <v>0</v>
      </c>
      <c r="D7" s="3"/>
      <c r="E7" s="3">
        <v>17.3</v>
      </c>
      <c r="F7" s="3">
        <v>1.7</v>
      </c>
      <c r="G7" s="3"/>
      <c r="I7" s="10">
        <f t="shared" si="3"/>
        <v>42003</v>
      </c>
      <c r="N7" s="10">
        <v>43799</v>
      </c>
      <c r="O7" s="24">
        <v>126.6</v>
      </c>
      <c r="P7" s="24">
        <v>134</v>
      </c>
      <c r="Q7" s="12">
        <v>43774</v>
      </c>
      <c r="R7">
        <f t="shared" si="0"/>
        <v>137.5</v>
      </c>
      <c r="T7" s="18" t="s">
        <v>22</v>
      </c>
      <c r="U7" s="18" t="s">
        <v>251</v>
      </c>
      <c r="V7" s="18" t="s">
        <v>250</v>
      </c>
      <c r="W7" s="19">
        <v>43788</v>
      </c>
      <c r="Y7" t="str">
        <f t="shared" si="1"/>
        <v>126.60</v>
      </c>
      <c r="Z7" t="str">
        <f t="shared" si="1"/>
        <v>134.00</v>
      </c>
    </row>
    <row r="8" spans="1:26">
      <c r="A8" s="10">
        <v>42094</v>
      </c>
      <c r="B8" s="14">
        <f t="shared" si="2"/>
        <v>90</v>
      </c>
      <c r="C8" s="3">
        <v>0</v>
      </c>
      <c r="D8" s="3"/>
      <c r="E8" s="3">
        <v>21</v>
      </c>
      <c r="F8" s="3">
        <v>2.1</v>
      </c>
      <c r="G8" s="3"/>
      <c r="I8" s="10">
        <f t="shared" si="3"/>
        <v>42093</v>
      </c>
      <c r="N8" s="10">
        <v>43769</v>
      </c>
      <c r="O8" s="24">
        <v>137.5</v>
      </c>
      <c r="P8" s="24">
        <v>126.6</v>
      </c>
      <c r="Q8" s="12">
        <v>43741</v>
      </c>
      <c r="R8">
        <f t="shared" si="0"/>
        <v>120.4</v>
      </c>
      <c r="T8" s="18" t="s">
        <v>23</v>
      </c>
      <c r="U8" s="18" t="s">
        <v>252</v>
      </c>
      <c r="V8" s="18" t="s">
        <v>251</v>
      </c>
      <c r="W8" s="19">
        <v>43755</v>
      </c>
      <c r="Y8" t="str">
        <f t="shared" si="1"/>
        <v>137.50</v>
      </c>
      <c r="Z8" t="str">
        <f t="shared" si="1"/>
        <v>126.60</v>
      </c>
    </row>
    <row r="9" spans="1:26">
      <c r="A9" s="10">
        <v>42185</v>
      </c>
      <c r="B9" s="14">
        <f t="shared" si="2"/>
        <v>107.2</v>
      </c>
      <c r="C9" s="3">
        <v>0</v>
      </c>
      <c r="D9" s="3"/>
      <c r="E9" s="3">
        <v>24.9</v>
      </c>
      <c r="F9" s="3">
        <v>3</v>
      </c>
      <c r="G9" s="3"/>
      <c r="I9" s="10">
        <f t="shared" si="3"/>
        <v>42185</v>
      </c>
      <c r="N9" s="10">
        <v>43738</v>
      </c>
      <c r="O9" s="24">
        <v>120.4</v>
      </c>
      <c r="P9" s="24">
        <v>137.5</v>
      </c>
      <c r="Q9" s="12">
        <v>43713</v>
      </c>
      <c r="R9">
        <f t="shared" si="0"/>
        <v>123.3</v>
      </c>
      <c r="T9" s="18" t="s">
        <v>24</v>
      </c>
      <c r="U9" s="18" t="s">
        <v>253</v>
      </c>
      <c r="V9" s="18" t="s">
        <v>252</v>
      </c>
      <c r="W9" s="19">
        <v>43726</v>
      </c>
      <c r="Y9" t="str">
        <f t="shared" si="1"/>
        <v>120.40</v>
      </c>
      <c r="Z9" t="str">
        <f t="shared" si="1"/>
        <v>137.50</v>
      </c>
    </row>
    <row r="10" spans="1:26">
      <c r="A10" s="10">
        <v>42277</v>
      </c>
      <c r="B10" s="14">
        <f t="shared" si="2"/>
        <v>113.2</v>
      </c>
      <c r="C10" s="3">
        <v>0</v>
      </c>
      <c r="D10" s="3"/>
      <c r="E10" s="3">
        <v>28.7</v>
      </c>
      <c r="F10" s="3">
        <v>3.4</v>
      </c>
      <c r="G10" s="3"/>
      <c r="I10" s="10">
        <f t="shared" si="3"/>
        <v>42277</v>
      </c>
      <c r="N10" s="10">
        <v>43708</v>
      </c>
      <c r="O10" s="24">
        <v>123.3</v>
      </c>
      <c r="P10" s="24">
        <v>120.4</v>
      </c>
      <c r="Q10" s="12">
        <v>43682</v>
      </c>
      <c r="R10">
        <f t="shared" si="0"/>
        <v>126.4</v>
      </c>
      <c r="T10" s="18" t="s">
        <v>25</v>
      </c>
      <c r="U10" s="18" t="s">
        <v>254</v>
      </c>
      <c r="V10" s="18" t="s">
        <v>253</v>
      </c>
      <c r="W10" s="19">
        <v>43693</v>
      </c>
      <c r="Y10" t="str">
        <f t="shared" si="1"/>
        <v>123.30</v>
      </c>
      <c r="Z10" t="str">
        <f t="shared" si="1"/>
        <v>120.40</v>
      </c>
    </row>
    <row r="11" spans="1:26">
      <c r="A11" s="10">
        <v>42369</v>
      </c>
      <c r="B11" s="14">
        <f t="shared" si="2"/>
        <v>117.6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3"/>
        <v>42368</v>
      </c>
      <c r="N11" s="10">
        <v>43677</v>
      </c>
      <c r="O11" s="24">
        <v>126.4</v>
      </c>
      <c r="P11" s="24">
        <v>123.3</v>
      </c>
      <c r="Q11" s="12">
        <v>43649</v>
      </c>
      <c r="R11">
        <f t="shared" si="0"/>
        <v>127</v>
      </c>
      <c r="T11" s="18" t="s">
        <v>26</v>
      </c>
      <c r="U11" s="18" t="s">
        <v>255</v>
      </c>
      <c r="V11" s="18" t="s">
        <v>254</v>
      </c>
      <c r="W11" s="19">
        <v>43663</v>
      </c>
      <c r="Y11" t="str">
        <f t="shared" si="1"/>
        <v>126.40</v>
      </c>
      <c r="Z11" t="str">
        <f t="shared" si="1"/>
        <v>123.30</v>
      </c>
    </row>
    <row r="12" spans="1:26">
      <c r="A12" s="10">
        <v>42460</v>
      </c>
      <c r="B12" s="14">
        <f t="shared" si="2"/>
        <v>119.4</v>
      </c>
      <c r="C12" s="3">
        <v>0</v>
      </c>
      <c r="D12" s="3"/>
      <c r="E12" s="3">
        <v>38.9</v>
      </c>
      <c r="F12" s="3">
        <v>4.7</v>
      </c>
      <c r="G12" s="3"/>
      <c r="I12" s="10">
        <f t="shared" si="3"/>
        <v>42459</v>
      </c>
      <c r="N12" s="10">
        <v>43646</v>
      </c>
      <c r="O12" s="24">
        <v>127</v>
      </c>
      <c r="P12" s="24">
        <v>126.4</v>
      </c>
      <c r="Q12" s="12">
        <v>43621</v>
      </c>
      <c r="R12">
        <f t="shared" si="0"/>
        <v>119.9</v>
      </c>
      <c r="T12" s="18" t="s">
        <v>27</v>
      </c>
      <c r="U12" s="18" t="s">
        <v>256</v>
      </c>
      <c r="V12" s="18" t="s">
        <v>255</v>
      </c>
      <c r="W12" s="19">
        <v>43634</v>
      </c>
      <c r="Y12" t="str">
        <f t="shared" si="1"/>
        <v>127.00</v>
      </c>
      <c r="Z12" t="str">
        <f t="shared" si="1"/>
        <v>126.40</v>
      </c>
    </row>
    <row r="13" spans="1:26">
      <c r="A13" s="10">
        <v>42551</v>
      </c>
      <c r="B13" s="14">
        <f t="shared" si="2"/>
        <v>112.8</v>
      </c>
      <c r="C13" s="3">
        <v>0</v>
      </c>
      <c r="D13" s="3"/>
      <c r="E13" s="3">
        <v>42.7</v>
      </c>
      <c r="F13" s="3">
        <v>6.2</v>
      </c>
      <c r="G13" s="3"/>
      <c r="I13" s="10">
        <f t="shared" si="3"/>
        <v>42551</v>
      </c>
      <c r="N13" s="10">
        <v>43616</v>
      </c>
      <c r="O13" s="24">
        <v>119.9</v>
      </c>
      <c r="P13" s="24">
        <v>127</v>
      </c>
      <c r="Q13" s="12">
        <v>43588</v>
      </c>
      <c r="R13">
        <f t="shared" si="0"/>
        <v>114.9</v>
      </c>
      <c r="T13" s="18" t="s">
        <v>28</v>
      </c>
      <c r="U13" s="18" t="s">
        <v>257</v>
      </c>
      <c r="V13" s="18" t="s">
        <v>256</v>
      </c>
      <c r="W13" s="19">
        <v>43601</v>
      </c>
      <c r="Y13" t="str">
        <f t="shared" si="1"/>
        <v>119.90</v>
      </c>
      <c r="Z13" t="str">
        <f t="shared" si="1"/>
        <v>127.00</v>
      </c>
    </row>
    <row r="14" spans="1:26">
      <c r="A14" s="10">
        <v>42643</v>
      </c>
      <c r="B14" s="14">
        <f t="shared" si="2"/>
        <v>116.4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3"/>
        <v>42643</v>
      </c>
      <c r="N14" s="10">
        <v>43585</v>
      </c>
      <c r="O14" s="24">
        <v>114.9</v>
      </c>
      <c r="P14" s="24">
        <v>119.9</v>
      </c>
      <c r="Q14" s="12">
        <v>43558</v>
      </c>
      <c r="R14">
        <f t="shared" si="0"/>
        <v>127.3</v>
      </c>
      <c r="T14" s="18" t="s">
        <v>29</v>
      </c>
      <c r="U14" s="18" t="s">
        <v>258</v>
      </c>
      <c r="V14" s="18" t="s">
        <v>257</v>
      </c>
      <c r="W14" s="19">
        <v>43574</v>
      </c>
      <c r="Y14" t="str">
        <f t="shared" si="1"/>
        <v>114.90</v>
      </c>
      <c r="Z14" t="str">
        <f t="shared" si="1"/>
        <v>119.90</v>
      </c>
    </row>
    <row r="15" spans="1:26">
      <c r="A15" s="10">
        <v>42735</v>
      </c>
      <c r="B15" s="14">
        <f t="shared" si="2"/>
        <v>114.9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3"/>
        <v>42734</v>
      </c>
      <c r="N15" s="10">
        <v>43555</v>
      </c>
      <c r="O15" s="24">
        <v>127.3</v>
      </c>
      <c r="P15" s="24">
        <v>114.9</v>
      </c>
      <c r="Q15" s="12">
        <v>43529</v>
      </c>
      <c r="R15">
        <f t="shared" si="0"/>
        <v>114</v>
      </c>
      <c r="T15" s="18" t="s">
        <v>30</v>
      </c>
      <c r="U15" s="18" t="s">
        <v>259</v>
      </c>
      <c r="V15" s="18" t="s">
        <v>258</v>
      </c>
      <c r="W15" s="19">
        <v>43550</v>
      </c>
      <c r="Y15" t="str">
        <f t="shared" si="1"/>
        <v>127.30</v>
      </c>
      <c r="Z15" t="str">
        <f t="shared" si="1"/>
        <v>114.90</v>
      </c>
    </row>
    <row r="16" spans="1:26">
      <c r="A16" s="10">
        <v>42825</v>
      </c>
      <c r="B16" s="14">
        <f t="shared" si="2"/>
        <v>128.80000000000001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3"/>
        <v>42824</v>
      </c>
      <c r="N16" s="10">
        <v>43524</v>
      </c>
      <c r="O16" s="24">
        <v>114</v>
      </c>
      <c r="P16" s="24">
        <v>127.3</v>
      </c>
      <c r="Q16" s="12">
        <v>43501</v>
      </c>
      <c r="R16">
        <f t="shared" si="0"/>
        <v>120.6</v>
      </c>
      <c r="T16" s="18" t="s">
        <v>31</v>
      </c>
      <c r="U16" s="18" t="s">
        <v>260</v>
      </c>
      <c r="V16" s="18" t="s">
        <v>259</v>
      </c>
      <c r="W16" s="19">
        <v>43532</v>
      </c>
      <c r="Y16" t="str">
        <f t="shared" si="1"/>
        <v>114.00</v>
      </c>
      <c r="Z16" t="str">
        <f t="shared" si="1"/>
        <v>127.30</v>
      </c>
    </row>
    <row r="17" spans="1:26">
      <c r="A17" s="10">
        <v>42916</v>
      </c>
      <c r="B17" s="14">
        <f t="shared" si="2"/>
        <v>112.9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3"/>
        <v>42916</v>
      </c>
      <c r="N17" s="10">
        <v>43496</v>
      </c>
      <c r="O17" s="24">
        <v>120.6</v>
      </c>
      <c r="P17" s="24">
        <v>114</v>
      </c>
      <c r="Q17" s="12">
        <v>43472</v>
      </c>
      <c r="R17">
        <f t="shared" si="0"/>
        <v>121.7</v>
      </c>
      <c r="T17" s="18" t="s">
        <v>32</v>
      </c>
      <c r="U17" s="18" t="s">
        <v>261</v>
      </c>
      <c r="V17" s="18" t="s">
        <v>260</v>
      </c>
      <c r="W17" s="19">
        <v>43482</v>
      </c>
      <c r="Y17" t="str">
        <f t="shared" si="1"/>
        <v>120.60</v>
      </c>
      <c r="Z17" t="str">
        <f t="shared" si="1"/>
        <v>114.00</v>
      </c>
    </row>
    <row r="18" spans="1:26">
      <c r="A18" s="10">
        <v>43008</v>
      </c>
      <c r="B18" s="14">
        <f t="shared" si="2"/>
        <v>117.2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3"/>
        <v>43008</v>
      </c>
      <c r="N18" s="10">
        <v>43465</v>
      </c>
      <c r="O18" s="24">
        <v>121.7</v>
      </c>
      <c r="P18" s="24">
        <v>120.6</v>
      </c>
      <c r="Q18" s="12">
        <v>43439</v>
      </c>
      <c r="R18">
        <f t="shared" si="0"/>
        <v>123.7</v>
      </c>
      <c r="T18" s="18" t="s">
        <v>33</v>
      </c>
      <c r="U18" s="18" t="s">
        <v>262</v>
      </c>
      <c r="V18" s="18" t="s">
        <v>261</v>
      </c>
      <c r="W18" s="19">
        <v>43452</v>
      </c>
      <c r="Y18" t="str">
        <f t="shared" si="1"/>
        <v>121.70</v>
      </c>
      <c r="Z18" t="str">
        <f t="shared" si="1"/>
        <v>120.60</v>
      </c>
    </row>
    <row r="19" spans="1:26">
      <c r="A19" s="10">
        <v>43100</v>
      </c>
      <c r="B19" s="14">
        <f t="shared" si="2"/>
        <v>129.9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3"/>
        <v>43099</v>
      </c>
      <c r="N19" s="10">
        <v>43434</v>
      </c>
      <c r="O19" s="24">
        <v>123.7</v>
      </c>
      <c r="P19" s="24">
        <v>121.7</v>
      </c>
      <c r="Q19" s="12">
        <v>43409</v>
      </c>
      <c r="R19">
        <f t="shared" si="0"/>
        <v>128</v>
      </c>
      <c r="T19" s="18" t="s">
        <v>34</v>
      </c>
      <c r="U19" s="18" t="s">
        <v>263</v>
      </c>
      <c r="V19" s="18" t="s">
        <v>262</v>
      </c>
      <c r="W19" s="19">
        <v>43424</v>
      </c>
      <c r="Y19" t="str">
        <f t="shared" si="1"/>
        <v>123.70</v>
      </c>
      <c r="Z19" t="str">
        <f t="shared" si="1"/>
        <v>121.70</v>
      </c>
    </row>
    <row r="20" spans="1:26">
      <c r="A20" s="10">
        <v>43190</v>
      </c>
      <c r="B20" s="14">
        <f t="shared" si="2"/>
        <v>129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3"/>
        <v>43189</v>
      </c>
      <c r="N20" s="10">
        <v>43404</v>
      </c>
      <c r="O20" s="24">
        <v>128</v>
      </c>
      <c r="P20" s="24">
        <v>123.7</v>
      </c>
      <c r="Q20" s="12">
        <v>43376</v>
      </c>
      <c r="R20">
        <f t="shared" si="0"/>
        <v>118.4</v>
      </c>
      <c r="T20" s="18" t="s">
        <v>35</v>
      </c>
      <c r="U20" s="18" t="s">
        <v>264</v>
      </c>
      <c r="V20" s="18" t="s">
        <v>263</v>
      </c>
      <c r="W20" s="19">
        <v>43390</v>
      </c>
      <c r="Y20" t="str">
        <f t="shared" si="1"/>
        <v>128.00</v>
      </c>
      <c r="Z20" t="str">
        <f t="shared" si="1"/>
        <v>123.70</v>
      </c>
    </row>
    <row r="21" spans="1:26">
      <c r="A21" s="10">
        <v>43281</v>
      </c>
      <c r="B21" s="14">
        <f t="shared" si="2"/>
        <v>132.9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3"/>
        <v>43281</v>
      </c>
      <c r="N21" s="10">
        <v>43373</v>
      </c>
      <c r="O21" s="24">
        <v>118.4</v>
      </c>
      <c r="P21" s="24">
        <v>128</v>
      </c>
      <c r="Q21" s="19">
        <v>43349</v>
      </c>
      <c r="R21">
        <f t="shared" si="0"/>
        <v>117.7</v>
      </c>
      <c r="T21" s="18" t="s">
        <v>36</v>
      </c>
      <c r="U21" s="18" t="s">
        <v>265</v>
      </c>
      <c r="V21" s="18" t="s">
        <v>264</v>
      </c>
      <c r="W21" s="19">
        <v>43362</v>
      </c>
      <c r="Y21" t="str">
        <f t="shared" si="1"/>
        <v>118.40</v>
      </c>
      <c r="Z21" t="str">
        <f t="shared" si="1"/>
        <v>128.00</v>
      </c>
    </row>
    <row r="22" spans="1:26">
      <c r="A22" s="10">
        <v>43373</v>
      </c>
      <c r="B22" s="14">
        <f t="shared" si="2"/>
        <v>128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3"/>
        <v>43373</v>
      </c>
      <c r="N22" s="10">
        <v>43343</v>
      </c>
      <c r="O22" s="24">
        <v>117.7</v>
      </c>
      <c r="P22" s="24">
        <v>118.4</v>
      </c>
      <c r="Q22" s="19">
        <v>43315</v>
      </c>
      <c r="R22">
        <f t="shared" si="0"/>
        <v>132.9</v>
      </c>
      <c r="T22" s="18" t="s">
        <v>37</v>
      </c>
      <c r="U22" s="18" t="s">
        <v>266</v>
      </c>
      <c r="V22" s="18" t="s">
        <v>265</v>
      </c>
      <c r="W22" s="19">
        <v>43328</v>
      </c>
      <c r="Y22" t="str">
        <f t="shared" si="1"/>
        <v>117.70</v>
      </c>
      <c r="Z22" t="str">
        <f t="shared" si="1"/>
        <v>118.40</v>
      </c>
    </row>
    <row r="23" spans="1:26">
      <c r="A23" s="10">
        <v>43465</v>
      </c>
      <c r="B23" s="14">
        <f t="shared" si="2"/>
        <v>120.6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3"/>
        <v>43464</v>
      </c>
      <c r="N23" s="10">
        <v>43312</v>
      </c>
      <c r="O23" s="24">
        <v>132.9</v>
      </c>
      <c r="P23" s="24">
        <v>117.7</v>
      </c>
      <c r="Q23" s="19">
        <v>43286</v>
      </c>
      <c r="R23">
        <f t="shared" si="0"/>
        <v>128.6</v>
      </c>
      <c r="T23" s="18" t="s">
        <v>38</v>
      </c>
      <c r="U23" s="18" t="s">
        <v>267</v>
      </c>
      <c r="V23" s="18" t="s">
        <v>266</v>
      </c>
      <c r="W23" s="19">
        <v>43299</v>
      </c>
      <c r="Y23" t="str">
        <f t="shared" si="1"/>
        <v>132.90</v>
      </c>
      <c r="Z23" t="str">
        <f t="shared" si="1"/>
        <v>117.70</v>
      </c>
    </row>
    <row r="24" spans="1:26">
      <c r="A24" s="10">
        <v>43555</v>
      </c>
      <c r="B24" s="14">
        <f t="shared" si="2"/>
        <v>114.9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3"/>
        <v>43554</v>
      </c>
      <c r="N24" s="10">
        <v>43281</v>
      </c>
      <c r="O24" s="24">
        <v>128.6</v>
      </c>
      <c r="P24" s="24">
        <v>132.9</v>
      </c>
      <c r="Q24" s="19">
        <v>43256</v>
      </c>
      <c r="R24">
        <f t="shared" si="0"/>
        <v>132.69999999999999</v>
      </c>
      <c r="T24" s="18" t="s">
        <v>39</v>
      </c>
      <c r="U24" s="18" t="s">
        <v>268</v>
      </c>
      <c r="V24" s="18" t="s">
        <v>267</v>
      </c>
      <c r="W24" s="19">
        <v>43270</v>
      </c>
      <c r="Y24" t="str">
        <f t="shared" si="1"/>
        <v>128.60</v>
      </c>
      <c r="Z24" t="str">
        <f t="shared" si="1"/>
        <v>132.90</v>
      </c>
    </row>
    <row r="25" spans="1:26">
      <c r="A25" s="10">
        <v>43646</v>
      </c>
      <c r="B25" s="14">
        <f t="shared" si="2"/>
        <v>126.4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3"/>
        <v>43646</v>
      </c>
      <c r="N25" s="10">
        <v>43251</v>
      </c>
      <c r="O25" s="24">
        <v>132.69999999999999</v>
      </c>
      <c r="P25" s="24">
        <v>128.6</v>
      </c>
      <c r="Q25" s="19">
        <v>43223</v>
      </c>
      <c r="R25">
        <f t="shared" si="0"/>
        <v>129</v>
      </c>
      <c r="T25" s="18" t="s">
        <v>40</v>
      </c>
      <c r="U25" s="18" t="s">
        <v>269</v>
      </c>
      <c r="V25" s="18" t="s">
        <v>268</v>
      </c>
      <c r="W25" s="19">
        <v>43236</v>
      </c>
      <c r="Y25" t="str">
        <f t="shared" si="1"/>
        <v>132.70</v>
      </c>
      <c r="Z25" t="str">
        <f t="shared" si="1"/>
        <v>128.60</v>
      </c>
    </row>
    <row r="26" spans="1:26">
      <c r="N26" s="10">
        <v>43220</v>
      </c>
      <c r="O26" s="24">
        <v>129</v>
      </c>
      <c r="P26" s="24">
        <v>132.69999999999999</v>
      </c>
      <c r="Q26" s="19">
        <v>43194</v>
      </c>
      <c r="R26">
        <f t="shared" si="0"/>
        <v>133.9</v>
      </c>
      <c r="T26" s="18" t="s">
        <v>41</v>
      </c>
      <c r="U26" s="18" t="s">
        <v>270</v>
      </c>
      <c r="V26" s="18" t="s">
        <v>269</v>
      </c>
      <c r="W26" s="19">
        <v>43207</v>
      </c>
      <c r="Y26" t="str">
        <f t="shared" si="1"/>
        <v>129.00</v>
      </c>
      <c r="Z26" t="str">
        <f t="shared" si="1"/>
        <v>132.70</v>
      </c>
    </row>
    <row r="27" spans="1:26">
      <c r="N27" s="10">
        <v>43190</v>
      </c>
      <c r="O27" s="24">
        <v>133.9</v>
      </c>
      <c r="P27" s="24">
        <v>129</v>
      </c>
      <c r="Q27" s="19">
        <v>43164</v>
      </c>
      <c r="R27">
        <f t="shared" si="0"/>
        <v>120.7</v>
      </c>
      <c r="T27" s="18" t="s">
        <v>42</v>
      </c>
      <c r="U27" s="18" t="s">
        <v>271</v>
      </c>
      <c r="V27" s="18" t="s">
        <v>270</v>
      </c>
      <c r="W27" s="19">
        <v>43175</v>
      </c>
      <c r="Y27" t="str">
        <f t="shared" si="1"/>
        <v>133.90</v>
      </c>
      <c r="Z27" t="str">
        <f t="shared" si="1"/>
        <v>129.00</v>
      </c>
    </row>
    <row r="28" spans="1:26">
      <c r="N28" s="10">
        <v>43159</v>
      </c>
      <c r="O28" s="24">
        <v>120.7</v>
      </c>
      <c r="P28" s="24">
        <v>133.9</v>
      </c>
      <c r="Q28" s="19">
        <v>43136</v>
      </c>
      <c r="R28">
        <f t="shared" si="0"/>
        <v>129.9</v>
      </c>
      <c r="T28" s="18" t="s">
        <v>43</v>
      </c>
      <c r="U28" s="18" t="s">
        <v>272</v>
      </c>
      <c r="V28" s="18" t="s">
        <v>271</v>
      </c>
      <c r="W28" s="19">
        <v>43147</v>
      </c>
      <c r="Y28" t="str">
        <f t="shared" si="1"/>
        <v>120.70</v>
      </c>
      <c r="Z28" t="str">
        <f t="shared" si="1"/>
        <v>133.90</v>
      </c>
    </row>
    <row r="29" spans="1:26">
      <c r="N29" s="10">
        <v>43131</v>
      </c>
      <c r="O29" s="24">
        <v>129.9</v>
      </c>
      <c r="P29" s="24">
        <v>120.7</v>
      </c>
      <c r="Q29" s="19">
        <v>43105</v>
      </c>
      <c r="R29">
        <f t="shared" si="0"/>
        <v>126.1</v>
      </c>
      <c r="T29" s="18" t="s">
        <v>44</v>
      </c>
      <c r="U29" s="18" t="s">
        <v>273</v>
      </c>
      <c r="V29" s="18" t="s">
        <v>272</v>
      </c>
      <c r="W29" s="19">
        <v>43118</v>
      </c>
      <c r="Y29" t="str">
        <f t="shared" si="1"/>
        <v>129.90</v>
      </c>
      <c r="Z29" t="str">
        <f t="shared" si="1"/>
        <v>120.70</v>
      </c>
    </row>
    <row r="30" spans="1:26">
      <c r="N30" s="10">
        <v>43100</v>
      </c>
      <c r="O30" s="24">
        <v>126.1</v>
      </c>
      <c r="P30" s="24">
        <v>129.9</v>
      </c>
      <c r="Q30" s="19">
        <v>43074</v>
      </c>
      <c r="R30">
        <f t="shared" si="0"/>
        <v>115.9</v>
      </c>
      <c r="T30" s="18" t="s">
        <v>45</v>
      </c>
      <c r="U30" s="18" t="s">
        <v>274</v>
      </c>
      <c r="V30" s="18" t="s">
        <v>273</v>
      </c>
      <c r="W30" s="19">
        <v>43088</v>
      </c>
      <c r="Y30" t="str">
        <f t="shared" si="1"/>
        <v>126.10</v>
      </c>
      <c r="Z30" t="str">
        <f t="shared" si="1"/>
        <v>129.90</v>
      </c>
    </row>
    <row r="31" spans="1:26">
      <c r="N31" s="10">
        <v>43069</v>
      </c>
      <c r="O31" s="24">
        <v>115.9</v>
      </c>
      <c r="P31" s="24">
        <v>126.1</v>
      </c>
      <c r="Q31" s="19">
        <v>43042</v>
      </c>
      <c r="R31">
        <f t="shared" si="0"/>
        <v>117.2</v>
      </c>
      <c r="T31" s="18" t="s">
        <v>46</v>
      </c>
      <c r="U31" s="18" t="s">
        <v>275</v>
      </c>
      <c r="V31" s="18" t="s">
        <v>274</v>
      </c>
      <c r="W31" s="19">
        <v>43056</v>
      </c>
      <c r="Y31" t="str">
        <f t="shared" si="1"/>
        <v>115.90</v>
      </c>
      <c r="Z31" t="str">
        <f t="shared" si="1"/>
        <v>126.10</v>
      </c>
    </row>
    <row r="32" spans="1:26" ht="18">
      <c r="E32" s="10"/>
      <c r="J32" s="15" t="s">
        <v>455</v>
      </c>
      <c r="N32" s="10">
        <v>43039</v>
      </c>
      <c r="O32" s="24">
        <v>117.2</v>
      </c>
      <c r="P32" s="24">
        <v>115.9</v>
      </c>
      <c r="Q32" s="19">
        <v>43012</v>
      </c>
      <c r="R32">
        <f t="shared" si="0"/>
        <v>118.5</v>
      </c>
      <c r="T32" s="18" t="s">
        <v>47</v>
      </c>
      <c r="U32" s="18" t="s">
        <v>276</v>
      </c>
      <c r="V32" s="18" t="s">
        <v>275</v>
      </c>
      <c r="W32" s="19">
        <v>43026</v>
      </c>
      <c r="Y32" t="str">
        <f t="shared" si="1"/>
        <v>117.20</v>
      </c>
      <c r="Z32" t="str">
        <f t="shared" si="1"/>
        <v>115.90</v>
      </c>
    </row>
    <row r="33" spans="5:26">
      <c r="E33" s="10"/>
      <c r="N33" s="10">
        <v>43008</v>
      </c>
      <c r="O33" s="24">
        <v>118.5</v>
      </c>
      <c r="P33" s="24">
        <v>117.2</v>
      </c>
      <c r="Q33" s="19">
        <v>42984</v>
      </c>
      <c r="R33">
        <f t="shared" si="0"/>
        <v>121.7</v>
      </c>
      <c r="T33" s="18" t="s">
        <v>48</v>
      </c>
      <c r="U33" s="18" t="s">
        <v>277</v>
      </c>
      <c r="V33" s="18" t="s">
        <v>276</v>
      </c>
      <c r="W33" s="19">
        <v>42997</v>
      </c>
      <c r="Y33" t="str">
        <f t="shared" si="1"/>
        <v>118.50</v>
      </c>
      <c r="Z33" t="str">
        <f t="shared" si="1"/>
        <v>117.20</v>
      </c>
    </row>
    <row r="34" spans="5:26">
      <c r="E34" s="10"/>
      <c r="N34" s="10">
        <v>42978</v>
      </c>
      <c r="O34" s="24">
        <v>121.7</v>
      </c>
      <c r="P34" s="24">
        <v>118.5</v>
      </c>
      <c r="Q34" s="19">
        <v>42950</v>
      </c>
      <c r="R34">
        <f t="shared" si="0"/>
        <v>112.9</v>
      </c>
      <c r="T34" s="18" t="s">
        <v>49</v>
      </c>
      <c r="U34" s="18" t="s">
        <v>262</v>
      </c>
      <c r="V34" s="18" t="s">
        <v>277</v>
      </c>
      <c r="W34" s="19">
        <v>42963</v>
      </c>
      <c r="Y34" t="str">
        <f t="shared" si="1"/>
        <v>121.70</v>
      </c>
      <c r="Z34" t="str">
        <f t="shared" si="1"/>
        <v>118.50</v>
      </c>
    </row>
    <row r="35" spans="5:26">
      <c r="E35" s="10"/>
      <c r="N35" s="10">
        <v>42947</v>
      </c>
      <c r="O35" s="24">
        <v>112.9</v>
      </c>
      <c r="P35" s="24">
        <v>121.7</v>
      </c>
      <c r="Q35" s="19">
        <v>42922</v>
      </c>
      <c r="R35">
        <f t="shared" si="0"/>
        <v>115.4</v>
      </c>
      <c r="T35" s="18" t="s">
        <v>50</v>
      </c>
      <c r="U35" s="18" t="s">
        <v>278</v>
      </c>
      <c r="V35" s="18" t="s">
        <v>262</v>
      </c>
      <c r="W35" s="19">
        <v>42935</v>
      </c>
      <c r="Y35" t="str">
        <f t="shared" si="1"/>
        <v>112.90</v>
      </c>
      <c r="Z35" t="str">
        <f t="shared" si="1"/>
        <v>121.70</v>
      </c>
    </row>
    <row r="36" spans="5:26">
      <c r="E36" s="10"/>
      <c r="N36" s="10">
        <v>42916</v>
      </c>
      <c r="O36" s="24">
        <v>115.4</v>
      </c>
      <c r="P36" s="24">
        <v>112.9</v>
      </c>
      <c r="Q36" s="19">
        <v>42891</v>
      </c>
      <c r="R36">
        <f t="shared" si="0"/>
        <v>118.9</v>
      </c>
      <c r="T36" s="18" t="s">
        <v>51</v>
      </c>
      <c r="U36" s="18" t="s">
        <v>279</v>
      </c>
      <c r="V36" s="18" t="s">
        <v>278</v>
      </c>
      <c r="W36" s="19">
        <v>42902</v>
      </c>
      <c r="Y36" t="str">
        <f t="shared" si="1"/>
        <v>115.40</v>
      </c>
      <c r="Z36" t="str">
        <f t="shared" si="1"/>
        <v>112.90</v>
      </c>
    </row>
    <row r="37" spans="5:26">
      <c r="E37" s="10"/>
      <c r="N37" s="10">
        <v>42886</v>
      </c>
      <c r="O37" s="24">
        <v>118.9</v>
      </c>
      <c r="P37" s="24">
        <v>115.4</v>
      </c>
      <c r="Q37" s="19">
        <v>42858</v>
      </c>
      <c r="R37">
        <f t="shared" si="0"/>
        <v>128.80000000000001</v>
      </c>
      <c r="T37" s="18" t="s">
        <v>52</v>
      </c>
      <c r="U37" s="18" t="s">
        <v>280</v>
      </c>
      <c r="V37" s="18" t="s">
        <v>279</v>
      </c>
      <c r="W37" s="19">
        <v>42871</v>
      </c>
      <c r="Y37" t="str">
        <f t="shared" si="1"/>
        <v>118.90</v>
      </c>
      <c r="Z37" t="str">
        <f t="shared" si="1"/>
        <v>115.40</v>
      </c>
    </row>
    <row r="38" spans="5:26">
      <c r="E38" s="10"/>
      <c r="N38" s="10">
        <v>42855</v>
      </c>
      <c r="O38" s="24">
        <v>128.80000000000001</v>
      </c>
      <c r="P38" s="24">
        <v>118.9</v>
      </c>
      <c r="Q38" s="19">
        <v>42830</v>
      </c>
      <c r="T38" s="18" t="s">
        <v>53</v>
      </c>
      <c r="U38" s="18" t="s">
        <v>281</v>
      </c>
      <c r="V38" s="18" t="s">
        <v>280</v>
      </c>
      <c r="W38" s="19">
        <v>42843</v>
      </c>
      <c r="Y38" t="str">
        <f t="shared" si="1"/>
        <v>128.80</v>
      </c>
      <c r="Z38" t="str">
        <f t="shared" si="1"/>
        <v>118.90</v>
      </c>
    </row>
    <row r="39" spans="5:26">
      <c r="E39" s="10"/>
      <c r="N39" s="10">
        <v>42825</v>
      </c>
      <c r="O39" s="24">
        <v>123.6</v>
      </c>
      <c r="P39" s="24">
        <v>128.80000000000001</v>
      </c>
      <c r="Q39" s="19">
        <v>42797</v>
      </c>
      <c r="T39" s="18" t="s">
        <v>54</v>
      </c>
      <c r="U39" s="18" t="s">
        <v>282</v>
      </c>
      <c r="V39" s="18" t="s">
        <v>281</v>
      </c>
      <c r="W39" s="19">
        <v>42810</v>
      </c>
      <c r="Y39" t="str">
        <f t="shared" si="1"/>
        <v>123.60</v>
      </c>
      <c r="Z39" t="str">
        <f t="shared" si="1"/>
        <v>128.80</v>
      </c>
    </row>
    <row r="40" spans="5:26">
      <c r="E40" s="10"/>
      <c r="N40" s="10">
        <v>42794</v>
      </c>
      <c r="O40" s="24">
        <v>127.5</v>
      </c>
      <c r="P40" s="24">
        <v>123.6</v>
      </c>
      <c r="Q40" s="19">
        <v>42769</v>
      </c>
      <c r="T40" s="18" t="s">
        <v>55</v>
      </c>
      <c r="U40" s="18" t="s">
        <v>283</v>
      </c>
      <c r="V40" s="18" t="s">
        <v>282</v>
      </c>
      <c r="W40" s="19">
        <v>42782</v>
      </c>
      <c r="Y40" t="str">
        <f t="shared" si="1"/>
        <v>127.50</v>
      </c>
      <c r="Z40" t="str">
        <f t="shared" si="1"/>
        <v>123.60</v>
      </c>
    </row>
    <row r="41" spans="5:26">
      <c r="E41" s="10"/>
      <c r="N41" s="10">
        <v>42766</v>
      </c>
      <c r="O41" s="24">
        <v>114.9</v>
      </c>
      <c r="P41" s="24">
        <v>127.5</v>
      </c>
      <c r="Q41" s="19">
        <v>42740</v>
      </c>
      <c r="T41" s="18" t="s">
        <v>56</v>
      </c>
      <c r="U41" s="18" t="s">
        <v>258</v>
      </c>
      <c r="V41" s="18" t="s">
        <v>283</v>
      </c>
      <c r="W41" s="19">
        <v>42754</v>
      </c>
      <c r="Y41" t="str">
        <f t="shared" si="1"/>
        <v>114.90</v>
      </c>
      <c r="Z41" t="str">
        <f t="shared" si="1"/>
        <v>127.50</v>
      </c>
    </row>
    <row r="42" spans="5:26">
      <c r="E42" s="10"/>
      <c r="N42" s="10">
        <v>42735</v>
      </c>
      <c r="O42" s="24">
        <v>132</v>
      </c>
      <c r="P42" s="24">
        <v>114.9</v>
      </c>
      <c r="Q42" s="19">
        <v>42709</v>
      </c>
      <c r="T42" s="18" t="s">
        <v>57</v>
      </c>
      <c r="U42" s="18" t="s">
        <v>284</v>
      </c>
      <c r="V42" s="18" t="s">
        <v>258</v>
      </c>
      <c r="W42" s="19">
        <v>42720</v>
      </c>
      <c r="Y42" t="str">
        <f t="shared" si="1"/>
        <v>132.00</v>
      </c>
      <c r="Z42" t="str">
        <f t="shared" si="1"/>
        <v>114.90</v>
      </c>
    </row>
    <row r="43" spans="5:26">
      <c r="E43" s="10"/>
      <c r="N43" s="10">
        <v>42704</v>
      </c>
      <c r="O43" s="24">
        <v>105.2</v>
      </c>
      <c r="P43" s="24">
        <v>132</v>
      </c>
      <c r="Q43" s="19">
        <v>42677</v>
      </c>
      <c r="T43" s="18" t="s">
        <v>58</v>
      </c>
      <c r="U43" s="18" t="s">
        <v>285</v>
      </c>
      <c r="V43" s="18" t="s">
        <v>284</v>
      </c>
      <c r="W43" s="19">
        <v>42691</v>
      </c>
      <c r="Y43" t="str">
        <f t="shared" si="1"/>
        <v>105.20</v>
      </c>
      <c r="Z43" t="str">
        <f t="shared" si="1"/>
        <v>132.00</v>
      </c>
    </row>
    <row r="44" spans="5:26">
      <c r="E44" s="10"/>
      <c r="N44" s="10">
        <v>42674</v>
      </c>
      <c r="O44" s="24">
        <v>116.4</v>
      </c>
      <c r="P44" s="24">
        <v>105.2</v>
      </c>
      <c r="Q44" s="19">
        <v>42648</v>
      </c>
      <c r="T44" s="18" t="s">
        <v>59</v>
      </c>
      <c r="U44" s="18" t="s">
        <v>286</v>
      </c>
      <c r="V44" s="18" t="s">
        <v>285</v>
      </c>
      <c r="W44" s="19">
        <v>42662</v>
      </c>
      <c r="Y44" t="str">
        <f t="shared" si="1"/>
        <v>116.40</v>
      </c>
      <c r="Z44" t="str">
        <f t="shared" si="1"/>
        <v>105.20</v>
      </c>
    </row>
    <row r="45" spans="5:26">
      <c r="E45" s="10"/>
      <c r="N45" s="10">
        <v>42643</v>
      </c>
      <c r="O45" s="24">
        <v>121.8</v>
      </c>
      <c r="P45" s="24">
        <v>116.4</v>
      </c>
      <c r="Q45" s="19">
        <v>42619</v>
      </c>
      <c r="T45" s="18" t="s">
        <v>60</v>
      </c>
      <c r="U45" s="18" t="s">
        <v>287</v>
      </c>
      <c r="V45" s="18" t="s">
        <v>286</v>
      </c>
      <c r="W45" s="19">
        <v>42633</v>
      </c>
      <c r="Y45" t="str">
        <f t="shared" si="1"/>
        <v>121.80</v>
      </c>
      <c r="Z45" t="str">
        <f t="shared" si="1"/>
        <v>116.40</v>
      </c>
    </row>
    <row r="46" spans="5:26">
      <c r="E46" s="10"/>
      <c r="N46" s="10">
        <v>42613</v>
      </c>
      <c r="O46" s="24">
        <v>119.5</v>
      </c>
      <c r="P46" s="24">
        <v>121.8</v>
      </c>
      <c r="Q46" s="19">
        <v>42585</v>
      </c>
      <c r="T46" s="18" t="s">
        <v>61</v>
      </c>
      <c r="U46" s="18" t="s">
        <v>288</v>
      </c>
      <c r="V46" s="18" t="s">
        <v>287</v>
      </c>
      <c r="W46" s="19">
        <v>42598</v>
      </c>
      <c r="Y46" t="str">
        <f t="shared" si="1"/>
        <v>119.50</v>
      </c>
      <c r="Z46" t="str">
        <f t="shared" si="1"/>
        <v>121.80</v>
      </c>
    </row>
    <row r="47" spans="5:26">
      <c r="E47" s="10"/>
      <c r="N47" s="10">
        <v>42582</v>
      </c>
      <c r="O47" s="24">
        <v>112.8</v>
      </c>
      <c r="P47" s="24">
        <v>119.5</v>
      </c>
      <c r="Q47" s="19">
        <v>42557</v>
      </c>
      <c r="T47" s="18" t="s">
        <v>62</v>
      </c>
      <c r="U47" s="18" t="s">
        <v>289</v>
      </c>
      <c r="V47" s="18" t="s">
        <v>288</v>
      </c>
      <c r="W47" s="19">
        <v>42570</v>
      </c>
      <c r="Y47" t="str">
        <f t="shared" si="1"/>
        <v>112.80</v>
      </c>
      <c r="Z47" t="str">
        <f t="shared" si="1"/>
        <v>119.50</v>
      </c>
    </row>
    <row r="48" spans="5:26">
      <c r="E48" s="10"/>
      <c r="N48" s="10">
        <v>42551</v>
      </c>
      <c r="O48" s="24">
        <v>116.7</v>
      </c>
      <c r="P48" s="24">
        <v>112.8</v>
      </c>
      <c r="Q48" s="19">
        <v>42524</v>
      </c>
      <c r="T48" s="18" t="s">
        <v>63</v>
      </c>
      <c r="U48" s="18" t="s">
        <v>290</v>
      </c>
      <c r="V48" s="18" t="s">
        <v>289</v>
      </c>
      <c r="W48" s="19">
        <v>42538</v>
      </c>
      <c r="Y48" t="str">
        <f t="shared" si="1"/>
        <v>116.70</v>
      </c>
      <c r="Z48" t="str">
        <f t="shared" si="1"/>
        <v>112.80</v>
      </c>
    </row>
    <row r="49" spans="5:26">
      <c r="E49" s="10"/>
      <c r="N49" s="10">
        <v>42521</v>
      </c>
      <c r="O49" s="24">
        <v>111.3</v>
      </c>
      <c r="P49" s="24">
        <v>116.7</v>
      </c>
      <c r="Q49" s="19">
        <v>42494</v>
      </c>
      <c r="T49" s="18" t="s">
        <v>64</v>
      </c>
      <c r="U49" s="18" t="s">
        <v>291</v>
      </c>
      <c r="V49" s="18" t="s">
        <v>290</v>
      </c>
      <c r="W49" s="19">
        <v>42507</v>
      </c>
      <c r="Y49" t="str">
        <f t="shared" si="1"/>
        <v>111.30</v>
      </c>
      <c r="Z49" t="str">
        <f t="shared" si="1"/>
        <v>116.70</v>
      </c>
    </row>
    <row r="50" spans="5:26">
      <c r="E50" s="10"/>
      <c r="N50" s="10">
        <v>42490</v>
      </c>
      <c r="O50" s="24">
        <v>119.4</v>
      </c>
      <c r="P50" s="24">
        <v>111.3</v>
      </c>
      <c r="Q50" s="19">
        <v>42465</v>
      </c>
      <c r="T50" s="18" t="s">
        <v>65</v>
      </c>
      <c r="U50" s="18" t="s">
        <v>292</v>
      </c>
      <c r="V50" s="18" t="s">
        <v>291</v>
      </c>
      <c r="W50" s="19">
        <v>42479</v>
      </c>
      <c r="Y50" t="str">
        <f t="shared" si="1"/>
        <v>119.40</v>
      </c>
      <c r="Z50" t="str">
        <f t="shared" si="1"/>
        <v>111.30</v>
      </c>
    </row>
    <row r="51" spans="5:26">
      <c r="E51" s="10"/>
      <c r="N51" s="10">
        <v>42460</v>
      </c>
      <c r="O51" s="24">
        <v>111.7</v>
      </c>
      <c r="P51" s="24">
        <v>119.4</v>
      </c>
      <c r="Q51" s="19">
        <v>42432</v>
      </c>
      <c r="T51" s="18" t="s">
        <v>66</v>
      </c>
      <c r="U51" s="18" t="s">
        <v>293</v>
      </c>
      <c r="V51" s="18" t="s">
        <v>292</v>
      </c>
      <c r="W51" s="19">
        <v>42445</v>
      </c>
      <c r="Y51" t="str">
        <f t="shared" si="1"/>
        <v>111.70</v>
      </c>
      <c r="Z51" t="str">
        <f t="shared" si="1"/>
        <v>119.40</v>
      </c>
    </row>
    <row r="52" spans="5:26">
      <c r="E52" s="10"/>
      <c r="N52" s="10">
        <v>42429</v>
      </c>
      <c r="O52" s="24">
        <v>115.9</v>
      </c>
      <c r="P52" s="24">
        <v>111.7</v>
      </c>
      <c r="Q52" s="19">
        <v>42403</v>
      </c>
      <c r="T52" s="18" t="s">
        <v>67</v>
      </c>
      <c r="U52" s="18" t="s">
        <v>275</v>
      </c>
      <c r="V52" s="18" t="s">
        <v>293</v>
      </c>
      <c r="W52" s="19">
        <v>42417</v>
      </c>
      <c r="Y52" t="str">
        <f t="shared" si="1"/>
        <v>115.90</v>
      </c>
      <c r="Z52" t="str">
        <f t="shared" si="1"/>
        <v>111.70</v>
      </c>
    </row>
    <row r="53" spans="5:26">
      <c r="E53" s="10"/>
      <c r="N53" s="10">
        <v>42400</v>
      </c>
      <c r="O53" s="24">
        <v>117.6</v>
      </c>
      <c r="P53" s="24">
        <v>115.9</v>
      </c>
      <c r="Q53" s="19">
        <v>42375</v>
      </c>
      <c r="T53" s="18" t="s">
        <v>68</v>
      </c>
      <c r="U53" s="18" t="s">
        <v>294</v>
      </c>
      <c r="V53" s="18" t="s">
        <v>275</v>
      </c>
      <c r="W53" s="19">
        <v>42389</v>
      </c>
      <c r="Y53" t="str">
        <f t="shared" si="1"/>
        <v>117.60</v>
      </c>
      <c r="Z53" t="str">
        <f t="shared" si="1"/>
        <v>115.90</v>
      </c>
    </row>
    <row r="54" spans="5:26">
      <c r="N54" s="10">
        <v>42369</v>
      </c>
      <c r="O54" s="24">
        <v>107.1</v>
      </c>
      <c r="P54" s="24">
        <v>117.6</v>
      </c>
      <c r="Q54" s="19">
        <v>42341</v>
      </c>
      <c r="T54" s="18" t="s">
        <v>69</v>
      </c>
      <c r="U54" s="18" t="s">
        <v>295</v>
      </c>
      <c r="V54" s="18" t="s">
        <v>294</v>
      </c>
      <c r="W54" s="19">
        <v>42354</v>
      </c>
      <c r="Y54" t="str">
        <f t="shared" si="1"/>
        <v>107.10</v>
      </c>
      <c r="Z54" t="str">
        <f t="shared" si="1"/>
        <v>117.60</v>
      </c>
    </row>
    <row r="55" spans="5:26">
      <c r="N55" s="10">
        <v>42338</v>
      </c>
      <c r="O55" s="24">
        <v>120.7</v>
      </c>
      <c r="P55" s="24">
        <v>107.1</v>
      </c>
      <c r="Q55" s="19">
        <v>42312</v>
      </c>
      <c r="T55" s="18" t="s">
        <v>70</v>
      </c>
      <c r="U55" s="18" t="s">
        <v>272</v>
      </c>
      <c r="V55" s="18" t="s">
        <v>295</v>
      </c>
      <c r="W55" s="19">
        <v>42326</v>
      </c>
      <c r="Y55" t="str">
        <f t="shared" si="1"/>
        <v>120.70</v>
      </c>
      <c r="Z55" t="str">
        <f t="shared" si="1"/>
        <v>107.10</v>
      </c>
    </row>
    <row r="56" spans="5:26">
      <c r="N56" s="10">
        <v>42308</v>
      </c>
      <c r="O56" s="24">
        <v>113.2</v>
      </c>
      <c r="P56" s="24">
        <v>120.7</v>
      </c>
      <c r="Q56" s="19">
        <v>42282</v>
      </c>
      <c r="T56" s="18" t="s">
        <v>71</v>
      </c>
      <c r="U56" s="18" t="s">
        <v>296</v>
      </c>
      <c r="V56" s="18" t="s">
        <v>272</v>
      </c>
      <c r="W56" s="19">
        <v>42297</v>
      </c>
      <c r="Y56" t="str">
        <f t="shared" si="1"/>
        <v>113.20</v>
      </c>
      <c r="Z56" t="str">
        <f t="shared" si="1"/>
        <v>120.70</v>
      </c>
    </row>
    <row r="57" spans="5:26">
      <c r="N57" s="10">
        <v>42277</v>
      </c>
      <c r="O57" s="24">
        <v>115.2</v>
      </c>
      <c r="P57" s="24">
        <v>113.2</v>
      </c>
      <c r="Q57" s="19">
        <v>42250</v>
      </c>
      <c r="T57" s="18" t="s">
        <v>72</v>
      </c>
      <c r="U57" s="18" t="s">
        <v>297</v>
      </c>
      <c r="V57" s="18" t="s">
        <v>296</v>
      </c>
      <c r="W57" s="19">
        <v>42264</v>
      </c>
      <c r="Y57" t="str">
        <f t="shared" si="1"/>
        <v>115.20</v>
      </c>
      <c r="Z57" t="str">
        <f t="shared" si="1"/>
        <v>113.20</v>
      </c>
    </row>
    <row r="58" spans="5:26">
      <c r="N58" s="10">
        <v>42247</v>
      </c>
      <c r="O58" s="24">
        <v>121.1</v>
      </c>
      <c r="P58" s="24">
        <v>115.2</v>
      </c>
      <c r="Q58" s="19">
        <v>42221</v>
      </c>
      <c r="T58" s="18" t="s">
        <v>73</v>
      </c>
      <c r="U58" s="18" t="s">
        <v>298</v>
      </c>
      <c r="V58" s="18" t="s">
        <v>297</v>
      </c>
      <c r="W58" s="19">
        <v>42234</v>
      </c>
      <c r="Y58" t="str">
        <f t="shared" si="1"/>
        <v>121.10</v>
      </c>
      <c r="Z58" t="str">
        <f t="shared" si="1"/>
        <v>115.20</v>
      </c>
    </row>
    <row r="59" spans="5:26">
      <c r="N59" s="10">
        <v>42216</v>
      </c>
      <c r="O59" s="24">
        <v>107.2</v>
      </c>
      <c r="P59" s="24">
        <v>121.1</v>
      </c>
      <c r="Q59" s="19">
        <v>42191</v>
      </c>
      <c r="T59" s="18" t="s">
        <v>74</v>
      </c>
      <c r="U59" s="18" t="s">
        <v>299</v>
      </c>
      <c r="V59" s="18" t="s">
        <v>298</v>
      </c>
      <c r="W59" s="19">
        <v>42202</v>
      </c>
      <c r="Y59" t="str">
        <f t="shared" si="1"/>
        <v>107.20</v>
      </c>
      <c r="Z59" t="str">
        <f t="shared" si="1"/>
        <v>121.10</v>
      </c>
    </row>
    <row r="60" spans="5:26">
      <c r="N60" s="10">
        <v>42185</v>
      </c>
      <c r="O60" s="24">
        <v>119</v>
      </c>
      <c r="P60" s="24">
        <v>107.2</v>
      </c>
      <c r="Q60" s="19">
        <v>42158</v>
      </c>
      <c r="T60" s="18" t="s">
        <v>75</v>
      </c>
      <c r="U60" s="18" t="s">
        <v>300</v>
      </c>
      <c r="V60" s="18" t="s">
        <v>299</v>
      </c>
      <c r="W60" s="19">
        <v>42171</v>
      </c>
      <c r="Y60" t="str">
        <f t="shared" si="1"/>
        <v>119.00</v>
      </c>
      <c r="Z60" t="str">
        <f t="shared" si="1"/>
        <v>107.20</v>
      </c>
    </row>
    <row r="61" spans="5:26">
      <c r="N61" s="10">
        <v>42155</v>
      </c>
      <c r="O61" s="26" t="s">
        <v>301</v>
      </c>
      <c r="P61" s="24">
        <v>119</v>
      </c>
      <c r="Q61" s="19">
        <v>42129</v>
      </c>
      <c r="T61" s="18" t="s">
        <v>76</v>
      </c>
      <c r="U61" s="18" t="s">
        <v>301</v>
      </c>
      <c r="V61" s="18" t="s">
        <v>300</v>
      </c>
      <c r="W61" s="19">
        <v>42143</v>
      </c>
      <c r="Y61" t="str">
        <f t="shared" si="1"/>
        <v>95.40万</v>
      </c>
      <c r="Z61" t="str">
        <f t="shared" si="1"/>
        <v>119.00</v>
      </c>
    </row>
    <row r="62" spans="5:26">
      <c r="N62" s="10">
        <v>42124</v>
      </c>
      <c r="O62" s="26" t="s">
        <v>302</v>
      </c>
      <c r="P62" s="26">
        <v>95.4</v>
      </c>
      <c r="Q62" s="19">
        <v>42100</v>
      </c>
      <c r="T62" s="18" t="s">
        <v>77</v>
      </c>
      <c r="U62" s="18" t="s">
        <v>302</v>
      </c>
      <c r="V62" s="18" t="s">
        <v>301</v>
      </c>
      <c r="W62" s="19">
        <v>42110</v>
      </c>
      <c r="Y62" t="str">
        <f t="shared" si="1"/>
        <v>90.00万</v>
      </c>
      <c r="Z62" t="str">
        <f t="shared" si="1"/>
        <v>95.40万</v>
      </c>
    </row>
    <row r="63" spans="5:26">
      <c r="N63" s="10">
        <v>42094</v>
      </c>
      <c r="O63" s="24">
        <v>108</v>
      </c>
      <c r="P63" s="26">
        <v>90</v>
      </c>
      <c r="Q63" s="19">
        <v>42067</v>
      </c>
      <c r="T63" s="18" t="s">
        <v>78</v>
      </c>
      <c r="U63" s="18" t="s">
        <v>303</v>
      </c>
      <c r="V63" s="18" t="s">
        <v>302</v>
      </c>
      <c r="W63" s="19">
        <v>42080</v>
      </c>
      <c r="Y63" t="str">
        <f t="shared" si="1"/>
        <v>108.00</v>
      </c>
      <c r="Z63" t="str">
        <f t="shared" si="1"/>
        <v>90.00万</v>
      </c>
    </row>
    <row r="64" spans="5:26">
      <c r="N64" s="10">
        <v>42063</v>
      </c>
      <c r="O64" s="24">
        <v>108.1</v>
      </c>
      <c r="P64" s="24">
        <v>108</v>
      </c>
      <c r="Q64" s="19">
        <v>42039</v>
      </c>
      <c r="T64" s="18" t="s">
        <v>79</v>
      </c>
      <c r="U64" s="18" t="s">
        <v>304</v>
      </c>
      <c r="V64" s="18" t="s">
        <v>303</v>
      </c>
      <c r="W64" s="19">
        <v>42053</v>
      </c>
      <c r="Y64" t="str">
        <f t="shared" si="1"/>
        <v>108.10</v>
      </c>
      <c r="Z64" t="str">
        <f t="shared" si="1"/>
        <v>108.00</v>
      </c>
    </row>
    <row r="65" spans="14:26">
      <c r="N65" s="10">
        <v>42035</v>
      </c>
      <c r="O65" s="24">
        <v>102.8</v>
      </c>
      <c r="P65" s="24">
        <v>108.1</v>
      </c>
      <c r="Q65" s="19">
        <v>42010</v>
      </c>
      <c r="T65" s="18" t="s">
        <v>80</v>
      </c>
      <c r="U65" s="18" t="s">
        <v>305</v>
      </c>
      <c r="V65" s="18" t="s">
        <v>304</v>
      </c>
      <c r="W65" s="19">
        <v>42025</v>
      </c>
      <c r="Y65" t="str">
        <f t="shared" si="1"/>
        <v>102.80</v>
      </c>
      <c r="Z65" t="str">
        <f t="shared" si="1"/>
        <v>108.10</v>
      </c>
    </row>
    <row r="66" spans="14:26">
      <c r="N66" s="10">
        <v>42004</v>
      </c>
      <c r="O66" s="24">
        <v>100.9</v>
      </c>
      <c r="P66" s="24">
        <v>102.8</v>
      </c>
      <c r="Q66" s="19">
        <v>41976</v>
      </c>
      <c r="T66" s="18" t="s">
        <v>81</v>
      </c>
      <c r="U66" s="18" t="s">
        <v>306</v>
      </c>
      <c r="V66" s="18" t="s">
        <v>305</v>
      </c>
      <c r="W66" s="19">
        <v>41989</v>
      </c>
      <c r="Y66" t="str">
        <f t="shared" si="1"/>
        <v>100.90</v>
      </c>
      <c r="Z66" t="str">
        <f t="shared" si="1"/>
        <v>102.80</v>
      </c>
    </row>
    <row r="67" spans="14:26">
      <c r="N67" s="10">
        <v>41973</v>
      </c>
      <c r="O67" s="24">
        <v>101.7</v>
      </c>
      <c r="P67" s="24">
        <v>100.9</v>
      </c>
      <c r="Q67" s="19">
        <v>41948</v>
      </c>
      <c r="T67" s="18" t="s">
        <v>82</v>
      </c>
      <c r="U67" s="18" t="s">
        <v>307</v>
      </c>
      <c r="V67" s="18" t="s">
        <v>306</v>
      </c>
      <c r="W67" s="19">
        <v>41962</v>
      </c>
      <c r="Y67" t="str">
        <f t="shared" ref="Y67:Z80" si="4">LEFT(U67,6)</f>
        <v>101.70</v>
      </c>
      <c r="Z67" t="str">
        <f t="shared" si="4"/>
        <v>100.90</v>
      </c>
    </row>
    <row r="68" spans="14:26">
      <c r="N68" s="10">
        <v>41943</v>
      </c>
      <c r="O68" s="26" t="s">
        <v>308</v>
      </c>
      <c r="P68" s="24">
        <v>101.7</v>
      </c>
      <c r="Q68" s="19">
        <v>41915</v>
      </c>
      <c r="T68" s="18" t="s">
        <v>83</v>
      </c>
      <c r="U68" s="18" t="s">
        <v>308</v>
      </c>
      <c r="V68" s="18" t="s">
        <v>307</v>
      </c>
      <c r="W68" s="19">
        <v>41929</v>
      </c>
      <c r="Y68" t="str">
        <f t="shared" si="4"/>
        <v>95.60万</v>
      </c>
      <c r="Z68" t="str">
        <f t="shared" si="4"/>
        <v>101.70</v>
      </c>
    </row>
    <row r="69" spans="14:26">
      <c r="N69" s="10">
        <v>41912</v>
      </c>
      <c r="O69" s="24">
        <v>111.7</v>
      </c>
      <c r="P69" s="26">
        <v>95.6</v>
      </c>
      <c r="Q69" s="19">
        <v>41886</v>
      </c>
      <c r="T69" s="18" t="s">
        <v>84</v>
      </c>
      <c r="U69" s="18" t="s">
        <v>293</v>
      </c>
      <c r="V69" s="18" t="s">
        <v>308</v>
      </c>
      <c r="W69" s="19">
        <v>41900</v>
      </c>
      <c r="Y69" t="str">
        <f t="shared" si="4"/>
        <v>111.70</v>
      </c>
      <c r="Z69" t="str">
        <f t="shared" si="4"/>
        <v>95.60万</v>
      </c>
    </row>
    <row r="70" spans="14:26">
      <c r="N70" s="10">
        <v>41882</v>
      </c>
      <c r="O70" s="26" t="s">
        <v>309</v>
      </c>
      <c r="P70" s="24">
        <v>111.7</v>
      </c>
      <c r="Q70" s="19">
        <v>41856</v>
      </c>
      <c r="T70" s="18" t="s">
        <v>85</v>
      </c>
      <c r="U70" s="18" t="s">
        <v>309</v>
      </c>
      <c r="V70" s="18" t="s">
        <v>293</v>
      </c>
      <c r="W70" s="19">
        <v>41870</v>
      </c>
      <c r="Y70" t="str">
        <f t="shared" si="4"/>
        <v>90.90万</v>
      </c>
      <c r="Z70" t="str">
        <f t="shared" si="4"/>
        <v>111.70</v>
      </c>
    </row>
    <row r="71" spans="14:26">
      <c r="N71" s="10">
        <v>41851</v>
      </c>
      <c r="O71" s="26" t="s">
        <v>310</v>
      </c>
      <c r="P71" s="26">
        <v>90.9</v>
      </c>
      <c r="Q71" s="19">
        <v>41823</v>
      </c>
      <c r="T71" s="18" t="s">
        <v>86</v>
      </c>
      <c r="U71" s="18" t="s">
        <v>310</v>
      </c>
      <c r="V71" s="18" t="s">
        <v>309</v>
      </c>
      <c r="W71" s="19">
        <v>41837</v>
      </c>
      <c r="Y71" t="str">
        <f t="shared" si="4"/>
        <v>98.40万</v>
      </c>
      <c r="Z71" t="str">
        <f t="shared" si="4"/>
        <v>90.90万</v>
      </c>
    </row>
    <row r="72" spans="14:26">
      <c r="N72" s="10">
        <v>41820</v>
      </c>
      <c r="O72" s="24">
        <v>106.3</v>
      </c>
      <c r="P72" s="26">
        <v>98.4</v>
      </c>
      <c r="Q72" s="19">
        <v>41794</v>
      </c>
      <c r="T72" s="18" t="s">
        <v>87</v>
      </c>
      <c r="U72" s="18" t="s">
        <v>311</v>
      </c>
      <c r="V72" s="18" t="s">
        <v>310</v>
      </c>
      <c r="W72" s="19">
        <v>41807</v>
      </c>
      <c r="Y72" t="str">
        <f t="shared" si="4"/>
        <v>106.30</v>
      </c>
      <c r="Z72" t="str">
        <f t="shared" si="4"/>
        <v>98.40万</v>
      </c>
    </row>
    <row r="73" spans="14:26">
      <c r="N73" s="10">
        <v>41790</v>
      </c>
      <c r="O73" s="26" t="s">
        <v>312</v>
      </c>
      <c r="P73" s="24">
        <v>106.3</v>
      </c>
      <c r="Q73" s="19">
        <v>41764</v>
      </c>
      <c r="T73" s="18" t="s">
        <v>88</v>
      </c>
      <c r="U73" s="18" t="s">
        <v>312</v>
      </c>
      <c r="V73" s="18" t="s">
        <v>311</v>
      </c>
      <c r="W73" s="19">
        <v>41775</v>
      </c>
      <c r="Y73" t="str">
        <f t="shared" si="4"/>
        <v>95.00万</v>
      </c>
      <c r="Z73" t="str">
        <f t="shared" si="4"/>
        <v>106.30</v>
      </c>
    </row>
    <row r="74" spans="14:26">
      <c r="N74" s="10">
        <v>41759</v>
      </c>
      <c r="O74" s="26" t="s">
        <v>313</v>
      </c>
      <c r="P74" s="26">
        <v>95</v>
      </c>
      <c r="Q74" s="19">
        <v>41732</v>
      </c>
      <c r="T74" s="18" t="s">
        <v>89</v>
      </c>
      <c r="U74" s="18" t="s">
        <v>313</v>
      </c>
      <c r="V74" s="18" t="s">
        <v>312</v>
      </c>
      <c r="W74" s="19">
        <v>41745</v>
      </c>
      <c r="Y74" t="str">
        <f t="shared" si="4"/>
        <v>92.80万</v>
      </c>
      <c r="Z74" t="str">
        <f t="shared" si="4"/>
        <v>95.00万</v>
      </c>
    </row>
    <row r="75" spans="14:26">
      <c r="N75" s="10">
        <v>41729</v>
      </c>
      <c r="O75" s="26" t="s">
        <v>314</v>
      </c>
      <c r="P75" s="26">
        <v>92.8</v>
      </c>
      <c r="Q75" s="19">
        <v>41703</v>
      </c>
      <c r="T75" s="18" t="s">
        <v>90</v>
      </c>
      <c r="U75" s="18" t="s">
        <v>314</v>
      </c>
      <c r="V75" s="18" t="s">
        <v>313</v>
      </c>
      <c r="W75" s="19">
        <v>41716</v>
      </c>
      <c r="Y75" t="str">
        <f t="shared" si="4"/>
        <v>89.70万</v>
      </c>
      <c r="Z75" t="str">
        <f t="shared" si="4"/>
        <v>92.80万</v>
      </c>
    </row>
    <row r="76" spans="14:26">
      <c r="N76" s="10">
        <v>41698</v>
      </c>
      <c r="O76" s="24">
        <v>103.4</v>
      </c>
      <c r="P76" s="26">
        <v>89.7</v>
      </c>
      <c r="Q76" s="19">
        <v>41675</v>
      </c>
      <c r="T76" s="18" t="s">
        <v>91</v>
      </c>
      <c r="U76" s="18" t="s">
        <v>315</v>
      </c>
      <c r="V76" s="18" t="s">
        <v>314</v>
      </c>
      <c r="W76" s="19">
        <v>41689</v>
      </c>
      <c r="Y76" t="str">
        <f t="shared" si="4"/>
        <v>103.40</v>
      </c>
      <c r="Z76" t="str">
        <f t="shared" si="4"/>
        <v>89.70万</v>
      </c>
    </row>
    <row r="77" spans="14:26">
      <c r="N77" s="10">
        <v>41670</v>
      </c>
      <c r="O77" s="24">
        <v>110.1</v>
      </c>
      <c r="P77" s="24">
        <v>103.4</v>
      </c>
      <c r="Q77" s="19">
        <v>41645</v>
      </c>
      <c r="T77" s="18" t="s">
        <v>92</v>
      </c>
      <c r="U77" s="18" t="s">
        <v>316</v>
      </c>
      <c r="V77" s="18" t="s">
        <v>315</v>
      </c>
      <c r="W77" s="19">
        <v>41656</v>
      </c>
      <c r="Y77" t="str">
        <f t="shared" si="4"/>
        <v>110.10</v>
      </c>
      <c r="Z77" t="str">
        <f t="shared" si="4"/>
        <v>103.40</v>
      </c>
    </row>
    <row r="78" spans="14:26">
      <c r="N78" s="10">
        <v>41639</v>
      </c>
      <c r="O78" s="26" t="s">
        <v>317</v>
      </c>
      <c r="P78" s="24">
        <v>110.1</v>
      </c>
      <c r="Q78" s="19">
        <v>41612</v>
      </c>
      <c r="T78" s="18" t="s">
        <v>93</v>
      </c>
      <c r="U78" s="18" t="s">
        <v>317</v>
      </c>
      <c r="V78" s="18" t="s">
        <v>316</v>
      </c>
      <c r="W78" s="19">
        <v>41626</v>
      </c>
      <c r="Y78" t="str">
        <f t="shared" si="4"/>
        <v>89.90万</v>
      </c>
      <c r="Z78" t="str">
        <f t="shared" si="4"/>
        <v>110.10</v>
      </c>
    </row>
    <row r="79" spans="14:26">
      <c r="N79" s="10">
        <v>41608</v>
      </c>
      <c r="O79" s="26" t="s">
        <v>318</v>
      </c>
      <c r="P79" s="26">
        <v>89.9</v>
      </c>
      <c r="Q79" s="19">
        <v>41583</v>
      </c>
      <c r="T79" s="18" t="s">
        <v>94</v>
      </c>
      <c r="U79" s="18" t="s">
        <v>318</v>
      </c>
      <c r="V79" s="18" t="s">
        <v>317</v>
      </c>
      <c r="W79" s="19">
        <v>41626</v>
      </c>
      <c r="Y79" t="str">
        <f t="shared" si="4"/>
        <v>87.30万</v>
      </c>
      <c r="Z79" t="str">
        <f t="shared" si="4"/>
        <v>89.90万</v>
      </c>
    </row>
    <row r="80" spans="14:26">
      <c r="N80" s="10">
        <v>41578</v>
      </c>
      <c r="O80" s="26" t="s">
        <v>319</v>
      </c>
      <c r="P80" s="26">
        <v>87.3</v>
      </c>
      <c r="Q80" s="19">
        <v>41550</v>
      </c>
      <c r="T80" s="18" t="s">
        <v>95</v>
      </c>
      <c r="U80" s="18" t="s">
        <v>319</v>
      </c>
      <c r="V80" s="18" t="s">
        <v>318</v>
      </c>
      <c r="W80" s="19">
        <v>41626</v>
      </c>
      <c r="Y80" t="str">
        <f t="shared" si="4"/>
        <v>88.30万</v>
      </c>
      <c r="Z80" t="str">
        <f t="shared" si="4"/>
        <v>87.30万</v>
      </c>
    </row>
    <row r="81" spans="14:20">
      <c r="N81" s="10">
        <v>41547</v>
      </c>
      <c r="O81" s="11">
        <f t="shared" ref="O81:P101" si="5">U81/100</f>
        <v>0</v>
      </c>
      <c r="P81" s="11">
        <f t="shared" si="5"/>
        <v>0</v>
      </c>
      <c r="Q81" s="12">
        <v>41523</v>
      </c>
      <c r="T81" s="18"/>
    </row>
    <row r="82" spans="14:20">
      <c r="N82" s="10">
        <v>41517</v>
      </c>
      <c r="O82" s="11">
        <f t="shared" si="5"/>
        <v>0</v>
      </c>
      <c r="P82" s="11">
        <f t="shared" si="5"/>
        <v>0</v>
      </c>
      <c r="Q82" s="12">
        <v>41488</v>
      </c>
    </row>
    <row r="83" spans="14:20">
      <c r="N83" s="10">
        <v>41486</v>
      </c>
      <c r="O83" s="11">
        <f t="shared" si="5"/>
        <v>0</v>
      </c>
      <c r="P83" s="11">
        <f t="shared" si="5"/>
        <v>0</v>
      </c>
      <c r="Q83" s="12">
        <v>41460</v>
      </c>
    </row>
    <row r="84" spans="14:20">
      <c r="N84" s="10">
        <v>41455</v>
      </c>
      <c r="O84" s="11">
        <f t="shared" si="5"/>
        <v>0</v>
      </c>
      <c r="P84" s="11">
        <f t="shared" si="5"/>
        <v>0</v>
      </c>
      <c r="Q84" s="12">
        <v>41432</v>
      </c>
    </row>
    <row r="85" spans="14:20">
      <c r="N85" s="10">
        <v>41425</v>
      </c>
      <c r="O85" s="11">
        <f t="shared" si="5"/>
        <v>0</v>
      </c>
      <c r="P85" s="11">
        <f t="shared" si="5"/>
        <v>0</v>
      </c>
      <c r="Q85" s="12">
        <v>41397</v>
      </c>
    </row>
    <row r="86" spans="14:20">
      <c r="N86" s="10">
        <v>41394</v>
      </c>
      <c r="O86" s="11">
        <f t="shared" si="5"/>
        <v>0</v>
      </c>
      <c r="P86" s="11">
        <f t="shared" si="5"/>
        <v>0</v>
      </c>
      <c r="Q86" s="12">
        <v>41369</v>
      </c>
    </row>
    <row r="87" spans="14:20">
      <c r="N87" s="10">
        <v>41364</v>
      </c>
      <c r="O87" s="11">
        <f t="shared" si="5"/>
        <v>0</v>
      </c>
      <c r="P87" s="11">
        <f t="shared" si="5"/>
        <v>0</v>
      </c>
      <c r="Q87" s="12">
        <v>41341</v>
      </c>
    </row>
    <row r="88" spans="14:20">
      <c r="N88" s="10">
        <v>41333</v>
      </c>
      <c r="O88" s="11">
        <f t="shared" si="5"/>
        <v>0</v>
      </c>
      <c r="P88" s="11">
        <f t="shared" si="5"/>
        <v>0</v>
      </c>
      <c r="Q88" s="12">
        <v>41306</v>
      </c>
    </row>
    <row r="89" spans="14:20">
      <c r="N89" s="10">
        <v>41305</v>
      </c>
      <c r="O89" s="11">
        <f t="shared" si="5"/>
        <v>0</v>
      </c>
      <c r="P89" s="11">
        <f t="shared" si="5"/>
        <v>0</v>
      </c>
      <c r="Q89" s="12">
        <v>41278</v>
      </c>
    </row>
    <row r="90" spans="14:20">
      <c r="N90" s="10">
        <v>41274</v>
      </c>
      <c r="O90" s="11">
        <f t="shared" si="5"/>
        <v>0</v>
      </c>
      <c r="P90" s="11">
        <f t="shared" si="5"/>
        <v>0</v>
      </c>
      <c r="Q90" s="12">
        <v>41250</v>
      </c>
    </row>
    <row r="91" spans="14:20">
      <c r="N91" s="10">
        <v>41243</v>
      </c>
      <c r="O91" s="11">
        <f t="shared" si="5"/>
        <v>0</v>
      </c>
      <c r="P91" s="11">
        <f t="shared" si="5"/>
        <v>0</v>
      </c>
      <c r="Q91" s="12">
        <v>41215</v>
      </c>
    </row>
    <row r="92" spans="14:20">
      <c r="N92" s="10">
        <v>41213</v>
      </c>
      <c r="O92" s="11">
        <f t="shared" si="5"/>
        <v>0</v>
      </c>
      <c r="P92" s="11">
        <f t="shared" si="5"/>
        <v>0</v>
      </c>
      <c r="Q92" s="12">
        <v>41187</v>
      </c>
    </row>
    <row r="93" spans="14:20">
      <c r="N93" s="10">
        <v>41182</v>
      </c>
      <c r="O93" s="11">
        <f t="shared" si="5"/>
        <v>0</v>
      </c>
      <c r="P93" s="11">
        <f t="shared" si="5"/>
        <v>0</v>
      </c>
      <c r="Q93" s="12">
        <v>41159</v>
      </c>
    </row>
    <row r="94" spans="14:20">
      <c r="N94" s="10">
        <v>41152</v>
      </c>
      <c r="O94" s="11">
        <f t="shared" si="5"/>
        <v>0</v>
      </c>
      <c r="P94" s="11">
        <f t="shared" si="5"/>
        <v>0</v>
      </c>
      <c r="Q94" s="12">
        <v>41124</v>
      </c>
    </row>
    <row r="95" spans="14:20">
      <c r="N95" s="10">
        <v>41121</v>
      </c>
      <c r="O95" s="11">
        <f t="shared" si="5"/>
        <v>0</v>
      </c>
      <c r="P95" s="11">
        <f t="shared" si="5"/>
        <v>0</v>
      </c>
      <c r="Q95" s="12">
        <v>41096</v>
      </c>
    </row>
    <row r="96" spans="14:20">
      <c r="N96" s="10">
        <v>41090</v>
      </c>
      <c r="O96" s="11">
        <f t="shared" si="5"/>
        <v>0</v>
      </c>
      <c r="P96" s="11">
        <f t="shared" si="5"/>
        <v>0</v>
      </c>
      <c r="Q96" s="12">
        <v>41061</v>
      </c>
    </row>
    <row r="97" spans="14:17">
      <c r="N97" s="10">
        <v>41060</v>
      </c>
      <c r="O97" s="11">
        <f t="shared" si="5"/>
        <v>0</v>
      </c>
      <c r="P97" s="11">
        <f t="shared" si="5"/>
        <v>0</v>
      </c>
      <c r="Q97" s="12">
        <v>41033</v>
      </c>
    </row>
    <row r="98" spans="14:17">
      <c r="N98" s="10">
        <v>41029</v>
      </c>
      <c r="O98" s="11">
        <f t="shared" si="5"/>
        <v>0</v>
      </c>
      <c r="P98" s="11">
        <f t="shared" si="5"/>
        <v>0</v>
      </c>
      <c r="Q98" s="12">
        <v>41005</v>
      </c>
    </row>
    <row r="99" spans="14:17">
      <c r="N99" s="10">
        <v>40999</v>
      </c>
      <c r="O99" s="11">
        <f t="shared" si="5"/>
        <v>0</v>
      </c>
      <c r="P99" s="11">
        <f t="shared" si="5"/>
        <v>0</v>
      </c>
      <c r="Q99" s="12">
        <v>40977</v>
      </c>
    </row>
    <row r="100" spans="14:17">
      <c r="N100" s="10">
        <v>40968</v>
      </c>
      <c r="O100" s="11">
        <f t="shared" si="5"/>
        <v>0</v>
      </c>
      <c r="P100" s="11">
        <f t="shared" si="5"/>
        <v>0</v>
      </c>
      <c r="Q100" s="12">
        <v>40942</v>
      </c>
    </row>
    <row r="101" spans="14:17">
      <c r="N101" s="10">
        <v>40939</v>
      </c>
      <c r="O101" s="11">
        <f t="shared" si="5"/>
        <v>0</v>
      </c>
      <c r="P101" s="11">
        <f t="shared" si="5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3643-FDD1-3B41-8484-5555408D0BBE}">
  <dimension ref="A1:W102"/>
  <sheetViews>
    <sheetView workbookViewId="0">
      <selection activeCell="O2" sqref="O2:P80"/>
    </sheetView>
  </sheetViews>
  <sheetFormatPr baseColWidth="10" defaultRowHeight="16"/>
  <cols>
    <col min="9" max="9" width="11.6640625" bestFit="1" customWidth="1"/>
    <col min="14" max="14" width="10.5" style="20" customWidth="1"/>
  </cols>
  <sheetData>
    <row r="1" spans="1:23">
      <c r="A1" s="27" t="s">
        <v>12</v>
      </c>
      <c r="B1" s="27"/>
      <c r="C1" s="27"/>
      <c r="D1" s="27"/>
      <c r="E1" s="27"/>
      <c r="F1" s="27"/>
      <c r="G1" s="27"/>
      <c r="O1" s="3" t="s">
        <v>13</v>
      </c>
      <c r="P1" s="3" t="s">
        <v>14</v>
      </c>
      <c r="Q1" s="3"/>
    </row>
    <row r="2" spans="1:23">
      <c r="A2" s="16"/>
      <c r="B2" s="27" t="s">
        <v>3</v>
      </c>
      <c r="C2" s="27"/>
      <c r="D2" s="27"/>
      <c r="E2" s="27" t="s">
        <v>4</v>
      </c>
      <c r="F2" s="27"/>
      <c r="G2" s="27"/>
      <c r="O2" s="22">
        <v>2E-3</v>
      </c>
      <c r="P2" s="22">
        <v>-1E-3</v>
      </c>
      <c r="Q2" s="12" t="s">
        <v>15</v>
      </c>
      <c r="R2" t="e">
        <f>VLOOKUP(N2,N:O,2,FALSE)</f>
        <v>#N/A</v>
      </c>
      <c r="T2" s="18" t="s">
        <v>17</v>
      </c>
      <c r="U2" s="22">
        <v>2E-3</v>
      </c>
      <c r="V2" s="22">
        <v>-1E-3</v>
      </c>
      <c r="W2" s="18" t="s">
        <v>15</v>
      </c>
    </row>
    <row r="3" spans="1:23">
      <c r="A3" t="s">
        <v>8</v>
      </c>
      <c r="B3" s="6" t="s">
        <v>0</v>
      </c>
      <c r="C3" s="6" t="s">
        <v>1</v>
      </c>
      <c r="D3" s="6" t="s">
        <v>2</v>
      </c>
      <c r="E3" s="6" t="s">
        <v>5</v>
      </c>
      <c r="F3" s="6" t="s">
        <v>6</v>
      </c>
      <c r="G3" s="6" t="s">
        <v>7</v>
      </c>
      <c r="N3" s="10">
        <v>43921</v>
      </c>
      <c r="O3" s="22">
        <v>2E-3</v>
      </c>
      <c r="P3" s="22">
        <v>2E-3</v>
      </c>
      <c r="Q3" s="12">
        <v>43894</v>
      </c>
      <c r="R3">
        <f t="shared" ref="R3:R37" si="0">VLOOKUP(N4,N:O,2,FALSE)</f>
        <v>1E-3</v>
      </c>
      <c r="T3" s="18" t="s">
        <v>18</v>
      </c>
      <c r="U3" s="22">
        <v>2E-3</v>
      </c>
      <c r="V3" s="22">
        <v>2E-3</v>
      </c>
      <c r="W3" s="18" t="s">
        <v>15</v>
      </c>
    </row>
    <row r="4" spans="1:23">
      <c r="A4" s="10">
        <v>41729</v>
      </c>
      <c r="B4" s="14">
        <f>VLOOKUP(A4,N:P,3,FALSE)</f>
        <v>1E-3</v>
      </c>
      <c r="C4" s="3">
        <v>0</v>
      </c>
      <c r="D4" s="3"/>
      <c r="E4" s="3">
        <v>6.2</v>
      </c>
      <c r="F4" s="3">
        <v>0</v>
      </c>
      <c r="G4" s="3"/>
      <c r="I4" s="10">
        <v>41729</v>
      </c>
      <c r="N4" s="10">
        <v>43890</v>
      </c>
      <c r="O4" s="22">
        <v>1E-3</v>
      </c>
      <c r="P4" s="22">
        <v>2E-3</v>
      </c>
      <c r="Q4" s="12">
        <v>43866</v>
      </c>
      <c r="R4">
        <f t="shared" si="0"/>
        <v>2E-3</v>
      </c>
      <c r="T4" s="18" t="s">
        <v>19</v>
      </c>
      <c r="U4" s="22">
        <v>1E-3</v>
      </c>
      <c r="V4" s="22">
        <v>2E-3</v>
      </c>
      <c r="W4" s="19">
        <v>43874</v>
      </c>
    </row>
    <row r="5" spans="1:23">
      <c r="A5" s="10">
        <v>41820</v>
      </c>
      <c r="B5" s="14">
        <f t="shared" ref="B5:B25" si="1">VLOOKUP(A5,N:P,3,FALSE)</f>
        <v>3.0000000000000001E-3</v>
      </c>
      <c r="C5" s="3">
        <v>0</v>
      </c>
      <c r="D5" s="3"/>
      <c r="E5" s="3">
        <v>9.4</v>
      </c>
      <c r="F5" s="3">
        <v>0.6</v>
      </c>
      <c r="G5" s="3"/>
      <c r="I5" s="10">
        <f t="shared" ref="I5:I25" si="2">EDATE(I4,3)</f>
        <v>41820</v>
      </c>
      <c r="N5" s="10">
        <v>43861</v>
      </c>
      <c r="O5" s="22">
        <v>2E-3</v>
      </c>
      <c r="P5" s="22">
        <v>1E-3</v>
      </c>
      <c r="Q5" s="12">
        <v>43837</v>
      </c>
      <c r="R5">
        <f t="shared" si="0"/>
        <v>2E-3</v>
      </c>
      <c r="T5" s="18" t="s">
        <v>20</v>
      </c>
      <c r="U5" s="22">
        <v>2E-3</v>
      </c>
      <c r="V5" s="22">
        <v>1E-3</v>
      </c>
      <c r="W5" s="19">
        <v>43844</v>
      </c>
    </row>
    <row r="6" spans="1:23">
      <c r="A6" s="10">
        <v>41912</v>
      </c>
      <c r="B6" s="14">
        <f t="shared" si="1"/>
        <v>0</v>
      </c>
      <c r="C6" s="3">
        <v>0</v>
      </c>
      <c r="D6" s="3"/>
      <c r="E6" s="3">
        <v>12.1</v>
      </c>
      <c r="F6" s="3">
        <v>1.1000000000000001</v>
      </c>
      <c r="G6" s="3"/>
      <c r="I6" s="10">
        <f t="shared" si="2"/>
        <v>41912</v>
      </c>
      <c r="N6" s="10">
        <v>43830</v>
      </c>
      <c r="O6" s="22">
        <v>2E-3</v>
      </c>
      <c r="P6" s="22">
        <v>2E-3</v>
      </c>
      <c r="Q6" s="12">
        <v>43803</v>
      </c>
      <c r="R6">
        <f t="shared" si="0"/>
        <v>1E-3</v>
      </c>
      <c r="T6" s="18" t="s">
        <v>21</v>
      </c>
      <c r="U6" s="22">
        <v>2E-3</v>
      </c>
      <c r="V6" s="22">
        <v>2E-3</v>
      </c>
      <c r="W6" s="19">
        <v>43810</v>
      </c>
    </row>
    <row r="7" spans="1:23">
      <c r="A7" s="10">
        <v>42004</v>
      </c>
      <c r="B7" s="14">
        <f t="shared" si="1"/>
        <v>1E-3</v>
      </c>
      <c r="C7" s="3">
        <v>0</v>
      </c>
      <c r="D7" s="3"/>
      <c r="E7" s="3">
        <v>17.3</v>
      </c>
      <c r="F7" s="3">
        <v>1.7</v>
      </c>
      <c r="G7" s="3"/>
      <c r="I7" s="10">
        <f t="shared" si="2"/>
        <v>42003</v>
      </c>
      <c r="N7" s="10">
        <v>43799</v>
      </c>
      <c r="O7" s="22">
        <v>1E-3</v>
      </c>
      <c r="P7" s="22">
        <v>2E-3</v>
      </c>
      <c r="Q7" s="12">
        <v>43774</v>
      </c>
      <c r="R7">
        <f t="shared" si="0"/>
        <v>3.0000000000000001E-3</v>
      </c>
      <c r="T7" s="18" t="s">
        <v>22</v>
      </c>
      <c r="U7" s="22">
        <v>1E-3</v>
      </c>
      <c r="V7" s="22">
        <v>2E-3</v>
      </c>
      <c r="W7" s="19">
        <v>43782</v>
      </c>
    </row>
    <row r="8" spans="1:23">
      <c r="A8" s="10">
        <v>42094</v>
      </c>
      <c r="B8" s="14">
        <f t="shared" si="1"/>
        <v>2E-3</v>
      </c>
      <c r="C8" s="3">
        <v>0</v>
      </c>
      <c r="D8" s="3"/>
      <c r="E8" s="3">
        <v>21</v>
      </c>
      <c r="F8" s="3">
        <v>2.1</v>
      </c>
      <c r="G8" s="3"/>
      <c r="I8" s="10">
        <f t="shared" si="2"/>
        <v>42093</v>
      </c>
      <c r="N8" s="10">
        <v>43769</v>
      </c>
      <c r="O8" s="22">
        <v>3.0000000000000001E-3</v>
      </c>
      <c r="P8" s="22">
        <v>1E-3</v>
      </c>
      <c r="Q8" s="12">
        <v>43741</v>
      </c>
      <c r="R8">
        <f t="shared" si="0"/>
        <v>3.0000000000000001E-3</v>
      </c>
      <c r="T8" s="18" t="s">
        <v>23</v>
      </c>
      <c r="U8" s="22">
        <v>3.0000000000000001E-3</v>
      </c>
      <c r="V8" s="22">
        <v>1E-3</v>
      </c>
      <c r="W8" s="19">
        <v>43748</v>
      </c>
    </row>
    <row r="9" spans="1:23">
      <c r="A9" s="10">
        <v>42185</v>
      </c>
      <c r="B9" s="14">
        <f t="shared" si="1"/>
        <v>1E-3</v>
      </c>
      <c r="C9" s="3">
        <v>0</v>
      </c>
      <c r="D9" s="3"/>
      <c r="E9" s="3">
        <v>24.9</v>
      </c>
      <c r="F9" s="3">
        <v>3</v>
      </c>
      <c r="G9" s="3"/>
      <c r="I9" s="10">
        <f t="shared" si="2"/>
        <v>42185</v>
      </c>
      <c r="N9" s="10">
        <v>43738</v>
      </c>
      <c r="O9" s="22">
        <v>3.0000000000000001E-3</v>
      </c>
      <c r="P9" s="22">
        <v>3.0000000000000001E-3</v>
      </c>
      <c r="Q9" s="12">
        <v>43713</v>
      </c>
      <c r="R9">
        <f t="shared" si="0"/>
        <v>3.0000000000000001E-3</v>
      </c>
      <c r="T9" s="18" t="s">
        <v>24</v>
      </c>
      <c r="U9" s="22">
        <v>3.0000000000000001E-3</v>
      </c>
      <c r="V9" s="22">
        <v>3.0000000000000001E-3</v>
      </c>
      <c r="W9" s="19">
        <v>43720</v>
      </c>
    </row>
    <row r="10" spans="1:23">
      <c r="A10" s="10">
        <v>42277</v>
      </c>
      <c r="B10" s="14">
        <f t="shared" si="1"/>
        <v>1E-3</v>
      </c>
      <c r="C10" s="3">
        <v>0</v>
      </c>
      <c r="D10" s="3"/>
      <c r="E10" s="3">
        <v>28.7</v>
      </c>
      <c r="F10" s="3">
        <v>3.4</v>
      </c>
      <c r="G10" s="3"/>
      <c r="I10" s="10">
        <f t="shared" si="2"/>
        <v>42277</v>
      </c>
      <c r="N10" s="10">
        <v>43708</v>
      </c>
      <c r="O10" s="22">
        <v>3.0000000000000001E-3</v>
      </c>
      <c r="P10" s="22">
        <v>3.0000000000000001E-3</v>
      </c>
      <c r="Q10" s="12">
        <v>43682</v>
      </c>
      <c r="R10">
        <f t="shared" si="0"/>
        <v>1E-3</v>
      </c>
      <c r="T10" s="18" t="s">
        <v>25</v>
      </c>
      <c r="U10" s="22">
        <v>3.0000000000000001E-3</v>
      </c>
      <c r="V10" s="22">
        <v>3.0000000000000001E-3</v>
      </c>
      <c r="W10" s="19">
        <v>43690</v>
      </c>
    </row>
    <row r="11" spans="1:23">
      <c r="A11" s="10">
        <v>42369</v>
      </c>
      <c r="B11" s="14">
        <f t="shared" si="1"/>
        <v>2E-3</v>
      </c>
      <c r="C11" s="3">
        <v>0</v>
      </c>
      <c r="D11" s="3"/>
      <c r="E11" s="3">
        <v>34.799999999999997</v>
      </c>
      <c r="F11" s="3">
        <v>3.6</v>
      </c>
      <c r="G11" s="3"/>
      <c r="I11" s="10">
        <f t="shared" si="2"/>
        <v>42368</v>
      </c>
      <c r="N11" s="10">
        <v>43677</v>
      </c>
      <c r="O11" s="22">
        <v>1E-3</v>
      </c>
      <c r="P11" s="22">
        <v>3.0000000000000001E-3</v>
      </c>
      <c r="Q11" s="12">
        <v>43649</v>
      </c>
      <c r="R11">
        <f t="shared" si="0"/>
        <v>1E-3</v>
      </c>
      <c r="T11" s="18" t="s">
        <v>26</v>
      </c>
      <c r="U11" s="22">
        <v>1E-3</v>
      </c>
      <c r="V11" s="22">
        <v>3.0000000000000001E-3</v>
      </c>
      <c r="W11" s="19">
        <v>43657</v>
      </c>
    </row>
    <row r="12" spans="1:23">
      <c r="A12" s="10">
        <v>42460</v>
      </c>
      <c r="B12" s="14">
        <f t="shared" si="1"/>
        <v>3.0000000000000001E-3</v>
      </c>
      <c r="C12" s="3">
        <v>0</v>
      </c>
      <c r="D12" s="3"/>
      <c r="E12" s="3">
        <v>38.9</v>
      </c>
      <c r="F12" s="3">
        <v>4.7</v>
      </c>
      <c r="G12" s="3"/>
      <c r="I12" s="10">
        <f t="shared" si="2"/>
        <v>42459</v>
      </c>
      <c r="N12" s="10">
        <v>43646</v>
      </c>
      <c r="O12" s="22">
        <v>1E-3</v>
      </c>
      <c r="P12" s="22">
        <v>1E-3</v>
      </c>
      <c r="Q12" s="12">
        <v>43621</v>
      </c>
      <c r="R12">
        <f t="shared" si="0"/>
        <v>1E-3</v>
      </c>
      <c r="T12" s="18" t="s">
        <v>27</v>
      </c>
      <c r="U12" s="22">
        <v>1E-3</v>
      </c>
      <c r="V12" s="22">
        <v>1E-3</v>
      </c>
      <c r="W12" s="19">
        <v>43628</v>
      </c>
    </row>
    <row r="13" spans="1:23">
      <c r="A13" s="10">
        <v>42551</v>
      </c>
      <c r="B13" s="14">
        <f t="shared" si="1"/>
        <v>2E-3</v>
      </c>
      <c r="C13" s="3">
        <v>0</v>
      </c>
      <c r="D13" s="3"/>
      <c r="E13" s="3">
        <v>42.7</v>
      </c>
      <c r="F13" s="3">
        <v>6.2</v>
      </c>
      <c r="G13" s="3"/>
      <c r="I13" s="10">
        <f t="shared" si="2"/>
        <v>42551</v>
      </c>
      <c r="N13" s="10">
        <v>43616</v>
      </c>
      <c r="O13" s="22">
        <v>1E-3</v>
      </c>
      <c r="P13" s="22">
        <v>1E-3</v>
      </c>
      <c r="Q13" s="12">
        <v>43588</v>
      </c>
      <c r="R13">
        <f t="shared" si="0"/>
        <v>1E-3</v>
      </c>
      <c r="T13" s="18" t="s">
        <v>28</v>
      </c>
      <c r="U13" s="22">
        <v>1E-3</v>
      </c>
      <c r="V13" s="22">
        <v>1E-3</v>
      </c>
      <c r="W13" s="19">
        <v>43595</v>
      </c>
    </row>
    <row r="14" spans="1:23">
      <c r="A14" s="10">
        <v>42643</v>
      </c>
      <c r="B14" s="14">
        <f t="shared" si="1"/>
        <v>3.0000000000000001E-3</v>
      </c>
      <c r="C14" s="3">
        <v>1</v>
      </c>
      <c r="D14" s="3"/>
      <c r="E14" s="3">
        <v>46.1</v>
      </c>
      <c r="F14" s="3">
        <v>10.199999999999999</v>
      </c>
      <c r="G14" s="3"/>
      <c r="I14" s="10">
        <f t="shared" si="2"/>
        <v>42643</v>
      </c>
      <c r="N14" s="10">
        <v>43585</v>
      </c>
      <c r="O14" s="22">
        <v>1E-3</v>
      </c>
      <c r="P14" s="22">
        <v>1E-3</v>
      </c>
      <c r="Q14" s="12">
        <v>43558</v>
      </c>
      <c r="R14">
        <f t="shared" si="0"/>
        <v>2E-3</v>
      </c>
      <c r="T14" s="18" t="s">
        <v>29</v>
      </c>
      <c r="U14" s="22">
        <v>1E-3</v>
      </c>
      <c r="V14" s="22">
        <v>1E-3</v>
      </c>
      <c r="W14" s="19">
        <v>43565</v>
      </c>
    </row>
    <row r="15" spans="1:23">
      <c r="A15" s="10">
        <v>42735</v>
      </c>
      <c r="B15" s="14">
        <f t="shared" si="1"/>
        <v>2E-3</v>
      </c>
      <c r="C15" s="3">
        <v>3.7</v>
      </c>
      <c r="D15" s="3"/>
      <c r="E15" s="3">
        <v>52.1</v>
      </c>
      <c r="F15" s="3">
        <v>11.8</v>
      </c>
      <c r="G15" s="3"/>
      <c r="I15" s="10">
        <f t="shared" si="2"/>
        <v>42734</v>
      </c>
      <c r="N15" s="10">
        <v>43555</v>
      </c>
      <c r="O15" s="22">
        <v>2E-3</v>
      </c>
      <c r="P15" s="22">
        <v>1E-3</v>
      </c>
      <c r="Q15" s="12">
        <v>43529</v>
      </c>
      <c r="R15">
        <f t="shared" si="0"/>
        <v>2E-3</v>
      </c>
      <c r="T15" s="18" t="s">
        <v>30</v>
      </c>
      <c r="U15" s="22">
        <v>2E-3</v>
      </c>
      <c r="V15" s="22">
        <v>1E-3</v>
      </c>
      <c r="W15" s="19">
        <v>43536</v>
      </c>
    </row>
    <row r="16" spans="1:23">
      <c r="A16" s="10">
        <v>42825</v>
      </c>
      <c r="B16" s="14">
        <f t="shared" si="1"/>
        <v>2E-3</v>
      </c>
      <c r="C16" s="3">
        <v>4.4000000000000004</v>
      </c>
      <c r="D16" s="7">
        <v>11.1</v>
      </c>
      <c r="E16" s="3">
        <v>56.5</v>
      </c>
      <c r="F16" s="3">
        <v>13.2</v>
      </c>
      <c r="G16" s="7">
        <v>12.1</v>
      </c>
      <c r="I16" s="10">
        <f t="shared" si="2"/>
        <v>42824</v>
      </c>
      <c r="N16" s="10">
        <v>43524</v>
      </c>
      <c r="O16" s="22">
        <v>2E-3</v>
      </c>
      <c r="P16" s="22">
        <v>2E-3</v>
      </c>
      <c r="Q16" s="12">
        <v>43501</v>
      </c>
      <c r="R16">
        <f t="shared" si="0"/>
        <v>2E-3</v>
      </c>
      <c r="T16" s="18" t="s">
        <v>31</v>
      </c>
      <c r="U16" s="22">
        <v>2E-3</v>
      </c>
      <c r="V16" s="22">
        <v>2E-3</v>
      </c>
      <c r="W16" s="19">
        <v>43509</v>
      </c>
    </row>
    <row r="17" spans="1:23">
      <c r="A17" s="10">
        <v>42916</v>
      </c>
      <c r="B17" s="14">
        <f t="shared" si="1"/>
        <v>1E-3</v>
      </c>
      <c r="C17" s="3">
        <v>6.5</v>
      </c>
      <c r="D17" s="7">
        <v>13.4</v>
      </c>
      <c r="E17" s="3">
        <v>59.7</v>
      </c>
      <c r="F17" s="3">
        <v>15.5</v>
      </c>
      <c r="G17" s="7">
        <v>13.9</v>
      </c>
      <c r="I17" s="10">
        <f t="shared" si="2"/>
        <v>42916</v>
      </c>
      <c r="N17" s="10">
        <v>43496</v>
      </c>
      <c r="O17" s="22">
        <v>2E-3</v>
      </c>
      <c r="P17" s="22">
        <v>2E-3</v>
      </c>
      <c r="Q17" s="12">
        <v>43472</v>
      </c>
      <c r="R17">
        <f t="shared" si="0"/>
        <v>2E-3</v>
      </c>
      <c r="T17" s="18" t="s">
        <v>32</v>
      </c>
      <c r="U17" s="22">
        <v>2E-3</v>
      </c>
      <c r="V17" s="22">
        <v>2E-3</v>
      </c>
      <c r="W17" s="19">
        <v>43476</v>
      </c>
    </row>
    <row r="18" spans="1:23">
      <c r="A18" s="10">
        <v>43008</v>
      </c>
      <c r="B18" s="14">
        <f t="shared" si="1"/>
        <v>2E-3</v>
      </c>
      <c r="C18" s="3">
        <v>12</v>
      </c>
      <c r="D18" s="7">
        <v>13.9</v>
      </c>
      <c r="E18" s="3">
        <v>67.7</v>
      </c>
      <c r="F18" s="3">
        <v>22.6</v>
      </c>
      <c r="G18" s="7">
        <v>15.4</v>
      </c>
      <c r="I18" s="10">
        <f t="shared" si="2"/>
        <v>43008</v>
      </c>
      <c r="N18" s="10">
        <v>43465</v>
      </c>
      <c r="O18" s="22">
        <v>2E-3</v>
      </c>
      <c r="P18" s="22">
        <v>2E-3</v>
      </c>
      <c r="Q18" s="12">
        <v>43439</v>
      </c>
      <c r="R18">
        <f t="shared" si="0"/>
        <v>1E-3</v>
      </c>
      <c r="T18" s="18" t="s">
        <v>33</v>
      </c>
      <c r="U18" s="22">
        <v>2E-3</v>
      </c>
      <c r="V18" s="22">
        <v>2E-3</v>
      </c>
      <c r="W18" s="19">
        <v>43446</v>
      </c>
    </row>
    <row r="19" spans="1:23">
      <c r="A19" s="10">
        <v>43100</v>
      </c>
      <c r="B19" s="14">
        <f t="shared" si="1"/>
        <v>1E-3</v>
      </c>
      <c r="C19" s="3">
        <v>13.5</v>
      </c>
      <c r="D19" s="7">
        <v>16.899999999999999</v>
      </c>
      <c r="E19" s="3">
        <v>72.099999999999994</v>
      </c>
      <c r="F19" s="3">
        <v>21.4</v>
      </c>
      <c r="G19" s="7">
        <v>18.600000000000001</v>
      </c>
      <c r="I19" s="10">
        <f t="shared" si="2"/>
        <v>43099</v>
      </c>
      <c r="N19" s="10">
        <v>43434</v>
      </c>
      <c r="O19" s="22">
        <v>1E-3</v>
      </c>
      <c r="P19" s="22">
        <v>2E-3</v>
      </c>
      <c r="Q19" s="12">
        <v>43409</v>
      </c>
      <c r="R19">
        <f t="shared" si="0"/>
        <v>1E-3</v>
      </c>
      <c r="T19" s="18" t="s">
        <v>34</v>
      </c>
      <c r="U19" s="22">
        <v>1E-3</v>
      </c>
      <c r="V19" s="22">
        <v>2E-3</v>
      </c>
      <c r="W19" s="19">
        <v>43418</v>
      </c>
    </row>
    <row r="20" spans="1:23">
      <c r="A20" s="10">
        <v>43190</v>
      </c>
      <c r="B20" s="14">
        <f t="shared" si="1"/>
        <v>2E-3</v>
      </c>
      <c r="C20" s="3">
        <v>15.6</v>
      </c>
      <c r="D20" s="7">
        <v>16.399999999999999</v>
      </c>
      <c r="E20" s="3">
        <v>75.599999999999994</v>
      </c>
      <c r="F20" s="3">
        <v>24</v>
      </c>
      <c r="G20" s="7">
        <v>19</v>
      </c>
      <c r="I20" s="10">
        <f t="shared" si="2"/>
        <v>43189</v>
      </c>
      <c r="N20" s="10">
        <v>43404</v>
      </c>
      <c r="O20" s="22">
        <v>1E-3</v>
      </c>
      <c r="P20" s="22">
        <v>1E-3</v>
      </c>
      <c r="Q20" s="12">
        <v>43376</v>
      </c>
      <c r="R20">
        <f t="shared" si="0"/>
        <v>2E-3</v>
      </c>
      <c r="T20" s="18" t="s">
        <v>35</v>
      </c>
      <c r="U20" s="22">
        <v>1E-3</v>
      </c>
      <c r="V20" s="22">
        <v>1E-3</v>
      </c>
      <c r="W20" s="19">
        <v>43384</v>
      </c>
    </row>
    <row r="21" spans="1:23">
      <c r="A21" s="10">
        <v>43281</v>
      </c>
      <c r="B21" s="14">
        <f t="shared" si="1"/>
        <v>2E-3</v>
      </c>
      <c r="C21" s="3">
        <v>22.2</v>
      </c>
      <c r="D21" s="7">
        <v>18.3</v>
      </c>
      <c r="E21" s="3">
        <v>80.7</v>
      </c>
      <c r="F21" s="3">
        <v>28.7</v>
      </c>
      <c r="G21" s="7">
        <v>20.6</v>
      </c>
      <c r="I21" s="10">
        <f t="shared" si="2"/>
        <v>43281</v>
      </c>
      <c r="N21" s="10">
        <v>43373</v>
      </c>
      <c r="O21" s="22">
        <v>2E-3</v>
      </c>
      <c r="P21" s="22">
        <v>1E-3</v>
      </c>
      <c r="Q21" s="19">
        <v>43349</v>
      </c>
      <c r="R21">
        <f t="shared" si="0"/>
        <v>2E-3</v>
      </c>
      <c r="T21" s="18" t="s">
        <v>36</v>
      </c>
      <c r="U21" s="22">
        <v>2E-3</v>
      </c>
      <c r="V21" s="22">
        <v>1E-3</v>
      </c>
      <c r="W21" s="19">
        <v>43356</v>
      </c>
    </row>
    <row r="22" spans="1:23">
      <c r="A22" s="10">
        <v>43373</v>
      </c>
      <c r="B22" s="14">
        <f t="shared" si="1"/>
        <v>1E-3</v>
      </c>
      <c r="C22" s="3">
        <v>28.2</v>
      </c>
      <c r="D22" s="7">
        <v>17.600000000000001</v>
      </c>
      <c r="E22" s="3">
        <v>84.8</v>
      </c>
      <c r="F22" s="3">
        <v>33.4</v>
      </c>
      <c r="G22" s="7">
        <v>20</v>
      </c>
      <c r="I22" s="10">
        <f t="shared" si="2"/>
        <v>43373</v>
      </c>
      <c r="N22" s="10">
        <v>43343</v>
      </c>
      <c r="O22" s="22">
        <v>2E-3</v>
      </c>
      <c r="P22" s="22">
        <v>2E-3</v>
      </c>
      <c r="Q22" s="19">
        <v>43315</v>
      </c>
      <c r="R22">
        <f t="shared" si="0"/>
        <v>2E-3</v>
      </c>
      <c r="T22" s="18" t="s">
        <v>37</v>
      </c>
      <c r="U22" s="22">
        <v>2E-3</v>
      </c>
      <c r="V22" s="22">
        <v>2E-3</v>
      </c>
      <c r="W22" s="19">
        <v>43322</v>
      </c>
    </row>
    <row r="23" spans="1:23">
      <c r="A23" s="10">
        <v>43465</v>
      </c>
      <c r="B23" s="14">
        <f t="shared" si="1"/>
        <v>2E-3</v>
      </c>
      <c r="C23" s="3">
        <v>29.3</v>
      </c>
      <c r="D23" s="7">
        <v>18.100000000000001</v>
      </c>
      <c r="E23" s="3">
        <v>86.8</v>
      </c>
      <c r="F23" s="3">
        <v>38.5</v>
      </c>
      <c r="G23" s="7">
        <v>19.600000000000001</v>
      </c>
      <c r="I23" s="10">
        <f t="shared" si="2"/>
        <v>43464</v>
      </c>
      <c r="N23" s="10">
        <v>43312</v>
      </c>
      <c r="O23" s="22">
        <v>2E-3</v>
      </c>
      <c r="P23" s="22">
        <v>2E-3</v>
      </c>
      <c r="Q23" s="19">
        <v>43286</v>
      </c>
      <c r="R23">
        <f t="shared" si="0"/>
        <v>1E-3</v>
      </c>
      <c r="T23" s="18" t="s">
        <v>38</v>
      </c>
      <c r="U23" s="22">
        <v>2E-3</v>
      </c>
      <c r="V23" s="22">
        <v>2E-3</v>
      </c>
      <c r="W23" s="19">
        <v>43293</v>
      </c>
    </row>
    <row r="24" spans="1:23">
      <c r="A24" s="10">
        <v>43555</v>
      </c>
      <c r="B24" s="14">
        <f t="shared" si="1"/>
        <v>1E-3</v>
      </c>
      <c r="C24" s="3">
        <v>32.4</v>
      </c>
      <c r="D24" s="7">
        <v>16.600000000000001</v>
      </c>
      <c r="E24" s="3">
        <v>89.3</v>
      </c>
      <c r="F24" s="3">
        <v>42</v>
      </c>
      <c r="G24" s="7">
        <v>19.399999999999999</v>
      </c>
      <c r="I24" s="10">
        <f t="shared" si="2"/>
        <v>43554</v>
      </c>
      <c r="N24" s="10">
        <v>43281</v>
      </c>
      <c r="O24" s="22">
        <v>1E-3</v>
      </c>
      <c r="P24" s="22">
        <v>2E-3</v>
      </c>
      <c r="Q24" s="19">
        <v>43256</v>
      </c>
      <c r="R24">
        <f t="shared" si="0"/>
        <v>2E-3</v>
      </c>
      <c r="T24" s="18" t="s">
        <v>39</v>
      </c>
      <c r="U24" s="22">
        <v>1E-3</v>
      </c>
      <c r="V24" s="22">
        <v>2E-3</v>
      </c>
      <c r="W24" s="19">
        <v>43263</v>
      </c>
    </row>
    <row r="25" spans="1:23">
      <c r="A25" s="10">
        <v>43646</v>
      </c>
      <c r="B25" s="14">
        <f t="shared" si="1"/>
        <v>1E-3</v>
      </c>
      <c r="C25" s="3">
        <v>51.4</v>
      </c>
      <c r="D25" s="7">
        <v>22.2</v>
      </c>
      <c r="E25" s="3">
        <v>89.7</v>
      </c>
      <c r="F25" s="3">
        <v>61.9</v>
      </c>
      <c r="G25" s="7">
        <v>22.3</v>
      </c>
      <c r="I25" s="10">
        <f t="shared" si="2"/>
        <v>43646</v>
      </c>
      <c r="N25" s="10">
        <v>43251</v>
      </c>
      <c r="O25" s="22">
        <v>2E-3</v>
      </c>
      <c r="P25" s="22">
        <v>1E-3</v>
      </c>
      <c r="Q25" s="19">
        <v>43223</v>
      </c>
      <c r="R25">
        <f t="shared" si="0"/>
        <v>2E-3</v>
      </c>
      <c r="T25" s="18" t="s">
        <v>40</v>
      </c>
      <c r="U25" s="22">
        <v>2E-3</v>
      </c>
      <c r="V25" s="22">
        <v>1E-3</v>
      </c>
      <c r="W25" s="19">
        <v>43230</v>
      </c>
    </row>
    <row r="26" spans="1:23">
      <c r="N26" s="10">
        <v>43220</v>
      </c>
      <c r="O26" s="22">
        <v>2E-3</v>
      </c>
      <c r="P26" s="22">
        <v>2E-3</v>
      </c>
      <c r="Q26" s="19">
        <v>43194</v>
      </c>
      <c r="R26">
        <f t="shared" si="0"/>
        <v>3.0000000000000001E-3</v>
      </c>
      <c r="T26" s="18" t="s">
        <v>41</v>
      </c>
      <c r="U26" s="22">
        <v>2E-3</v>
      </c>
      <c r="V26" s="22">
        <v>2E-3</v>
      </c>
      <c r="W26" s="19">
        <v>43201</v>
      </c>
    </row>
    <row r="27" spans="1:23">
      <c r="N27" s="10">
        <v>43190</v>
      </c>
      <c r="O27" s="22">
        <v>3.0000000000000001E-3</v>
      </c>
      <c r="P27" s="22">
        <v>2E-3</v>
      </c>
      <c r="Q27" s="19">
        <v>43164</v>
      </c>
      <c r="R27">
        <f t="shared" si="0"/>
        <v>3.0000000000000001E-3</v>
      </c>
      <c r="T27" s="18" t="s">
        <v>42</v>
      </c>
      <c r="U27" s="22">
        <v>3.0000000000000001E-3</v>
      </c>
      <c r="V27" s="22">
        <v>2E-3</v>
      </c>
      <c r="W27" s="19">
        <v>43172</v>
      </c>
    </row>
    <row r="28" spans="1:23">
      <c r="N28" s="10">
        <v>43159</v>
      </c>
      <c r="O28" s="22">
        <v>3.0000000000000001E-3</v>
      </c>
      <c r="P28" s="22">
        <v>3.0000000000000001E-3</v>
      </c>
      <c r="Q28" s="19">
        <v>43136</v>
      </c>
      <c r="R28">
        <f t="shared" si="0"/>
        <v>1E-3</v>
      </c>
      <c r="T28" s="18" t="s">
        <v>43</v>
      </c>
      <c r="U28" s="22">
        <v>3.0000000000000001E-3</v>
      </c>
      <c r="V28" s="22">
        <v>3.0000000000000001E-3</v>
      </c>
      <c r="W28" s="19">
        <v>43145</v>
      </c>
    </row>
    <row r="29" spans="1:23">
      <c r="N29" s="10">
        <v>43131</v>
      </c>
      <c r="O29" s="22">
        <v>1E-3</v>
      </c>
      <c r="P29" s="22">
        <v>3.0000000000000001E-3</v>
      </c>
      <c r="Q29" s="19">
        <v>43105</v>
      </c>
      <c r="R29">
        <f t="shared" si="0"/>
        <v>2E-3</v>
      </c>
      <c r="T29" s="18" t="s">
        <v>44</v>
      </c>
      <c r="U29" s="22">
        <v>1E-3</v>
      </c>
      <c r="V29" s="22">
        <v>3.0000000000000001E-3</v>
      </c>
      <c r="W29" s="19">
        <v>43112</v>
      </c>
    </row>
    <row r="30" spans="1:23">
      <c r="N30" s="10">
        <v>43100</v>
      </c>
      <c r="O30" s="22">
        <v>2E-3</v>
      </c>
      <c r="P30" s="22">
        <v>1E-3</v>
      </c>
      <c r="Q30" s="19">
        <v>43074</v>
      </c>
      <c r="R30">
        <f t="shared" si="0"/>
        <v>1E-3</v>
      </c>
      <c r="T30" s="18" t="s">
        <v>45</v>
      </c>
      <c r="U30" s="22">
        <v>2E-3</v>
      </c>
      <c r="V30" s="22">
        <v>1E-3</v>
      </c>
      <c r="W30" s="19">
        <v>43082</v>
      </c>
    </row>
    <row r="31" spans="1:23">
      <c r="N31" s="10">
        <v>43069</v>
      </c>
      <c r="O31" s="22">
        <v>1E-3</v>
      </c>
      <c r="P31" s="22">
        <v>2E-3</v>
      </c>
      <c r="Q31" s="19">
        <v>43042</v>
      </c>
      <c r="R31">
        <f t="shared" si="0"/>
        <v>2E-3</v>
      </c>
      <c r="T31" s="18" t="s">
        <v>46</v>
      </c>
      <c r="U31" s="22">
        <v>1E-3</v>
      </c>
      <c r="V31" s="22">
        <v>2E-3</v>
      </c>
      <c r="W31" s="19">
        <v>43054</v>
      </c>
    </row>
    <row r="32" spans="1:23" ht="18">
      <c r="E32" s="10"/>
      <c r="J32" s="15" t="s">
        <v>16</v>
      </c>
      <c r="N32" s="10">
        <v>43039</v>
      </c>
      <c r="O32" s="22">
        <v>2E-3</v>
      </c>
      <c r="P32" s="22">
        <v>1E-3</v>
      </c>
      <c r="Q32" s="19">
        <v>43012</v>
      </c>
      <c r="R32">
        <f t="shared" si="0"/>
        <v>1E-3</v>
      </c>
      <c r="T32" s="18" t="s">
        <v>47</v>
      </c>
      <c r="U32" s="22">
        <v>2E-3</v>
      </c>
      <c r="V32" s="22">
        <v>1E-3</v>
      </c>
      <c r="W32" s="19">
        <v>43021</v>
      </c>
    </row>
    <row r="33" spans="5:23">
      <c r="E33" s="10"/>
      <c r="N33" s="10">
        <v>43008</v>
      </c>
      <c r="O33" s="22">
        <v>1E-3</v>
      </c>
      <c r="P33" s="22">
        <v>2E-3</v>
      </c>
      <c r="Q33" s="19">
        <v>42984</v>
      </c>
      <c r="R33">
        <f t="shared" si="0"/>
        <v>1E-3</v>
      </c>
      <c r="T33" s="18" t="s">
        <v>48</v>
      </c>
      <c r="U33" s="22">
        <v>1E-3</v>
      </c>
      <c r="V33" s="22">
        <v>2E-3</v>
      </c>
      <c r="W33" s="19">
        <v>42992</v>
      </c>
    </row>
    <row r="34" spans="5:23">
      <c r="E34" s="10"/>
      <c r="N34" s="10">
        <v>42978</v>
      </c>
      <c r="O34" s="22">
        <v>1E-3</v>
      </c>
      <c r="P34" s="22">
        <v>1E-3</v>
      </c>
      <c r="Q34" s="19">
        <v>42950</v>
      </c>
      <c r="R34">
        <f t="shared" si="0"/>
        <v>1E-3</v>
      </c>
      <c r="T34" s="18" t="s">
        <v>49</v>
      </c>
      <c r="U34" s="22">
        <v>1E-3</v>
      </c>
      <c r="V34" s="22">
        <v>1E-3</v>
      </c>
      <c r="W34" s="19">
        <v>42958</v>
      </c>
    </row>
    <row r="35" spans="5:23">
      <c r="E35" s="10"/>
      <c r="N35" s="10">
        <v>42947</v>
      </c>
      <c r="O35" s="22">
        <v>1E-3</v>
      </c>
      <c r="P35" s="22">
        <v>1E-3</v>
      </c>
      <c r="Q35" s="19">
        <v>42922</v>
      </c>
      <c r="R35">
        <f t="shared" si="0"/>
        <v>1E-3</v>
      </c>
      <c r="T35" s="18" t="s">
        <v>50</v>
      </c>
      <c r="U35" s="22">
        <v>1E-3</v>
      </c>
      <c r="V35" s="22">
        <v>1E-3</v>
      </c>
      <c r="W35" s="19">
        <v>42930</v>
      </c>
    </row>
    <row r="36" spans="5:23">
      <c r="E36" s="10"/>
      <c r="N36" s="10">
        <v>42916</v>
      </c>
      <c r="O36" s="22">
        <v>1E-3</v>
      </c>
      <c r="P36" s="22">
        <v>1E-3</v>
      </c>
      <c r="Q36" s="19">
        <v>42891</v>
      </c>
      <c r="R36">
        <f t="shared" si="0"/>
        <v>-1E-3</v>
      </c>
      <c r="T36" s="18" t="s">
        <v>51</v>
      </c>
      <c r="U36" s="22">
        <v>1E-3</v>
      </c>
      <c r="V36" s="22">
        <v>1E-3</v>
      </c>
      <c r="W36" s="19">
        <v>42900</v>
      </c>
    </row>
    <row r="37" spans="5:23">
      <c r="E37" s="10"/>
      <c r="N37" s="10">
        <v>42886</v>
      </c>
      <c r="O37" s="22">
        <v>-1E-3</v>
      </c>
      <c r="P37" s="22">
        <v>1E-3</v>
      </c>
      <c r="Q37" s="19">
        <v>42858</v>
      </c>
      <c r="R37">
        <f t="shared" si="0"/>
        <v>2E-3</v>
      </c>
      <c r="T37" s="18" t="s">
        <v>52</v>
      </c>
      <c r="U37" s="22">
        <v>-1E-3</v>
      </c>
      <c r="V37" s="22">
        <v>1E-3</v>
      </c>
      <c r="W37" s="19">
        <v>42867</v>
      </c>
    </row>
    <row r="38" spans="5:23">
      <c r="E38" s="10"/>
      <c r="N38" s="10">
        <v>42855</v>
      </c>
      <c r="O38" s="22">
        <v>2E-3</v>
      </c>
      <c r="P38" s="22">
        <v>-1E-3</v>
      </c>
      <c r="Q38" s="19">
        <v>42830</v>
      </c>
      <c r="T38" s="18" t="s">
        <v>53</v>
      </c>
      <c r="U38" s="22">
        <v>2E-3</v>
      </c>
      <c r="V38" s="22">
        <v>-1E-3</v>
      </c>
      <c r="W38" s="19">
        <v>42839</v>
      </c>
    </row>
    <row r="39" spans="5:23">
      <c r="E39" s="10"/>
      <c r="N39" s="10">
        <v>42825</v>
      </c>
      <c r="O39" s="22">
        <v>3.0000000000000001E-3</v>
      </c>
      <c r="P39" s="22">
        <v>2E-3</v>
      </c>
      <c r="Q39" s="19">
        <v>42797</v>
      </c>
      <c r="T39" s="18" t="s">
        <v>54</v>
      </c>
      <c r="U39" s="22">
        <v>3.0000000000000001E-3</v>
      </c>
      <c r="V39" s="22">
        <v>2E-3</v>
      </c>
      <c r="W39" s="19">
        <v>42809</v>
      </c>
    </row>
    <row r="40" spans="5:23">
      <c r="E40" s="10"/>
      <c r="N40" s="10">
        <v>42794</v>
      </c>
      <c r="O40" s="22">
        <v>2E-3</v>
      </c>
      <c r="P40" s="22">
        <v>3.0000000000000001E-3</v>
      </c>
      <c r="Q40" s="19">
        <v>42769</v>
      </c>
      <c r="T40" s="18" t="s">
        <v>55</v>
      </c>
      <c r="U40" s="22">
        <v>2E-3</v>
      </c>
      <c r="V40" s="22">
        <v>3.0000000000000001E-3</v>
      </c>
      <c r="W40" s="19">
        <v>42781</v>
      </c>
    </row>
    <row r="41" spans="5:23">
      <c r="E41" s="10"/>
      <c r="N41" s="10">
        <v>42766</v>
      </c>
      <c r="O41" s="22">
        <v>2E-3</v>
      </c>
      <c r="P41" s="22">
        <v>2E-3</v>
      </c>
      <c r="Q41" s="19">
        <v>42740</v>
      </c>
      <c r="T41" s="18" t="s">
        <v>56</v>
      </c>
      <c r="U41" s="22">
        <v>2E-3</v>
      </c>
      <c r="V41" s="22">
        <v>2E-3</v>
      </c>
      <c r="W41" s="19">
        <v>42753</v>
      </c>
    </row>
    <row r="42" spans="5:23">
      <c r="E42" s="10"/>
      <c r="N42" s="10">
        <v>42735</v>
      </c>
      <c r="O42" s="22">
        <v>1E-3</v>
      </c>
      <c r="P42" s="22">
        <v>2E-3</v>
      </c>
      <c r="Q42" s="19">
        <v>42709</v>
      </c>
      <c r="T42" s="18" t="s">
        <v>57</v>
      </c>
      <c r="U42" s="22">
        <v>1E-3</v>
      </c>
      <c r="V42" s="22">
        <v>2E-3</v>
      </c>
      <c r="W42" s="19">
        <v>42719</v>
      </c>
    </row>
    <row r="43" spans="5:23">
      <c r="E43" s="10"/>
      <c r="N43" s="10">
        <v>42704</v>
      </c>
      <c r="O43" s="22">
        <v>1E-3</v>
      </c>
      <c r="P43" s="22">
        <v>1E-3</v>
      </c>
      <c r="Q43" s="19">
        <v>42677</v>
      </c>
      <c r="T43" s="18" t="s">
        <v>58</v>
      </c>
      <c r="U43" s="22">
        <v>1E-3</v>
      </c>
      <c r="V43" s="22">
        <v>1E-3</v>
      </c>
      <c r="W43" s="19">
        <v>42691</v>
      </c>
    </row>
    <row r="44" spans="5:23">
      <c r="E44" s="10"/>
      <c r="N44" s="10">
        <v>42674</v>
      </c>
      <c r="O44" s="22">
        <v>3.0000000000000001E-3</v>
      </c>
      <c r="P44" s="22">
        <v>1E-3</v>
      </c>
      <c r="Q44" s="19">
        <v>42648</v>
      </c>
      <c r="T44" s="18" t="s">
        <v>59</v>
      </c>
      <c r="U44" s="22">
        <v>3.0000000000000001E-3</v>
      </c>
      <c r="V44" s="22">
        <v>1E-3</v>
      </c>
      <c r="W44" s="19">
        <v>42661</v>
      </c>
    </row>
    <row r="45" spans="5:23">
      <c r="E45" s="10"/>
      <c r="N45" s="10">
        <v>42643</v>
      </c>
      <c r="O45" s="22">
        <v>1E-3</v>
      </c>
      <c r="P45" s="22">
        <v>3.0000000000000001E-3</v>
      </c>
      <c r="Q45" s="19">
        <v>42619</v>
      </c>
      <c r="T45" s="18" t="s">
        <v>60</v>
      </c>
      <c r="U45" s="22">
        <v>1E-3</v>
      </c>
      <c r="V45" s="22">
        <v>3.0000000000000001E-3</v>
      </c>
      <c r="W45" s="19">
        <v>42629</v>
      </c>
    </row>
    <row r="46" spans="5:23">
      <c r="E46" s="10"/>
      <c r="N46" s="10">
        <v>42613</v>
      </c>
      <c r="O46" s="22">
        <v>2E-3</v>
      </c>
      <c r="P46" s="22">
        <v>1E-3</v>
      </c>
      <c r="Q46" s="19">
        <v>42585</v>
      </c>
      <c r="T46" s="18" t="s">
        <v>61</v>
      </c>
      <c r="U46" s="22">
        <v>2E-3</v>
      </c>
      <c r="V46" s="22">
        <v>1E-3</v>
      </c>
      <c r="W46" s="19">
        <v>42598</v>
      </c>
    </row>
    <row r="47" spans="5:23">
      <c r="E47" s="10"/>
      <c r="N47" s="10">
        <v>42582</v>
      </c>
      <c r="O47" s="22">
        <v>2E-3</v>
      </c>
      <c r="P47" s="22">
        <v>2E-3</v>
      </c>
      <c r="Q47" s="19">
        <v>42557</v>
      </c>
      <c r="T47" s="18" t="s">
        <v>62</v>
      </c>
      <c r="U47" s="22">
        <v>2E-3</v>
      </c>
      <c r="V47" s="22">
        <v>2E-3</v>
      </c>
      <c r="W47" s="19">
        <v>42566</v>
      </c>
    </row>
    <row r="48" spans="5:23">
      <c r="E48" s="10"/>
      <c r="N48" s="10">
        <v>42551</v>
      </c>
      <c r="O48" s="22">
        <v>2E-3</v>
      </c>
      <c r="P48" s="22">
        <v>2E-3</v>
      </c>
      <c r="Q48" s="19">
        <v>42524</v>
      </c>
      <c r="T48" s="18" t="s">
        <v>63</v>
      </c>
      <c r="U48" s="22">
        <v>2E-3</v>
      </c>
      <c r="V48" s="22">
        <v>2E-3</v>
      </c>
      <c r="W48" s="19">
        <v>42537</v>
      </c>
    </row>
    <row r="49" spans="5:23">
      <c r="E49" s="10"/>
      <c r="N49" s="10">
        <v>42521</v>
      </c>
      <c r="O49" s="22">
        <v>1E-3</v>
      </c>
      <c r="P49" s="22">
        <v>2E-3</v>
      </c>
      <c r="Q49" s="19">
        <v>42494</v>
      </c>
      <c r="T49" s="18" t="s">
        <v>64</v>
      </c>
      <c r="U49" s="22">
        <v>1E-3</v>
      </c>
      <c r="V49" s="22">
        <v>2E-3</v>
      </c>
      <c r="W49" s="19">
        <v>42507</v>
      </c>
    </row>
    <row r="50" spans="5:23">
      <c r="E50" s="10"/>
      <c r="N50" s="10">
        <v>42490</v>
      </c>
      <c r="O50" s="22">
        <v>3.0000000000000001E-3</v>
      </c>
      <c r="P50" s="22">
        <v>1E-3</v>
      </c>
      <c r="Q50" s="19">
        <v>42465</v>
      </c>
      <c r="T50" s="18" t="s">
        <v>65</v>
      </c>
      <c r="U50" s="22">
        <v>3.0000000000000001E-3</v>
      </c>
      <c r="V50" s="22">
        <v>1E-3</v>
      </c>
      <c r="W50" s="19">
        <v>42474</v>
      </c>
    </row>
    <row r="51" spans="5:23">
      <c r="E51" s="10"/>
      <c r="N51" s="10">
        <v>42460</v>
      </c>
      <c r="O51" s="22">
        <v>3.0000000000000001E-3</v>
      </c>
      <c r="P51" s="22">
        <v>3.0000000000000001E-3</v>
      </c>
      <c r="Q51" s="19">
        <v>42432</v>
      </c>
      <c r="T51" s="18" t="s">
        <v>66</v>
      </c>
      <c r="U51" s="22">
        <v>3.0000000000000001E-3</v>
      </c>
      <c r="V51" s="22">
        <v>3.0000000000000001E-3</v>
      </c>
      <c r="W51" s="19">
        <v>42445</v>
      </c>
    </row>
    <row r="52" spans="5:23">
      <c r="E52" s="10"/>
      <c r="N52" s="10">
        <v>42429</v>
      </c>
      <c r="O52" s="22">
        <v>1E-3</v>
      </c>
      <c r="P52" s="22">
        <v>3.0000000000000001E-3</v>
      </c>
      <c r="Q52" s="19">
        <v>42403</v>
      </c>
      <c r="T52" s="18" t="s">
        <v>67</v>
      </c>
      <c r="U52" s="22">
        <v>1E-3</v>
      </c>
      <c r="V52" s="22">
        <v>3.0000000000000001E-3</v>
      </c>
      <c r="W52" s="19">
        <v>42419</v>
      </c>
    </row>
    <row r="53" spans="5:23">
      <c r="E53" s="10"/>
      <c r="N53" s="10">
        <v>42400</v>
      </c>
      <c r="O53" s="22">
        <v>2E-3</v>
      </c>
      <c r="P53" s="22">
        <v>1E-3</v>
      </c>
      <c r="Q53" s="19">
        <v>42375</v>
      </c>
      <c r="T53" s="18" t="s">
        <v>68</v>
      </c>
      <c r="U53" s="22">
        <v>2E-3</v>
      </c>
      <c r="V53" s="22">
        <v>1E-3</v>
      </c>
      <c r="W53" s="19">
        <v>42389</v>
      </c>
    </row>
    <row r="54" spans="5:23">
      <c r="N54" s="10">
        <v>42369</v>
      </c>
      <c r="O54" s="22">
        <v>2E-3</v>
      </c>
      <c r="P54" s="22">
        <v>2E-3</v>
      </c>
      <c r="Q54" s="19">
        <v>42341</v>
      </c>
      <c r="T54" s="18" t="s">
        <v>69</v>
      </c>
      <c r="U54" s="22">
        <v>2E-3</v>
      </c>
      <c r="V54" s="22">
        <v>2E-3</v>
      </c>
      <c r="W54" s="19">
        <v>42353</v>
      </c>
    </row>
    <row r="55" spans="5:23">
      <c r="N55" s="10">
        <v>42338</v>
      </c>
      <c r="O55" s="22">
        <v>2E-3</v>
      </c>
      <c r="P55" s="22">
        <v>2E-3</v>
      </c>
      <c r="Q55" s="19">
        <v>42312</v>
      </c>
      <c r="T55" s="18" t="s">
        <v>70</v>
      </c>
      <c r="U55" s="22">
        <v>2E-3</v>
      </c>
      <c r="V55" s="22">
        <v>2E-3</v>
      </c>
      <c r="W55" s="19">
        <v>42325</v>
      </c>
    </row>
    <row r="56" spans="5:23">
      <c r="N56" s="10">
        <v>42308</v>
      </c>
      <c r="O56" s="22">
        <v>1E-3</v>
      </c>
      <c r="P56" s="22">
        <v>2E-3</v>
      </c>
      <c r="Q56" s="19">
        <v>42282</v>
      </c>
      <c r="T56" s="18" t="s">
        <v>71</v>
      </c>
      <c r="U56" s="22">
        <v>1E-3</v>
      </c>
      <c r="V56" s="22">
        <v>2E-3</v>
      </c>
      <c r="W56" s="19">
        <v>42292</v>
      </c>
    </row>
    <row r="57" spans="5:23">
      <c r="N57" s="10">
        <v>42277</v>
      </c>
      <c r="O57" s="22">
        <v>1E-3</v>
      </c>
      <c r="P57" s="22">
        <v>1E-3</v>
      </c>
      <c r="Q57" s="19">
        <v>42250</v>
      </c>
      <c r="T57" s="18" t="s">
        <v>72</v>
      </c>
      <c r="U57" s="22">
        <v>1E-3</v>
      </c>
      <c r="V57" s="22">
        <v>1E-3</v>
      </c>
      <c r="W57" s="19">
        <v>42263</v>
      </c>
    </row>
    <row r="58" spans="5:23">
      <c r="N58" s="10">
        <v>42247</v>
      </c>
      <c r="O58" s="22">
        <v>2E-3</v>
      </c>
      <c r="P58" s="22">
        <v>1E-3</v>
      </c>
      <c r="Q58" s="19">
        <v>42221</v>
      </c>
      <c r="T58" s="18" t="s">
        <v>73</v>
      </c>
      <c r="U58" s="22">
        <v>2E-3</v>
      </c>
      <c r="V58" s="22">
        <v>1E-3</v>
      </c>
      <c r="W58" s="19">
        <v>42235</v>
      </c>
    </row>
    <row r="59" spans="5:23">
      <c r="N59" s="10">
        <v>42216</v>
      </c>
      <c r="O59" s="22">
        <v>1E-3</v>
      </c>
      <c r="P59" s="22">
        <v>2E-3</v>
      </c>
      <c r="Q59" s="19">
        <v>42191</v>
      </c>
      <c r="T59" s="18" t="s">
        <v>74</v>
      </c>
      <c r="U59" s="22">
        <v>1E-3</v>
      </c>
      <c r="V59" s="22">
        <v>2E-3</v>
      </c>
      <c r="W59" s="19">
        <v>42202</v>
      </c>
    </row>
    <row r="60" spans="5:23">
      <c r="N60" s="10">
        <v>42185</v>
      </c>
      <c r="O60" s="22">
        <v>3.0000000000000001E-3</v>
      </c>
      <c r="P60" s="22">
        <v>1E-3</v>
      </c>
      <c r="Q60" s="19">
        <v>42158</v>
      </c>
      <c r="T60" s="18" t="s">
        <v>75</v>
      </c>
      <c r="U60" s="22">
        <v>3.0000000000000001E-3</v>
      </c>
      <c r="V60" s="22">
        <v>1E-3</v>
      </c>
      <c r="W60" s="19">
        <v>42173</v>
      </c>
    </row>
    <row r="61" spans="5:23">
      <c r="N61" s="10">
        <v>42155</v>
      </c>
      <c r="O61" s="22">
        <v>2E-3</v>
      </c>
      <c r="P61" s="22">
        <v>3.0000000000000001E-3</v>
      </c>
      <c r="Q61" s="19">
        <v>42129</v>
      </c>
      <c r="T61" s="18" t="s">
        <v>76</v>
      </c>
      <c r="U61" s="22">
        <v>2E-3</v>
      </c>
      <c r="V61" s="22">
        <v>3.0000000000000001E-3</v>
      </c>
      <c r="W61" s="19">
        <v>42146</v>
      </c>
    </row>
    <row r="62" spans="5:23">
      <c r="N62" s="10">
        <v>42124</v>
      </c>
      <c r="O62" s="22">
        <v>2E-3</v>
      </c>
      <c r="P62" s="22">
        <v>2E-3</v>
      </c>
      <c r="Q62" s="19">
        <v>42100</v>
      </c>
      <c r="T62" s="18" t="s">
        <v>77</v>
      </c>
      <c r="U62" s="22">
        <v>2E-3</v>
      </c>
      <c r="V62" s="22">
        <v>2E-3</v>
      </c>
      <c r="W62" s="19">
        <v>42111</v>
      </c>
    </row>
    <row r="63" spans="5:23">
      <c r="N63" s="10">
        <v>42094</v>
      </c>
      <c r="O63" s="22">
        <v>2E-3</v>
      </c>
      <c r="P63" s="22">
        <v>2E-3</v>
      </c>
      <c r="Q63" s="19">
        <v>42067</v>
      </c>
      <c r="T63" s="18" t="s">
        <v>78</v>
      </c>
      <c r="U63" s="22">
        <v>2E-3</v>
      </c>
      <c r="V63" s="22">
        <v>2E-3</v>
      </c>
      <c r="W63" s="19">
        <v>42087</v>
      </c>
    </row>
    <row r="64" spans="5:23">
      <c r="N64" s="10">
        <v>42063</v>
      </c>
      <c r="O64" s="22">
        <v>0</v>
      </c>
      <c r="P64" s="22">
        <v>2E-3</v>
      </c>
      <c r="Q64" s="19">
        <v>42039</v>
      </c>
      <c r="T64" s="18" t="s">
        <v>79</v>
      </c>
      <c r="U64" s="22">
        <v>0</v>
      </c>
      <c r="V64" s="22">
        <v>2E-3</v>
      </c>
      <c r="W64" s="19">
        <v>42061</v>
      </c>
    </row>
    <row r="65" spans="14:23">
      <c r="N65" s="10">
        <v>42035</v>
      </c>
      <c r="O65" s="22">
        <v>1E-3</v>
      </c>
      <c r="P65" s="22">
        <v>0</v>
      </c>
      <c r="Q65" s="19">
        <v>42010</v>
      </c>
      <c r="T65" s="18" t="s">
        <v>80</v>
      </c>
      <c r="U65" s="22">
        <v>1E-3</v>
      </c>
      <c r="V65" s="22">
        <v>0</v>
      </c>
      <c r="W65" s="19">
        <v>42020</v>
      </c>
    </row>
    <row r="66" spans="14:23">
      <c r="N66" s="10">
        <v>42004</v>
      </c>
      <c r="O66" s="22">
        <v>2E-3</v>
      </c>
      <c r="P66" s="22">
        <v>1E-3</v>
      </c>
      <c r="Q66" s="19">
        <v>41976</v>
      </c>
      <c r="T66" s="18" t="s">
        <v>81</v>
      </c>
      <c r="U66" s="22">
        <v>2E-3</v>
      </c>
      <c r="V66" s="22">
        <v>1E-3</v>
      </c>
      <c r="W66" s="19">
        <v>41990</v>
      </c>
    </row>
    <row r="67" spans="14:23">
      <c r="N67" s="10">
        <v>41973</v>
      </c>
      <c r="O67" s="22">
        <v>1E-3</v>
      </c>
      <c r="P67" s="22">
        <v>2E-3</v>
      </c>
      <c r="Q67" s="19">
        <v>41948</v>
      </c>
      <c r="T67" s="18" t="s">
        <v>82</v>
      </c>
      <c r="U67" s="22">
        <v>1E-3</v>
      </c>
      <c r="V67" s="22">
        <v>2E-3</v>
      </c>
      <c r="W67" s="19">
        <v>41963</v>
      </c>
    </row>
    <row r="68" spans="14:23">
      <c r="N68" s="10">
        <v>41943</v>
      </c>
      <c r="O68" s="22">
        <v>0</v>
      </c>
      <c r="P68" s="22">
        <v>1E-3</v>
      </c>
      <c r="Q68" s="19">
        <v>41915</v>
      </c>
      <c r="T68" s="18" t="s">
        <v>83</v>
      </c>
      <c r="U68" s="22">
        <v>0</v>
      </c>
      <c r="V68" s="22">
        <v>1E-3</v>
      </c>
      <c r="W68" s="19">
        <v>41934</v>
      </c>
    </row>
    <row r="69" spans="14:23">
      <c r="N69" s="10">
        <v>41912</v>
      </c>
      <c r="O69" s="22">
        <v>1E-3</v>
      </c>
      <c r="P69" s="22">
        <v>0</v>
      </c>
      <c r="Q69" s="19">
        <v>41886</v>
      </c>
      <c r="T69" s="18" t="s">
        <v>84</v>
      </c>
      <c r="U69" s="22">
        <v>1E-3</v>
      </c>
      <c r="V69" s="22">
        <v>0</v>
      </c>
      <c r="W69" s="19">
        <v>41899</v>
      </c>
    </row>
    <row r="70" spans="14:23">
      <c r="N70" s="10">
        <v>41882</v>
      </c>
      <c r="O70" s="22">
        <v>1E-3</v>
      </c>
      <c r="P70" s="22">
        <v>1E-3</v>
      </c>
      <c r="Q70" s="19">
        <v>41856</v>
      </c>
      <c r="T70" s="18" t="s">
        <v>85</v>
      </c>
      <c r="U70" s="22">
        <v>1E-3</v>
      </c>
      <c r="V70" s="22">
        <v>1E-3</v>
      </c>
      <c r="W70" s="19">
        <v>41870</v>
      </c>
    </row>
    <row r="71" spans="14:23">
      <c r="N71" s="10">
        <v>41851</v>
      </c>
      <c r="O71" s="22">
        <v>3.0000000000000001E-3</v>
      </c>
      <c r="P71" s="22">
        <v>1E-3</v>
      </c>
      <c r="Q71" s="19">
        <v>41823</v>
      </c>
      <c r="T71" s="18" t="s">
        <v>86</v>
      </c>
      <c r="U71" s="22">
        <v>3.0000000000000001E-3</v>
      </c>
      <c r="V71" s="22">
        <v>1E-3</v>
      </c>
      <c r="W71" s="19">
        <v>41842</v>
      </c>
    </row>
    <row r="72" spans="14:23">
      <c r="N72" s="10">
        <v>41820</v>
      </c>
      <c r="O72" s="22">
        <v>2E-3</v>
      </c>
      <c r="P72" s="22">
        <v>3.0000000000000001E-3</v>
      </c>
      <c r="Q72" s="19">
        <v>41794</v>
      </c>
      <c r="T72" s="18" t="s">
        <v>87</v>
      </c>
      <c r="U72" s="22">
        <v>2E-3</v>
      </c>
      <c r="V72" s="22">
        <v>3.0000000000000001E-3</v>
      </c>
      <c r="W72" s="19">
        <v>41807</v>
      </c>
    </row>
    <row r="73" spans="14:23">
      <c r="N73" s="10">
        <v>41790</v>
      </c>
      <c r="O73" s="22">
        <v>2E-3</v>
      </c>
      <c r="P73" s="22">
        <v>2E-3</v>
      </c>
      <c r="Q73" s="19">
        <v>41764</v>
      </c>
      <c r="T73" s="18" t="s">
        <v>88</v>
      </c>
      <c r="U73" s="22">
        <v>2E-3</v>
      </c>
      <c r="V73" s="22">
        <v>2E-3</v>
      </c>
      <c r="W73" s="19">
        <v>41774</v>
      </c>
    </row>
    <row r="74" spans="14:23">
      <c r="N74" s="10">
        <v>41759</v>
      </c>
      <c r="O74" s="22">
        <v>1E-3</v>
      </c>
      <c r="P74" s="22">
        <v>2E-3</v>
      </c>
      <c r="Q74" s="19">
        <v>41732</v>
      </c>
      <c r="T74" s="18" t="s">
        <v>89</v>
      </c>
      <c r="U74" s="22">
        <v>1E-3</v>
      </c>
      <c r="V74" s="22">
        <v>2E-3</v>
      </c>
      <c r="W74" s="19">
        <v>41744</v>
      </c>
    </row>
    <row r="75" spans="14:23">
      <c r="N75" s="10">
        <v>41729</v>
      </c>
      <c r="O75" s="22">
        <v>1E-3</v>
      </c>
      <c r="P75" s="22">
        <v>1E-3</v>
      </c>
      <c r="Q75" s="19">
        <v>41703</v>
      </c>
      <c r="T75" s="18" t="s">
        <v>90</v>
      </c>
      <c r="U75" s="22">
        <v>1E-3</v>
      </c>
      <c r="V75" s="22">
        <v>1E-3</v>
      </c>
      <c r="W75" s="19">
        <v>41716</v>
      </c>
    </row>
    <row r="76" spans="14:23">
      <c r="N76" s="10">
        <v>41698</v>
      </c>
      <c r="O76" s="22">
        <v>1E-3</v>
      </c>
      <c r="P76" s="22">
        <v>1E-3</v>
      </c>
      <c r="Q76" s="19">
        <v>41675</v>
      </c>
      <c r="T76" s="18" t="s">
        <v>91</v>
      </c>
      <c r="U76" s="22">
        <v>1E-3</v>
      </c>
      <c r="V76" s="22">
        <v>1E-3</v>
      </c>
      <c r="W76" s="19">
        <v>41690</v>
      </c>
    </row>
    <row r="77" spans="14:23">
      <c r="N77" s="10">
        <v>41670</v>
      </c>
      <c r="O77" s="22">
        <v>2E-3</v>
      </c>
      <c r="P77" s="22">
        <v>1E-3</v>
      </c>
      <c r="Q77" s="19">
        <v>41645</v>
      </c>
      <c r="T77" s="18" t="s">
        <v>92</v>
      </c>
      <c r="U77" s="22">
        <v>2E-3</v>
      </c>
      <c r="V77" s="22">
        <v>1E-3</v>
      </c>
      <c r="W77" s="19">
        <v>41655</v>
      </c>
    </row>
    <row r="78" spans="14:23">
      <c r="N78" s="10">
        <v>41639</v>
      </c>
      <c r="O78" s="22">
        <v>1E-3</v>
      </c>
      <c r="P78" s="22">
        <v>2E-3</v>
      </c>
      <c r="Q78" s="19">
        <v>41612</v>
      </c>
      <c r="T78" s="18" t="s">
        <v>93</v>
      </c>
      <c r="U78" s="22">
        <v>1E-3</v>
      </c>
      <c r="V78" s="22">
        <v>2E-3</v>
      </c>
      <c r="W78" s="19">
        <v>41625</v>
      </c>
    </row>
    <row r="79" spans="14:23">
      <c r="N79" s="10">
        <v>41608</v>
      </c>
      <c r="O79" s="22">
        <v>1E-3</v>
      </c>
      <c r="P79" s="22">
        <v>1E-3</v>
      </c>
      <c r="Q79" s="19">
        <v>41583</v>
      </c>
      <c r="T79" s="18" t="s">
        <v>94</v>
      </c>
      <c r="U79" s="22">
        <v>1E-3</v>
      </c>
      <c r="V79" s="22">
        <v>1E-3</v>
      </c>
      <c r="W79" s="19">
        <v>41598</v>
      </c>
    </row>
    <row r="80" spans="14:23">
      <c r="N80" s="10">
        <v>41578</v>
      </c>
      <c r="O80" s="22">
        <v>1E-3</v>
      </c>
      <c r="P80" s="22">
        <v>1E-3</v>
      </c>
      <c r="Q80" s="19">
        <v>41550</v>
      </c>
      <c r="T80" s="18" t="s">
        <v>95</v>
      </c>
      <c r="U80" s="22">
        <v>1E-3</v>
      </c>
      <c r="V80" s="22">
        <v>1E-3</v>
      </c>
      <c r="W80" s="19">
        <v>41577</v>
      </c>
    </row>
    <row r="81" spans="14:20">
      <c r="N81" s="10">
        <v>41547</v>
      </c>
      <c r="O81" s="11">
        <f t="shared" ref="O81:P101" si="3">U81/100</f>
        <v>0</v>
      </c>
      <c r="P81" s="11">
        <f t="shared" si="3"/>
        <v>0</v>
      </c>
      <c r="Q81" s="12">
        <v>41523</v>
      </c>
      <c r="T81" s="18"/>
    </row>
    <row r="82" spans="14:20">
      <c r="N82" s="10">
        <v>41517</v>
      </c>
      <c r="O82" s="11">
        <f t="shared" si="3"/>
        <v>0</v>
      </c>
      <c r="P82" s="11">
        <f t="shared" si="3"/>
        <v>0</v>
      </c>
      <c r="Q82" s="12">
        <v>41488</v>
      </c>
    </row>
    <row r="83" spans="14:20">
      <c r="N83" s="10">
        <v>41486</v>
      </c>
      <c r="O83" s="11">
        <f t="shared" si="3"/>
        <v>0</v>
      </c>
      <c r="P83" s="11">
        <f t="shared" si="3"/>
        <v>0</v>
      </c>
      <c r="Q83" s="12">
        <v>41460</v>
      </c>
    </row>
    <row r="84" spans="14:20">
      <c r="N84" s="10">
        <v>41455</v>
      </c>
      <c r="O84" s="11">
        <f t="shared" si="3"/>
        <v>0</v>
      </c>
      <c r="P84" s="11">
        <f t="shared" si="3"/>
        <v>0</v>
      </c>
      <c r="Q84" s="12">
        <v>41432</v>
      </c>
    </row>
    <row r="85" spans="14:20">
      <c r="N85" s="10">
        <v>41425</v>
      </c>
      <c r="O85" s="11">
        <f t="shared" si="3"/>
        <v>0</v>
      </c>
      <c r="P85" s="11">
        <f t="shared" si="3"/>
        <v>0</v>
      </c>
      <c r="Q85" s="12">
        <v>41397</v>
      </c>
    </row>
    <row r="86" spans="14:20">
      <c r="N86" s="10">
        <v>41394</v>
      </c>
      <c r="O86" s="11">
        <f t="shared" si="3"/>
        <v>0</v>
      </c>
      <c r="P86" s="11">
        <f t="shared" si="3"/>
        <v>0</v>
      </c>
      <c r="Q86" s="12">
        <v>41369</v>
      </c>
    </row>
    <row r="87" spans="14:20">
      <c r="N87" s="10">
        <v>41364</v>
      </c>
      <c r="O87" s="11">
        <f t="shared" si="3"/>
        <v>0</v>
      </c>
      <c r="P87" s="11">
        <f t="shared" si="3"/>
        <v>0</v>
      </c>
      <c r="Q87" s="12">
        <v>41341</v>
      </c>
    </row>
    <row r="88" spans="14:20">
      <c r="N88" s="10">
        <v>41333</v>
      </c>
      <c r="O88" s="11">
        <f t="shared" si="3"/>
        <v>0</v>
      </c>
      <c r="P88" s="11">
        <f t="shared" si="3"/>
        <v>0</v>
      </c>
      <c r="Q88" s="12">
        <v>41306</v>
      </c>
    </row>
    <row r="89" spans="14:20">
      <c r="N89" s="10">
        <v>41305</v>
      </c>
      <c r="O89" s="11">
        <f t="shared" si="3"/>
        <v>0</v>
      </c>
      <c r="P89" s="11">
        <f t="shared" si="3"/>
        <v>0</v>
      </c>
      <c r="Q89" s="12">
        <v>41278</v>
      </c>
    </row>
    <row r="90" spans="14:20">
      <c r="N90" s="10">
        <v>41274</v>
      </c>
      <c r="O90" s="11">
        <f t="shared" si="3"/>
        <v>0</v>
      </c>
      <c r="P90" s="11">
        <f t="shared" si="3"/>
        <v>0</v>
      </c>
      <c r="Q90" s="12">
        <v>41250</v>
      </c>
    </row>
    <row r="91" spans="14:20">
      <c r="N91" s="10">
        <v>41243</v>
      </c>
      <c r="O91" s="11">
        <f t="shared" si="3"/>
        <v>0</v>
      </c>
      <c r="P91" s="11">
        <f t="shared" si="3"/>
        <v>0</v>
      </c>
      <c r="Q91" s="12">
        <v>41215</v>
      </c>
    </row>
    <row r="92" spans="14:20">
      <c r="N92" s="10">
        <v>41213</v>
      </c>
      <c r="O92" s="11">
        <f t="shared" si="3"/>
        <v>0</v>
      </c>
      <c r="P92" s="11">
        <f t="shared" si="3"/>
        <v>0</v>
      </c>
      <c r="Q92" s="12">
        <v>41187</v>
      </c>
    </row>
    <row r="93" spans="14:20">
      <c r="N93" s="10">
        <v>41182</v>
      </c>
      <c r="O93" s="11">
        <f t="shared" si="3"/>
        <v>0</v>
      </c>
      <c r="P93" s="11">
        <f t="shared" si="3"/>
        <v>0</v>
      </c>
      <c r="Q93" s="12">
        <v>41159</v>
      </c>
    </row>
    <row r="94" spans="14:20">
      <c r="N94" s="10">
        <v>41152</v>
      </c>
      <c r="O94" s="11">
        <f t="shared" si="3"/>
        <v>0</v>
      </c>
      <c r="P94" s="11">
        <f t="shared" si="3"/>
        <v>0</v>
      </c>
      <c r="Q94" s="12">
        <v>41124</v>
      </c>
    </row>
    <row r="95" spans="14:20">
      <c r="N95" s="10">
        <v>41121</v>
      </c>
      <c r="O95" s="11">
        <f t="shared" si="3"/>
        <v>0</v>
      </c>
      <c r="P95" s="11">
        <f t="shared" si="3"/>
        <v>0</v>
      </c>
      <c r="Q95" s="12">
        <v>41096</v>
      </c>
    </row>
    <row r="96" spans="14:20">
      <c r="N96" s="10">
        <v>41090</v>
      </c>
      <c r="O96" s="11">
        <f t="shared" si="3"/>
        <v>0</v>
      </c>
      <c r="P96" s="11">
        <f t="shared" si="3"/>
        <v>0</v>
      </c>
      <c r="Q96" s="12">
        <v>41061</v>
      </c>
    </row>
    <row r="97" spans="14:17">
      <c r="N97" s="10">
        <v>41060</v>
      </c>
      <c r="O97" s="11">
        <f t="shared" si="3"/>
        <v>0</v>
      </c>
      <c r="P97" s="11">
        <f t="shared" si="3"/>
        <v>0</v>
      </c>
      <c r="Q97" s="12">
        <v>41033</v>
      </c>
    </row>
    <row r="98" spans="14:17">
      <c r="N98" s="10">
        <v>41029</v>
      </c>
      <c r="O98" s="11">
        <f t="shared" si="3"/>
        <v>0</v>
      </c>
      <c r="P98" s="11">
        <f t="shared" si="3"/>
        <v>0</v>
      </c>
      <c r="Q98" s="12">
        <v>41005</v>
      </c>
    </row>
    <row r="99" spans="14:17">
      <c r="N99" s="10">
        <v>40999</v>
      </c>
      <c r="O99" s="11">
        <f t="shared" si="3"/>
        <v>0</v>
      </c>
      <c r="P99" s="11">
        <f t="shared" si="3"/>
        <v>0</v>
      </c>
      <c r="Q99" s="12">
        <v>40977</v>
      </c>
    </row>
    <row r="100" spans="14:17">
      <c r="N100" s="10">
        <v>40968</v>
      </c>
      <c r="O100" s="11">
        <f t="shared" si="3"/>
        <v>0</v>
      </c>
      <c r="P100" s="11">
        <f t="shared" si="3"/>
        <v>0</v>
      </c>
      <c r="Q100" s="12">
        <v>40942</v>
      </c>
    </row>
    <row r="101" spans="14:17">
      <c r="N101" s="10">
        <v>40939</v>
      </c>
      <c r="O101" s="11">
        <f t="shared" si="3"/>
        <v>0</v>
      </c>
      <c r="P101" s="11">
        <f t="shared" si="3"/>
        <v>0</v>
      </c>
      <c r="Q101" s="12">
        <v>40914</v>
      </c>
    </row>
    <row r="102" spans="14:17">
      <c r="N102" s="10">
        <v>40908</v>
      </c>
    </row>
  </sheetData>
  <mergeCells count="3">
    <mergeCell ref="A1:G1"/>
    <mergeCell ref="B2:D2"/>
    <mergeCell ref="E2:G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interest rate</vt:lpstr>
      <vt:lpstr>Conference Board's CCI</vt:lpstr>
      <vt:lpstr>DGO m_m exclude transportation</vt:lpstr>
      <vt:lpstr>Durable Goods Orders m_m</vt:lpstr>
      <vt:lpstr>House sales</vt:lpstr>
      <vt:lpstr>Michigan Consumer Sentiment Ind</vt:lpstr>
      <vt:lpstr>core CPI year</vt:lpstr>
      <vt:lpstr>New Housing</vt:lpstr>
      <vt:lpstr>core CPI m_m</vt:lpstr>
      <vt:lpstr>consumer product index year</vt:lpstr>
      <vt:lpstr>consumer product index m_m</vt:lpstr>
      <vt:lpstr>core retail index</vt:lpstr>
      <vt:lpstr>retail index</vt:lpstr>
      <vt:lpstr>core PPI year</vt:lpstr>
      <vt:lpstr>core PPI m_m</vt:lpstr>
      <vt:lpstr>PPI</vt:lpstr>
      <vt:lpstr>PHSI</vt:lpstr>
      <vt:lpstr>Trade account</vt:lpstr>
      <vt:lpstr>NFP</vt:lpstr>
      <vt:lpstr>ISMnon-manu</vt:lpstr>
      <vt:lpstr>ISMmanu</vt:lpstr>
      <vt:lpstr>unemployment</vt:lpstr>
      <vt:lpstr>GDP</vt:lpstr>
      <vt:lpstr>All</vt:lpstr>
      <vt:lpstr>Large</vt:lpstr>
      <vt:lpstr>Mid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2019-10-28T17:43:55Z</dcterms:created>
  <dcterms:modified xsi:type="dcterms:W3CDTF">2020-05-13T08:27:07Z</dcterms:modified>
</cp:coreProperties>
</file>