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rrissk\Desktop\Local git repo's\TMC5160_FULL_SPI_CMD_Example\"/>
    </mc:Choice>
  </mc:AlternateContent>
  <bookViews>
    <workbookView xWindow="15345" yWindow="-15" windowWidth="15390" windowHeight="14025" activeTab="1"/>
  </bookViews>
  <sheets>
    <sheet name="Velocity Calculation" sheetId="1" r:id="rId1"/>
    <sheet name="Motion Profile" sheetId="8" r:id="rId2"/>
    <sheet name="Chopper Parameters" sheetId="2" r:id="rId3"/>
    <sheet name="Power Dissipation" sheetId="5" r:id="rId4"/>
    <sheet name="Rsense" sheetId="7" r:id="rId5"/>
    <sheet name="Microstep Table" sheetId="3" r:id="rId6"/>
    <sheet name="Revision History" sheetId="4" r:id="rId7"/>
  </sheets>
  <calcPr calcId="152511"/>
</workbook>
</file>

<file path=xl/calcChain.xml><?xml version="1.0" encoding="utf-8"?>
<calcChain xmlns="http://schemas.openxmlformats.org/spreadsheetml/2006/main">
  <c r="C714" i="8" l="1"/>
  <c r="C715" i="8"/>
  <c r="C716" i="8" s="1"/>
  <c r="C717" i="8" s="1"/>
  <c r="C718" i="8" s="1"/>
  <c r="C719" i="8" s="1"/>
  <c r="C720" i="8" s="1"/>
  <c r="C721" i="8" s="1"/>
  <c r="C722" i="8" s="1"/>
  <c r="C723" i="8" s="1"/>
  <c r="C724" i="8" s="1"/>
  <c r="C725" i="8" s="1"/>
  <c r="C726" i="8" s="1"/>
  <c r="C727" i="8" s="1"/>
  <c r="C728" i="8" s="1"/>
  <c r="C729" i="8" s="1"/>
  <c r="C730" i="8" s="1"/>
  <c r="C731" i="8" s="1"/>
  <c r="C732" i="8" s="1"/>
  <c r="C733" i="8" s="1"/>
  <c r="C734" i="8" s="1"/>
  <c r="C735" i="8" s="1"/>
  <c r="C736" i="8" s="1"/>
  <c r="C737" i="8" s="1"/>
  <c r="C738" i="8" s="1"/>
  <c r="C739" i="8" s="1"/>
  <c r="C740" i="8" s="1"/>
  <c r="C741" i="8" s="1"/>
  <c r="C742" i="8" s="1"/>
  <c r="C743" i="8" s="1"/>
  <c r="C744" i="8" s="1"/>
  <c r="C745" i="8" s="1"/>
  <c r="C746" i="8" s="1"/>
  <c r="C747" i="8" s="1"/>
  <c r="C748" i="8" s="1"/>
  <c r="C749" i="8" s="1"/>
  <c r="C750" i="8" s="1"/>
  <c r="C751" i="8" s="1"/>
  <c r="C752" i="8" s="1"/>
  <c r="C753" i="8" s="1"/>
  <c r="C754" i="8" s="1"/>
  <c r="C755" i="8" s="1"/>
  <c r="C756" i="8" s="1"/>
  <c r="C757" i="8" s="1"/>
  <c r="C758" i="8" s="1"/>
  <c r="C759" i="8" s="1"/>
  <c r="C760" i="8" s="1"/>
  <c r="C761" i="8" s="1"/>
  <c r="C762" i="8" s="1"/>
  <c r="C763" i="8" s="1"/>
  <c r="C764" i="8" s="1"/>
  <c r="C765" i="8" s="1"/>
  <c r="C766" i="8" s="1"/>
  <c r="C767" i="8" s="1"/>
  <c r="C768" i="8" s="1"/>
  <c r="C769" i="8" s="1"/>
  <c r="C770" i="8" s="1"/>
  <c r="C771" i="8" s="1"/>
  <c r="C772" i="8" s="1"/>
  <c r="C773" i="8" s="1"/>
  <c r="C774" i="8" s="1"/>
  <c r="C775" i="8" s="1"/>
  <c r="C776" i="8" s="1"/>
  <c r="C777" i="8" s="1"/>
  <c r="C778" i="8" s="1"/>
  <c r="C779" i="8" s="1"/>
  <c r="C780" i="8" s="1"/>
  <c r="C781" i="8" s="1"/>
  <c r="C782" i="8" s="1"/>
  <c r="C783" i="8" s="1"/>
  <c r="C784" i="8" s="1"/>
  <c r="C785" i="8" s="1"/>
  <c r="C786" i="8" s="1"/>
  <c r="C787" i="8" s="1"/>
  <c r="C788" i="8" s="1"/>
  <c r="C789" i="8" s="1"/>
  <c r="C790" i="8" s="1"/>
  <c r="C791" i="8" s="1"/>
  <c r="C792" i="8" s="1"/>
  <c r="C793" i="8" s="1"/>
  <c r="C794" i="8" s="1"/>
  <c r="C795" i="8" s="1"/>
  <c r="C796" i="8" s="1"/>
  <c r="C797" i="8" s="1"/>
  <c r="C798" i="8" s="1"/>
  <c r="C799" i="8" s="1"/>
  <c r="C800" i="8" s="1"/>
  <c r="C801" i="8" s="1"/>
  <c r="C802" i="8" s="1"/>
  <c r="C803" i="8" s="1"/>
  <c r="C804" i="8" s="1"/>
  <c r="C805" i="8" s="1"/>
  <c r="C806" i="8" s="1"/>
  <c r="C807" i="8" s="1"/>
  <c r="C808" i="8" s="1"/>
  <c r="C809" i="8" s="1"/>
  <c r="C810" i="8" s="1"/>
  <c r="C811" i="8" s="1"/>
  <c r="C812" i="8" s="1"/>
  <c r="C813" i="8" s="1"/>
  <c r="C814" i="8" s="1"/>
  <c r="C815" i="8" s="1"/>
  <c r="C816" i="8" s="1"/>
  <c r="C817" i="8" s="1"/>
  <c r="C818" i="8" s="1"/>
  <c r="C819" i="8" s="1"/>
  <c r="C820" i="8" s="1"/>
  <c r="C821" i="8" s="1"/>
  <c r="C822" i="8" s="1"/>
  <c r="C823" i="8" s="1"/>
  <c r="C824" i="8" s="1"/>
  <c r="C825" i="8" s="1"/>
  <c r="C826" i="8" s="1"/>
  <c r="C827" i="8" s="1"/>
  <c r="C828" i="8" s="1"/>
  <c r="C829" i="8" s="1"/>
  <c r="C830" i="8" s="1"/>
  <c r="C831" i="8" s="1"/>
  <c r="C832" i="8" s="1"/>
  <c r="C833" i="8" s="1"/>
  <c r="C834" i="8" s="1"/>
  <c r="C835" i="8" s="1"/>
  <c r="C836" i="8" s="1"/>
  <c r="C837" i="8" s="1"/>
  <c r="C838" i="8" s="1"/>
  <c r="C839" i="8" s="1"/>
  <c r="C840" i="8" s="1"/>
  <c r="C841" i="8" s="1"/>
  <c r="C842" i="8" s="1"/>
  <c r="C843" i="8" s="1"/>
  <c r="C844" i="8" s="1"/>
  <c r="C845" i="8" s="1"/>
  <c r="C846" i="8" s="1"/>
  <c r="C847" i="8" s="1"/>
  <c r="C848" i="8" s="1"/>
  <c r="C849" i="8" s="1"/>
  <c r="C850" i="8" s="1"/>
  <c r="C851" i="8" s="1"/>
  <c r="C852" i="8" s="1"/>
  <c r="C853" i="8" s="1"/>
  <c r="C854" i="8" s="1"/>
  <c r="C855" i="8" s="1"/>
  <c r="C856" i="8" s="1"/>
  <c r="C857" i="8" s="1"/>
  <c r="C858" i="8" s="1"/>
  <c r="C859" i="8" s="1"/>
  <c r="C860" i="8" s="1"/>
  <c r="C861" i="8" s="1"/>
  <c r="C862" i="8" s="1"/>
  <c r="C863" i="8" s="1"/>
  <c r="C864" i="8" s="1"/>
  <c r="C865" i="8" s="1"/>
  <c r="C866" i="8" s="1"/>
  <c r="C867" i="8" s="1"/>
  <c r="C868" i="8" s="1"/>
  <c r="C869" i="8" s="1"/>
  <c r="C870" i="8" s="1"/>
  <c r="C871" i="8" s="1"/>
  <c r="C872" i="8" s="1"/>
  <c r="C873" i="8" s="1"/>
  <c r="C874" i="8" s="1"/>
  <c r="C875" i="8" s="1"/>
  <c r="C876" i="8" s="1"/>
  <c r="C877" i="8" s="1"/>
  <c r="C878" i="8" s="1"/>
  <c r="C879" i="8" s="1"/>
  <c r="C880" i="8" s="1"/>
  <c r="C881" i="8" s="1"/>
  <c r="C882" i="8" s="1"/>
  <c r="C883" i="8" s="1"/>
  <c r="C884" i="8" s="1"/>
  <c r="C885" i="8" s="1"/>
  <c r="C886" i="8" s="1"/>
  <c r="C887" i="8" s="1"/>
  <c r="C888" i="8" s="1"/>
  <c r="C889" i="8" s="1"/>
  <c r="C890" i="8" s="1"/>
  <c r="C891" i="8" s="1"/>
  <c r="C892" i="8" s="1"/>
  <c r="C893" i="8" s="1"/>
  <c r="C894" i="8" s="1"/>
  <c r="C895" i="8" s="1"/>
  <c r="C896" i="8" s="1"/>
  <c r="C897" i="8" s="1"/>
  <c r="C898" i="8" s="1"/>
  <c r="C899" i="8" s="1"/>
  <c r="C900" i="8" s="1"/>
  <c r="C901" i="8" s="1"/>
  <c r="C902" i="8" s="1"/>
  <c r="C903" i="8" s="1"/>
  <c r="C904" i="8" s="1"/>
  <c r="C905" i="8" s="1"/>
  <c r="C906" i="8" s="1"/>
  <c r="C907" i="8" s="1"/>
  <c r="C908" i="8" s="1"/>
  <c r="C909" i="8" s="1"/>
  <c r="C910" i="8" s="1"/>
  <c r="C911" i="8" s="1"/>
  <c r="C912" i="8" s="1"/>
  <c r="C913" i="8" s="1"/>
  <c r="C914" i="8" s="1"/>
  <c r="C915" i="8" s="1"/>
  <c r="C916" i="8" s="1"/>
  <c r="C917" i="8" s="1"/>
  <c r="C918" i="8" s="1"/>
  <c r="C919" i="8" s="1"/>
  <c r="C920" i="8" s="1"/>
  <c r="C921" i="8" s="1"/>
  <c r="C922" i="8" s="1"/>
  <c r="C923" i="8" s="1"/>
  <c r="C924" i="8" s="1"/>
  <c r="C925" i="8" s="1"/>
  <c r="C926" i="8" s="1"/>
  <c r="C927" i="8" s="1"/>
  <c r="C928" i="8" s="1"/>
  <c r="C929" i="8" s="1"/>
  <c r="C930" i="8" s="1"/>
  <c r="C931" i="8" s="1"/>
  <c r="C932" i="8" s="1"/>
  <c r="C933" i="8" s="1"/>
  <c r="C934" i="8" s="1"/>
  <c r="C935" i="8" s="1"/>
  <c r="C936" i="8" s="1"/>
  <c r="C937" i="8" s="1"/>
  <c r="C938" i="8" s="1"/>
  <c r="C939" i="8" s="1"/>
  <c r="C940" i="8" s="1"/>
  <c r="C941" i="8" s="1"/>
  <c r="C942" i="8" s="1"/>
  <c r="C943" i="8" s="1"/>
  <c r="C944" i="8" s="1"/>
  <c r="C945" i="8" s="1"/>
  <c r="C946" i="8" s="1"/>
  <c r="C947" i="8" s="1"/>
  <c r="C948" i="8" s="1"/>
  <c r="C949" i="8" s="1"/>
  <c r="C950" i="8" s="1"/>
  <c r="C951" i="8" s="1"/>
  <c r="C952" i="8" s="1"/>
  <c r="C953" i="8" s="1"/>
  <c r="C954" i="8" s="1"/>
  <c r="C955" i="8" s="1"/>
  <c r="C956" i="8" s="1"/>
  <c r="C957" i="8" s="1"/>
  <c r="C958" i="8" s="1"/>
  <c r="C959" i="8" s="1"/>
  <c r="C960" i="8" s="1"/>
  <c r="C961" i="8" s="1"/>
  <c r="C962" i="8" s="1"/>
  <c r="C963" i="8" s="1"/>
  <c r="C964" i="8" s="1"/>
  <c r="C965" i="8" s="1"/>
  <c r="C966" i="8" s="1"/>
  <c r="C967" i="8" s="1"/>
  <c r="C968" i="8" s="1"/>
  <c r="C969" i="8" s="1"/>
  <c r="C970" i="8" s="1"/>
  <c r="C971" i="8" s="1"/>
  <c r="C972" i="8" s="1"/>
  <c r="C973" i="8" s="1"/>
  <c r="C974" i="8" s="1"/>
  <c r="C975" i="8" s="1"/>
  <c r="C976" i="8" s="1"/>
  <c r="C977" i="8" s="1"/>
  <c r="C978" i="8" s="1"/>
  <c r="C979" i="8" s="1"/>
  <c r="C980" i="8" s="1"/>
  <c r="C981" i="8" s="1"/>
  <c r="C982" i="8" s="1"/>
  <c r="C983" i="8" s="1"/>
  <c r="C984" i="8" s="1"/>
  <c r="C985" i="8" s="1"/>
  <c r="C986" i="8" s="1"/>
  <c r="C987" i="8" s="1"/>
  <c r="C988" i="8" s="1"/>
  <c r="C989" i="8" s="1"/>
  <c r="C990" i="8" s="1"/>
  <c r="C991" i="8" s="1"/>
  <c r="C992" i="8" s="1"/>
  <c r="C993" i="8" s="1"/>
  <c r="C994" i="8" s="1"/>
  <c r="C995" i="8" s="1"/>
  <c r="C996" i="8" s="1"/>
  <c r="C997" i="8" s="1"/>
  <c r="C998" i="8" s="1"/>
  <c r="C999" i="8" s="1"/>
  <c r="C1000" i="8" s="1"/>
  <c r="C1001" i="8" s="1"/>
  <c r="C1002" i="8" s="1"/>
  <c r="C1003" i="8" s="1"/>
  <c r="C1004" i="8" s="1"/>
  <c r="C1005" i="8" s="1"/>
  <c r="C1006" i="8" s="1"/>
  <c r="C1007" i="8" s="1"/>
  <c r="C1008" i="8" s="1"/>
  <c r="C1009" i="8" s="1"/>
  <c r="C1010" i="8" s="1"/>
  <c r="C1011" i="8" s="1"/>
  <c r="C1012" i="8" s="1"/>
  <c r="C1013" i="8" s="1"/>
  <c r="C1014" i="8" s="1"/>
  <c r="C1015" i="8" s="1"/>
  <c r="C1016" i="8" s="1"/>
  <c r="C1017" i="8" s="1"/>
  <c r="C1018" i="8" s="1"/>
  <c r="C1019" i="8" s="1"/>
  <c r="C1020" i="8" s="1"/>
  <c r="C1021" i="8" s="1"/>
  <c r="C1022" i="8" s="1"/>
  <c r="C1023" i="8" s="1"/>
  <c r="C1024" i="8" s="1"/>
  <c r="C1025" i="8" s="1"/>
  <c r="C1026" i="8" s="1"/>
  <c r="C1027" i="8" s="1"/>
  <c r="C1028" i="8" s="1"/>
  <c r="C1029" i="8" s="1"/>
  <c r="C1030" i="8" s="1"/>
  <c r="C1031" i="8" s="1"/>
  <c r="C1032" i="8" s="1"/>
  <c r="C1033" i="8" s="1"/>
  <c r="C1034" i="8" s="1"/>
  <c r="C1035" i="8" s="1"/>
  <c r="C1036" i="8" s="1"/>
  <c r="C1037" i="8" s="1"/>
  <c r="C1038" i="8" s="1"/>
  <c r="C1039" i="8" s="1"/>
  <c r="C1040" i="8" s="1"/>
  <c r="C1041" i="8" s="1"/>
  <c r="C1042" i="8" s="1"/>
  <c r="C1043" i="8" s="1"/>
  <c r="C1044" i="8" s="1"/>
  <c r="C1045" i="8" s="1"/>
  <c r="C1046" i="8" s="1"/>
  <c r="C1047" i="8" s="1"/>
  <c r="C1048" i="8" s="1"/>
  <c r="C1049" i="8" s="1"/>
  <c r="C1050" i="8" s="1"/>
  <c r="C1051" i="8" s="1"/>
  <c r="C1052" i="8" s="1"/>
  <c r="C1053" i="8" s="1"/>
  <c r="C1054" i="8" s="1"/>
  <c r="C1055" i="8" s="1"/>
  <c r="C1056" i="8" s="1"/>
  <c r="C1057" i="8" s="1"/>
  <c r="C1058" i="8" s="1"/>
  <c r="C1059" i="8" s="1"/>
  <c r="C1060" i="8" s="1"/>
  <c r="C1061" i="8" s="1"/>
  <c r="C1062" i="8" s="1"/>
  <c r="C1063" i="8" s="1"/>
  <c r="C1064" i="8" s="1"/>
  <c r="C1065" i="8" s="1"/>
  <c r="C1066" i="8" s="1"/>
  <c r="C1067" i="8" s="1"/>
  <c r="C1068" i="8" s="1"/>
  <c r="C1069" i="8" s="1"/>
  <c r="C1070" i="8" s="1"/>
  <c r="C1071" i="8" s="1"/>
  <c r="C1072" i="8" s="1"/>
  <c r="C1073" i="8" s="1"/>
  <c r="C1074" i="8" s="1"/>
  <c r="C1075" i="8" s="1"/>
  <c r="C1076" i="8" s="1"/>
  <c r="C1077" i="8" s="1"/>
  <c r="C1078" i="8" s="1"/>
  <c r="C1079" i="8" s="1"/>
  <c r="C1080" i="8" s="1"/>
  <c r="C1081" i="8" s="1"/>
  <c r="C1082" i="8" s="1"/>
  <c r="C1083" i="8" s="1"/>
  <c r="C1084" i="8" s="1"/>
  <c r="C1085" i="8" s="1"/>
  <c r="C1086" i="8" s="1"/>
  <c r="C1087" i="8" s="1"/>
  <c r="C1088" i="8" s="1"/>
  <c r="C1089" i="8" s="1"/>
  <c r="C1090" i="8" s="1"/>
  <c r="C1091" i="8" s="1"/>
  <c r="C1092" i="8" s="1"/>
  <c r="C1093" i="8" s="1"/>
  <c r="C1094" i="8" s="1"/>
  <c r="C1095" i="8" s="1"/>
  <c r="C1096" i="8" s="1"/>
  <c r="C1097" i="8" s="1"/>
  <c r="C1098" i="8" s="1"/>
  <c r="C1099" i="8" s="1"/>
  <c r="C1100" i="8" s="1"/>
  <c r="C1101" i="8" s="1"/>
  <c r="C1102" i="8" s="1"/>
  <c r="C1103" i="8" s="1"/>
  <c r="C1104" i="8" s="1"/>
  <c r="C1105" i="8" s="1"/>
  <c r="C1106" i="8" s="1"/>
  <c r="C1107" i="8" s="1"/>
  <c r="C1108" i="8" s="1"/>
  <c r="C1109" i="8" s="1"/>
  <c r="C1110" i="8" s="1"/>
  <c r="C1111" i="8" s="1"/>
  <c r="C1112" i="8" s="1"/>
  <c r="C1113" i="8" s="1"/>
  <c r="C1114" i="8" s="1"/>
  <c r="C1115" i="8" s="1"/>
  <c r="C1116" i="8" s="1"/>
  <c r="C1117" i="8" s="1"/>
  <c r="C1118" i="8" s="1"/>
  <c r="C1119" i="8" s="1"/>
  <c r="C1120" i="8" s="1"/>
  <c r="C1121" i="8" s="1"/>
  <c r="C1122" i="8" s="1"/>
  <c r="C1123" i="8" s="1"/>
  <c r="C1124" i="8" s="1"/>
  <c r="C1125" i="8" s="1"/>
  <c r="C1126" i="8" s="1"/>
  <c r="C1127" i="8" s="1"/>
  <c r="C1128" i="8" s="1"/>
  <c r="C1129" i="8" s="1"/>
  <c r="C1130" i="8" s="1"/>
  <c r="C1131" i="8" s="1"/>
  <c r="C1132" i="8" s="1"/>
  <c r="C1133" i="8" s="1"/>
  <c r="C1134" i="8" s="1"/>
  <c r="C1135" i="8" s="1"/>
  <c r="C1136" i="8" s="1"/>
  <c r="C1137" i="8" s="1"/>
  <c r="C1138" i="8" s="1"/>
  <c r="C1139" i="8" s="1"/>
  <c r="C1140" i="8" s="1"/>
  <c r="C1141" i="8" s="1"/>
  <c r="C1142" i="8" s="1"/>
  <c r="C1143" i="8" s="1"/>
  <c r="C1144" i="8" s="1"/>
  <c r="C1145" i="8" s="1"/>
  <c r="C1146" i="8" s="1"/>
  <c r="C1147" i="8" s="1"/>
  <c r="C1148" i="8" s="1"/>
  <c r="C1149" i="8" s="1"/>
  <c r="C1150" i="8" s="1"/>
  <c r="C1151" i="8" s="1"/>
  <c r="C1152" i="8" s="1"/>
  <c r="C1153" i="8" s="1"/>
  <c r="C1154" i="8" s="1"/>
  <c r="C1155" i="8" s="1"/>
  <c r="C1156" i="8" s="1"/>
  <c r="C1157" i="8" s="1"/>
  <c r="C1158" i="8" s="1"/>
  <c r="C1159" i="8" s="1"/>
  <c r="C1160" i="8" s="1"/>
  <c r="C1161" i="8" s="1"/>
  <c r="C1162" i="8" s="1"/>
  <c r="C1163" i="8" s="1"/>
  <c r="C1164" i="8" s="1"/>
  <c r="C1165" i="8" s="1"/>
  <c r="C1166" i="8" s="1"/>
  <c r="C1167" i="8" s="1"/>
  <c r="C1168" i="8" s="1"/>
  <c r="C1169" i="8" s="1"/>
  <c r="C1170" i="8" s="1"/>
  <c r="C1171" i="8" s="1"/>
  <c r="C1172" i="8" s="1"/>
  <c r="C1173" i="8" s="1"/>
  <c r="C1174" i="8" s="1"/>
  <c r="C1175" i="8" s="1"/>
  <c r="C1176" i="8" s="1"/>
  <c r="C1177" i="8" s="1"/>
  <c r="C1178" i="8" s="1"/>
  <c r="C1179" i="8" s="1"/>
  <c r="C1180" i="8" s="1"/>
  <c r="C1181" i="8" s="1"/>
  <c r="C1182" i="8" s="1"/>
  <c r="C1183" i="8" s="1"/>
  <c r="C1184" i="8" s="1"/>
  <c r="C1185" i="8" s="1"/>
  <c r="C1186" i="8" s="1"/>
  <c r="C1187" i="8" s="1"/>
  <c r="C1188" i="8" s="1"/>
  <c r="C1189" i="8" s="1"/>
  <c r="C1190" i="8" s="1"/>
  <c r="C1191" i="8" s="1"/>
  <c r="C1192" i="8" s="1"/>
  <c r="C1193" i="8" s="1"/>
  <c r="C1194" i="8" s="1"/>
  <c r="C1195" i="8" s="1"/>
  <c r="C1196" i="8" s="1"/>
  <c r="C1197" i="8" s="1"/>
  <c r="C1198" i="8" s="1"/>
  <c r="C1199" i="8" s="1"/>
  <c r="C1200" i="8" s="1"/>
  <c r="C1201" i="8" s="1"/>
  <c r="C1202" i="8" s="1"/>
  <c r="C1203" i="8" s="1"/>
  <c r="C1204" i="8" s="1"/>
  <c r="C1205" i="8" s="1"/>
  <c r="C1206" i="8" s="1"/>
  <c r="C1207" i="8" s="1"/>
  <c r="C1208" i="8" s="1"/>
  <c r="C1209" i="8" s="1"/>
  <c r="C1210" i="8" s="1"/>
  <c r="C1211" i="8" s="1"/>
  <c r="C1212" i="8" s="1"/>
  <c r="C1213" i="8" s="1"/>
  <c r="C1214" i="8" s="1"/>
  <c r="C1215" i="8" s="1"/>
  <c r="C1216" i="8" s="1"/>
  <c r="C1217" i="8" s="1"/>
  <c r="C1218" i="8" s="1"/>
  <c r="C1219" i="8" s="1"/>
  <c r="C1220" i="8" s="1"/>
  <c r="C1221" i="8" s="1"/>
  <c r="C1222" i="8" s="1"/>
  <c r="C1223" i="8" s="1"/>
  <c r="C1224" i="8" s="1"/>
  <c r="C1225" i="8" s="1"/>
  <c r="C1226" i="8" s="1"/>
  <c r="C1227" i="8" s="1"/>
  <c r="C1228" i="8" s="1"/>
  <c r="C1229" i="8" s="1"/>
  <c r="C1230" i="8" s="1"/>
  <c r="C1231" i="8" s="1"/>
  <c r="C1232" i="8" s="1"/>
  <c r="C1233" i="8" s="1"/>
  <c r="C1234" i="8" s="1"/>
  <c r="C1235" i="8" s="1"/>
  <c r="C1236" i="8" s="1"/>
  <c r="C1237" i="8" s="1"/>
  <c r="C1238" i="8" s="1"/>
  <c r="C1239" i="8" s="1"/>
  <c r="C1240" i="8" s="1"/>
  <c r="C1241" i="8" s="1"/>
  <c r="C1242" i="8" s="1"/>
  <c r="C1243" i="8" s="1"/>
  <c r="C1244" i="8" s="1"/>
  <c r="C1245" i="8" s="1"/>
  <c r="C1246" i="8" s="1"/>
  <c r="C1247" i="8" s="1"/>
  <c r="C1248" i="8" s="1"/>
  <c r="C1249" i="8" s="1"/>
  <c r="C1250" i="8" s="1"/>
  <c r="C1251" i="8" s="1"/>
  <c r="C1252" i="8" s="1"/>
  <c r="C1253" i="8" s="1"/>
  <c r="C1254" i="8" s="1"/>
  <c r="C1255" i="8" s="1"/>
  <c r="C1256" i="8" s="1"/>
  <c r="C1257" i="8" s="1"/>
  <c r="C1258" i="8" s="1"/>
  <c r="C1259" i="8" s="1"/>
  <c r="C1260" i="8" s="1"/>
  <c r="C1261" i="8" s="1"/>
  <c r="C1262" i="8" s="1"/>
  <c r="C1263" i="8" s="1"/>
  <c r="C1264" i="8" s="1"/>
  <c r="C1265" i="8" s="1"/>
  <c r="C1266" i="8" s="1"/>
  <c r="C1267" i="8" s="1"/>
  <c r="C1268" i="8" s="1"/>
  <c r="C1269" i="8" s="1"/>
  <c r="C1270" i="8" s="1"/>
  <c r="C1271" i="8" s="1"/>
  <c r="C1272" i="8" s="1"/>
  <c r="C1273" i="8" s="1"/>
  <c r="C1274" i="8" s="1"/>
  <c r="C1275" i="8" s="1"/>
  <c r="C1276" i="8" s="1"/>
  <c r="C1277" i="8" s="1"/>
  <c r="C1278" i="8" s="1"/>
  <c r="C1279" i="8" s="1"/>
  <c r="C1280" i="8" s="1"/>
  <c r="C1281" i="8" s="1"/>
  <c r="C1282" i="8" s="1"/>
  <c r="C1283" i="8" s="1"/>
  <c r="C1284" i="8" s="1"/>
  <c r="C1285" i="8" s="1"/>
  <c r="C1286" i="8" s="1"/>
  <c r="C1287" i="8" s="1"/>
  <c r="C1288" i="8" s="1"/>
  <c r="C1289" i="8" s="1"/>
  <c r="C1290" i="8" s="1"/>
  <c r="C1291" i="8" s="1"/>
  <c r="C1292" i="8" s="1"/>
  <c r="C1293" i="8" s="1"/>
  <c r="C1294" i="8" s="1"/>
  <c r="C1295" i="8" s="1"/>
  <c r="C1296" i="8" s="1"/>
  <c r="C1297" i="8" s="1"/>
  <c r="C1298" i="8" s="1"/>
  <c r="C1299" i="8" s="1"/>
  <c r="C1300" i="8" s="1"/>
  <c r="C1301" i="8" s="1"/>
  <c r="C1302" i="8" s="1"/>
  <c r="C1303" i="8" s="1"/>
  <c r="C1304" i="8" s="1"/>
  <c r="C1305" i="8" s="1"/>
  <c r="C1306" i="8" s="1"/>
  <c r="C1307" i="8" s="1"/>
  <c r="C1308" i="8" s="1"/>
  <c r="C1309" i="8" s="1"/>
  <c r="C1310" i="8" s="1"/>
  <c r="C1311" i="8" s="1"/>
  <c r="C1312" i="8" s="1"/>
  <c r="C1313" i="8" s="1"/>
  <c r="C1314" i="8" s="1"/>
  <c r="C1315" i="8" s="1"/>
  <c r="C1316" i="8" s="1"/>
  <c r="C1317" i="8" s="1"/>
  <c r="C1318" i="8" s="1"/>
  <c r="C1319" i="8" s="1"/>
  <c r="C1320" i="8" s="1"/>
  <c r="C1321" i="8" s="1"/>
  <c r="C1322" i="8" s="1"/>
  <c r="C1323" i="8" s="1"/>
  <c r="C1324" i="8" s="1"/>
  <c r="C1325" i="8" s="1"/>
  <c r="C1326" i="8" s="1"/>
  <c r="C1327" i="8" s="1"/>
  <c r="C1328" i="8" s="1"/>
  <c r="C1329" i="8" s="1"/>
  <c r="C1330" i="8" s="1"/>
  <c r="C1331" i="8" s="1"/>
  <c r="C1332" i="8" s="1"/>
  <c r="C1333" i="8" s="1"/>
  <c r="C1334" i="8" s="1"/>
  <c r="C1335" i="8" s="1"/>
  <c r="C1336" i="8" s="1"/>
  <c r="C1337" i="8" s="1"/>
  <c r="C1338" i="8" s="1"/>
  <c r="C1339" i="8" s="1"/>
  <c r="C1340" i="8" s="1"/>
  <c r="C1341" i="8" s="1"/>
  <c r="C1342" i="8" s="1"/>
  <c r="C1343" i="8" s="1"/>
  <c r="C1344" i="8" s="1"/>
  <c r="C1345" i="8" s="1"/>
  <c r="C1346" i="8" s="1"/>
  <c r="C1347" i="8" s="1"/>
  <c r="C1348" i="8" s="1"/>
  <c r="C1349" i="8" s="1"/>
  <c r="C1350" i="8" s="1"/>
  <c r="C1351" i="8" s="1"/>
  <c r="C1352" i="8" s="1"/>
  <c r="C1353" i="8" s="1"/>
  <c r="C1354" i="8" s="1"/>
  <c r="C1355" i="8" s="1"/>
  <c r="C1356" i="8" s="1"/>
  <c r="C1357" i="8" s="1"/>
  <c r="C1358" i="8" s="1"/>
  <c r="C1359" i="8" s="1"/>
  <c r="C1360" i="8" s="1"/>
  <c r="C1361" i="8" s="1"/>
  <c r="C1362" i="8" s="1"/>
  <c r="C1363" i="8" s="1"/>
  <c r="C1364" i="8" s="1"/>
  <c r="C1365" i="8" s="1"/>
  <c r="C1366" i="8" s="1"/>
  <c r="C1367" i="8" s="1"/>
  <c r="C1368" i="8" s="1"/>
  <c r="C1369" i="8" s="1"/>
  <c r="C1370" i="8" s="1"/>
  <c r="C1371" i="8" s="1"/>
  <c r="C1372" i="8" s="1"/>
  <c r="C1373" i="8" s="1"/>
  <c r="C1374" i="8" s="1"/>
  <c r="C1375" i="8" s="1"/>
  <c r="C1376" i="8" s="1"/>
  <c r="C1377" i="8" s="1"/>
  <c r="C1378" i="8" s="1"/>
  <c r="C1379" i="8" s="1"/>
  <c r="C1380" i="8" s="1"/>
  <c r="C1381" i="8" s="1"/>
  <c r="C1382" i="8" s="1"/>
  <c r="C1383" i="8" s="1"/>
  <c r="C1384" i="8" s="1"/>
  <c r="C1385" i="8" s="1"/>
  <c r="C1386" i="8" s="1"/>
  <c r="C1387" i="8" s="1"/>
  <c r="C1388" i="8" s="1"/>
  <c r="C1389" i="8" s="1"/>
  <c r="C1390" i="8" s="1"/>
  <c r="C1391" i="8" s="1"/>
  <c r="C1392" i="8" s="1"/>
  <c r="C1393" i="8" s="1"/>
  <c r="C1394" i="8" s="1"/>
  <c r="C1395" i="8" s="1"/>
  <c r="C1396" i="8" s="1"/>
  <c r="C1397" i="8" s="1"/>
  <c r="C1398" i="8" s="1"/>
  <c r="C1399" i="8" s="1"/>
  <c r="C1400" i="8" s="1"/>
  <c r="C1401" i="8" s="1"/>
  <c r="C1402" i="8" s="1"/>
  <c r="C1403" i="8" s="1"/>
  <c r="C1404" i="8" s="1"/>
  <c r="C1405" i="8" s="1"/>
  <c r="C1406" i="8" s="1"/>
  <c r="C1407" i="8" s="1"/>
  <c r="C1408" i="8" s="1"/>
  <c r="C1409" i="8" s="1"/>
  <c r="C1410" i="8" s="1"/>
  <c r="C1411" i="8" s="1"/>
  <c r="C1412" i="8" s="1"/>
  <c r="C1413" i="8" s="1"/>
  <c r="C1414" i="8" s="1"/>
  <c r="C1415" i="8" s="1"/>
  <c r="C1416" i="8" s="1"/>
  <c r="C1417" i="8" s="1"/>
  <c r="C1418" i="8" s="1"/>
  <c r="C1419" i="8" s="1"/>
  <c r="C1420" i="8" s="1"/>
  <c r="C1421" i="8" s="1"/>
  <c r="C1422" i="8" s="1"/>
  <c r="C1423" i="8" s="1"/>
  <c r="C1424" i="8" s="1"/>
  <c r="C1425" i="8" s="1"/>
  <c r="C1426" i="8" s="1"/>
  <c r="C1427" i="8" s="1"/>
  <c r="C1428" i="8" s="1"/>
  <c r="C1429" i="8" s="1"/>
  <c r="C1430" i="8" s="1"/>
  <c r="C1431" i="8" s="1"/>
  <c r="C1432" i="8" s="1"/>
  <c r="C1433" i="8" s="1"/>
  <c r="C1434" i="8" s="1"/>
  <c r="C1435" i="8" s="1"/>
  <c r="C1436" i="8" s="1"/>
  <c r="C1437" i="8" s="1"/>
  <c r="C1438" i="8" s="1"/>
  <c r="C1439" i="8" s="1"/>
  <c r="C1440" i="8" s="1"/>
  <c r="C1441" i="8" s="1"/>
  <c r="C1442" i="8" s="1"/>
  <c r="C1443" i="8" s="1"/>
  <c r="C1444" i="8" s="1"/>
  <c r="C1445" i="8" s="1"/>
  <c r="C1446" i="8" s="1"/>
  <c r="C1447" i="8" s="1"/>
  <c r="C1448" i="8" s="1"/>
  <c r="C1449" i="8" s="1"/>
  <c r="C1450" i="8" s="1"/>
  <c r="C1451" i="8" s="1"/>
  <c r="C1452" i="8" s="1"/>
  <c r="C1453" i="8" s="1"/>
  <c r="C1454" i="8" s="1"/>
  <c r="C1455" i="8" s="1"/>
  <c r="C1456" i="8" s="1"/>
  <c r="C1457" i="8" s="1"/>
  <c r="C1458" i="8" s="1"/>
  <c r="C1459" i="8" s="1"/>
  <c r="C1460" i="8" s="1"/>
  <c r="C1461" i="8" s="1"/>
  <c r="C1462" i="8" s="1"/>
  <c r="C1463" i="8" s="1"/>
  <c r="C1464" i="8" s="1"/>
  <c r="C1465" i="8" s="1"/>
  <c r="C1466" i="8" s="1"/>
  <c r="C1467" i="8" s="1"/>
  <c r="C1468" i="8" s="1"/>
  <c r="C1469" i="8" s="1"/>
  <c r="C1470" i="8" s="1"/>
  <c r="C42" i="8"/>
  <c r="C43" i="8"/>
  <c r="C44" i="8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C167" i="8" s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C191" i="8" s="1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C258" i="8" s="1"/>
  <c r="C259" i="8" s="1"/>
  <c r="C260" i="8" s="1"/>
  <c r="C261" i="8" s="1"/>
  <c r="C262" i="8" s="1"/>
  <c r="C263" i="8" s="1"/>
  <c r="C264" i="8" s="1"/>
  <c r="C265" i="8" s="1"/>
  <c r="C266" i="8" s="1"/>
  <c r="C267" i="8" s="1"/>
  <c r="C268" i="8" s="1"/>
  <c r="C269" i="8" s="1"/>
  <c r="C270" i="8" s="1"/>
  <c r="C271" i="8" s="1"/>
  <c r="C272" i="8" s="1"/>
  <c r="C273" i="8" s="1"/>
  <c r="C274" i="8" s="1"/>
  <c r="C275" i="8" s="1"/>
  <c r="C276" i="8" s="1"/>
  <c r="C277" i="8" s="1"/>
  <c r="C278" i="8" s="1"/>
  <c r="C279" i="8" s="1"/>
  <c r="C280" i="8" s="1"/>
  <c r="C281" i="8" s="1"/>
  <c r="C282" i="8" s="1"/>
  <c r="C283" i="8" s="1"/>
  <c r="C284" i="8" s="1"/>
  <c r="C285" i="8" s="1"/>
  <c r="C286" i="8" s="1"/>
  <c r="C287" i="8" s="1"/>
  <c r="C288" i="8" s="1"/>
  <c r="C289" i="8" s="1"/>
  <c r="C290" i="8" s="1"/>
  <c r="C291" i="8" s="1"/>
  <c r="C292" i="8" s="1"/>
  <c r="C293" i="8" s="1"/>
  <c r="C294" i="8" s="1"/>
  <c r="C295" i="8" s="1"/>
  <c r="C296" i="8" s="1"/>
  <c r="C297" i="8" s="1"/>
  <c r="C298" i="8" s="1"/>
  <c r="C299" i="8" s="1"/>
  <c r="C300" i="8" s="1"/>
  <c r="C301" i="8" s="1"/>
  <c r="C302" i="8" s="1"/>
  <c r="C303" i="8" s="1"/>
  <c r="C304" i="8" s="1"/>
  <c r="C305" i="8" s="1"/>
  <c r="C306" i="8" s="1"/>
  <c r="C307" i="8" s="1"/>
  <c r="C308" i="8" s="1"/>
  <c r="C309" i="8" s="1"/>
  <c r="C310" i="8" s="1"/>
  <c r="C311" i="8" s="1"/>
  <c r="C312" i="8" s="1"/>
  <c r="C313" i="8" s="1"/>
  <c r="C314" i="8" s="1"/>
  <c r="C315" i="8" s="1"/>
  <c r="C316" i="8" s="1"/>
  <c r="C317" i="8" s="1"/>
  <c r="C318" i="8" s="1"/>
  <c r="C319" i="8" s="1"/>
  <c r="C320" i="8" s="1"/>
  <c r="C321" i="8" s="1"/>
  <c r="C322" i="8" s="1"/>
  <c r="C323" i="8" s="1"/>
  <c r="C324" i="8" s="1"/>
  <c r="C325" i="8" s="1"/>
  <c r="C326" i="8" s="1"/>
  <c r="C327" i="8" s="1"/>
  <c r="C328" i="8" s="1"/>
  <c r="C329" i="8" s="1"/>
  <c r="C330" i="8" s="1"/>
  <c r="C331" i="8" s="1"/>
  <c r="C332" i="8" s="1"/>
  <c r="C333" i="8" s="1"/>
  <c r="C334" i="8" s="1"/>
  <c r="C335" i="8" s="1"/>
  <c r="C336" i="8" s="1"/>
  <c r="C337" i="8" s="1"/>
  <c r="C338" i="8" s="1"/>
  <c r="C339" i="8" s="1"/>
  <c r="C340" i="8" s="1"/>
  <c r="C341" i="8" s="1"/>
  <c r="C342" i="8" s="1"/>
  <c r="C343" i="8" s="1"/>
  <c r="C344" i="8" s="1"/>
  <c r="C345" i="8" s="1"/>
  <c r="C346" i="8" s="1"/>
  <c r="C347" i="8" s="1"/>
  <c r="C348" i="8" s="1"/>
  <c r="C349" i="8" s="1"/>
  <c r="C350" i="8" s="1"/>
  <c r="C351" i="8" s="1"/>
  <c r="C352" i="8" s="1"/>
  <c r="C353" i="8" s="1"/>
  <c r="C354" i="8" s="1"/>
  <c r="C355" i="8" s="1"/>
  <c r="C356" i="8" s="1"/>
  <c r="C357" i="8" s="1"/>
  <c r="C358" i="8" s="1"/>
  <c r="C359" i="8" s="1"/>
  <c r="C360" i="8" s="1"/>
  <c r="C361" i="8" s="1"/>
  <c r="C362" i="8" s="1"/>
  <c r="C363" i="8" s="1"/>
  <c r="C364" i="8" s="1"/>
  <c r="C365" i="8" s="1"/>
  <c r="C366" i="8" s="1"/>
  <c r="C367" i="8" s="1"/>
  <c r="C368" i="8" s="1"/>
  <c r="C369" i="8" s="1"/>
  <c r="C370" i="8" s="1"/>
  <c r="C371" i="8" s="1"/>
  <c r="C372" i="8" s="1"/>
  <c r="C373" i="8" s="1"/>
  <c r="C374" i="8" s="1"/>
  <c r="C375" i="8" s="1"/>
  <c r="C376" i="8" s="1"/>
  <c r="C377" i="8" s="1"/>
  <c r="C378" i="8" s="1"/>
  <c r="C379" i="8" s="1"/>
  <c r="C380" i="8" s="1"/>
  <c r="C381" i="8" s="1"/>
  <c r="C382" i="8" s="1"/>
  <c r="C383" i="8" s="1"/>
  <c r="C384" i="8" s="1"/>
  <c r="C385" i="8" s="1"/>
  <c r="C386" i="8" s="1"/>
  <c r="C387" i="8" s="1"/>
  <c r="C388" i="8" s="1"/>
  <c r="C389" i="8" s="1"/>
  <c r="C390" i="8" s="1"/>
  <c r="C391" i="8" s="1"/>
  <c r="C392" i="8" s="1"/>
  <c r="C393" i="8" s="1"/>
  <c r="C394" i="8" s="1"/>
  <c r="C395" i="8" s="1"/>
  <c r="C396" i="8" s="1"/>
  <c r="C397" i="8" s="1"/>
  <c r="C398" i="8" s="1"/>
  <c r="C399" i="8" s="1"/>
  <c r="C400" i="8" s="1"/>
  <c r="C401" i="8" s="1"/>
  <c r="C402" i="8" s="1"/>
  <c r="C403" i="8" s="1"/>
  <c r="C404" i="8" s="1"/>
  <c r="C405" i="8" s="1"/>
  <c r="C406" i="8" s="1"/>
  <c r="C407" i="8" s="1"/>
  <c r="C408" i="8" s="1"/>
  <c r="C409" i="8" s="1"/>
  <c r="C410" i="8" s="1"/>
  <c r="C411" i="8" s="1"/>
  <c r="C412" i="8" s="1"/>
  <c r="C413" i="8" s="1"/>
  <c r="C414" i="8" s="1"/>
  <c r="C415" i="8" s="1"/>
  <c r="C416" i="8" s="1"/>
  <c r="C417" i="8" s="1"/>
  <c r="C418" i="8" s="1"/>
  <c r="C419" i="8" s="1"/>
  <c r="C420" i="8" s="1"/>
  <c r="C421" i="8" s="1"/>
  <c r="C422" i="8" s="1"/>
  <c r="C423" i="8" s="1"/>
  <c r="C424" i="8" s="1"/>
  <c r="C425" i="8" s="1"/>
  <c r="C426" i="8" s="1"/>
  <c r="C427" i="8" s="1"/>
  <c r="C428" i="8" s="1"/>
  <c r="C429" i="8" s="1"/>
  <c r="C430" i="8" s="1"/>
  <c r="C431" i="8" s="1"/>
  <c r="C432" i="8" s="1"/>
  <c r="C433" i="8" s="1"/>
  <c r="C434" i="8" s="1"/>
  <c r="C435" i="8" s="1"/>
  <c r="C436" i="8" s="1"/>
  <c r="C437" i="8" s="1"/>
  <c r="C438" i="8" s="1"/>
  <c r="C439" i="8" s="1"/>
  <c r="C440" i="8" s="1"/>
  <c r="C441" i="8" s="1"/>
  <c r="C442" i="8" s="1"/>
  <c r="C443" i="8" s="1"/>
  <c r="C444" i="8" s="1"/>
  <c r="C445" i="8" s="1"/>
  <c r="C446" i="8" s="1"/>
  <c r="C447" i="8" s="1"/>
  <c r="C448" i="8" s="1"/>
  <c r="C449" i="8" s="1"/>
  <c r="C450" i="8" s="1"/>
  <c r="C451" i="8" s="1"/>
  <c r="C452" i="8" s="1"/>
  <c r="C453" i="8" s="1"/>
  <c r="C454" i="8" s="1"/>
  <c r="C455" i="8" s="1"/>
  <c r="C456" i="8" s="1"/>
  <c r="C457" i="8" s="1"/>
  <c r="C458" i="8" s="1"/>
  <c r="C459" i="8" s="1"/>
  <c r="C460" i="8" s="1"/>
  <c r="C461" i="8" s="1"/>
  <c r="C462" i="8" s="1"/>
  <c r="C463" i="8" s="1"/>
  <c r="C464" i="8" s="1"/>
  <c r="C465" i="8" s="1"/>
  <c r="C466" i="8" s="1"/>
  <c r="C467" i="8" s="1"/>
  <c r="C468" i="8" s="1"/>
  <c r="C469" i="8" s="1"/>
  <c r="C470" i="8" s="1"/>
  <c r="C471" i="8" s="1"/>
  <c r="C472" i="8" s="1"/>
  <c r="C473" i="8" s="1"/>
  <c r="C474" i="8" s="1"/>
  <c r="C475" i="8" s="1"/>
  <c r="C476" i="8" s="1"/>
  <c r="C477" i="8" s="1"/>
  <c r="C478" i="8" s="1"/>
  <c r="C479" i="8" s="1"/>
  <c r="C480" i="8" s="1"/>
  <c r="C481" i="8" s="1"/>
  <c r="C482" i="8" s="1"/>
  <c r="C483" i="8" s="1"/>
  <c r="C484" i="8" s="1"/>
  <c r="C485" i="8" s="1"/>
  <c r="C486" i="8" s="1"/>
  <c r="C487" i="8" s="1"/>
  <c r="C488" i="8" s="1"/>
  <c r="C489" i="8" s="1"/>
  <c r="C490" i="8" s="1"/>
  <c r="C491" i="8" s="1"/>
  <c r="C492" i="8" s="1"/>
  <c r="C493" i="8" s="1"/>
  <c r="C494" i="8" s="1"/>
  <c r="C495" i="8" s="1"/>
  <c r="C496" i="8" s="1"/>
  <c r="C497" i="8" s="1"/>
  <c r="C498" i="8" s="1"/>
  <c r="C499" i="8" s="1"/>
  <c r="C500" i="8" s="1"/>
  <c r="C501" i="8" s="1"/>
  <c r="C502" i="8" s="1"/>
  <c r="C503" i="8" s="1"/>
  <c r="C504" i="8" s="1"/>
  <c r="C505" i="8" s="1"/>
  <c r="C506" i="8" s="1"/>
  <c r="C507" i="8" s="1"/>
  <c r="C508" i="8" s="1"/>
  <c r="C509" i="8" s="1"/>
  <c r="C510" i="8" s="1"/>
  <c r="C511" i="8" s="1"/>
  <c r="C512" i="8" s="1"/>
  <c r="C513" i="8" s="1"/>
  <c r="C514" i="8" s="1"/>
  <c r="C515" i="8" s="1"/>
  <c r="C516" i="8" s="1"/>
  <c r="C517" i="8" s="1"/>
  <c r="C518" i="8" s="1"/>
  <c r="C519" i="8" s="1"/>
  <c r="C520" i="8" s="1"/>
  <c r="C521" i="8" s="1"/>
  <c r="C522" i="8" s="1"/>
  <c r="C523" i="8" s="1"/>
  <c r="C524" i="8" s="1"/>
  <c r="C525" i="8" s="1"/>
  <c r="C526" i="8" s="1"/>
  <c r="C527" i="8" s="1"/>
  <c r="C528" i="8" s="1"/>
  <c r="C529" i="8" s="1"/>
  <c r="C530" i="8" s="1"/>
  <c r="C531" i="8" s="1"/>
  <c r="C532" i="8" s="1"/>
  <c r="C533" i="8" s="1"/>
  <c r="C534" i="8" s="1"/>
  <c r="C535" i="8" s="1"/>
  <c r="C536" i="8" s="1"/>
  <c r="C537" i="8" s="1"/>
  <c r="C538" i="8" s="1"/>
  <c r="C539" i="8" s="1"/>
  <c r="C540" i="8" s="1"/>
  <c r="C541" i="8" s="1"/>
  <c r="C542" i="8" s="1"/>
  <c r="C543" i="8" s="1"/>
  <c r="C544" i="8" s="1"/>
  <c r="C545" i="8" s="1"/>
  <c r="C546" i="8" s="1"/>
  <c r="C547" i="8" s="1"/>
  <c r="C548" i="8" s="1"/>
  <c r="C549" i="8" s="1"/>
  <c r="C550" i="8" s="1"/>
  <c r="C551" i="8" s="1"/>
  <c r="C552" i="8" s="1"/>
  <c r="C553" i="8" s="1"/>
  <c r="C554" i="8" s="1"/>
  <c r="C555" i="8" s="1"/>
  <c r="C556" i="8" s="1"/>
  <c r="C557" i="8" s="1"/>
  <c r="C558" i="8" s="1"/>
  <c r="C559" i="8" s="1"/>
  <c r="C560" i="8" s="1"/>
  <c r="C561" i="8" s="1"/>
  <c r="C562" i="8" s="1"/>
  <c r="C563" i="8" s="1"/>
  <c r="C564" i="8" s="1"/>
  <c r="C565" i="8" s="1"/>
  <c r="C566" i="8" s="1"/>
  <c r="C567" i="8" s="1"/>
  <c r="C568" i="8" s="1"/>
  <c r="C569" i="8" s="1"/>
  <c r="C570" i="8" s="1"/>
  <c r="C571" i="8" s="1"/>
  <c r="C572" i="8" s="1"/>
  <c r="C573" i="8" s="1"/>
  <c r="C574" i="8" s="1"/>
  <c r="C575" i="8" s="1"/>
  <c r="C576" i="8" s="1"/>
  <c r="C577" i="8" s="1"/>
  <c r="C578" i="8" s="1"/>
  <c r="C579" i="8" s="1"/>
  <c r="C580" i="8" s="1"/>
  <c r="C581" i="8" s="1"/>
  <c r="C582" i="8" s="1"/>
  <c r="C583" i="8" s="1"/>
  <c r="C584" i="8" s="1"/>
  <c r="C585" i="8" s="1"/>
  <c r="C586" i="8" s="1"/>
  <c r="C587" i="8" s="1"/>
  <c r="C588" i="8" s="1"/>
  <c r="C589" i="8" s="1"/>
  <c r="C590" i="8" s="1"/>
  <c r="C591" i="8" s="1"/>
  <c r="C592" i="8" s="1"/>
  <c r="C593" i="8" s="1"/>
  <c r="C594" i="8" s="1"/>
  <c r="C595" i="8" s="1"/>
  <c r="C596" i="8" s="1"/>
  <c r="C597" i="8" s="1"/>
  <c r="C598" i="8" s="1"/>
  <c r="C599" i="8" s="1"/>
  <c r="C600" i="8" s="1"/>
  <c r="C601" i="8" s="1"/>
  <c r="C602" i="8" s="1"/>
  <c r="C603" i="8" s="1"/>
  <c r="C604" i="8" s="1"/>
  <c r="C605" i="8" s="1"/>
  <c r="C606" i="8" s="1"/>
  <c r="C607" i="8" s="1"/>
  <c r="C608" i="8" s="1"/>
  <c r="C609" i="8" s="1"/>
  <c r="C610" i="8" s="1"/>
  <c r="C611" i="8" s="1"/>
  <c r="C612" i="8" s="1"/>
  <c r="C613" i="8" s="1"/>
  <c r="C614" i="8" s="1"/>
  <c r="C615" i="8" s="1"/>
  <c r="C616" i="8" s="1"/>
  <c r="C617" i="8" s="1"/>
  <c r="C618" i="8" s="1"/>
  <c r="C619" i="8" s="1"/>
  <c r="C620" i="8" s="1"/>
  <c r="C621" i="8" s="1"/>
  <c r="C622" i="8" s="1"/>
  <c r="C623" i="8" s="1"/>
  <c r="C624" i="8" s="1"/>
  <c r="C625" i="8" s="1"/>
  <c r="C626" i="8" s="1"/>
  <c r="C627" i="8" s="1"/>
  <c r="C628" i="8" s="1"/>
  <c r="C629" i="8" s="1"/>
  <c r="C630" i="8" s="1"/>
  <c r="C631" i="8" s="1"/>
  <c r="C632" i="8" s="1"/>
  <c r="C633" i="8" s="1"/>
  <c r="C634" i="8" s="1"/>
  <c r="C635" i="8" s="1"/>
  <c r="C636" i="8" s="1"/>
  <c r="C637" i="8" s="1"/>
  <c r="C638" i="8" s="1"/>
  <c r="C639" i="8" s="1"/>
  <c r="C640" i="8" s="1"/>
  <c r="C641" i="8" s="1"/>
  <c r="C642" i="8" s="1"/>
  <c r="C643" i="8" s="1"/>
  <c r="C644" i="8" s="1"/>
  <c r="C645" i="8" s="1"/>
  <c r="C646" i="8" s="1"/>
  <c r="C647" i="8" s="1"/>
  <c r="C648" i="8" s="1"/>
  <c r="C649" i="8" s="1"/>
  <c r="C650" i="8" s="1"/>
  <c r="C651" i="8" s="1"/>
  <c r="C652" i="8" s="1"/>
  <c r="C653" i="8" s="1"/>
  <c r="C654" i="8" s="1"/>
  <c r="C655" i="8" s="1"/>
  <c r="C656" i="8" s="1"/>
  <c r="C657" i="8" s="1"/>
  <c r="C658" i="8" s="1"/>
  <c r="C659" i="8" s="1"/>
  <c r="C660" i="8" s="1"/>
  <c r="C661" i="8" s="1"/>
  <c r="C662" i="8" s="1"/>
  <c r="C663" i="8" s="1"/>
  <c r="C664" i="8" s="1"/>
  <c r="C665" i="8" s="1"/>
  <c r="C666" i="8" s="1"/>
  <c r="C667" i="8" s="1"/>
  <c r="C668" i="8" s="1"/>
  <c r="C669" i="8" s="1"/>
  <c r="C670" i="8" s="1"/>
  <c r="C671" i="8" s="1"/>
  <c r="C672" i="8" s="1"/>
  <c r="C673" i="8" s="1"/>
  <c r="C674" i="8" s="1"/>
  <c r="C675" i="8" s="1"/>
  <c r="C676" i="8" s="1"/>
  <c r="C677" i="8" s="1"/>
  <c r="C678" i="8" s="1"/>
  <c r="C679" i="8" s="1"/>
  <c r="C680" i="8" s="1"/>
  <c r="C681" i="8" s="1"/>
  <c r="C682" i="8" s="1"/>
  <c r="C683" i="8" s="1"/>
  <c r="C684" i="8" s="1"/>
  <c r="C685" i="8" s="1"/>
  <c r="C686" i="8" s="1"/>
  <c r="C687" i="8" s="1"/>
  <c r="C688" i="8" s="1"/>
  <c r="C689" i="8" s="1"/>
  <c r="C690" i="8" s="1"/>
  <c r="C691" i="8" s="1"/>
  <c r="C692" i="8" s="1"/>
  <c r="C693" i="8" s="1"/>
  <c r="C694" i="8" s="1"/>
  <c r="C695" i="8" s="1"/>
  <c r="C696" i="8" s="1"/>
  <c r="C697" i="8" s="1"/>
  <c r="C698" i="8" s="1"/>
  <c r="C699" i="8" s="1"/>
  <c r="C700" i="8" s="1"/>
  <c r="C701" i="8" s="1"/>
  <c r="C702" i="8" s="1"/>
  <c r="C703" i="8" s="1"/>
  <c r="C704" i="8" s="1"/>
  <c r="C705" i="8" s="1"/>
  <c r="C706" i="8" s="1"/>
  <c r="C707" i="8" s="1"/>
  <c r="C708" i="8" s="1"/>
  <c r="C709" i="8" s="1"/>
  <c r="C710" i="8" s="1"/>
  <c r="C711" i="8" s="1"/>
  <c r="C712" i="8" s="1"/>
  <c r="C713" i="8" s="1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A43" i="8"/>
  <c r="A44" i="8"/>
  <c r="A45" i="8"/>
  <c r="A42" i="8"/>
  <c r="C32" i="8"/>
  <c r="C29" i="8"/>
  <c r="C27" i="8"/>
  <c r="D27" i="8"/>
  <c r="E27" i="8"/>
  <c r="C28" i="8"/>
  <c r="D28" i="8"/>
  <c r="E28" i="8"/>
  <c r="D29" i="8"/>
  <c r="E29" i="8"/>
  <c r="C30" i="8"/>
  <c r="D30" i="8"/>
  <c r="E30" i="8"/>
  <c r="D26" i="8"/>
  <c r="E26" i="8"/>
  <c r="C26" i="8"/>
  <c r="D3" i="8"/>
  <c r="D4" i="8"/>
  <c r="D5" i="8"/>
  <c r="D6" i="8"/>
  <c r="D2" i="8"/>
  <c r="B6" i="8"/>
  <c r="B5" i="8"/>
  <c r="B4" i="8"/>
  <c r="B3" i="8"/>
  <c r="B2" i="8"/>
  <c r="C31" i="8" l="1"/>
  <c r="B14" i="7"/>
  <c r="C14" i="7" s="1"/>
  <c r="D14" i="7" s="1"/>
  <c r="B10" i="7"/>
  <c r="B11" i="7"/>
  <c r="B12" i="7"/>
  <c r="B13" i="7"/>
  <c r="B9" i="7"/>
  <c r="B8" i="7"/>
  <c r="B7" i="7"/>
  <c r="B6" i="7"/>
  <c r="C35" i="5" l="1"/>
  <c r="C33" i="5"/>
  <c r="C30" i="5"/>
  <c r="C29" i="5"/>
  <c r="C26" i="5"/>
  <c r="C21" i="5" l="1"/>
  <c r="C52" i="5" s="1"/>
  <c r="C53" i="5"/>
  <c r="C14" i="5"/>
  <c r="C7" i="7" l="1"/>
  <c r="D7" i="7" s="1"/>
  <c r="C8" i="7"/>
  <c r="D8" i="7" s="1"/>
  <c r="C9" i="7"/>
  <c r="D9" i="7" s="1"/>
  <c r="C10" i="7"/>
  <c r="D10" i="7" s="1"/>
  <c r="C11" i="7"/>
  <c r="D11" i="7" s="1"/>
  <c r="C12" i="7"/>
  <c r="D12" i="7" s="1"/>
  <c r="C13" i="7"/>
  <c r="D13" i="7" s="1"/>
  <c r="C6" i="7"/>
  <c r="D6" i="7" s="1"/>
  <c r="C46" i="2" l="1"/>
  <c r="C9" i="5" l="1"/>
  <c r="C40" i="2"/>
  <c r="C43" i="2" s="1"/>
  <c r="C27" i="2"/>
  <c r="C18" i="2"/>
  <c r="C10" i="2"/>
  <c r="C13" i="2" s="1"/>
  <c r="C23" i="2" s="1"/>
  <c r="B281" i="3"/>
  <c r="I280" i="3"/>
  <c r="H280" i="3"/>
  <c r="G280" i="3"/>
  <c r="F280" i="3"/>
  <c r="B280" i="3"/>
  <c r="I279" i="3"/>
  <c r="H279" i="3"/>
  <c r="G279" i="3"/>
  <c r="F279" i="3"/>
  <c r="B279" i="3"/>
  <c r="I278" i="3"/>
  <c r="H278" i="3"/>
  <c r="G278" i="3"/>
  <c r="F278" i="3"/>
  <c r="B278" i="3"/>
  <c r="I277" i="3"/>
  <c r="H277" i="3"/>
  <c r="G277" i="3"/>
  <c r="F277" i="3"/>
  <c r="B277" i="3"/>
  <c r="I276" i="3"/>
  <c r="H276" i="3"/>
  <c r="G276" i="3"/>
  <c r="F276" i="3"/>
  <c r="B276" i="3"/>
  <c r="I275" i="3"/>
  <c r="H275" i="3"/>
  <c r="G275" i="3"/>
  <c r="F275" i="3"/>
  <c r="B275" i="3"/>
  <c r="I274" i="3"/>
  <c r="H274" i="3"/>
  <c r="G274" i="3"/>
  <c r="F274" i="3"/>
  <c r="B274" i="3"/>
  <c r="I273" i="3"/>
  <c r="H273" i="3"/>
  <c r="G273" i="3"/>
  <c r="F273" i="3"/>
  <c r="B273" i="3"/>
  <c r="I272" i="3"/>
  <c r="H272" i="3"/>
  <c r="G272" i="3"/>
  <c r="F272" i="3"/>
  <c r="B272" i="3"/>
  <c r="I271" i="3"/>
  <c r="H271" i="3"/>
  <c r="G271" i="3"/>
  <c r="F271" i="3"/>
  <c r="B271" i="3"/>
  <c r="I270" i="3"/>
  <c r="H270" i="3"/>
  <c r="G270" i="3"/>
  <c r="F270" i="3"/>
  <c r="B270" i="3"/>
  <c r="I269" i="3"/>
  <c r="H269" i="3"/>
  <c r="G269" i="3"/>
  <c r="F269" i="3"/>
  <c r="B269" i="3"/>
  <c r="I268" i="3"/>
  <c r="H268" i="3"/>
  <c r="G268" i="3"/>
  <c r="F268" i="3"/>
  <c r="B268" i="3"/>
  <c r="I267" i="3"/>
  <c r="H267" i="3"/>
  <c r="G267" i="3"/>
  <c r="F267" i="3"/>
  <c r="B267" i="3"/>
  <c r="I266" i="3"/>
  <c r="H266" i="3"/>
  <c r="G266" i="3"/>
  <c r="F266" i="3"/>
  <c r="B266" i="3"/>
  <c r="I265" i="3"/>
  <c r="H265" i="3"/>
  <c r="G265" i="3"/>
  <c r="F265" i="3"/>
  <c r="B265" i="3"/>
  <c r="I264" i="3"/>
  <c r="H264" i="3"/>
  <c r="G264" i="3"/>
  <c r="F264" i="3"/>
  <c r="B264" i="3"/>
  <c r="I263" i="3"/>
  <c r="H263" i="3"/>
  <c r="G263" i="3"/>
  <c r="F263" i="3"/>
  <c r="B263" i="3"/>
  <c r="I262" i="3"/>
  <c r="H262" i="3"/>
  <c r="G262" i="3"/>
  <c r="F262" i="3"/>
  <c r="B262" i="3"/>
  <c r="I261" i="3"/>
  <c r="H261" i="3"/>
  <c r="G261" i="3"/>
  <c r="F261" i="3"/>
  <c r="B261" i="3"/>
  <c r="I260" i="3"/>
  <c r="H260" i="3"/>
  <c r="G260" i="3"/>
  <c r="F260" i="3"/>
  <c r="B260" i="3"/>
  <c r="I259" i="3"/>
  <c r="H259" i="3"/>
  <c r="G259" i="3"/>
  <c r="F259" i="3"/>
  <c r="B259" i="3"/>
  <c r="I258" i="3"/>
  <c r="H258" i="3"/>
  <c r="G258" i="3"/>
  <c r="F258" i="3"/>
  <c r="B258" i="3"/>
  <c r="I257" i="3"/>
  <c r="H257" i="3"/>
  <c r="G257" i="3"/>
  <c r="F257" i="3"/>
  <c r="B257" i="3"/>
  <c r="I256" i="3"/>
  <c r="H256" i="3"/>
  <c r="G256" i="3"/>
  <c r="F256" i="3"/>
  <c r="B256" i="3"/>
  <c r="I255" i="3"/>
  <c r="H255" i="3"/>
  <c r="G255" i="3"/>
  <c r="F255" i="3"/>
  <c r="B255" i="3"/>
  <c r="I254" i="3"/>
  <c r="H254" i="3"/>
  <c r="G254" i="3"/>
  <c r="F254" i="3"/>
  <c r="B254" i="3"/>
  <c r="I253" i="3"/>
  <c r="H253" i="3"/>
  <c r="G253" i="3"/>
  <c r="F253" i="3"/>
  <c r="B253" i="3"/>
  <c r="I252" i="3"/>
  <c r="H252" i="3"/>
  <c r="G252" i="3"/>
  <c r="F252" i="3"/>
  <c r="B252" i="3"/>
  <c r="I251" i="3"/>
  <c r="H251" i="3"/>
  <c r="G251" i="3"/>
  <c r="F251" i="3"/>
  <c r="B251" i="3"/>
  <c r="I250" i="3"/>
  <c r="H250" i="3"/>
  <c r="G250" i="3"/>
  <c r="F250" i="3"/>
  <c r="B250" i="3"/>
  <c r="I249" i="3"/>
  <c r="H249" i="3"/>
  <c r="G249" i="3"/>
  <c r="F249" i="3"/>
  <c r="B249" i="3"/>
  <c r="I248" i="3"/>
  <c r="H248" i="3"/>
  <c r="G248" i="3"/>
  <c r="F248" i="3"/>
  <c r="B248" i="3"/>
  <c r="I247" i="3"/>
  <c r="H247" i="3"/>
  <c r="G247" i="3"/>
  <c r="F247" i="3"/>
  <c r="B247" i="3"/>
  <c r="I246" i="3"/>
  <c r="H246" i="3"/>
  <c r="G246" i="3"/>
  <c r="F246" i="3"/>
  <c r="B246" i="3"/>
  <c r="I245" i="3"/>
  <c r="H245" i="3"/>
  <c r="G245" i="3"/>
  <c r="F245" i="3"/>
  <c r="B245" i="3"/>
  <c r="I244" i="3"/>
  <c r="H244" i="3"/>
  <c r="G244" i="3"/>
  <c r="F244" i="3"/>
  <c r="B244" i="3"/>
  <c r="I243" i="3"/>
  <c r="H243" i="3"/>
  <c r="G243" i="3"/>
  <c r="F243" i="3"/>
  <c r="B243" i="3"/>
  <c r="I242" i="3"/>
  <c r="H242" i="3"/>
  <c r="G242" i="3"/>
  <c r="F242" i="3"/>
  <c r="B242" i="3"/>
  <c r="I241" i="3"/>
  <c r="H241" i="3"/>
  <c r="G241" i="3"/>
  <c r="F241" i="3"/>
  <c r="B241" i="3"/>
  <c r="I240" i="3"/>
  <c r="H240" i="3"/>
  <c r="G240" i="3"/>
  <c r="F240" i="3"/>
  <c r="B240" i="3"/>
  <c r="I239" i="3"/>
  <c r="H239" i="3"/>
  <c r="G239" i="3"/>
  <c r="F239" i="3"/>
  <c r="B239" i="3"/>
  <c r="I238" i="3"/>
  <c r="H238" i="3"/>
  <c r="G238" i="3"/>
  <c r="F238" i="3"/>
  <c r="B238" i="3"/>
  <c r="I237" i="3"/>
  <c r="H237" i="3"/>
  <c r="G237" i="3"/>
  <c r="F237" i="3"/>
  <c r="B237" i="3"/>
  <c r="I236" i="3"/>
  <c r="H236" i="3"/>
  <c r="G236" i="3"/>
  <c r="F236" i="3"/>
  <c r="B236" i="3"/>
  <c r="I235" i="3"/>
  <c r="H235" i="3"/>
  <c r="G235" i="3"/>
  <c r="F235" i="3"/>
  <c r="B235" i="3"/>
  <c r="I234" i="3"/>
  <c r="H234" i="3"/>
  <c r="G234" i="3"/>
  <c r="F234" i="3"/>
  <c r="B234" i="3"/>
  <c r="I233" i="3"/>
  <c r="H233" i="3"/>
  <c r="G233" i="3"/>
  <c r="F233" i="3"/>
  <c r="B233" i="3"/>
  <c r="I232" i="3"/>
  <c r="H232" i="3"/>
  <c r="G232" i="3"/>
  <c r="F232" i="3"/>
  <c r="B232" i="3"/>
  <c r="I231" i="3"/>
  <c r="H231" i="3"/>
  <c r="G231" i="3"/>
  <c r="F231" i="3"/>
  <c r="B231" i="3"/>
  <c r="I230" i="3"/>
  <c r="H230" i="3"/>
  <c r="G230" i="3"/>
  <c r="F230" i="3"/>
  <c r="B230" i="3"/>
  <c r="I229" i="3"/>
  <c r="H229" i="3"/>
  <c r="G229" i="3"/>
  <c r="F229" i="3"/>
  <c r="B229" i="3"/>
  <c r="I228" i="3"/>
  <c r="H228" i="3"/>
  <c r="G228" i="3"/>
  <c r="F228" i="3"/>
  <c r="B228" i="3"/>
  <c r="I227" i="3"/>
  <c r="H227" i="3"/>
  <c r="G227" i="3"/>
  <c r="F227" i="3"/>
  <c r="B227" i="3"/>
  <c r="I226" i="3"/>
  <c r="H226" i="3"/>
  <c r="G226" i="3"/>
  <c r="F226" i="3"/>
  <c r="B226" i="3"/>
  <c r="I225" i="3"/>
  <c r="H225" i="3"/>
  <c r="G225" i="3"/>
  <c r="F225" i="3"/>
  <c r="B225" i="3"/>
  <c r="I224" i="3"/>
  <c r="H224" i="3"/>
  <c r="G224" i="3"/>
  <c r="F224" i="3"/>
  <c r="B224" i="3"/>
  <c r="I223" i="3"/>
  <c r="H223" i="3"/>
  <c r="G223" i="3"/>
  <c r="F223" i="3"/>
  <c r="B223" i="3"/>
  <c r="I222" i="3"/>
  <c r="H222" i="3"/>
  <c r="G222" i="3"/>
  <c r="F222" i="3"/>
  <c r="B222" i="3"/>
  <c r="I221" i="3"/>
  <c r="H221" i="3"/>
  <c r="G221" i="3"/>
  <c r="F221" i="3"/>
  <c r="B221" i="3"/>
  <c r="I220" i="3"/>
  <c r="H220" i="3"/>
  <c r="G220" i="3"/>
  <c r="F220" i="3"/>
  <c r="B220" i="3"/>
  <c r="I219" i="3"/>
  <c r="H219" i="3"/>
  <c r="G219" i="3"/>
  <c r="F219" i="3"/>
  <c r="B219" i="3"/>
  <c r="I218" i="3"/>
  <c r="H218" i="3"/>
  <c r="G218" i="3"/>
  <c r="F218" i="3"/>
  <c r="B218" i="3"/>
  <c r="I217" i="3"/>
  <c r="H217" i="3"/>
  <c r="G217" i="3"/>
  <c r="F217" i="3"/>
  <c r="B217" i="3"/>
  <c r="I216" i="3"/>
  <c r="H216" i="3"/>
  <c r="G216" i="3"/>
  <c r="F216" i="3"/>
  <c r="B216" i="3"/>
  <c r="I215" i="3"/>
  <c r="H215" i="3"/>
  <c r="G215" i="3"/>
  <c r="F215" i="3"/>
  <c r="J215" i="3" s="1"/>
  <c r="B215" i="3"/>
  <c r="I214" i="3"/>
  <c r="H214" i="3"/>
  <c r="G214" i="3"/>
  <c r="F214" i="3"/>
  <c r="B214" i="3"/>
  <c r="I213" i="3"/>
  <c r="H213" i="3"/>
  <c r="G213" i="3"/>
  <c r="F213" i="3"/>
  <c r="B213" i="3"/>
  <c r="I212" i="3"/>
  <c r="H212" i="3"/>
  <c r="G212" i="3"/>
  <c r="F212" i="3"/>
  <c r="B212" i="3"/>
  <c r="I211" i="3"/>
  <c r="H211" i="3"/>
  <c r="G211" i="3"/>
  <c r="F211" i="3"/>
  <c r="B211" i="3"/>
  <c r="I210" i="3"/>
  <c r="H210" i="3"/>
  <c r="G210" i="3"/>
  <c r="F210" i="3"/>
  <c r="B210" i="3"/>
  <c r="I209" i="3"/>
  <c r="H209" i="3"/>
  <c r="G209" i="3"/>
  <c r="F209" i="3"/>
  <c r="B209" i="3"/>
  <c r="I208" i="3"/>
  <c r="H208" i="3"/>
  <c r="G208" i="3"/>
  <c r="F208" i="3"/>
  <c r="B208" i="3"/>
  <c r="I207" i="3"/>
  <c r="H207" i="3"/>
  <c r="G207" i="3"/>
  <c r="F207" i="3"/>
  <c r="B207" i="3"/>
  <c r="I206" i="3"/>
  <c r="H206" i="3"/>
  <c r="G206" i="3"/>
  <c r="F206" i="3"/>
  <c r="B206" i="3"/>
  <c r="I205" i="3"/>
  <c r="H205" i="3"/>
  <c r="G205" i="3"/>
  <c r="F205" i="3"/>
  <c r="B205" i="3"/>
  <c r="I204" i="3"/>
  <c r="H204" i="3"/>
  <c r="G204" i="3"/>
  <c r="F204" i="3"/>
  <c r="B204" i="3"/>
  <c r="I203" i="3"/>
  <c r="H203" i="3"/>
  <c r="G203" i="3"/>
  <c r="F203" i="3"/>
  <c r="J203" i="3" s="1"/>
  <c r="B203" i="3"/>
  <c r="I202" i="3"/>
  <c r="H202" i="3"/>
  <c r="G202" i="3"/>
  <c r="F202" i="3"/>
  <c r="B202" i="3"/>
  <c r="I201" i="3"/>
  <c r="H201" i="3"/>
  <c r="G201" i="3"/>
  <c r="F201" i="3"/>
  <c r="B201" i="3"/>
  <c r="I200" i="3"/>
  <c r="H200" i="3"/>
  <c r="G200" i="3"/>
  <c r="F200" i="3"/>
  <c r="B200" i="3"/>
  <c r="I199" i="3"/>
  <c r="H199" i="3"/>
  <c r="G199" i="3"/>
  <c r="F199" i="3"/>
  <c r="B199" i="3"/>
  <c r="I198" i="3"/>
  <c r="H198" i="3"/>
  <c r="G198" i="3"/>
  <c r="F198" i="3"/>
  <c r="B198" i="3"/>
  <c r="I197" i="3"/>
  <c r="H197" i="3"/>
  <c r="G197" i="3"/>
  <c r="F197" i="3"/>
  <c r="B197" i="3"/>
  <c r="I196" i="3"/>
  <c r="H196" i="3"/>
  <c r="G196" i="3"/>
  <c r="F196" i="3"/>
  <c r="B196" i="3"/>
  <c r="I195" i="3"/>
  <c r="H195" i="3"/>
  <c r="G195" i="3"/>
  <c r="F195" i="3"/>
  <c r="B195" i="3"/>
  <c r="I194" i="3"/>
  <c r="H194" i="3"/>
  <c r="G194" i="3"/>
  <c r="F194" i="3"/>
  <c r="B194" i="3"/>
  <c r="I193" i="3"/>
  <c r="H193" i="3"/>
  <c r="G193" i="3"/>
  <c r="F193" i="3"/>
  <c r="B193" i="3"/>
  <c r="I192" i="3"/>
  <c r="H192" i="3"/>
  <c r="G192" i="3"/>
  <c r="F192" i="3"/>
  <c r="B192" i="3"/>
  <c r="I191" i="3"/>
  <c r="H191" i="3"/>
  <c r="G191" i="3"/>
  <c r="F191" i="3"/>
  <c r="J191" i="3" s="1"/>
  <c r="B191" i="3"/>
  <c r="I190" i="3"/>
  <c r="H190" i="3"/>
  <c r="G190" i="3"/>
  <c r="F190" i="3"/>
  <c r="B190" i="3"/>
  <c r="I189" i="3"/>
  <c r="H189" i="3"/>
  <c r="G189" i="3"/>
  <c r="F189" i="3"/>
  <c r="B189" i="3"/>
  <c r="I188" i="3"/>
  <c r="H188" i="3"/>
  <c r="G188" i="3"/>
  <c r="F188" i="3"/>
  <c r="B188" i="3"/>
  <c r="I187" i="3"/>
  <c r="H187" i="3"/>
  <c r="G187" i="3"/>
  <c r="F187" i="3"/>
  <c r="B187" i="3"/>
  <c r="I186" i="3"/>
  <c r="H186" i="3"/>
  <c r="G186" i="3"/>
  <c r="F186" i="3"/>
  <c r="B186" i="3"/>
  <c r="I185" i="3"/>
  <c r="H185" i="3"/>
  <c r="G185" i="3"/>
  <c r="F185" i="3"/>
  <c r="B185" i="3"/>
  <c r="I184" i="3"/>
  <c r="H184" i="3"/>
  <c r="G184" i="3"/>
  <c r="F184" i="3"/>
  <c r="B184" i="3"/>
  <c r="I183" i="3"/>
  <c r="H183" i="3"/>
  <c r="G183" i="3"/>
  <c r="F183" i="3"/>
  <c r="B183" i="3"/>
  <c r="I182" i="3"/>
  <c r="H182" i="3"/>
  <c r="G182" i="3"/>
  <c r="F182" i="3"/>
  <c r="B182" i="3"/>
  <c r="I181" i="3"/>
  <c r="H181" i="3"/>
  <c r="G181" i="3"/>
  <c r="F181" i="3"/>
  <c r="B181" i="3"/>
  <c r="I180" i="3"/>
  <c r="H180" i="3"/>
  <c r="G180" i="3"/>
  <c r="F180" i="3"/>
  <c r="B180" i="3"/>
  <c r="I179" i="3"/>
  <c r="H179" i="3"/>
  <c r="G179" i="3"/>
  <c r="F179" i="3"/>
  <c r="J179" i="3" s="1"/>
  <c r="B179" i="3"/>
  <c r="I178" i="3"/>
  <c r="H178" i="3"/>
  <c r="G178" i="3"/>
  <c r="F178" i="3"/>
  <c r="B178" i="3"/>
  <c r="I177" i="3"/>
  <c r="H177" i="3"/>
  <c r="G177" i="3"/>
  <c r="F177" i="3"/>
  <c r="B177" i="3"/>
  <c r="I176" i="3"/>
  <c r="H176" i="3"/>
  <c r="G176" i="3"/>
  <c r="F176" i="3"/>
  <c r="B176" i="3"/>
  <c r="I175" i="3"/>
  <c r="H175" i="3"/>
  <c r="G175" i="3"/>
  <c r="F175" i="3"/>
  <c r="B175" i="3"/>
  <c r="I174" i="3"/>
  <c r="H174" i="3"/>
  <c r="G174" i="3"/>
  <c r="F174" i="3"/>
  <c r="B174" i="3"/>
  <c r="I173" i="3"/>
  <c r="H173" i="3"/>
  <c r="G173" i="3"/>
  <c r="F173" i="3"/>
  <c r="B173" i="3"/>
  <c r="I172" i="3"/>
  <c r="H172" i="3"/>
  <c r="G172" i="3"/>
  <c r="F172" i="3"/>
  <c r="B172" i="3"/>
  <c r="I171" i="3"/>
  <c r="H171" i="3"/>
  <c r="G171" i="3"/>
  <c r="F171" i="3"/>
  <c r="B171" i="3"/>
  <c r="I170" i="3"/>
  <c r="H170" i="3"/>
  <c r="G170" i="3"/>
  <c r="F170" i="3"/>
  <c r="B170" i="3"/>
  <c r="I169" i="3"/>
  <c r="H169" i="3"/>
  <c r="G169" i="3"/>
  <c r="F169" i="3"/>
  <c r="B169" i="3"/>
  <c r="I168" i="3"/>
  <c r="H168" i="3"/>
  <c r="G168" i="3"/>
  <c r="F168" i="3"/>
  <c r="B168" i="3"/>
  <c r="I167" i="3"/>
  <c r="H167" i="3"/>
  <c r="G167" i="3"/>
  <c r="F167" i="3"/>
  <c r="J167" i="3" s="1"/>
  <c r="B167" i="3"/>
  <c r="I166" i="3"/>
  <c r="H166" i="3"/>
  <c r="G166" i="3"/>
  <c r="F166" i="3"/>
  <c r="B166" i="3"/>
  <c r="I165" i="3"/>
  <c r="H165" i="3"/>
  <c r="G165" i="3"/>
  <c r="F165" i="3"/>
  <c r="B165" i="3"/>
  <c r="I164" i="3"/>
  <c r="H164" i="3"/>
  <c r="G164" i="3"/>
  <c r="F164" i="3"/>
  <c r="B164" i="3"/>
  <c r="I163" i="3"/>
  <c r="H163" i="3"/>
  <c r="G163" i="3"/>
  <c r="F163" i="3"/>
  <c r="B163" i="3"/>
  <c r="I162" i="3"/>
  <c r="H162" i="3"/>
  <c r="G162" i="3"/>
  <c r="F162" i="3"/>
  <c r="B162" i="3"/>
  <c r="I161" i="3"/>
  <c r="H161" i="3"/>
  <c r="G161" i="3"/>
  <c r="F161" i="3"/>
  <c r="B161" i="3"/>
  <c r="I160" i="3"/>
  <c r="H160" i="3"/>
  <c r="G160" i="3"/>
  <c r="F160" i="3"/>
  <c r="B160" i="3"/>
  <c r="I159" i="3"/>
  <c r="H159" i="3"/>
  <c r="G159" i="3"/>
  <c r="F159" i="3"/>
  <c r="B159" i="3"/>
  <c r="I158" i="3"/>
  <c r="H158" i="3"/>
  <c r="G158" i="3"/>
  <c r="F158" i="3"/>
  <c r="B158" i="3"/>
  <c r="I157" i="3"/>
  <c r="H157" i="3"/>
  <c r="G157" i="3"/>
  <c r="F157" i="3"/>
  <c r="B157" i="3"/>
  <c r="I156" i="3"/>
  <c r="H156" i="3"/>
  <c r="G156" i="3"/>
  <c r="F156" i="3"/>
  <c r="B156" i="3"/>
  <c r="I155" i="3"/>
  <c r="H155" i="3"/>
  <c r="G155" i="3"/>
  <c r="F155" i="3"/>
  <c r="J155" i="3" s="1"/>
  <c r="B155" i="3"/>
  <c r="I154" i="3"/>
  <c r="H154" i="3"/>
  <c r="G154" i="3"/>
  <c r="F154" i="3"/>
  <c r="B154" i="3"/>
  <c r="I153" i="3"/>
  <c r="H153" i="3"/>
  <c r="G153" i="3"/>
  <c r="F153" i="3"/>
  <c r="B153" i="3"/>
  <c r="I152" i="3"/>
  <c r="H152" i="3"/>
  <c r="G152" i="3"/>
  <c r="F152" i="3"/>
  <c r="B152" i="3"/>
  <c r="I151" i="3"/>
  <c r="H151" i="3"/>
  <c r="G151" i="3"/>
  <c r="F151" i="3"/>
  <c r="B151" i="3"/>
  <c r="I150" i="3"/>
  <c r="H150" i="3"/>
  <c r="G150" i="3"/>
  <c r="F150" i="3"/>
  <c r="B150" i="3"/>
  <c r="I149" i="3"/>
  <c r="H149" i="3"/>
  <c r="G149" i="3"/>
  <c r="F149" i="3"/>
  <c r="B149" i="3"/>
  <c r="I148" i="3"/>
  <c r="H148" i="3"/>
  <c r="G148" i="3"/>
  <c r="F148" i="3"/>
  <c r="B148" i="3"/>
  <c r="I147" i="3"/>
  <c r="H147" i="3"/>
  <c r="G147" i="3"/>
  <c r="F147" i="3"/>
  <c r="B147" i="3"/>
  <c r="I146" i="3"/>
  <c r="H146" i="3"/>
  <c r="G146" i="3"/>
  <c r="F146" i="3"/>
  <c r="B146" i="3"/>
  <c r="I145" i="3"/>
  <c r="H145" i="3"/>
  <c r="G145" i="3"/>
  <c r="F145" i="3"/>
  <c r="B145" i="3"/>
  <c r="I144" i="3"/>
  <c r="H144" i="3"/>
  <c r="G144" i="3"/>
  <c r="F144" i="3"/>
  <c r="B144" i="3"/>
  <c r="I143" i="3"/>
  <c r="H143" i="3"/>
  <c r="G143" i="3"/>
  <c r="F143" i="3"/>
  <c r="J143" i="3" s="1"/>
  <c r="B143" i="3"/>
  <c r="I142" i="3"/>
  <c r="H142" i="3"/>
  <c r="G142" i="3"/>
  <c r="F142" i="3"/>
  <c r="B142" i="3"/>
  <c r="I141" i="3"/>
  <c r="H141" i="3"/>
  <c r="G141" i="3"/>
  <c r="F141" i="3"/>
  <c r="B141" i="3"/>
  <c r="I140" i="3"/>
  <c r="H140" i="3"/>
  <c r="G140" i="3"/>
  <c r="F140" i="3"/>
  <c r="B140" i="3"/>
  <c r="I139" i="3"/>
  <c r="H139" i="3"/>
  <c r="G139" i="3"/>
  <c r="F139" i="3"/>
  <c r="B139" i="3"/>
  <c r="I138" i="3"/>
  <c r="H138" i="3"/>
  <c r="G138" i="3"/>
  <c r="F138" i="3"/>
  <c r="B138" i="3"/>
  <c r="I137" i="3"/>
  <c r="H137" i="3"/>
  <c r="G137" i="3"/>
  <c r="F137" i="3"/>
  <c r="B137" i="3"/>
  <c r="I136" i="3"/>
  <c r="H136" i="3"/>
  <c r="G136" i="3"/>
  <c r="F136" i="3"/>
  <c r="B136" i="3"/>
  <c r="I135" i="3"/>
  <c r="H135" i="3"/>
  <c r="G135" i="3"/>
  <c r="F135" i="3"/>
  <c r="B135" i="3"/>
  <c r="I134" i="3"/>
  <c r="H134" i="3"/>
  <c r="G134" i="3"/>
  <c r="F134" i="3"/>
  <c r="B134" i="3"/>
  <c r="I133" i="3"/>
  <c r="H133" i="3"/>
  <c r="G133" i="3"/>
  <c r="F133" i="3"/>
  <c r="B133" i="3"/>
  <c r="I132" i="3"/>
  <c r="H132" i="3"/>
  <c r="G132" i="3"/>
  <c r="F132" i="3"/>
  <c r="B132" i="3"/>
  <c r="I131" i="3"/>
  <c r="H131" i="3"/>
  <c r="G131" i="3"/>
  <c r="F131" i="3"/>
  <c r="J131" i="3" s="1"/>
  <c r="B131" i="3"/>
  <c r="I130" i="3"/>
  <c r="H130" i="3"/>
  <c r="G130" i="3"/>
  <c r="F130" i="3"/>
  <c r="B130" i="3"/>
  <c r="I129" i="3"/>
  <c r="H129" i="3"/>
  <c r="G129" i="3"/>
  <c r="F129" i="3"/>
  <c r="B129" i="3"/>
  <c r="I128" i="3"/>
  <c r="H128" i="3"/>
  <c r="G128" i="3"/>
  <c r="F128" i="3"/>
  <c r="B128" i="3"/>
  <c r="I127" i="3"/>
  <c r="H127" i="3"/>
  <c r="G127" i="3"/>
  <c r="F127" i="3"/>
  <c r="B127" i="3"/>
  <c r="I126" i="3"/>
  <c r="H126" i="3"/>
  <c r="G126" i="3"/>
  <c r="F126" i="3"/>
  <c r="B126" i="3"/>
  <c r="I125" i="3"/>
  <c r="H125" i="3"/>
  <c r="G125" i="3"/>
  <c r="F125" i="3"/>
  <c r="B125" i="3"/>
  <c r="I124" i="3"/>
  <c r="H124" i="3"/>
  <c r="G124" i="3"/>
  <c r="F124" i="3"/>
  <c r="B124" i="3"/>
  <c r="I123" i="3"/>
  <c r="H123" i="3"/>
  <c r="G123" i="3"/>
  <c r="F123" i="3"/>
  <c r="B123" i="3"/>
  <c r="I122" i="3"/>
  <c r="H122" i="3"/>
  <c r="G122" i="3"/>
  <c r="F122" i="3"/>
  <c r="B122" i="3"/>
  <c r="I121" i="3"/>
  <c r="H121" i="3"/>
  <c r="G121" i="3"/>
  <c r="F121" i="3"/>
  <c r="B121" i="3"/>
  <c r="I120" i="3"/>
  <c r="H120" i="3"/>
  <c r="G120" i="3"/>
  <c r="F120" i="3"/>
  <c r="B120" i="3"/>
  <c r="I119" i="3"/>
  <c r="H119" i="3"/>
  <c r="G119" i="3"/>
  <c r="F119" i="3"/>
  <c r="J119" i="3" s="1"/>
  <c r="B119" i="3"/>
  <c r="I118" i="3"/>
  <c r="H118" i="3"/>
  <c r="G118" i="3"/>
  <c r="F118" i="3"/>
  <c r="B118" i="3"/>
  <c r="I117" i="3"/>
  <c r="H117" i="3"/>
  <c r="G117" i="3"/>
  <c r="F117" i="3"/>
  <c r="B117" i="3"/>
  <c r="I116" i="3"/>
  <c r="H116" i="3"/>
  <c r="G116" i="3"/>
  <c r="F116" i="3"/>
  <c r="B116" i="3"/>
  <c r="I115" i="3"/>
  <c r="H115" i="3"/>
  <c r="G115" i="3"/>
  <c r="F115" i="3"/>
  <c r="B115" i="3"/>
  <c r="I114" i="3"/>
  <c r="H114" i="3"/>
  <c r="G114" i="3"/>
  <c r="F114" i="3"/>
  <c r="B114" i="3"/>
  <c r="I113" i="3"/>
  <c r="H113" i="3"/>
  <c r="G113" i="3"/>
  <c r="F113" i="3"/>
  <c r="B113" i="3"/>
  <c r="I112" i="3"/>
  <c r="H112" i="3"/>
  <c r="G112" i="3"/>
  <c r="F112" i="3"/>
  <c r="B112" i="3"/>
  <c r="I111" i="3"/>
  <c r="H111" i="3"/>
  <c r="G111" i="3"/>
  <c r="F111" i="3"/>
  <c r="B111" i="3"/>
  <c r="I110" i="3"/>
  <c r="H110" i="3"/>
  <c r="G110" i="3"/>
  <c r="F110" i="3"/>
  <c r="B110" i="3"/>
  <c r="I109" i="3"/>
  <c r="H109" i="3"/>
  <c r="G109" i="3"/>
  <c r="F109" i="3"/>
  <c r="B109" i="3"/>
  <c r="I108" i="3"/>
  <c r="H108" i="3"/>
  <c r="G108" i="3"/>
  <c r="F108" i="3"/>
  <c r="B108" i="3"/>
  <c r="I107" i="3"/>
  <c r="H107" i="3"/>
  <c r="G107" i="3"/>
  <c r="F107" i="3"/>
  <c r="J107" i="3" s="1"/>
  <c r="B107" i="3"/>
  <c r="I106" i="3"/>
  <c r="H106" i="3"/>
  <c r="G106" i="3"/>
  <c r="F106" i="3"/>
  <c r="B106" i="3"/>
  <c r="I105" i="3"/>
  <c r="H105" i="3"/>
  <c r="G105" i="3"/>
  <c r="F105" i="3"/>
  <c r="B105" i="3"/>
  <c r="I104" i="3"/>
  <c r="H104" i="3"/>
  <c r="G104" i="3"/>
  <c r="F104" i="3"/>
  <c r="B104" i="3"/>
  <c r="I103" i="3"/>
  <c r="H103" i="3"/>
  <c r="G103" i="3"/>
  <c r="F103" i="3"/>
  <c r="B103" i="3"/>
  <c r="I102" i="3"/>
  <c r="H102" i="3"/>
  <c r="G102" i="3"/>
  <c r="F102" i="3"/>
  <c r="B102" i="3"/>
  <c r="I101" i="3"/>
  <c r="H101" i="3"/>
  <c r="G101" i="3"/>
  <c r="F101" i="3"/>
  <c r="B101" i="3"/>
  <c r="I100" i="3"/>
  <c r="H100" i="3"/>
  <c r="G100" i="3"/>
  <c r="F100" i="3"/>
  <c r="B100" i="3"/>
  <c r="I99" i="3"/>
  <c r="H99" i="3"/>
  <c r="G99" i="3"/>
  <c r="F99" i="3"/>
  <c r="B99" i="3"/>
  <c r="I98" i="3"/>
  <c r="H98" i="3"/>
  <c r="G98" i="3"/>
  <c r="F98" i="3"/>
  <c r="B98" i="3"/>
  <c r="I97" i="3"/>
  <c r="H97" i="3"/>
  <c r="G97" i="3"/>
  <c r="F97" i="3"/>
  <c r="B97" i="3"/>
  <c r="I96" i="3"/>
  <c r="H96" i="3"/>
  <c r="G96" i="3"/>
  <c r="F96" i="3"/>
  <c r="B96" i="3"/>
  <c r="I95" i="3"/>
  <c r="H95" i="3"/>
  <c r="G95" i="3"/>
  <c r="F95" i="3"/>
  <c r="J95" i="3" s="1"/>
  <c r="B95" i="3"/>
  <c r="I94" i="3"/>
  <c r="H94" i="3"/>
  <c r="G94" i="3"/>
  <c r="F94" i="3"/>
  <c r="B94" i="3"/>
  <c r="I93" i="3"/>
  <c r="H93" i="3"/>
  <c r="G93" i="3"/>
  <c r="F93" i="3"/>
  <c r="B93" i="3"/>
  <c r="I92" i="3"/>
  <c r="H92" i="3"/>
  <c r="G92" i="3"/>
  <c r="F92" i="3"/>
  <c r="B92" i="3"/>
  <c r="I91" i="3"/>
  <c r="H91" i="3"/>
  <c r="G91" i="3"/>
  <c r="F91" i="3"/>
  <c r="B91" i="3"/>
  <c r="I90" i="3"/>
  <c r="H90" i="3"/>
  <c r="G90" i="3"/>
  <c r="F90" i="3"/>
  <c r="B90" i="3"/>
  <c r="I89" i="3"/>
  <c r="H89" i="3"/>
  <c r="G89" i="3"/>
  <c r="F89" i="3"/>
  <c r="B89" i="3"/>
  <c r="I88" i="3"/>
  <c r="H88" i="3"/>
  <c r="G88" i="3"/>
  <c r="F88" i="3"/>
  <c r="B88" i="3"/>
  <c r="C88" i="3" s="1"/>
  <c r="D88" i="3" s="1"/>
  <c r="I87" i="3"/>
  <c r="H87" i="3"/>
  <c r="G87" i="3"/>
  <c r="F87" i="3"/>
  <c r="B87" i="3"/>
  <c r="I86" i="3"/>
  <c r="H86" i="3"/>
  <c r="G86" i="3"/>
  <c r="F86" i="3"/>
  <c r="B86" i="3"/>
  <c r="I85" i="3"/>
  <c r="H85" i="3"/>
  <c r="G85" i="3"/>
  <c r="F85" i="3"/>
  <c r="B85" i="3"/>
  <c r="I84" i="3"/>
  <c r="H84" i="3"/>
  <c r="G84" i="3"/>
  <c r="F84" i="3"/>
  <c r="B84" i="3"/>
  <c r="C84" i="3" s="1"/>
  <c r="D84" i="3" s="1"/>
  <c r="I83" i="3"/>
  <c r="H83" i="3"/>
  <c r="G83" i="3"/>
  <c r="F83" i="3"/>
  <c r="J83" i="3" s="1"/>
  <c r="B83" i="3"/>
  <c r="I82" i="3"/>
  <c r="H82" i="3"/>
  <c r="G82" i="3"/>
  <c r="F82" i="3"/>
  <c r="B82" i="3"/>
  <c r="I81" i="3"/>
  <c r="H81" i="3"/>
  <c r="G81" i="3"/>
  <c r="F81" i="3"/>
  <c r="B81" i="3"/>
  <c r="I80" i="3"/>
  <c r="H80" i="3"/>
  <c r="G80" i="3"/>
  <c r="F80" i="3"/>
  <c r="B80" i="3"/>
  <c r="C80" i="3" s="1"/>
  <c r="D80" i="3" s="1"/>
  <c r="I79" i="3"/>
  <c r="H79" i="3"/>
  <c r="G79" i="3"/>
  <c r="F79" i="3"/>
  <c r="J79" i="3" s="1"/>
  <c r="B79" i="3"/>
  <c r="I78" i="3"/>
  <c r="H78" i="3"/>
  <c r="G78" i="3"/>
  <c r="F78" i="3"/>
  <c r="B78" i="3"/>
  <c r="I77" i="3"/>
  <c r="H77" i="3"/>
  <c r="G77" i="3"/>
  <c r="F77" i="3"/>
  <c r="B77" i="3"/>
  <c r="I76" i="3"/>
  <c r="H76" i="3"/>
  <c r="G76" i="3"/>
  <c r="F76" i="3"/>
  <c r="B76" i="3"/>
  <c r="C76" i="3" s="1"/>
  <c r="D76" i="3" s="1"/>
  <c r="I75" i="3"/>
  <c r="H75" i="3"/>
  <c r="G75" i="3"/>
  <c r="F75" i="3"/>
  <c r="B75" i="3"/>
  <c r="I74" i="3"/>
  <c r="H74" i="3"/>
  <c r="G74" i="3"/>
  <c r="F74" i="3"/>
  <c r="B74" i="3"/>
  <c r="I73" i="3"/>
  <c r="H73" i="3"/>
  <c r="G73" i="3"/>
  <c r="F73" i="3"/>
  <c r="B73" i="3"/>
  <c r="I72" i="3"/>
  <c r="H72" i="3"/>
  <c r="G72" i="3"/>
  <c r="F72" i="3"/>
  <c r="B72" i="3"/>
  <c r="C72" i="3" s="1"/>
  <c r="D72" i="3" s="1"/>
  <c r="I71" i="3"/>
  <c r="H71" i="3"/>
  <c r="G71" i="3"/>
  <c r="F71" i="3"/>
  <c r="J71" i="3" s="1"/>
  <c r="B71" i="3"/>
  <c r="I70" i="3"/>
  <c r="H70" i="3"/>
  <c r="G70" i="3"/>
  <c r="F70" i="3"/>
  <c r="B70" i="3"/>
  <c r="I69" i="3"/>
  <c r="H69" i="3"/>
  <c r="G69" i="3"/>
  <c r="F69" i="3"/>
  <c r="B69" i="3"/>
  <c r="I68" i="3"/>
  <c r="H68" i="3"/>
  <c r="G68" i="3"/>
  <c r="F68" i="3"/>
  <c r="B68" i="3"/>
  <c r="C68" i="3" s="1"/>
  <c r="D68" i="3" s="1"/>
  <c r="I67" i="3"/>
  <c r="H67" i="3"/>
  <c r="G67" i="3"/>
  <c r="F67" i="3"/>
  <c r="B67" i="3"/>
  <c r="I66" i="3"/>
  <c r="H66" i="3"/>
  <c r="G66" i="3"/>
  <c r="F66" i="3"/>
  <c r="B66" i="3"/>
  <c r="I65" i="3"/>
  <c r="H65" i="3"/>
  <c r="G65" i="3"/>
  <c r="F65" i="3"/>
  <c r="B65" i="3"/>
  <c r="I64" i="3"/>
  <c r="H64" i="3"/>
  <c r="G64" i="3"/>
  <c r="F64" i="3"/>
  <c r="B64" i="3"/>
  <c r="C64" i="3" s="1"/>
  <c r="D64" i="3" s="1"/>
  <c r="I63" i="3"/>
  <c r="H63" i="3"/>
  <c r="G63" i="3"/>
  <c r="F63" i="3"/>
  <c r="J63" i="3" s="1"/>
  <c r="B63" i="3"/>
  <c r="I62" i="3"/>
  <c r="H62" i="3"/>
  <c r="G62" i="3"/>
  <c r="F62" i="3"/>
  <c r="B62" i="3"/>
  <c r="I61" i="3"/>
  <c r="H61" i="3"/>
  <c r="G61" i="3"/>
  <c r="F61" i="3"/>
  <c r="B61" i="3"/>
  <c r="I60" i="3"/>
  <c r="H60" i="3"/>
  <c r="G60" i="3"/>
  <c r="F60" i="3"/>
  <c r="B60" i="3"/>
  <c r="C60" i="3" s="1"/>
  <c r="D60" i="3" s="1"/>
  <c r="I59" i="3"/>
  <c r="H59" i="3"/>
  <c r="G59" i="3"/>
  <c r="F59" i="3"/>
  <c r="J59" i="3" s="1"/>
  <c r="B59" i="3"/>
  <c r="I58" i="3"/>
  <c r="H58" i="3"/>
  <c r="G58" i="3"/>
  <c r="F58" i="3"/>
  <c r="B58" i="3"/>
  <c r="I57" i="3"/>
  <c r="H57" i="3"/>
  <c r="G57" i="3"/>
  <c r="F57" i="3"/>
  <c r="B57" i="3"/>
  <c r="I56" i="3"/>
  <c r="H56" i="3"/>
  <c r="G56" i="3"/>
  <c r="F56" i="3"/>
  <c r="B56" i="3"/>
  <c r="C56" i="3" s="1"/>
  <c r="D56" i="3" s="1"/>
  <c r="I55" i="3"/>
  <c r="H55" i="3"/>
  <c r="G55" i="3"/>
  <c r="F55" i="3"/>
  <c r="B55" i="3"/>
  <c r="I54" i="3"/>
  <c r="H54" i="3"/>
  <c r="G54" i="3"/>
  <c r="F54" i="3"/>
  <c r="B54" i="3"/>
  <c r="I53" i="3"/>
  <c r="H53" i="3"/>
  <c r="G53" i="3"/>
  <c r="F53" i="3"/>
  <c r="B53" i="3"/>
  <c r="I52" i="3"/>
  <c r="H52" i="3"/>
  <c r="G52" i="3"/>
  <c r="F52" i="3"/>
  <c r="B52" i="3"/>
  <c r="C52" i="3" s="1"/>
  <c r="D52" i="3" s="1"/>
  <c r="I51" i="3"/>
  <c r="H51" i="3"/>
  <c r="G51" i="3"/>
  <c r="F51" i="3"/>
  <c r="J51" i="3" s="1"/>
  <c r="B51" i="3"/>
  <c r="I50" i="3"/>
  <c r="H50" i="3"/>
  <c r="G50" i="3"/>
  <c r="F50" i="3"/>
  <c r="B50" i="3"/>
  <c r="I49" i="3"/>
  <c r="H49" i="3"/>
  <c r="G49" i="3"/>
  <c r="F49" i="3"/>
  <c r="B49" i="3"/>
  <c r="I48" i="3"/>
  <c r="H48" i="3"/>
  <c r="G48" i="3"/>
  <c r="F48" i="3"/>
  <c r="B48" i="3"/>
  <c r="C48" i="3" s="1"/>
  <c r="D48" i="3" s="1"/>
  <c r="I47" i="3"/>
  <c r="H47" i="3"/>
  <c r="G47" i="3"/>
  <c r="F47" i="3"/>
  <c r="J47" i="3" s="1"/>
  <c r="B47" i="3"/>
  <c r="I46" i="3"/>
  <c r="H46" i="3"/>
  <c r="G46" i="3"/>
  <c r="F46" i="3"/>
  <c r="B46" i="3"/>
  <c r="I45" i="3"/>
  <c r="H45" i="3"/>
  <c r="G45" i="3"/>
  <c r="F45" i="3"/>
  <c r="B45" i="3"/>
  <c r="I44" i="3"/>
  <c r="H44" i="3"/>
  <c r="G44" i="3"/>
  <c r="F44" i="3"/>
  <c r="B44" i="3"/>
  <c r="C44" i="3" s="1"/>
  <c r="D44" i="3" s="1"/>
  <c r="I43" i="3"/>
  <c r="H43" i="3"/>
  <c r="G43" i="3"/>
  <c r="F43" i="3"/>
  <c r="B43" i="3"/>
  <c r="I42" i="3"/>
  <c r="H42" i="3"/>
  <c r="G42" i="3"/>
  <c r="F42" i="3"/>
  <c r="B42" i="3"/>
  <c r="I41" i="3"/>
  <c r="H41" i="3"/>
  <c r="G41" i="3"/>
  <c r="F41" i="3"/>
  <c r="B41" i="3"/>
  <c r="I40" i="3"/>
  <c r="H40" i="3"/>
  <c r="G40" i="3"/>
  <c r="F40" i="3"/>
  <c r="B40" i="3"/>
  <c r="C40" i="3" s="1"/>
  <c r="D40" i="3" s="1"/>
  <c r="I39" i="3"/>
  <c r="H39" i="3"/>
  <c r="G39" i="3"/>
  <c r="F39" i="3"/>
  <c r="J39" i="3" s="1"/>
  <c r="B39" i="3"/>
  <c r="I38" i="3"/>
  <c r="H38" i="3"/>
  <c r="G38" i="3"/>
  <c r="F38" i="3"/>
  <c r="B38" i="3"/>
  <c r="I37" i="3"/>
  <c r="H37" i="3"/>
  <c r="G37" i="3"/>
  <c r="F37" i="3"/>
  <c r="B37" i="3"/>
  <c r="I36" i="3"/>
  <c r="H36" i="3"/>
  <c r="G36" i="3"/>
  <c r="F36" i="3"/>
  <c r="B36" i="3"/>
  <c r="C36" i="3" s="1"/>
  <c r="D36" i="3" s="1"/>
  <c r="I35" i="3"/>
  <c r="H35" i="3"/>
  <c r="G35" i="3"/>
  <c r="F35" i="3"/>
  <c r="J35" i="3" s="1"/>
  <c r="B35" i="3"/>
  <c r="I34" i="3"/>
  <c r="H34" i="3"/>
  <c r="G34" i="3"/>
  <c r="F34" i="3"/>
  <c r="B34" i="3"/>
  <c r="I33" i="3"/>
  <c r="H33" i="3"/>
  <c r="G33" i="3"/>
  <c r="F33" i="3"/>
  <c r="B33" i="3"/>
  <c r="I32" i="3"/>
  <c r="H32" i="3"/>
  <c r="G32" i="3"/>
  <c r="F32" i="3"/>
  <c r="B32" i="3"/>
  <c r="C32" i="3" s="1"/>
  <c r="D32" i="3" s="1"/>
  <c r="I31" i="3"/>
  <c r="H31" i="3"/>
  <c r="G31" i="3"/>
  <c r="F31" i="3"/>
  <c r="B31" i="3"/>
  <c r="I30" i="3"/>
  <c r="H30" i="3"/>
  <c r="G30" i="3"/>
  <c r="F30" i="3"/>
  <c r="B30" i="3"/>
  <c r="I29" i="3"/>
  <c r="H29" i="3"/>
  <c r="G29" i="3"/>
  <c r="F29" i="3"/>
  <c r="B29" i="3"/>
  <c r="I28" i="3"/>
  <c r="H28" i="3"/>
  <c r="G28" i="3"/>
  <c r="F28" i="3"/>
  <c r="B28" i="3"/>
  <c r="C28" i="3" s="1"/>
  <c r="D28" i="3" s="1"/>
  <c r="I27" i="3"/>
  <c r="H27" i="3"/>
  <c r="G27" i="3"/>
  <c r="F27" i="3"/>
  <c r="J27" i="3" s="1"/>
  <c r="B27" i="3"/>
  <c r="I26" i="3"/>
  <c r="H26" i="3"/>
  <c r="G26" i="3"/>
  <c r="F26" i="3"/>
  <c r="B26" i="3"/>
  <c r="I25" i="3"/>
  <c r="H25" i="3"/>
  <c r="G25" i="3"/>
  <c r="F25" i="3"/>
  <c r="B25" i="3"/>
  <c r="J87" i="3" l="1"/>
  <c r="J99" i="3"/>
  <c r="J111" i="3"/>
  <c r="J123" i="3"/>
  <c r="J135" i="3"/>
  <c r="J147" i="3"/>
  <c r="J159" i="3"/>
  <c r="J171" i="3"/>
  <c r="J183" i="3"/>
  <c r="J195" i="3"/>
  <c r="J207" i="3"/>
  <c r="J219" i="3"/>
  <c r="J75" i="3"/>
  <c r="C11" i="3"/>
  <c r="J31" i="3"/>
  <c r="J43" i="3"/>
  <c r="J55" i="3"/>
  <c r="J67" i="3"/>
  <c r="J91" i="3"/>
  <c r="J103" i="3"/>
  <c r="J115" i="3"/>
  <c r="J127" i="3"/>
  <c r="J139" i="3"/>
  <c r="J151" i="3"/>
  <c r="J163" i="3"/>
  <c r="J175" i="3"/>
  <c r="J187" i="3"/>
  <c r="J199" i="3"/>
  <c r="J211" i="3"/>
  <c r="J223" i="3"/>
  <c r="J227" i="3"/>
  <c r="J231" i="3"/>
  <c r="J235" i="3"/>
  <c r="J239" i="3"/>
  <c r="J243" i="3"/>
  <c r="J247" i="3"/>
  <c r="J251" i="3"/>
  <c r="J255" i="3"/>
  <c r="J259" i="3"/>
  <c r="J263" i="3"/>
  <c r="J267" i="3"/>
  <c r="J271" i="3"/>
  <c r="J275" i="3"/>
  <c r="J279" i="3"/>
  <c r="J28" i="3"/>
  <c r="J32" i="3"/>
  <c r="J36" i="3"/>
  <c r="C37" i="3"/>
  <c r="D37" i="3" s="1"/>
  <c r="E36" i="3" s="1"/>
  <c r="J40" i="3"/>
  <c r="C41" i="3"/>
  <c r="D41" i="3" s="1"/>
  <c r="J44" i="3"/>
  <c r="C45" i="3"/>
  <c r="D45" i="3" s="1"/>
  <c r="E44" i="3" s="1"/>
  <c r="J48" i="3"/>
  <c r="C49" i="3"/>
  <c r="D49" i="3" s="1"/>
  <c r="J52" i="3"/>
  <c r="C53" i="3"/>
  <c r="D53" i="3" s="1"/>
  <c r="E53" i="3" s="1"/>
  <c r="K53" i="3" s="1"/>
  <c r="C57" i="3"/>
  <c r="D57" i="3" s="1"/>
  <c r="E56" i="3" s="1"/>
  <c r="J60" i="3"/>
  <c r="C61" i="3"/>
  <c r="D61" i="3" s="1"/>
  <c r="E60" i="3" s="1"/>
  <c r="K60" i="3" s="1"/>
  <c r="J64" i="3"/>
  <c r="C65" i="3"/>
  <c r="D65" i="3" s="1"/>
  <c r="E64" i="3" s="1"/>
  <c r="J68" i="3"/>
  <c r="C69" i="3"/>
  <c r="D69" i="3" s="1"/>
  <c r="E68" i="3" s="1"/>
  <c r="J72" i="3"/>
  <c r="C73" i="3"/>
  <c r="D73" i="3" s="1"/>
  <c r="E72" i="3" s="1"/>
  <c r="J76" i="3"/>
  <c r="C77" i="3"/>
  <c r="D77" i="3" s="1"/>
  <c r="E76" i="3" s="1"/>
  <c r="J80" i="3"/>
  <c r="J84" i="3"/>
  <c r="J88" i="3"/>
  <c r="J100" i="3"/>
  <c r="J104" i="3"/>
  <c r="J108" i="3"/>
  <c r="J112" i="3"/>
  <c r="J116" i="3"/>
  <c r="J120" i="3"/>
  <c r="J124" i="3"/>
  <c r="J128" i="3"/>
  <c r="J132" i="3"/>
  <c r="J136" i="3"/>
  <c r="J140" i="3"/>
  <c r="J144" i="3"/>
  <c r="J148" i="3"/>
  <c r="J152" i="3"/>
  <c r="J156" i="3"/>
  <c r="J160" i="3"/>
  <c r="J164" i="3"/>
  <c r="J168" i="3"/>
  <c r="J172" i="3"/>
  <c r="J176" i="3"/>
  <c r="J180" i="3"/>
  <c r="J184" i="3"/>
  <c r="J188" i="3"/>
  <c r="J192" i="3"/>
  <c r="J196" i="3"/>
  <c r="J200" i="3"/>
  <c r="J204" i="3"/>
  <c r="J208" i="3"/>
  <c r="J212" i="3"/>
  <c r="J216" i="3"/>
  <c r="J220" i="3"/>
  <c r="J224" i="3"/>
  <c r="J228" i="3"/>
  <c r="J232" i="3"/>
  <c r="J236" i="3"/>
  <c r="J240" i="3"/>
  <c r="J244" i="3"/>
  <c r="J248" i="3"/>
  <c r="J252" i="3"/>
  <c r="J256" i="3"/>
  <c r="J260" i="3"/>
  <c r="J264" i="3"/>
  <c r="J268" i="3"/>
  <c r="C25" i="3"/>
  <c r="D25" i="3" s="1"/>
  <c r="F10" i="3" s="1"/>
  <c r="L25" i="3" s="1"/>
  <c r="M25" i="3" s="1"/>
  <c r="C29" i="3"/>
  <c r="D29" i="3" s="1"/>
  <c r="E28" i="3" s="1"/>
  <c r="C33" i="3"/>
  <c r="D33" i="3" s="1"/>
  <c r="J25" i="3"/>
  <c r="C26" i="3"/>
  <c r="D26" i="3" s="1"/>
  <c r="E25" i="3" s="1"/>
  <c r="J29" i="3"/>
  <c r="C30" i="3"/>
  <c r="D30" i="3" s="1"/>
  <c r="J33" i="3"/>
  <c r="C34" i="3"/>
  <c r="D34" i="3" s="1"/>
  <c r="J37" i="3"/>
  <c r="C38" i="3"/>
  <c r="D38" i="3" s="1"/>
  <c r="J41" i="3"/>
  <c r="C42" i="3"/>
  <c r="D42" i="3" s="1"/>
  <c r="J45" i="3"/>
  <c r="C46" i="3"/>
  <c r="D46" i="3" s="1"/>
  <c r="E45" i="3" s="1"/>
  <c r="J49" i="3"/>
  <c r="C50" i="3"/>
  <c r="D50" i="3" s="1"/>
  <c r="E49" i="3" s="1"/>
  <c r="J53" i="3"/>
  <c r="C54" i="3"/>
  <c r="D54" i="3" s="1"/>
  <c r="J57" i="3"/>
  <c r="C58" i="3"/>
  <c r="D58" i="3" s="1"/>
  <c r="J61" i="3"/>
  <c r="C62" i="3"/>
  <c r="D62" i="3" s="1"/>
  <c r="J65" i="3"/>
  <c r="C66" i="3"/>
  <c r="D66" i="3" s="1"/>
  <c r="J69" i="3"/>
  <c r="C70" i="3"/>
  <c r="D70" i="3" s="1"/>
  <c r="J73" i="3"/>
  <c r="C74" i="3"/>
  <c r="D74" i="3" s="1"/>
  <c r="J77" i="3"/>
  <c r="C78" i="3"/>
  <c r="D78" i="3" s="1"/>
  <c r="J81" i="3"/>
  <c r="C82" i="3"/>
  <c r="D82" i="3" s="1"/>
  <c r="J85" i="3"/>
  <c r="C86" i="3"/>
  <c r="D86" i="3" s="1"/>
  <c r="J105" i="3"/>
  <c r="J109" i="3"/>
  <c r="J113" i="3"/>
  <c r="J117" i="3"/>
  <c r="J121" i="3"/>
  <c r="J125" i="3"/>
  <c r="J129" i="3"/>
  <c r="J133" i="3"/>
  <c r="J137" i="3"/>
  <c r="J141" i="3"/>
  <c r="J145" i="3"/>
  <c r="J149" i="3"/>
  <c r="J153" i="3"/>
  <c r="J157" i="3"/>
  <c r="J161" i="3"/>
  <c r="J165" i="3"/>
  <c r="J169" i="3"/>
  <c r="J173" i="3"/>
  <c r="J181" i="3"/>
  <c r="J185" i="3"/>
  <c r="J189" i="3"/>
  <c r="J193" i="3"/>
  <c r="J197" i="3"/>
  <c r="J201" i="3"/>
  <c r="J205" i="3"/>
  <c r="J209" i="3"/>
  <c r="J213" i="3"/>
  <c r="J217" i="3"/>
  <c r="J221" i="3"/>
  <c r="J225" i="3"/>
  <c r="J229" i="3"/>
  <c r="J233" i="3"/>
  <c r="J237" i="3"/>
  <c r="J241" i="3"/>
  <c r="J245" i="3"/>
  <c r="J249" i="3"/>
  <c r="J253" i="3"/>
  <c r="J257" i="3"/>
  <c r="J261" i="3"/>
  <c r="J265" i="3"/>
  <c r="J269" i="3"/>
  <c r="J273" i="3"/>
  <c r="C96" i="3"/>
  <c r="D96" i="3" s="1"/>
  <c r="J26" i="3"/>
  <c r="C27" i="3"/>
  <c r="D27" i="3" s="1"/>
  <c r="E27" i="3" s="1"/>
  <c r="K27" i="3" s="1"/>
  <c r="J30" i="3"/>
  <c r="C31" i="3"/>
  <c r="D31" i="3" s="1"/>
  <c r="E30" i="3" s="1"/>
  <c r="J34" i="3"/>
  <c r="C35" i="3"/>
  <c r="D35" i="3" s="1"/>
  <c r="E35" i="3" s="1"/>
  <c r="K35" i="3" s="1"/>
  <c r="J38" i="3"/>
  <c r="C39" i="3"/>
  <c r="D39" i="3" s="1"/>
  <c r="E39" i="3" s="1"/>
  <c r="K39" i="3" s="1"/>
  <c r="J42" i="3"/>
  <c r="C43" i="3"/>
  <c r="D43" i="3" s="1"/>
  <c r="E43" i="3" s="1"/>
  <c r="K43" i="3" s="1"/>
  <c r="J46" i="3"/>
  <c r="C47" i="3"/>
  <c r="D47" i="3" s="1"/>
  <c r="E47" i="3" s="1"/>
  <c r="K47" i="3" s="1"/>
  <c r="J50" i="3"/>
  <c r="C51" i="3"/>
  <c r="D51" i="3" s="1"/>
  <c r="E50" i="3" s="1"/>
  <c r="J54" i="3"/>
  <c r="C55" i="3"/>
  <c r="D55" i="3" s="1"/>
  <c r="E55" i="3" s="1"/>
  <c r="J56" i="3"/>
  <c r="J58" i="3"/>
  <c r="C59" i="3"/>
  <c r="D59" i="3" s="1"/>
  <c r="J62" i="3"/>
  <c r="C63" i="3"/>
  <c r="D63" i="3" s="1"/>
  <c r="E63" i="3" s="1"/>
  <c r="K63" i="3" s="1"/>
  <c r="J66" i="3"/>
  <c r="C67" i="3"/>
  <c r="D67" i="3" s="1"/>
  <c r="E67" i="3" s="1"/>
  <c r="K67" i="3" s="1"/>
  <c r="J70" i="3"/>
  <c r="C71" i="3"/>
  <c r="D71" i="3" s="1"/>
  <c r="E71" i="3" s="1"/>
  <c r="K71" i="3" s="1"/>
  <c r="J74" i="3"/>
  <c r="C75" i="3"/>
  <c r="D75" i="3" s="1"/>
  <c r="E74" i="3" s="1"/>
  <c r="J78" i="3"/>
  <c r="J82" i="3"/>
  <c r="J86" i="3"/>
  <c r="J102" i="3"/>
  <c r="J106" i="3"/>
  <c r="J110" i="3"/>
  <c r="J114" i="3"/>
  <c r="J118" i="3"/>
  <c r="J122" i="3"/>
  <c r="J126" i="3"/>
  <c r="J130" i="3"/>
  <c r="J134" i="3"/>
  <c r="J138" i="3"/>
  <c r="J142" i="3"/>
  <c r="J146" i="3"/>
  <c r="J150" i="3"/>
  <c r="J154" i="3"/>
  <c r="J158" i="3"/>
  <c r="J162" i="3"/>
  <c r="J166" i="3"/>
  <c r="J170" i="3"/>
  <c r="J174" i="3"/>
  <c r="J178" i="3"/>
  <c r="J182" i="3"/>
  <c r="J186" i="3"/>
  <c r="J190" i="3"/>
  <c r="J194" i="3"/>
  <c r="J198" i="3"/>
  <c r="J202" i="3"/>
  <c r="J206" i="3"/>
  <c r="J210" i="3"/>
  <c r="J214" i="3"/>
  <c r="J218" i="3"/>
  <c r="J222" i="3"/>
  <c r="J226" i="3"/>
  <c r="J230" i="3"/>
  <c r="J234" i="3"/>
  <c r="J238" i="3"/>
  <c r="J242" i="3"/>
  <c r="J246" i="3"/>
  <c r="J250" i="3"/>
  <c r="J254" i="3"/>
  <c r="J258" i="3"/>
  <c r="J262" i="3"/>
  <c r="J266" i="3"/>
  <c r="J270" i="3"/>
  <c r="J274" i="3"/>
  <c r="C19" i="5"/>
  <c r="C20" i="5" s="1"/>
  <c r="C46" i="5" s="1"/>
  <c r="C37" i="5"/>
  <c r="C40" i="5"/>
  <c r="C42" i="2"/>
  <c r="C21" i="2"/>
  <c r="E40" i="3"/>
  <c r="E48" i="3"/>
  <c r="E37" i="3"/>
  <c r="E41" i="3"/>
  <c r="K41" i="3" s="1"/>
  <c r="E54" i="3"/>
  <c r="E70" i="3"/>
  <c r="E52" i="3"/>
  <c r="K52" i="3" s="1"/>
  <c r="C13" i="3"/>
  <c r="J90" i="3"/>
  <c r="C92" i="3"/>
  <c r="D92" i="3" s="1"/>
  <c r="J94" i="3"/>
  <c r="J101" i="3"/>
  <c r="C166" i="3"/>
  <c r="D166" i="3" s="1"/>
  <c r="C170" i="3"/>
  <c r="D170" i="3" s="1"/>
  <c r="C174" i="3"/>
  <c r="D174" i="3" s="1"/>
  <c r="C280" i="3"/>
  <c r="D280" i="3" s="1"/>
  <c r="C279" i="3"/>
  <c r="D279" i="3" s="1"/>
  <c r="C278" i="3"/>
  <c r="D278" i="3" s="1"/>
  <c r="C277" i="3"/>
  <c r="D277" i="3" s="1"/>
  <c r="C276" i="3"/>
  <c r="D276" i="3" s="1"/>
  <c r="C275" i="3"/>
  <c r="D275" i="3" s="1"/>
  <c r="C274" i="3"/>
  <c r="D274" i="3" s="1"/>
  <c r="C272" i="3"/>
  <c r="D272" i="3" s="1"/>
  <c r="C211" i="3"/>
  <c r="D211" i="3" s="1"/>
  <c r="C210" i="3"/>
  <c r="D210" i="3" s="1"/>
  <c r="C209" i="3"/>
  <c r="D209" i="3" s="1"/>
  <c r="C208" i="3"/>
  <c r="D208" i="3" s="1"/>
  <c r="C207" i="3"/>
  <c r="D207" i="3" s="1"/>
  <c r="C206" i="3"/>
  <c r="D206" i="3" s="1"/>
  <c r="C205" i="3"/>
  <c r="D205" i="3" s="1"/>
  <c r="C204" i="3"/>
  <c r="D204" i="3" s="1"/>
  <c r="C203" i="3"/>
  <c r="D203" i="3" s="1"/>
  <c r="C202" i="3"/>
  <c r="D202" i="3" s="1"/>
  <c r="C201" i="3"/>
  <c r="D201" i="3" s="1"/>
  <c r="C200" i="3"/>
  <c r="D200" i="3" s="1"/>
  <c r="C199" i="3"/>
  <c r="D199" i="3" s="1"/>
  <c r="C198" i="3"/>
  <c r="D198" i="3" s="1"/>
  <c r="C197" i="3"/>
  <c r="D197" i="3" s="1"/>
  <c r="C196" i="3"/>
  <c r="D196" i="3" s="1"/>
  <c r="C195" i="3"/>
  <c r="D195" i="3" s="1"/>
  <c r="C194" i="3"/>
  <c r="D194" i="3" s="1"/>
  <c r="C193" i="3"/>
  <c r="D193" i="3" s="1"/>
  <c r="C192" i="3"/>
  <c r="D192" i="3" s="1"/>
  <c r="C191" i="3"/>
  <c r="D191" i="3" s="1"/>
  <c r="C190" i="3"/>
  <c r="D190" i="3" s="1"/>
  <c r="C189" i="3"/>
  <c r="D189" i="3" s="1"/>
  <c r="C188" i="3"/>
  <c r="D188" i="3" s="1"/>
  <c r="C187" i="3"/>
  <c r="D187" i="3" s="1"/>
  <c r="C186" i="3"/>
  <c r="D186" i="3" s="1"/>
  <c r="C185" i="3"/>
  <c r="D185" i="3" s="1"/>
  <c r="C184" i="3"/>
  <c r="D184" i="3" s="1"/>
  <c r="C183" i="3"/>
  <c r="D183" i="3" s="1"/>
  <c r="C182" i="3"/>
  <c r="D182" i="3" s="1"/>
  <c r="C181" i="3"/>
  <c r="D181" i="3" s="1"/>
  <c r="C180" i="3"/>
  <c r="D180" i="3" s="1"/>
  <c r="C179" i="3"/>
  <c r="D179" i="3" s="1"/>
  <c r="C178" i="3"/>
  <c r="D178" i="3" s="1"/>
  <c r="C222" i="3"/>
  <c r="D222" i="3" s="1"/>
  <c r="C220" i="3"/>
  <c r="D220" i="3" s="1"/>
  <c r="C218" i="3"/>
  <c r="D218" i="3" s="1"/>
  <c r="C216" i="3"/>
  <c r="D216" i="3" s="1"/>
  <c r="C214" i="3"/>
  <c r="D214" i="3" s="1"/>
  <c r="C212" i="3"/>
  <c r="D212" i="3" s="1"/>
  <c r="C177" i="3"/>
  <c r="D177" i="3" s="1"/>
  <c r="C164" i="3"/>
  <c r="D164" i="3" s="1"/>
  <c r="C162" i="3"/>
  <c r="D162" i="3" s="1"/>
  <c r="C160" i="3"/>
  <c r="D160" i="3" s="1"/>
  <c r="C158" i="3"/>
  <c r="D158" i="3" s="1"/>
  <c r="C156" i="3"/>
  <c r="D156" i="3" s="1"/>
  <c r="C154" i="3"/>
  <c r="D154" i="3" s="1"/>
  <c r="C152" i="3"/>
  <c r="D152" i="3" s="1"/>
  <c r="C150" i="3"/>
  <c r="D150" i="3" s="1"/>
  <c r="C148" i="3"/>
  <c r="D148" i="3" s="1"/>
  <c r="C146" i="3"/>
  <c r="D146" i="3" s="1"/>
  <c r="C144" i="3"/>
  <c r="D144" i="3" s="1"/>
  <c r="C142" i="3"/>
  <c r="D142" i="3" s="1"/>
  <c r="C141" i="3"/>
  <c r="D141" i="3" s="1"/>
  <c r="C140" i="3"/>
  <c r="D140" i="3" s="1"/>
  <c r="C139" i="3"/>
  <c r="D139" i="3" s="1"/>
  <c r="C138" i="3"/>
  <c r="D138" i="3" s="1"/>
  <c r="C137" i="3"/>
  <c r="D137" i="3" s="1"/>
  <c r="C136" i="3"/>
  <c r="D136" i="3" s="1"/>
  <c r="C135" i="3"/>
  <c r="D135" i="3" s="1"/>
  <c r="C134" i="3"/>
  <c r="D134" i="3" s="1"/>
  <c r="C133" i="3"/>
  <c r="D133" i="3" s="1"/>
  <c r="C132" i="3"/>
  <c r="D132" i="3" s="1"/>
  <c r="C131" i="3"/>
  <c r="D131" i="3" s="1"/>
  <c r="C130" i="3"/>
  <c r="D130" i="3" s="1"/>
  <c r="C129" i="3"/>
  <c r="D129" i="3" s="1"/>
  <c r="C128" i="3"/>
  <c r="D128" i="3" s="1"/>
  <c r="C127" i="3"/>
  <c r="D127" i="3" s="1"/>
  <c r="C126" i="3"/>
  <c r="D126" i="3" s="1"/>
  <c r="C125" i="3"/>
  <c r="D125" i="3" s="1"/>
  <c r="C124" i="3"/>
  <c r="D124" i="3" s="1"/>
  <c r="C123" i="3"/>
  <c r="D123" i="3" s="1"/>
  <c r="C122" i="3"/>
  <c r="D122" i="3" s="1"/>
  <c r="C121" i="3"/>
  <c r="D121" i="3" s="1"/>
  <c r="C120" i="3"/>
  <c r="D120" i="3" s="1"/>
  <c r="C119" i="3"/>
  <c r="D119" i="3" s="1"/>
  <c r="C118" i="3"/>
  <c r="D118" i="3" s="1"/>
  <c r="C117" i="3"/>
  <c r="D117" i="3" s="1"/>
  <c r="C116" i="3"/>
  <c r="D116" i="3" s="1"/>
  <c r="C115" i="3"/>
  <c r="D115" i="3" s="1"/>
  <c r="C114" i="3"/>
  <c r="D114" i="3" s="1"/>
  <c r="C113" i="3"/>
  <c r="D113" i="3" s="1"/>
  <c r="C112" i="3"/>
  <c r="D112" i="3" s="1"/>
  <c r="C111" i="3"/>
  <c r="D111" i="3" s="1"/>
  <c r="C110" i="3"/>
  <c r="D110" i="3" s="1"/>
  <c r="C109" i="3"/>
  <c r="D109" i="3" s="1"/>
  <c r="C108" i="3"/>
  <c r="D108" i="3" s="1"/>
  <c r="C107" i="3"/>
  <c r="D107" i="3" s="1"/>
  <c r="C106" i="3"/>
  <c r="D106" i="3" s="1"/>
  <c r="C105" i="3"/>
  <c r="D105" i="3" s="1"/>
  <c r="C104" i="3"/>
  <c r="D104" i="3" s="1"/>
  <c r="C103" i="3"/>
  <c r="D103" i="3" s="1"/>
  <c r="C102" i="3"/>
  <c r="D102" i="3" s="1"/>
  <c r="C101" i="3"/>
  <c r="D101" i="3" s="1"/>
  <c r="C100" i="3"/>
  <c r="D100" i="3" s="1"/>
  <c r="C99" i="3"/>
  <c r="D99" i="3" s="1"/>
  <c r="C98" i="3"/>
  <c r="D98" i="3" s="1"/>
  <c r="C79" i="3"/>
  <c r="D79" i="3" s="1"/>
  <c r="E79" i="3" s="1"/>
  <c r="K79" i="3" s="1"/>
  <c r="C81" i="3"/>
  <c r="D81" i="3" s="1"/>
  <c r="E81" i="3" s="1"/>
  <c r="C83" i="3"/>
  <c r="D83" i="3" s="1"/>
  <c r="E83" i="3" s="1"/>
  <c r="K83" i="3" s="1"/>
  <c r="C85" i="3"/>
  <c r="D85" i="3" s="1"/>
  <c r="C87" i="3"/>
  <c r="D87" i="3" s="1"/>
  <c r="E87" i="3" s="1"/>
  <c r="K87" i="3" s="1"/>
  <c r="C89" i="3"/>
  <c r="D89" i="3" s="1"/>
  <c r="C93" i="3"/>
  <c r="D93" i="3" s="1"/>
  <c r="C97" i="3"/>
  <c r="D97" i="3" s="1"/>
  <c r="C143" i="3"/>
  <c r="D143" i="3" s="1"/>
  <c r="C147" i="3"/>
  <c r="D147" i="3" s="1"/>
  <c r="C151" i="3"/>
  <c r="D151" i="3" s="1"/>
  <c r="C155" i="3"/>
  <c r="D155" i="3" s="1"/>
  <c r="C159" i="3"/>
  <c r="D159" i="3" s="1"/>
  <c r="C163" i="3"/>
  <c r="D163" i="3" s="1"/>
  <c r="C167" i="3"/>
  <c r="D167" i="3" s="1"/>
  <c r="C171" i="3"/>
  <c r="D171" i="3" s="1"/>
  <c r="C175" i="3"/>
  <c r="D175" i="3" s="1"/>
  <c r="C90" i="3"/>
  <c r="D90" i="3" s="1"/>
  <c r="J92" i="3"/>
  <c r="C94" i="3"/>
  <c r="D94" i="3" s="1"/>
  <c r="J96" i="3"/>
  <c r="C168" i="3"/>
  <c r="D168" i="3" s="1"/>
  <c r="C172" i="3"/>
  <c r="D172" i="3" s="1"/>
  <c r="C176" i="3"/>
  <c r="D176" i="3" s="1"/>
  <c r="J89" i="3"/>
  <c r="C91" i="3"/>
  <c r="D91" i="3" s="1"/>
  <c r="J93" i="3"/>
  <c r="C95" i="3"/>
  <c r="D95" i="3" s="1"/>
  <c r="J97" i="3"/>
  <c r="J98" i="3"/>
  <c r="C145" i="3"/>
  <c r="D145" i="3" s="1"/>
  <c r="C149" i="3"/>
  <c r="D149" i="3" s="1"/>
  <c r="C153" i="3"/>
  <c r="D153" i="3" s="1"/>
  <c r="C157" i="3"/>
  <c r="D157" i="3" s="1"/>
  <c r="C161" i="3"/>
  <c r="D161" i="3" s="1"/>
  <c r="C165" i="3"/>
  <c r="D165" i="3" s="1"/>
  <c r="C169" i="3"/>
  <c r="D169" i="3" s="1"/>
  <c r="C173" i="3"/>
  <c r="D173" i="3" s="1"/>
  <c r="J177" i="3"/>
  <c r="C226" i="3"/>
  <c r="D226" i="3" s="1"/>
  <c r="C215" i="3"/>
  <c r="D215" i="3" s="1"/>
  <c r="C219" i="3"/>
  <c r="D219" i="3" s="1"/>
  <c r="C223" i="3"/>
  <c r="D223" i="3" s="1"/>
  <c r="C227" i="3"/>
  <c r="D227" i="3" s="1"/>
  <c r="C224" i="3"/>
  <c r="D224" i="3" s="1"/>
  <c r="C228" i="3"/>
  <c r="D228" i="3" s="1"/>
  <c r="C213" i="3"/>
  <c r="D213" i="3" s="1"/>
  <c r="C217" i="3"/>
  <c r="D217" i="3" s="1"/>
  <c r="C221" i="3"/>
  <c r="D221" i="3" s="1"/>
  <c r="C225" i="3"/>
  <c r="D225" i="3" s="1"/>
  <c r="C229" i="3"/>
  <c r="D229" i="3" s="1"/>
  <c r="C231" i="3"/>
  <c r="D231" i="3" s="1"/>
  <c r="C233" i="3"/>
  <c r="D233" i="3" s="1"/>
  <c r="C235" i="3"/>
  <c r="D235" i="3" s="1"/>
  <c r="C238" i="3"/>
  <c r="D238" i="3" s="1"/>
  <c r="C239" i="3"/>
  <c r="D239" i="3" s="1"/>
  <c r="C230" i="3"/>
  <c r="D230" i="3" s="1"/>
  <c r="C232" i="3"/>
  <c r="D232" i="3" s="1"/>
  <c r="C234" i="3"/>
  <c r="D234" i="3" s="1"/>
  <c r="C236" i="3"/>
  <c r="D236" i="3" s="1"/>
  <c r="C240" i="3"/>
  <c r="D240" i="3" s="1"/>
  <c r="C237" i="3"/>
  <c r="D237" i="3" s="1"/>
  <c r="C241" i="3"/>
  <c r="D241" i="3" s="1"/>
  <c r="C243" i="3"/>
  <c r="D243" i="3" s="1"/>
  <c r="C245" i="3"/>
  <c r="D245" i="3" s="1"/>
  <c r="C247" i="3"/>
  <c r="D247" i="3" s="1"/>
  <c r="C249" i="3"/>
  <c r="D249" i="3" s="1"/>
  <c r="C251" i="3"/>
  <c r="D251" i="3" s="1"/>
  <c r="C253" i="3"/>
  <c r="D253" i="3" s="1"/>
  <c r="C255" i="3"/>
  <c r="D255" i="3" s="1"/>
  <c r="C257" i="3"/>
  <c r="D257" i="3" s="1"/>
  <c r="C259" i="3"/>
  <c r="D259" i="3" s="1"/>
  <c r="C261" i="3"/>
  <c r="D261" i="3" s="1"/>
  <c r="C263" i="3"/>
  <c r="D263" i="3" s="1"/>
  <c r="C265" i="3"/>
  <c r="D265" i="3" s="1"/>
  <c r="C267" i="3"/>
  <c r="D267" i="3" s="1"/>
  <c r="C269" i="3"/>
  <c r="D269" i="3" s="1"/>
  <c r="C271" i="3"/>
  <c r="D271" i="3" s="1"/>
  <c r="C273" i="3"/>
  <c r="D273" i="3" s="1"/>
  <c r="C242" i="3"/>
  <c r="D242" i="3" s="1"/>
  <c r="C244" i="3"/>
  <c r="D244" i="3" s="1"/>
  <c r="C246" i="3"/>
  <c r="D246" i="3" s="1"/>
  <c r="C248" i="3"/>
  <c r="D248" i="3" s="1"/>
  <c r="C250" i="3"/>
  <c r="D250" i="3" s="1"/>
  <c r="C252" i="3"/>
  <c r="D252" i="3" s="1"/>
  <c r="C254" i="3"/>
  <c r="D254" i="3" s="1"/>
  <c r="C256" i="3"/>
  <c r="D256" i="3" s="1"/>
  <c r="C258" i="3"/>
  <c r="D258" i="3" s="1"/>
  <c r="C260" i="3"/>
  <c r="D260" i="3" s="1"/>
  <c r="C262" i="3"/>
  <c r="D262" i="3" s="1"/>
  <c r="C264" i="3"/>
  <c r="D264" i="3" s="1"/>
  <c r="C266" i="3"/>
  <c r="D266" i="3" s="1"/>
  <c r="C268" i="3"/>
  <c r="D268" i="3" s="1"/>
  <c r="C270" i="3"/>
  <c r="D270" i="3" s="1"/>
  <c r="J272" i="3"/>
  <c r="J277" i="3"/>
  <c r="J276" i="3"/>
  <c r="J280" i="3"/>
  <c r="C281" i="3"/>
  <c r="D281" i="3" s="1"/>
  <c r="J278" i="3"/>
  <c r="B28" i="1"/>
  <c r="E58" i="3" l="1"/>
  <c r="E75" i="3"/>
  <c r="K75" i="3" s="1"/>
  <c r="K55" i="3"/>
  <c r="K48" i="3"/>
  <c r="K54" i="3"/>
  <c r="E42" i="3"/>
  <c r="K42" i="3" s="1"/>
  <c r="E51" i="3"/>
  <c r="K51" i="3" s="1"/>
  <c r="E65" i="3"/>
  <c r="K65" i="3" s="1"/>
  <c r="E26" i="3"/>
  <c r="K28" i="3"/>
  <c r="K74" i="3"/>
  <c r="E73" i="3"/>
  <c r="K73" i="3" s="1"/>
  <c r="E57" i="3"/>
  <c r="K81" i="3"/>
  <c r="K37" i="3"/>
  <c r="K40" i="3"/>
  <c r="K30" i="3"/>
  <c r="K76" i="3"/>
  <c r="K68" i="3"/>
  <c r="K70" i="3"/>
  <c r="K57" i="3"/>
  <c r="K45" i="3"/>
  <c r="K44" i="3"/>
  <c r="K36" i="3"/>
  <c r="K58" i="3"/>
  <c r="K49" i="3"/>
  <c r="K25" i="3"/>
  <c r="E59" i="3"/>
  <c r="K59" i="3" s="1"/>
  <c r="E69" i="3"/>
  <c r="K69" i="3" s="1"/>
  <c r="E38" i="3"/>
  <c r="K38" i="3" s="1"/>
  <c r="E31" i="3"/>
  <c r="K31" i="3" s="1"/>
  <c r="E34" i="3"/>
  <c r="K34" i="3" s="1"/>
  <c r="E66" i="3"/>
  <c r="K66" i="3" s="1"/>
  <c r="E77" i="3"/>
  <c r="K77" i="3" s="1"/>
  <c r="E61" i="3"/>
  <c r="K61" i="3" s="1"/>
  <c r="E29" i="3"/>
  <c r="K29" i="3" s="1"/>
  <c r="E33" i="3"/>
  <c r="K33" i="3" s="1"/>
  <c r="K72" i="3"/>
  <c r="E62" i="3"/>
  <c r="K62" i="3" s="1"/>
  <c r="E46" i="3"/>
  <c r="K46" i="3" s="1"/>
  <c r="E32" i="3"/>
  <c r="K32" i="3" s="1"/>
  <c r="K50" i="3"/>
  <c r="K56" i="3"/>
  <c r="K64" i="3"/>
  <c r="K26" i="3"/>
  <c r="C41" i="5"/>
  <c r="C42" i="5" s="1"/>
  <c r="C38" i="5"/>
  <c r="C39" i="5" s="1"/>
  <c r="C24" i="2"/>
  <c r="C29" i="2" s="1"/>
  <c r="C32" i="2" s="1"/>
  <c r="C37" i="2"/>
  <c r="C38" i="2" s="1"/>
  <c r="E267" i="3"/>
  <c r="K267" i="3" s="1"/>
  <c r="E243" i="3"/>
  <c r="K243" i="3" s="1"/>
  <c r="E252" i="3"/>
  <c r="K252" i="3" s="1"/>
  <c r="E229" i="3"/>
  <c r="K229" i="3" s="1"/>
  <c r="E223" i="3"/>
  <c r="K223" i="3" s="1"/>
  <c r="E152" i="3"/>
  <c r="K152" i="3" s="1"/>
  <c r="E265" i="3"/>
  <c r="K265" i="3" s="1"/>
  <c r="E249" i="3"/>
  <c r="K249" i="3" s="1"/>
  <c r="E241" i="3"/>
  <c r="K241" i="3" s="1"/>
  <c r="E258" i="3"/>
  <c r="K258" i="3" s="1"/>
  <c r="E242" i="3"/>
  <c r="K242" i="3" s="1"/>
  <c r="E238" i="3"/>
  <c r="K238" i="3" s="1"/>
  <c r="E216" i="3"/>
  <c r="K216" i="3" s="1"/>
  <c r="E225" i="3"/>
  <c r="K225" i="3" s="1"/>
  <c r="E148" i="3"/>
  <c r="K148" i="3" s="1"/>
  <c r="E94" i="3"/>
  <c r="K94" i="3" s="1"/>
  <c r="E93" i="3"/>
  <c r="K93" i="3" s="1"/>
  <c r="E154" i="3"/>
  <c r="K154" i="3" s="1"/>
  <c r="E84" i="3"/>
  <c r="K84" i="3" s="1"/>
  <c r="E101" i="3"/>
  <c r="K101" i="3" s="1"/>
  <c r="E109" i="3"/>
  <c r="K109" i="3" s="1"/>
  <c r="E117" i="3"/>
  <c r="K117" i="3" s="1"/>
  <c r="E125" i="3"/>
  <c r="K125" i="3" s="1"/>
  <c r="E133" i="3"/>
  <c r="K133" i="3" s="1"/>
  <c r="E141" i="3"/>
  <c r="K141" i="3" s="1"/>
  <c r="E176" i="3"/>
  <c r="K176" i="3" s="1"/>
  <c r="E280" i="3"/>
  <c r="K280" i="3" s="1"/>
  <c r="F11" i="3"/>
  <c r="E263" i="3"/>
  <c r="K263" i="3" s="1"/>
  <c r="E255" i="3"/>
  <c r="K255" i="3" s="1"/>
  <c r="E247" i="3"/>
  <c r="K247" i="3" s="1"/>
  <c r="E272" i="3"/>
  <c r="K272" i="3" s="1"/>
  <c r="E264" i="3"/>
  <c r="K264" i="3" s="1"/>
  <c r="E256" i="3"/>
  <c r="K256" i="3" s="1"/>
  <c r="E248" i="3"/>
  <c r="K248" i="3" s="1"/>
  <c r="E240" i="3"/>
  <c r="K240" i="3" s="1"/>
  <c r="E233" i="3"/>
  <c r="K233" i="3" s="1"/>
  <c r="E237" i="3"/>
  <c r="K237" i="3" s="1"/>
  <c r="E228" i="3"/>
  <c r="K228" i="3" s="1"/>
  <c r="E212" i="3"/>
  <c r="K212" i="3" s="1"/>
  <c r="E222" i="3"/>
  <c r="K222" i="3" s="1"/>
  <c r="E160" i="3"/>
  <c r="K160" i="3" s="1"/>
  <c r="E144" i="3"/>
  <c r="K144" i="3" s="1"/>
  <c r="E171" i="3"/>
  <c r="K171" i="3" s="1"/>
  <c r="E166" i="3"/>
  <c r="K166" i="3" s="1"/>
  <c r="E150" i="3"/>
  <c r="K150" i="3" s="1"/>
  <c r="E92" i="3"/>
  <c r="K92" i="3" s="1"/>
  <c r="E82" i="3"/>
  <c r="K82" i="3" s="1"/>
  <c r="E98" i="3"/>
  <c r="K98" i="3" s="1"/>
  <c r="E102" i="3"/>
  <c r="K102" i="3" s="1"/>
  <c r="E106" i="3"/>
  <c r="K106" i="3" s="1"/>
  <c r="E110" i="3"/>
  <c r="K110" i="3" s="1"/>
  <c r="E114" i="3"/>
  <c r="K114" i="3" s="1"/>
  <c r="E118" i="3"/>
  <c r="K118" i="3" s="1"/>
  <c r="E122" i="3"/>
  <c r="K122" i="3" s="1"/>
  <c r="E126" i="3"/>
  <c r="K126" i="3" s="1"/>
  <c r="E130" i="3"/>
  <c r="K130" i="3" s="1"/>
  <c r="E134" i="3"/>
  <c r="K134" i="3" s="1"/>
  <c r="E138" i="3"/>
  <c r="K138" i="3" s="1"/>
  <c r="E143" i="3"/>
  <c r="K143" i="3" s="1"/>
  <c r="E151" i="3"/>
  <c r="K151" i="3" s="1"/>
  <c r="E159" i="3"/>
  <c r="K159" i="3" s="1"/>
  <c r="E211" i="3"/>
  <c r="K211" i="3" s="1"/>
  <c r="E219" i="3"/>
  <c r="K219" i="3" s="1"/>
  <c r="E179" i="3"/>
  <c r="K179" i="3" s="1"/>
  <c r="E183" i="3"/>
  <c r="K183" i="3" s="1"/>
  <c r="E187" i="3"/>
  <c r="K187" i="3" s="1"/>
  <c r="E191" i="3"/>
  <c r="K191" i="3" s="1"/>
  <c r="E195" i="3"/>
  <c r="K195" i="3" s="1"/>
  <c r="E199" i="3"/>
  <c r="K199" i="3" s="1"/>
  <c r="E203" i="3"/>
  <c r="K203" i="3" s="1"/>
  <c r="E207" i="3"/>
  <c r="K207" i="3" s="1"/>
  <c r="E271" i="3"/>
  <c r="K271" i="3" s="1"/>
  <c r="E276" i="3"/>
  <c r="K276" i="3" s="1"/>
  <c r="E173" i="3"/>
  <c r="K173" i="3" s="1"/>
  <c r="L536" i="3"/>
  <c r="L26" i="3"/>
  <c r="E269" i="3"/>
  <c r="K269" i="3" s="1"/>
  <c r="E253" i="3"/>
  <c r="K253" i="3" s="1"/>
  <c r="E245" i="3"/>
  <c r="K245" i="3" s="1"/>
  <c r="E270" i="3"/>
  <c r="K270" i="3" s="1"/>
  <c r="E262" i="3"/>
  <c r="K262" i="3" s="1"/>
  <c r="E254" i="3"/>
  <c r="K254" i="3" s="1"/>
  <c r="E246" i="3"/>
  <c r="K246" i="3" s="1"/>
  <c r="E236" i="3"/>
  <c r="K236" i="3" s="1"/>
  <c r="E231" i="3"/>
  <c r="K231" i="3" s="1"/>
  <c r="E234" i="3"/>
  <c r="K234" i="3" s="1"/>
  <c r="E224" i="3"/>
  <c r="K224" i="3" s="1"/>
  <c r="E227" i="3"/>
  <c r="K227" i="3" s="1"/>
  <c r="E218" i="3"/>
  <c r="K218" i="3" s="1"/>
  <c r="E172" i="3"/>
  <c r="K172" i="3" s="1"/>
  <c r="E156" i="3"/>
  <c r="K156" i="3" s="1"/>
  <c r="E90" i="3"/>
  <c r="K90" i="3" s="1"/>
  <c r="E167" i="3"/>
  <c r="K167" i="3" s="1"/>
  <c r="E89" i="3"/>
  <c r="K89" i="3" s="1"/>
  <c r="E162" i="3"/>
  <c r="K162" i="3" s="1"/>
  <c r="E146" i="3"/>
  <c r="K146" i="3" s="1"/>
  <c r="E88" i="3"/>
  <c r="K88" i="3" s="1"/>
  <c r="E80" i="3"/>
  <c r="K80" i="3" s="1"/>
  <c r="E99" i="3"/>
  <c r="K99" i="3" s="1"/>
  <c r="E103" i="3"/>
  <c r="K103" i="3" s="1"/>
  <c r="E107" i="3"/>
  <c r="K107" i="3" s="1"/>
  <c r="E111" i="3"/>
  <c r="K111" i="3" s="1"/>
  <c r="E115" i="3"/>
  <c r="K115" i="3" s="1"/>
  <c r="E119" i="3"/>
  <c r="K119" i="3" s="1"/>
  <c r="E123" i="3"/>
  <c r="K123" i="3" s="1"/>
  <c r="E127" i="3"/>
  <c r="K127" i="3" s="1"/>
  <c r="E131" i="3"/>
  <c r="K131" i="3" s="1"/>
  <c r="E135" i="3"/>
  <c r="K135" i="3" s="1"/>
  <c r="E139" i="3"/>
  <c r="K139" i="3" s="1"/>
  <c r="E145" i="3"/>
  <c r="K145" i="3" s="1"/>
  <c r="E153" i="3"/>
  <c r="K153" i="3" s="1"/>
  <c r="E161" i="3"/>
  <c r="K161" i="3" s="1"/>
  <c r="E213" i="3"/>
  <c r="K213" i="3" s="1"/>
  <c r="E221" i="3"/>
  <c r="K221" i="3" s="1"/>
  <c r="E180" i="3"/>
  <c r="K180" i="3" s="1"/>
  <c r="E184" i="3"/>
  <c r="K184" i="3" s="1"/>
  <c r="E188" i="3"/>
  <c r="K188" i="3" s="1"/>
  <c r="E192" i="3"/>
  <c r="K192" i="3" s="1"/>
  <c r="E196" i="3"/>
  <c r="K196" i="3" s="1"/>
  <c r="E200" i="3"/>
  <c r="K200" i="3" s="1"/>
  <c r="E204" i="3"/>
  <c r="K204" i="3" s="1"/>
  <c r="E208" i="3"/>
  <c r="K208" i="3" s="1"/>
  <c r="E273" i="3"/>
  <c r="K273" i="3" s="1"/>
  <c r="E277" i="3"/>
  <c r="K277" i="3" s="1"/>
  <c r="E169" i="3"/>
  <c r="K169" i="3" s="1"/>
  <c r="E91" i="3"/>
  <c r="K91" i="3" s="1"/>
  <c r="E251" i="3"/>
  <c r="K251" i="3" s="1"/>
  <c r="E260" i="3"/>
  <c r="K260" i="3" s="1"/>
  <c r="E239" i="3"/>
  <c r="K239" i="3" s="1"/>
  <c r="E220" i="3"/>
  <c r="K220" i="3" s="1"/>
  <c r="E168" i="3"/>
  <c r="K168" i="3" s="1"/>
  <c r="E174" i="3"/>
  <c r="K174" i="3" s="1"/>
  <c r="E158" i="3"/>
  <c r="K158" i="3" s="1"/>
  <c r="E142" i="3"/>
  <c r="K142" i="3" s="1"/>
  <c r="E86" i="3"/>
  <c r="K86" i="3" s="1"/>
  <c r="E78" i="3"/>
  <c r="K78" i="3" s="1"/>
  <c r="E100" i="3"/>
  <c r="K100" i="3" s="1"/>
  <c r="E104" i="3"/>
  <c r="K104" i="3" s="1"/>
  <c r="E108" i="3"/>
  <c r="K108" i="3" s="1"/>
  <c r="E112" i="3"/>
  <c r="K112" i="3" s="1"/>
  <c r="E116" i="3"/>
  <c r="K116" i="3" s="1"/>
  <c r="E120" i="3"/>
  <c r="K120" i="3" s="1"/>
  <c r="E124" i="3"/>
  <c r="K124" i="3" s="1"/>
  <c r="E128" i="3"/>
  <c r="K128" i="3" s="1"/>
  <c r="E132" i="3"/>
  <c r="K132" i="3" s="1"/>
  <c r="E136" i="3"/>
  <c r="K136" i="3" s="1"/>
  <c r="E140" i="3"/>
  <c r="K140" i="3" s="1"/>
  <c r="E147" i="3"/>
  <c r="K147" i="3" s="1"/>
  <c r="E155" i="3"/>
  <c r="K155" i="3" s="1"/>
  <c r="E163" i="3"/>
  <c r="K163" i="3" s="1"/>
  <c r="E215" i="3"/>
  <c r="K215" i="3" s="1"/>
  <c r="E177" i="3"/>
  <c r="K177" i="3" s="1"/>
  <c r="E181" i="3"/>
  <c r="K181" i="3" s="1"/>
  <c r="E185" i="3"/>
  <c r="K185" i="3" s="1"/>
  <c r="E189" i="3"/>
  <c r="K189" i="3" s="1"/>
  <c r="E193" i="3"/>
  <c r="K193" i="3" s="1"/>
  <c r="E197" i="3"/>
  <c r="K197" i="3" s="1"/>
  <c r="E201" i="3"/>
  <c r="K201" i="3" s="1"/>
  <c r="E205" i="3"/>
  <c r="K205" i="3" s="1"/>
  <c r="E209" i="3"/>
  <c r="K209" i="3" s="1"/>
  <c r="E274" i="3"/>
  <c r="K274" i="3" s="1"/>
  <c r="E278" i="3"/>
  <c r="K278" i="3" s="1"/>
  <c r="E165" i="3"/>
  <c r="K165" i="3" s="1"/>
  <c r="E95" i="3"/>
  <c r="K95" i="3" s="1"/>
  <c r="E85" i="3"/>
  <c r="K85" i="3" s="1"/>
  <c r="E261" i="3"/>
  <c r="K261" i="3" s="1"/>
  <c r="E259" i="3"/>
  <c r="K259" i="3" s="1"/>
  <c r="E268" i="3"/>
  <c r="K268" i="3" s="1"/>
  <c r="E244" i="3"/>
  <c r="K244" i="3" s="1"/>
  <c r="E232" i="3"/>
  <c r="K232" i="3" s="1"/>
  <c r="E214" i="3"/>
  <c r="K214" i="3" s="1"/>
  <c r="E257" i="3"/>
  <c r="K257" i="3" s="1"/>
  <c r="E266" i="3"/>
  <c r="K266" i="3" s="1"/>
  <c r="E250" i="3"/>
  <c r="K250" i="3" s="1"/>
  <c r="E235" i="3"/>
  <c r="K235" i="3" s="1"/>
  <c r="E230" i="3"/>
  <c r="K230" i="3" s="1"/>
  <c r="E226" i="3"/>
  <c r="K226" i="3" s="1"/>
  <c r="E164" i="3"/>
  <c r="K164" i="3" s="1"/>
  <c r="E175" i="3"/>
  <c r="K175" i="3" s="1"/>
  <c r="E170" i="3"/>
  <c r="K170" i="3" s="1"/>
  <c r="E96" i="3"/>
  <c r="K96" i="3" s="1"/>
  <c r="E97" i="3"/>
  <c r="K97" i="3" s="1"/>
  <c r="E105" i="3"/>
  <c r="K105" i="3" s="1"/>
  <c r="E113" i="3"/>
  <c r="K113" i="3" s="1"/>
  <c r="E121" i="3"/>
  <c r="K121" i="3" s="1"/>
  <c r="E129" i="3"/>
  <c r="K129" i="3" s="1"/>
  <c r="E137" i="3"/>
  <c r="K137" i="3" s="1"/>
  <c r="E149" i="3"/>
  <c r="K149" i="3" s="1"/>
  <c r="E157" i="3"/>
  <c r="K157" i="3" s="1"/>
  <c r="E217" i="3"/>
  <c r="K217" i="3" s="1"/>
  <c r="O217" i="3" s="1"/>
  <c r="E178" i="3"/>
  <c r="K178" i="3" s="1"/>
  <c r="E182" i="3"/>
  <c r="K182" i="3" s="1"/>
  <c r="E186" i="3"/>
  <c r="K186" i="3" s="1"/>
  <c r="E190" i="3"/>
  <c r="K190" i="3" s="1"/>
  <c r="E194" i="3"/>
  <c r="K194" i="3" s="1"/>
  <c r="E198" i="3"/>
  <c r="K198" i="3" s="1"/>
  <c r="E202" i="3"/>
  <c r="K202" i="3" s="1"/>
  <c r="E206" i="3"/>
  <c r="K206" i="3" s="1"/>
  <c r="E210" i="3"/>
  <c r="K210" i="3" s="1"/>
  <c r="E275" i="3"/>
  <c r="K275" i="3" s="1"/>
  <c r="E279" i="3"/>
  <c r="K279" i="3" s="1"/>
  <c r="B30" i="1"/>
  <c r="J7" i="1"/>
  <c r="B29" i="1"/>
  <c r="B24" i="1"/>
  <c r="B10" i="1"/>
  <c r="B11" i="1" s="1"/>
  <c r="O153" i="3" l="1"/>
  <c r="O185" i="3"/>
  <c r="O249" i="3"/>
  <c r="O25" i="3"/>
  <c r="O57" i="3"/>
  <c r="O121" i="3"/>
  <c r="O89" i="3"/>
  <c r="C44" i="5"/>
  <c r="C45" i="5" s="1"/>
  <c r="C48" i="5" s="1"/>
  <c r="F32" i="2"/>
  <c r="C35" i="2"/>
  <c r="L535" i="3"/>
  <c r="L27" i="3"/>
  <c r="M26" i="3"/>
  <c r="B25" i="1"/>
  <c r="B19" i="1" s="1"/>
  <c r="B31" i="1"/>
  <c r="B32" i="1"/>
  <c r="B37" i="1" l="1"/>
  <c r="B38" i="1" s="1"/>
  <c r="B39" i="1" s="1"/>
  <c r="C33" i="2"/>
  <c r="F33" i="2" s="1"/>
  <c r="L534" i="3"/>
  <c r="L28" i="3"/>
  <c r="M27" i="3"/>
  <c r="B42" i="1" l="1"/>
  <c r="B43" i="1" s="1"/>
  <c r="B16" i="1"/>
  <c r="B17" i="1" s="1"/>
  <c r="B18" i="1" s="1"/>
  <c r="B20" i="1" s="1"/>
  <c r="L533" i="3"/>
  <c r="L29" i="3"/>
  <c r="M28" i="3"/>
  <c r="L532" i="3" l="1"/>
  <c r="L30" i="3"/>
  <c r="M29" i="3"/>
  <c r="L531" i="3" l="1"/>
  <c r="L31" i="3"/>
  <c r="M30" i="3"/>
  <c r="L530" i="3" l="1"/>
  <c r="L32" i="3"/>
  <c r="M31" i="3"/>
  <c r="L529" i="3" l="1"/>
  <c r="L33" i="3"/>
  <c r="M32" i="3"/>
  <c r="L528" i="3" l="1"/>
  <c r="L34" i="3"/>
  <c r="M33" i="3"/>
  <c r="L527" i="3" l="1"/>
  <c r="L35" i="3"/>
  <c r="M34" i="3"/>
  <c r="L526" i="3" l="1"/>
  <c r="L36" i="3"/>
  <c r="M35" i="3"/>
  <c r="L525" i="3" l="1"/>
  <c r="L37" i="3"/>
  <c r="M36" i="3"/>
  <c r="L524" i="3" l="1"/>
  <c r="L38" i="3"/>
  <c r="M37" i="3"/>
  <c r="L523" i="3" l="1"/>
  <c r="L39" i="3"/>
  <c r="M38" i="3"/>
  <c r="L522" i="3" l="1"/>
  <c r="L40" i="3"/>
  <c r="M39" i="3"/>
  <c r="L521" i="3" l="1"/>
  <c r="L41" i="3"/>
  <c r="M40" i="3"/>
  <c r="L520" i="3" l="1"/>
  <c r="L42" i="3"/>
  <c r="M41" i="3"/>
  <c r="L519" i="3" l="1"/>
  <c r="L43" i="3"/>
  <c r="M42" i="3"/>
  <c r="L518" i="3" l="1"/>
  <c r="L44" i="3"/>
  <c r="M43" i="3"/>
  <c r="L517" i="3" l="1"/>
  <c r="L45" i="3"/>
  <c r="M44" i="3"/>
  <c r="L516" i="3" l="1"/>
  <c r="L46" i="3"/>
  <c r="M45" i="3"/>
  <c r="L515" i="3" l="1"/>
  <c r="L47" i="3"/>
  <c r="M46" i="3"/>
  <c r="L514" i="3" l="1"/>
  <c r="L48" i="3"/>
  <c r="M47" i="3"/>
  <c r="L513" i="3" l="1"/>
  <c r="L49" i="3"/>
  <c r="M48" i="3"/>
  <c r="L512" i="3" l="1"/>
  <c r="L50" i="3"/>
  <c r="M49" i="3"/>
  <c r="L511" i="3" l="1"/>
  <c r="L51" i="3"/>
  <c r="M50" i="3"/>
  <c r="L510" i="3" l="1"/>
  <c r="L52" i="3"/>
  <c r="M51" i="3"/>
  <c r="L509" i="3" l="1"/>
  <c r="L53" i="3"/>
  <c r="M52" i="3"/>
  <c r="L508" i="3" l="1"/>
  <c r="L54" i="3"/>
  <c r="M53" i="3"/>
  <c r="L507" i="3" l="1"/>
  <c r="L55" i="3"/>
  <c r="M54" i="3"/>
  <c r="L506" i="3" l="1"/>
  <c r="L56" i="3"/>
  <c r="M55" i="3"/>
  <c r="L505" i="3" l="1"/>
  <c r="L57" i="3"/>
  <c r="M56" i="3"/>
  <c r="L504" i="3" l="1"/>
  <c r="L58" i="3"/>
  <c r="M57" i="3"/>
  <c r="L503" i="3" l="1"/>
  <c r="L59" i="3"/>
  <c r="M58" i="3"/>
  <c r="L502" i="3" l="1"/>
  <c r="L60" i="3"/>
  <c r="M59" i="3"/>
  <c r="L501" i="3" l="1"/>
  <c r="L61" i="3"/>
  <c r="M60" i="3"/>
  <c r="L500" i="3" l="1"/>
  <c r="L62" i="3"/>
  <c r="M61" i="3"/>
  <c r="L499" i="3" l="1"/>
  <c r="L63" i="3"/>
  <c r="M62" i="3"/>
  <c r="L498" i="3" l="1"/>
  <c r="L64" i="3"/>
  <c r="M63" i="3"/>
  <c r="L497" i="3" l="1"/>
  <c r="L65" i="3"/>
  <c r="M64" i="3"/>
  <c r="L496" i="3" l="1"/>
  <c r="L66" i="3"/>
  <c r="M65" i="3"/>
  <c r="L495" i="3" l="1"/>
  <c r="L67" i="3"/>
  <c r="M66" i="3"/>
  <c r="L494" i="3" l="1"/>
  <c r="L68" i="3"/>
  <c r="M67" i="3"/>
  <c r="L493" i="3" l="1"/>
  <c r="L69" i="3"/>
  <c r="M68" i="3"/>
  <c r="L492" i="3" l="1"/>
  <c r="L70" i="3"/>
  <c r="M69" i="3"/>
  <c r="L491" i="3" l="1"/>
  <c r="L71" i="3"/>
  <c r="M70" i="3"/>
  <c r="L490" i="3" l="1"/>
  <c r="L72" i="3"/>
  <c r="M71" i="3"/>
  <c r="L489" i="3" l="1"/>
  <c r="L73" i="3"/>
  <c r="M72" i="3"/>
  <c r="L488" i="3" l="1"/>
  <c r="L74" i="3"/>
  <c r="M73" i="3"/>
  <c r="L487" i="3" l="1"/>
  <c r="L75" i="3"/>
  <c r="M74" i="3"/>
  <c r="L486" i="3" l="1"/>
  <c r="L76" i="3"/>
  <c r="M75" i="3"/>
  <c r="L485" i="3" l="1"/>
  <c r="L77" i="3"/>
  <c r="M76" i="3"/>
  <c r="L484" i="3" l="1"/>
  <c r="L78" i="3"/>
  <c r="M77" i="3"/>
  <c r="L483" i="3" l="1"/>
  <c r="L79" i="3"/>
  <c r="M78" i="3"/>
  <c r="L482" i="3" l="1"/>
  <c r="L80" i="3"/>
  <c r="M79" i="3"/>
  <c r="L481" i="3" l="1"/>
  <c r="L81" i="3"/>
  <c r="M80" i="3"/>
  <c r="L480" i="3" l="1"/>
  <c r="L82" i="3"/>
  <c r="M81" i="3"/>
  <c r="L479" i="3" l="1"/>
  <c r="L83" i="3"/>
  <c r="M82" i="3"/>
  <c r="L478" i="3" l="1"/>
  <c r="L84" i="3"/>
  <c r="M83" i="3"/>
  <c r="L477" i="3" l="1"/>
  <c r="L85" i="3"/>
  <c r="M84" i="3"/>
  <c r="L476" i="3" l="1"/>
  <c r="L86" i="3"/>
  <c r="M85" i="3"/>
  <c r="L475" i="3" l="1"/>
  <c r="L87" i="3"/>
  <c r="M86" i="3"/>
  <c r="L474" i="3" l="1"/>
  <c r="L88" i="3"/>
  <c r="M87" i="3"/>
  <c r="L473" i="3" l="1"/>
  <c r="L89" i="3"/>
  <c r="M88" i="3"/>
  <c r="L472" i="3" l="1"/>
  <c r="L90" i="3"/>
  <c r="M89" i="3"/>
  <c r="L471" i="3" l="1"/>
  <c r="L91" i="3"/>
  <c r="M90" i="3"/>
  <c r="L470" i="3" l="1"/>
  <c r="L92" i="3"/>
  <c r="M91" i="3"/>
  <c r="L469" i="3" l="1"/>
  <c r="L93" i="3"/>
  <c r="M92" i="3"/>
  <c r="L468" i="3" l="1"/>
  <c r="L94" i="3"/>
  <c r="M93" i="3"/>
  <c r="L467" i="3" l="1"/>
  <c r="L95" i="3"/>
  <c r="M94" i="3"/>
  <c r="L466" i="3" l="1"/>
  <c r="L96" i="3"/>
  <c r="M95" i="3"/>
  <c r="L465" i="3" l="1"/>
  <c r="L97" i="3"/>
  <c r="M96" i="3"/>
  <c r="L464" i="3" l="1"/>
  <c r="L98" i="3"/>
  <c r="M97" i="3"/>
  <c r="L463" i="3" l="1"/>
  <c r="L99" i="3"/>
  <c r="M98" i="3"/>
  <c r="L462" i="3" l="1"/>
  <c r="L100" i="3"/>
  <c r="M99" i="3"/>
  <c r="L461" i="3" l="1"/>
  <c r="L101" i="3"/>
  <c r="M100" i="3"/>
  <c r="L460" i="3" l="1"/>
  <c r="L102" i="3"/>
  <c r="M101" i="3"/>
  <c r="L459" i="3" l="1"/>
  <c r="L103" i="3"/>
  <c r="M102" i="3"/>
  <c r="L458" i="3" l="1"/>
  <c r="L104" i="3"/>
  <c r="M103" i="3"/>
  <c r="L457" i="3" l="1"/>
  <c r="L105" i="3"/>
  <c r="M104" i="3"/>
  <c r="L456" i="3" l="1"/>
  <c r="L106" i="3"/>
  <c r="M105" i="3"/>
  <c r="L455" i="3" l="1"/>
  <c r="L107" i="3"/>
  <c r="M106" i="3"/>
  <c r="L454" i="3" l="1"/>
  <c r="L108" i="3"/>
  <c r="M107" i="3"/>
  <c r="L453" i="3" l="1"/>
  <c r="L109" i="3"/>
  <c r="M108" i="3"/>
  <c r="L452" i="3" l="1"/>
  <c r="L110" i="3"/>
  <c r="M109" i="3"/>
  <c r="L451" i="3" l="1"/>
  <c r="L111" i="3"/>
  <c r="M110" i="3"/>
  <c r="L450" i="3" l="1"/>
  <c r="L112" i="3"/>
  <c r="M111" i="3"/>
  <c r="L449" i="3" l="1"/>
  <c r="L113" i="3"/>
  <c r="M112" i="3"/>
  <c r="L448" i="3" l="1"/>
  <c r="L114" i="3"/>
  <c r="M113" i="3"/>
  <c r="L447" i="3" l="1"/>
  <c r="L115" i="3"/>
  <c r="M114" i="3"/>
  <c r="L446" i="3" l="1"/>
  <c r="L116" i="3"/>
  <c r="M115" i="3"/>
  <c r="L445" i="3" l="1"/>
  <c r="L117" i="3"/>
  <c r="M116" i="3"/>
  <c r="L444" i="3" l="1"/>
  <c r="L118" i="3"/>
  <c r="M117" i="3"/>
  <c r="L443" i="3" l="1"/>
  <c r="L119" i="3"/>
  <c r="M118" i="3"/>
  <c r="L442" i="3" l="1"/>
  <c r="L120" i="3"/>
  <c r="M119" i="3"/>
  <c r="L441" i="3" l="1"/>
  <c r="L121" i="3"/>
  <c r="M120" i="3"/>
  <c r="L440" i="3" l="1"/>
  <c r="L122" i="3"/>
  <c r="M121" i="3"/>
  <c r="L439" i="3" l="1"/>
  <c r="L123" i="3"/>
  <c r="M122" i="3"/>
  <c r="L438" i="3" l="1"/>
  <c r="L124" i="3"/>
  <c r="M123" i="3"/>
  <c r="L437" i="3" l="1"/>
  <c r="L125" i="3"/>
  <c r="M124" i="3"/>
  <c r="L436" i="3" l="1"/>
  <c r="L126" i="3"/>
  <c r="M125" i="3"/>
  <c r="L435" i="3" l="1"/>
  <c r="L127" i="3"/>
  <c r="M126" i="3"/>
  <c r="L434" i="3" l="1"/>
  <c r="L128" i="3"/>
  <c r="M127" i="3"/>
  <c r="L433" i="3" l="1"/>
  <c r="L129" i="3"/>
  <c r="M128" i="3"/>
  <c r="L432" i="3" l="1"/>
  <c r="L130" i="3"/>
  <c r="M129" i="3"/>
  <c r="L431" i="3" l="1"/>
  <c r="L131" i="3"/>
  <c r="M130" i="3"/>
  <c r="L430" i="3" l="1"/>
  <c r="L132" i="3"/>
  <c r="M131" i="3"/>
  <c r="L429" i="3" l="1"/>
  <c r="L133" i="3"/>
  <c r="M132" i="3"/>
  <c r="L428" i="3" l="1"/>
  <c r="L134" i="3"/>
  <c r="M133" i="3"/>
  <c r="L427" i="3" l="1"/>
  <c r="L135" i="3"/>
  <c r="M134" i="3"/>
  <c r="L426" i="3" l="1"/>
  <c r="L136" i="3"/>
  <c r="M135" i="3"/>
  <c r="L425" i="3" l="1"/>
  <c r="L137" i="3"/>
  <c r="M136" i="3"/>
  <c r="L424" i="3" l="1"/>
  <c r="L138" i="3"/>
  <c r="M137" i="3"/>
  <c r="L423" i="3" l="1"/>
  <c r="L139" i="3"/>
  <c r="M138" i="3"/>
  <c r="L422" i="3" l="1"/>
  <c r="L140" i="3"/>
  <c r="M139" i="3"/>
  <c r="L421" i="3" l="1"/>
  <c r="L141" i="3"/>
  <c r="M140" i="3"/>
  <c r="L420" i="3" l="1"/>
  <c r="L142" i="3"/>
  <c r="M141" i="3"/>
  <c r="L419" i="3" l="1"/>
  <c r="L143" i="3"/>
  <c r="M142" i="3"/>
  <c r="L418" i="3" l="1"/>
  <c r="L144" i="3"/>
  <c r="M143" i="3"/>
  <c r="L417" i="3" l="1"/>
  <c r="L145" i="3"/>
  <c r="M144" i="3"/>
  <c r="L416" i="3" l="1"/>
  <c r="L146" i="3"/>
  <c r="M145" i="3"/>
  <c r="L415" i="3" l="1"/>
  <c r="L147" i="3"/>
  <c r="M146" i="3"/>
  <c r="L414" i="3" l="1"/>
  <c r="L148" i="3"/>
  <c r="M147" i="3"/>
  <c r="L413" i="3" l="1"/>
  <c r="L149" i="3"/>
  <c r="M148" i="3"/>
  <c r="L412" i="3" l="1"/>
  <c r="L150" i="3"/>
  <c r="M149" i="3"/>
  <c r="L411" i="3" l="1"/>
  <c r="L151" i="3"/>
  <c r="M150" i="3"/>
  <c r="L410" i="3" l="1"/>
  <c r="L152" i="3"/>
  <c r="M151" i="3"/>
  <c r="L409" i="3" l="1"/>
  <c r="L153" i="3"/>
  <c r="M152" i="3"/>
  <c r="L408" i="3" l="1"/>
  <c r="L154" i="3"/>
  <c r="M153" i="3"/>
  <c r="L407" i="3" l="1"/>
  <c r="L155" i="3"/>
  <c r="M154" i="3"/>
  <c r="L406" i="3" l="1"/>
  <c r="L156" i="3"/>
  <c r="M155" i="3"/>
  <c r="L405" i="3" l="1"/>
  <c r="L157" i="3"/>
  <c r="M156" i="3"/>
  <c r="L404" i="3" l="1"/>
  <c r="L158" i="3"/>
  <c r="M157" i="3"/>
  <c r="L403" i="3" l="1"/>
  <c r="L159" i="3"/>
  <c r="M158" i="3"/>
  <c r="L402" i="3" l="1"/>
  <c r="L160" i="3"/>
  <c r="M159" i="3"/>
  <c r="L401" i="3" l="1"/>
  <c r="L161" i="3"/>
  <c r="M160" i="3"/>
  <c r="L400" i="3" l="1"/>
  <c r="L162" i="3"/>
  <c r="M161" i="3"/>
  <c r="L399" i="3" l="1"/>
  <c r="L163" i="3"/>
  <c r="M162" i="3"/>
  <c r="L398" i="3" l="1"/>
  <c r="L164" i="3"/>
  <c r="M163" i="3"/>
  <c r="L397" i="3" l="1"/>
  <c r="L165" i="3"/>
  <c r="M164" i="3"/>
  <c r="L396" i="3" l="1"/>
  <c r="L166" i="3"/>
  <c r="M165" i="3"/>
  <c r="L395" i="3" l="1"/>
  <c r="L167" i="3"/>
  <c r="M166" i="3"/>
  <c r="L394" i="3" l="1"/>
  <c r="L168" i="3"/>
  <c r="M167" i="3"/>
  <c r="L393" i="3" l="1"/>
  <c r="L169" i="3"/>
  <c r="M168" i="3"/>
  <c r="L392" i="3" l="1"/>
  <c r="L170" i="3"/>
  <c r="M169" i="3"/>
  <c r="L391" i="3" l="1"/>
  <c r="L171" i="3"/>
  <c r="M170" i="3"/>
  <c r="L390" i="3" l="1"/>
  <c r="L172" i="3"/>
  <c r="M171" i="3"/>
  <c r="L389" i="3" l="1"/>
  <c r="L173" i="3"/>
  <c r="M172" i="3"/>
  <c r="L388" i="3" l="1"/>
  <c r="L174" i="3"/>
  <c r="M173" i="3"/>
  <c r="L387" i="3" l="1"/>
  <c r="L175" i="3"/>
  <c r="M174" i="3"/>
  <c r="L386" i="3" l="1"/>
  <c r="L176" i="3"/>
  <c r="M175" i="3"/>
  <c r="L385" i="3" l="1"/>
  <c r="L177" i="3"/>
  <c r="M176" i="3"/>
  <c r="L384" i="3" l="1"/>
  <c r="L178" i="3"/>
  <c r="M177" i="3"/>
  <c r="L383" i="3" l="1"/>
  <c r="L179" i="3"/>
  <c r="M178" i="3"/>
  <c r="L382" i="3" l="1"/>
  <c r="L180" i="3"/>
  <c r="M179" i="3"/>
  <c r="L381" i="3" l="1"/>
  <c r="L181" i="3"/>
  <c r="M180" i="3"/>
  <c r="L380" i="3" l="1"/>
  <c r="L182" i="3"/>
  <c r="M181" i="3"/>
  <c r="L379" i="3" l="1"/>
  <c r="L183" i="3"/>
  <c r="M182" i="3"/>
  <c r="L378" i="3" l="1"/>
  <c r="L184" i="3"/>
  <c r="M183" i="3"/>
  <c r="L377" i="3" l="1"/>
  <c r="L185" i="3"/>
  <c r="M184" i="3"/>
  <c r="L376" i="3" l="1"/>
  <c r="L186" i="3"/>
  <c r="M185" i="3"/>
  <c r="L375" i="3" l="1"/>
  <c r="L187" i="3"/>
  <c r="M186" i="3"/>
  <c r="L374" i="3" l="1"/>
  <c r="L188" i="3"/>
  <c r="M187" i="3"/>
  <c r="L373" i="3" l="1"/>
  <c r="L189" i="3"/>
  <c r="M188" i="3"/>
  <c r="L372" i="3" l="1"/>
  <c r="L190" i="3"/>
  <c r="M189" i="3"/>
  <c r="L371" i="3" l="1"/>
  <c r="L191" i="3"/>
  <c r="M190" i="3"/>
  <c r="L370" i="3" l="1"/>
  <c r="L192" i="3"/>
  <c r="M191" i="3"/>
  <c r="L369" i="3" l="1"/>
  <c r="L193" i="3"/>
  <c r="M192" i="3"/>
  <c r="L368" i="3" l="1"/>
  <c r="L194" i="3"/>
  <c r="M193" i="3"/>
  <c r="L367" i="3" l="1"/>
  <c r="L195" i="3"/>
  <c r="M194" i="3"/>
  <c r="L366" i="3" l="1"/>
  <c r="L196" i="3"/>
  <c r="M195" i="3"/>
  <c r="L365" i="3" l="1"/>
  <c r="L197" i="3"/>
  <c r="M196" i="3"/>
  <c r="L364" i="3" l="1"/>
  <c r="L198" i="3"/>
  <c r="M197" i="3"/>
  <c r="L363" i="3" l="1"/>
  <c r="L199" i="3"/>
  <c r="M198" i="3"/>
  <c r="L362" i="3" l="1"/>
  <c r="L200" i="3"/>
  <c r="M199" i="3"/>
  <c r="L361" i="3" l="1"/>
  <c r="L201" i="3"/>
  <c r="M200" i="3"/>
  <c r="L360" i="3" l="1"/>
  <c r="L202" i="3"/>
  <c r="M201" i="3"/>
  <c r="L359" i="3" l="1"/>
  <c r="L203" i="3"/>
  <c r="M202" i="3"/>
  <c r="L358" i="3" l="1"/>
  <c r="L204" i="3"/>
  <c r="M203" i="3"/>
  <c r="L357" i="3" l="1"/>
  <c r="L205" i="3"/>
  <c r="M204" i="3"/>
  <c r="L356" i="3" l="1"/>
  <c r="L206" i="3"/>
  <c r="M205" i="3"/>
  <c r="L355" i="3" l="1"/>
  <c r="L207" i="3"/>
  <c r="M206" i="3"/>
  <c r="L354" i="3" l="1"/>
  <c r="L208" i="3"/>
  <c r="M207" i="3"/>
  <c r="L353" i="3" l="1"/>
  <c r="L209" i="3"/>
  <c r="M208" i="3"/>
  <c r="L352" i="3" l="1"/>
  <c r="L210" i="3"/>
  <c r="M209" i="3"/>
  <c r="L351" i="3" l="1"/>
  <c r="L211" i="3"/>
  <c r="M210" i="3"/>
  <c r="L350" i="3" l="1"/>
  <c r="L212" i="3"/>
  <c r="M211" i="3"/>
  <c r="L349" i="3" l="1"/>
  <c r="L213" i="3"/>
  <c r="M212" i="3"/>
  <c r="L348" i="3" l="1"/>
  <c r="L214" i="3"/>
  <c r="M213" i="3"/>
  <c r="L347" i="3" l="1"/>
  <c r="L215" i="3"/>
  <c r="M214" i="3"/>
  <c r="L346" i="3" l="1"/>
  <c r="L216" i="3"/>
  <c r="M215" i="3"/>
  <c r="L345" i="3" l="1"/>
  <c r="L217" i="3"/>
  <c r="M216" i="3"/>
  <c r="L344" i="3" l="1"/>
  <c r="L218" i="3"/>
  <c r="M217" i="3"/>
  <c r="L343" i="3" l="1"/>
  <c r="L219" i="3"/>
  <c r="M218" i="3"/>
  <c r="L342" i="3" l="1"/>
  <c r="L220" i="3"/>
  <c r="M219" i="3"/>
  <c r="L341" i="3" l="1"/>
  <c r="L221" i="3"/>
  <c r="M220" i="3"/>
  <c r="L340" i="3" l="1"/>
  <c r="L222" i="3"/>
  <c r="M221" i="3"/>
  <c r="L339" i="3" l="1"/>
  <c r="L223" i="3"/>
  <c r="M222" i="3"/>
  <c r="L338" i="3" l="1"/>
  <c r="L224" i="3"/>
  <c r="M223" i="3"/>
  <c r="L337" i="3" l="1"/>
  <c r="L225" i="3"/>
  <c r="M224" i="3"/>
  <c r="L336" i="3" l="1"/>
  <c r="L226" i="3"/>
  <c r="M225" i="3"/>
  <c r="L335" i="3" l="1"/>
  <c r="L227" i="3"/>
  <c r="M226" i="3"/>
  <c r="L334" i="3" l="1"/>
  <c r="L228" i="3"/>
  <c r="M227" i="3"/>
  <c r="L333" i="3" l="1"/>
  <c r="L229" i="3"/>
  <c r="M228" i="3"/>
  <c r="L332" i="3" l="1"/>
  <c r="L230" i="3"/>
  <c r="M229" i="3"/>
  <c r="L331" i="3" l="1"/>
  <c r="L231" i="3"/>
  <c r="M230" i="3"/>
  <c r="L330" i="3" l="1"/>
  <c r="L232" i="3"/>
  <c r="M231" i="3"/>
  <c r="L329" i="3" l="1"/>
  <c r="L233" i="3"/>
  <c r="M232" i="3"/>
  <c r="L328" i="3" l="1"/>
  <c r="L234" i="3"/>
  <c r="M233" i="3"/>
  <c r="L327" i="3" l="1"/>
  <c r="L235" i="3"/>
  <c r="M234" i="3"/>
  <c r="L326" i="3" l="1"/>
  <c r="L236" i="3"/>
  <c r="M235" i="3"/>
  <c r="L325" i="3" l="1"/>
  <c r="L237" i="3"/>
  <c r="M236" i="3"/>
  <c r="L324" i="3" l="1"/>
  <c r="L238" i="3"/>
  <c r="M237" i="3"/>
  <c r="L323" i="3" l="1"/>
  <c r="L239" i="3"/>
  <c r="M238" i="3"/>
  <c r="L322" i="3" l="1"/>
  <c r="L240" i="3"/>
  <c r="M239" i="3"/>
  <c r="L321" i="3" l="1"/>
  <c r="L241" i="3"/>
  <c r="M240" i="3"/>
  <c r="L320" i="3" l="1"/>
  <c r="L242" i="3"/>
  <c r="M241" i="3"/>
  <c r="L319" i="3" l="1"/>
  <c r="L243" i="3"/>
  <c r="M242" i="3"/>
  <c r="L318" i="3" l="1"/>
  <c r="L244" i="3"/>
  <c r="M243" i="3"/>
  <c r="L317" i="3" l="1"/>
  <c r="L245" i="3"/>
  <c r="M244" i="3"/>
  <c r="L316" i="3" l="1"/>
  <c r="L246" i="3"/>
  <c r="M245" i="3"/>
  <c r="L315" i="3" l="1"/>
  <c r="L247" i="3"/>
  <c r="M246" i="3"/>
  <c r="L314" i="3" l="1"/>
  <c r="L248" i="3"/>
  <c r="M247" i="3"/>
  <c r="L313" i="3" l="1"/>
  <c r="L249" i="3"/>
  <c r="M248" i="3"/>
  <c r="L312" i="3" l="1"/>
  <c r="L250" i="3"/>
  <c r="M249" i="3"/>
  <c r="L311" i="3" l="1"/>
  <c r="L251" i="3"/>
  <c r="M250" i="3"/>
  <c r="L310" i="3" l="1"/>
  <c r="L252" i="3"/>
  <c r="M251" i="3"/>
  <c r="L309" i="3" l="1"/>
  <c r="L253" i="3"/>
  <c r="M252" i="3"/>
  <c r="L308" i="3" l="1"/>
  <c r="L254" i="3"/>
  <c r="M253" i="3"/>
  <c r="L307" i="3" l="1"/>
  <c r="L255" i="3"/>
  <c r="M254" i="3"/>
  <c r="L306" i="3" l="1"/>
  <c r="L256" i="3"/>
  <c r="M255" i="3"/>
  <c r="L305" i="3" l="1"/>
  <c r="L257" i="3"/>
  <c r="M256" i="3"/>
  <c r="L304" i="3" l="1"/>
  <c r="L258" i="3"/>
  <c r="M257" i="3"/>
  <c r="L303" i="3" l="1"/>
  <c r="L259" i="3"/>
  <c r="M258" i="3"/>
  <c r="L302" i="3" l="1"/>
  <c r="L260" i="3"/>
  <c r="M259" i="3"/>
  <c r="L301" i="3" l="1"/>
  <c r="L261" i="3"/>
  <c r="M260" i="3"/>
  <c r="L300" i="3" l="1"/>
  <c r="L262" i="3"/>
  <c r="M261" i="3"/>
  <c r="L299" i="3" l="1"/>
  <c r="L263" i="3"/>
  <c r="M262" i="3"/>
  <c r="L298" i="3" l="1"/>
  <c r="L264" i="3"/>
  <c r="M263" i="3"/>
  <c r="L297" i="3" l="1"/>
  <c r="L265" i="3"/>
  <c r="M264" i="3"/>
  <c r="L296" i="3" l="1"/>
  <c r="L266" i="3"/>
  <c r="M265" i="3"/>
  <c r="L295" i="3" l="1"/>
  <c r="L267" i="3"/>
  <c r="M266" i="3"/>
  <c r="L294" i="3" l="1"/>
  <c r="L268" i="3"/>
  <c r="M267" i="3"/>
  <c r="L293" i="3" l="1"/>
  <c r="L269" i="3"/>
  <c r="M268" i="3"/>
  <c r="L292" i="3" l="1"/>
  <c r="L270" i="3"/>
  <c r="M269" i="3"/>
  <c r="L291" i="3" l="1"/>
  <c r="L271" i="3"/>
  <c r="M270" i="3"/>
  <c r="L290" i="3" l="1"/>
  <c r="L272" i="3"/>
  <c r="M271" i="3"/>
  <c r="L289" i="3" l="1"/>
  <c r="L273" i="3"/>
  <c r="M272" i="3"/>
  <c r="L288" i="3" l="1"/>
  <c r="L274" i="3"/>
  <c r="M273" i="3"/>
  <c r="L287" i="3" l="1"/>
  <c r="L275" i="3"/>
  <c r="M274" i="3"/>
  <c r="L286" i="3" l="1"/>
  <c r="L276" i="3"/>
  <c r="M275" i="3"/>
  <c r="L285" i="3" l="1"/>
  <c r="L277" i="3"/>
  <c r="M276" i="3"/>
  <c r="L284" i="3" l="1"/>
  <c r="L278" i="3"/>
  <c r="M277" i="3"/>
  <c r="L279" i="3" l="1"/>
  <c r="L283" i="3"/>
  <c r="M278" i="3"/>
  <c r="L282" i="3" l="1"/>
  <c r="L280" i="3"/>
  <c r="M279" i="3"/>
  <c r="L281" i="3" l="1"/>
  <c r="M281" i="3" s="1"/>
  <c r="M280" i="3"/>
  <c r="F21" i="3" s="1"/>
</calcChain>
</file>

<file path=xl/sharedStrings.xml><?xml version="1.0" encoding="utf-8"?>
<sst xmlns="http://schemas.openxmlformats.org/spreadsheetml/2006/main" count="346" uniqueCount="290">
  <si>
    <t>RPS</t>
  </si>
  <si>
    <t>°</t>
  </si>
  <si>
    <t>µS/FS</t>
  </si>
  <si>
    <t>FS/360°</t>
  </si>
  <si>
    <t>Fullstep angel</t>
  </si>
  <si>
    <t>µS/360°</t>
  </si>
  <si>
    <t>µSteps per revolution</t>
  </si>
  <si>
    <t>Fullsteps per revolution</t>
  </si>
  <si>
    <t>t</t>
  </si>
  <si>
    <t>=</t>
  </si>
  <si>
    <t>VMAX</t>
  </si>
  <si>
    <t>[µS/t]</t>
  </si>
  <si>
    <t>deg/sec</t>
  </si>
  <si>
    <t>:1</t>
  </si>
  <si>
    <t>gear ratio</t>
  </si>
  <si>
    <t>gear box out</t>
  </si>
  <si>
    <t>motor shaft</t>
  </si>
  <si>
    <t>1. VMAX to real world units</t>
  </si>
  <si>
    <t>3. real world units (gearbox) to VMAX</t>
  </si>
  <si>
    <t>[sec]</t>
  </si>
  <si>
    <t>0 … 2^23-512</t>
  </si>
  <si>
    <t>Hz</t>
  </si>
  <si>
    <t>fCLK</t>
  </si>
  <si>
    <t>Parameters and settings</t>
  </si>
  <si>
    <t xml:space="preserve"> 2^24/fCLK</t>
  </si>
  <si>
    <t>sec</t>
  </si>
  <si>
    <t>acceleration time from 0 to VMAX</t>
  </si>
  <si>
    <t>AMAX</t>
  </si>
  <si>
    <t>[µS/t²]</t>
  </si>
  <si>
    <t>µSteps</t>
  </si>
  <si>
    <t>Microsteps for linear ramp</t>
  </si>
  <si>
    <t>Fullsteps for linear ramp</t>
  </si>
  <si>
    <t>Steps</t>
  </si>
  <si>
    <t>µStepresolution (256)</t>
  </si>
  <si>
    <t>Usage:</t>
  </si>
  <si>
    <t>File :</t>
  </si>
  <si>
    <t>Date</t>
  </si>
  <si>
    <t>Comment</t>
  </si>
  <si>
    <t>This spreadsheet allows the calculation of a microstep wave for storing into the incremental coded table</t>
  </si>
  <si>
    <t>4. Check the extended curve for continuity, especially at points 0, 256, 512, 768</t>
  </si>
  <si>
    <t>You can modify the formula or copy discrete values to the formula column or to the Round and Offset columnn</t>
  </si>
  <si>
    <t>Additional constants</t>
  </si>
  <si>
    <t>Microstep sequencer register values</t>
  </si>
  <si>
    <t>Checking Result</t>
  </si>
  <si>
    <t>Amplitude scaler</t>
  </si>
  <si>
    <t>START_SIN</t>
  </si>
  <si>
    <t>Sum of differences (0=OK)</t>
  </si>
  <si>
    <t>Hint for optimum amplitude scaler</t>
  </si>
  <si>
    <t>START_SIN_90_120</t>
  </si>
  <si>
    <t>Offset</t>
  </si>
  <si>
    <t>W0 (adapt to match your wave)</t>
  </si>
  <si>
    <t>W1 (adapt to match your wave)</t>
  </si>
  <si>
    <t>W2 (adapt to match your wave)</t>
  </si>
  <si>
    <t>W3 (adapt to match your wave)</t>
  </si>
  <si>
    <t>X1 (adapt to match your wave)</t>
  </si>
  <si>
    <t>X2 (adapt to match your wave)</t>
  </si>
  <si>
    <t>X3 (adapt to match your wave)</t>
  </si>
  <si>
    <t>Calculation of the quarter wave to be stored into the table</t>
  </si>
  <si>
    <t>Calculation for checking the X and W settings</t>
  </si>
  <si>
    <t>Resulting Table</t>
  </si>
  <si>
    <t>Entry #</t>
  </si>
  <si>
    <t>Formula / Calculated value (no scaling)</t>
  </si>
  <si>
    <t>Scaled with amplitude</t>
  </si>
  <si>
    <t>Resulting table value</t>
  </si>
  <si>
    <t>Differences</t>
  </si>
  <si>
    <t>Seg. 0</t>
  </si>
  <si>
    <t>Seg. 1</t>
  </si>
  <si>
    <t>Seg. 2</t>
  </si>
  <si>
    <t>Seg. 3</t>
  </si>
  <si>
    <t>Segment base inclination</t>
  </si>
  <si>
    <t>Offs Bit Value</t>
  </si>
  <si>
    <t>Result for check</t>
  </si>
  <si>
    <t>Difference</t>
  </si>
  <si>
    <t>-</t>
  </si>
  <si>
    <r>
      <t xml:space="preserve">1. Enter your </t>
    </r>
    <r>
      <rPr>
        <b/>
        <sz val="11"/>
        <color theme="1"/>
        <rFont val="Calibri"/>
        <family val="2"/>
        <scheme val="minor"/>
      </rPr>
      <t>wave calculation formula</t>
    </r>
    <r>
      <rPr>
        <sz val="11"/>
        <color theme="1"/>
        <rFont val="Calibri"/>
        <family val="2"/>
        <scheme val="minor"/>
      </rPr>
      <t xml:space="preserve"> into column B for entries 0 to 256 </t>
    </r>
    <r>
      <rPr>
        <b/>
        <sz val="11"/>
        <color theme="1"/>
        <rFont val="Calibri"/>
        <family val="2"/>
        <scheme val="minor"/>
      </rPr>
      <t xml:space="preserve">or manually enter values </t>
    </r>
    <r>
      <rPr>
        <sz val="11"/>
        <color theme="1"/>
        <rFont val="Calibri"/>
        <family val="2"/>
        <scheme val="minor"/>
      </rPr>
      <t>into column D for all entries. Adapt the amplitude scaler and offset if necessary.</t>
    </r>
  </si>
  <si>
    <r>
      <t xml:space="preserve">2. Enter </t>
    </r>
    <r>
      <rPr>
        <b/>
        <sz val="11"/>
        <color theme="1"/>
        <rFont val="Calibri"/>
        <family val="2"/>
        <scheme val="minor"/>
      </rPr>
      <t>W0</t>
    </r>
    <r>
      <rPr>
        <sz val="11"/>
        <color theme="1"/>
        <rFont val="Calibri"/>
        <family val="2"/>
        <scheme val="minor"/>
      </rPr>
      <t xml:space="preserve"> value (-1 to +2) to match the first entries. Modify </t>
    </r>
    <r>
      <rPr>
        <b/>
        <sz val="11"/>
        <color theme="1"/>
        <rFont val="Calibri"/>
        <family val="2"/>
        <scheme val="minor"/>
      </rPr>
      <t>X1</t>
    </r>
    <r>
      <rPr>
        <sz val="11"/>
        <color theme="1"/>
        <rFont val="Calibri"/>
        <family val="2"/>
        <scheme val="minor"/>
      </rPr>
      <t xml:space="preserve"> to set segment end. Check green color in "</t>
    </r>
    <r>
      <rPr>
        <b/>
        <sz val="11"/>
        <color theme="1"/>
        <rFont val="Calibri"/>
        <family val="2"/>
        <scheme val="minor"/>
      </rPr>
      <t>Resulting Table</t>
    </r>
    <r>
      <rPr>
        <sz val="11"/>
        <color theme="1"/>
        <rFont val="Calibri"/>
        <family val="2"/>
        <scheme val="minor"/>
      </rPr>
      <t>" for entry 0 to L[entry X1-1]</t>
    </r>
  </si>
  <si>
    <r>
      <t xml:space="preserve">3. Continue with </t>
    </r>
    <r>
      <rPr>
        <b/>
        <sz val="11"/>
        <color theme="1"/>
        <rFont val="Calibri"/>
        <family val="2"/>
        <scheme val="minor"/>
      </rPr>
      <t>W1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X2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W2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X3</t>
    </r>
    <r>
      <rPr>
        <sz val="11"/>
        <color theme="1"/>
        <rFont val="Calibri"/>
        <family val="2"/>
        <scheme val="minor"/>
      </rPr>
      <t xml:space="preserve"> and finally </t>
    </r>
    <r>
      <rPr>
        <b/>
        <sz val="11"/>
        <color theme="1"/>
        <rFont val="Calibri"/>
        <family val="2"/>
        <scheme val="minor"/>
      </rPr>
      <t>W3</t>
    </r>
    <r>
      <rPr>
        <sz val="11"/>
        <color theme="1"/>
        <rFont val="Calibri"/>
        <family val="2"/>
        <scheme val="minor"/>
      </rPr>
      <t>. Modify you table values if you cannot get a match.</t>
    </r>
  </si>
  <si>
    <t>Hint for offset setting</t>
  </si>
  <si>
    <t>THIS CODE AND INFORMATION IS PROVIDED "AS IS" WITHOUT WARRANTY OF ANY  KIND, EITHER EXPRESSED OR IMPLIED.</t>
  </si>
  <si>
    <t>fCLK[MHz] :=</t>
  </si>
  <si>
    <t>tCLK[s] =</t>
  </si>
  <si>
    <t>VM[V] :=</t>
  </si>
  <si>
    <t>TBL :=</t>
  </si>
  <si>
    <t>L[H] :=</t>
  </si>
  <si>
    <t>Rcoil[Ohm] :=</t>
  </si>
  <si>
    <t>Icoil (peak)[A] :=</t>
  </si>
  <si>
    <t>determined by Rsense, CurrentScale (CS), Vsense</t>
  </si>
  <si>
    <t>Icoil (RMS)[A] =</t>
  </si>
  <si>
    <t>toff setting :=</t>
  </si>
  <si>
    <t>tSD[s] =</t>
  </si>
  <si>
    <t>dIcoilblank[A] =</t>
  </si>
  <si>
    <t>dIcoilsd[A] =</t>
  </si>
  <si>
    <t>CS :=</t>
  </si>
  <si>
    <t>HystStart_MIN =</t>
  </si>
  <si>
    <t>((HSTR + HEND) &gt; HystStart_MIN)</t>
  </si>
  <si>
    <t>HEND = 0 or larger, if HystStart_MIN  &gt; 7</t>
  </si>
  <si>
    <t>Desired Value</t>
  </si>
  <si>
    <t>Register value for CHOPCONF register bits</t>
  </si>
  <si>
    <t>(1...8)</t>
  </si>
  <si>
    <t>(-3...12)</t>
  </si>
  <si>
    <t xml:space="preserve">Hint: </t>
  </si>
  <si>
    <t>Umotnom[V] =</t>
  </si>
  <si>
    <t xml:space="preserve">Nominal motor voltage </t>
  </si>
  <si>
    <t>VM_upper_limit[V] =</t>
  </si>
  <si>
    <t>Maximum supply voltage for motor driver (in order to avoid excess heating of the motor by chopping)</t>
  </si>
  <si>
    <t>VM_lower_limit[V] =</t>
  </si>
  <si>
    <t>Minimum supply voltage for motor driver (in order to allow full motor current with microstepping)</t>
  </si>
  <si>
    <t>Ohm</t>
  </si>
  <si>
    <t>Author</t>
  </si>
  <si>
    <t>BD</t>
  </si>
  <si>
    <t>Please enter Values higlighted according to your settings</t>
  </si>
  <si>
    <t>Driver supply voltage</t>
  </si>
  <si>
    <t>Motor current</t>
  </si>
  <si>
    <t>determined by Rsense, CurrentScale (CS), Vsense, this is typically the RMS motor coil current  *1.41</t>
  </si>
  <si>
    <t>Icoil (RMS)[A] :=</t>
  </si>
  <si>
    <t>Chopper parameters</t>
  </si>
  <si>
    <t>fCHOP[kHz]=</t>
  </si>
  <si>
    <t>The chopper frequency depends on the toff setting and on the duty cycle, which is determined by many factors</t>
  </si>
  <si>
    <t>The duty cycle describes the time of a chopper period, where a high side MOSFET is on: 0.3=30% of the time, 70% slow decay portion)</t>
  </si>
  <si>
    <t>MOSFET data for 25°C</t>
  </si>
  <si>
    <t>RON_highside[Ohm]:=</t>
  </si>
  <si>
    <t>you may want to use worst case values</t>
  </si>
  <si>
    <t>RON_lowside[Ohm]:=</t>
  </si>
  <si>
    <t>RON_highside_th[Ohm]=</t>
  </si>
  <si>
    <t>RON_lowside_th[Ohm]=</t>
  </si>
  <si>
    <t>Reverse recovery time tRR of body diode</t>
  </si>
  <si>
    <t>tRR_highside [ns]:=</t>
  </si>
  <si>
    <t>The reverse recovery time adds power dissipation to the complementary MOSFET, however, the impact is low</t>
  </si>
  <si>
    <t>(take from datasheet or leave default value)</t>
  </si>
  <si>
    <t>tRR_lowside [ns]:=</t>
  </si>
  <si>
    <t>Slope time rise [ns]=</t>
  </si>
  <si>
    <t>Slope time fall [ns]=</t>
  </si>
  <si>
    <t>Resulting MOSFET Power Dissipation</t>
  </si>
  <si>
    <t>P_highside(static)[W]=</t>
  </si>
  <si>
    <t>per MOSFET (using RMS current)</t>
  </si>
  <si>
    <t>P_highside(dynamic)[W]=</t>
  </si>
  <si>
    <t>Maximum dissipation per MOSFET</t>
  </si>
  <si>
    <t>P_highside(sum)[W]=</t>
  </si>
  <si>
    <t>P_lowside(static)[W]=</t>
  </si>
  <si>
    <t>P_lowside(dynamic)[W]=</t>
  </si>
  <si>
    <t>P_lowside(sum)[W]=</t>
  </si>
  <si>
    <t>for one fullbridge</t>
  </si>
  <si>
    <t>Pfullbrige[W]=</t>
  </si>
  <si>
    <t>PMOSFETs[W]=</t>
  </si>
  <si>
    <t>Sense resistor [Ohm]:=</t>
  </si>
  <si>
    <t>2. Now you can use one of the calculations (1. - 4.) by entering the known parameters (green)</t>
  </si>
  <si>
    <t>Driver power supply voltage</t>
  </si>
  <si>
    <t>Motor coil inductivity</t>
  </si>
  <si>
    <t>System clock frequency</t>
  </si>
  <si>
    <t>Coil current drop during blank time</t>
  </si>
  <si>
    <t>Coil current drop during slow decay time</t>
  </si>
  <si>
    <t>Settings for HSTART and HEND</t>
  </si>
  <si>
    <t>HSTRT setting</t>
  </si>
  <si>
    <t>HEND setting</t>
  </si>
  <si>
    <t>Sample values HSTRT</t>
  </si>
  <si>
    <t>Sample values HEND</t>
  </si>
  <si>
    <t>Blank time setting (0-3; default: 2)</t>
  </si>
  <si>
    <t>This spreadsheet allows the calculation of spreadCycle chopper parameter settings and sense resistor values</t>
  </si>
  <si>
    <t>for complete two fullbridges (per motor)</t>
  </si>
  <si>
    <t>Power consumption from VSA at VS voltage</t>
  </si>
  <si>
    <t>P_VSA[W]=</t>
  </si>
  <si>
    <t>Power dissipation for complete Chip</t>
  </si>
  <si>
    <t>1. First enter the highlighted values in Parameters and settings</t>
  </si>
  <si>
    <t>2. Now you can read out the power dissipation for the IC and for the sense resistors</t>
  </si>
  <si>
    <t>Power dissipation for each sense resistor</t>
  </si>
  <si>
    <t>Motor parameters</t>
  </si>
  <si>
    <t>1. Enter the highlighted system parameters and settings like clock frequency and supply voltage as well as motor parameters.</t>
  </si>
  <si>
    <t>tBLANK[s] =</t>
  </si>
  <si>
    <t>Additional settings</t>
  </si>
  <si>
    <t>Results</t>
  </si>
  <si>
    <t>Derived motor specific limits for the supply voltage</t>
  </si>
  <si>
    <t>Automatic calculation of sense resistor values (based on CS and Icoil Peak)</t>
  </si>
  <si>
    <t>Modify the current scale setting if a value near to this result (e.g. within a +/-3% range) is not available</t>
  </si>
  <si>
    <t>Current Scale Setting (0 to 31)</t>
  </si>
  <si>
    <t>Duration of slow decay phase (twice per chopper cycle)</t>
  </si>
  <si>
    <t>duration of blank time as set by TBL (=0, 1, 2, 3) &lt;=&gt; 16, 24, 36, 54 tCLK</t>
  </si>
  <si>
    <t>1. Enter the system values like clock frequency and supply voltage as well as motor parameters into the fields highlighted yellow.</t>
  </si>
  <si>
    <t>Calculationof power dissipation</t>
  </si>
  <si>
    <t>chopper frequency limit [kHz]</t>
  </si>
  <si>
    <t>Theoretical maximum value - the actual chopper frequency will be 90% to 50% of this value depending on operation conditions or when higher hysteresis values are used</t>
  </si>
  <si>
    <t>Driver IC</t>
  </si>
  <si>
    <t>Motor data</t>
  </si>
  <si>
    <t>VVSA[V] :=</t>
  </si>
  <si>
    <t>0 ... 5 fits for most stepper motor types as initial value</t>
  </si>
  <si>
    <t>&lt;-- This is the minimum value which should be considered for HSTRT, larger values can be used to yield lower chopper frequency</t>
  </si>
  <si>
    <t>&lt;-- This is the minimum value which should be considered for HEND, larger values can be used to yield lower chopper frequency</t>
  </si>
  <si>
    <t>TMC5130 register values</t>
  </si>
  <si>
    <t>This spreadsheet allows the calculation of target velocity and acceleration values for the internal ramp generator of the TMC5130</t>
  </si>
  <si>
    <t>VSRTL</t>
  </si>
  <si>
    <t>mV</t>
  </si>
  <si>
    <t>(CS=31, i.e. max. current setting)</t>
  </si>
  <si>
    <r>
      <t>Sense Resistor value [</t>
    </r>
    <r>
      <rPr>
        <b/>
        <sz val="11"/>
        <color theme="1"/>
        <rFont val="Calibri"/>
        <family val="2"/>
      </rPr>
      <t>Ω]</t>
    </r>
  </si>
  <si>
    <t>Peak current [A]</t>
  </si>
  <si>
    <t>RMS current [A]</t>
  </si>
  <si>
    <t>&lt;0,25W: 0805 resistor is OK</t>
  </si>
  <si>
    <t>Max. RMS sense resistor power dissipation [W]</t>
  </si>
  <si>
    <t>2. Check the resulting sense resistor value (C46 or C47) and modify the current scale setting (CS in C26) if you want to use a different sense resistor value</t>
  </si>
  <si>
    <t>4. Use the resulting hysteresis values (F32, F33) as a start value for parameter optimization</t>
  </si>
  <si>
    <t>Typical values are in the range 3 to 8</t>
  </si>
  <si>
    <t>3. Check that all hints fileds show OK and modify toff setting (C20) if desired.</t>
  </si>
  <si>
    <t>Assumed die temperatur under worst case</t>
  </si>
  <si>
    <t>RMS current required by motor</t>
  </si>
  <si>
    <t>Use the sense resistor value selected or use Chopper Parameter Tab for calculation</t>
  </si>
  <si>
    <t>&lt;-- The power dissipation is during motion at RMS current. It might vary up to +100% depending on chopper settings especially at high motor velocity</t>
  </si>
  <si>
    <t>Typical Rsense power dissipation[W]=</t>
  </si>
  <si>
    <t>Maximum Rsense power dissipation[W]=</t>
  </si>
  <si>
    <t>&lt;-- Assumed worst case power dissipation for seletion of resistor type</t>
  </si>
  <si>
    <t>Motor coil resistance</t>
  </si>
  <si>
    <t>Rcoil[Ohms] :=</t>
  </si>
  <si>
    <t>Duty cycle assumed for typical operating condition using spreadCycle</t>
  </si>
  <si>
    <t>Chopper frequency calculated for lowest good hysteresis setting using spreadCycle</t>
  </si>
  <si>
    <t>This spreadsheet allows the calculation of the power dissipation of the driver IC and sense resistors</t>
  </si>
  <si>
    <t>DC coil resistance</t>
  </si>
  <si>
    <t>Dutycycle Highside=</t>
  </si>
  <si>
    <t>Slow decay time</t>
  </si>
  <si>
    <t>The calculation sheet assumes operation with spread cycle chopper at medium motor velocity, which is a typical worst case scenario.</t>
  </si>
  <si>
    <t>2. real world units to VMAX</t>
  </si>
  <si>
    <t>5. VMAX to TSTEP</t>
  </si>
  <si>
    <t>4. desired acceleration time from 0 to VMAX to AMAX</t>
  </si>
  <si>
    <t>TSTEP</t>
  </si>
  <si>
    <t>TSTEP compare value for TPWMTHRS, TCOOLTHRS or THIGH</t>
  </si>
  <si>
    <t>&lt;--Entry desired rotations per second here!</t>
  </si>
  <si>
    <t>Desired Velocity</t>
  </si>
  <si>
    <t>RPM</t>
  </si>
  <si>
    <t>&lt;--Entry desired VMAX setting here!</t>
  </si>
  <si>
    <t>[µSteps/s]</t>
  </si>
  <si>
    <t>Hex Data for table</t>
  </si>
  <si>
    <t>2017-APR-12</t>
  </si>
  <si>
    <t>Initial version based on TMC5130_TMC2130_TMC2100_Calculations.xls</t>
  </si>
  <si>
    <t>TMC5160_Calculations.xlsx</t>
  </si>
  <si>
    <t>Caclculation for GLOBALSCALER=0, IRUN=31</t>
  </si>
  <si>
    <t>&lt;-- Highside MOSFET RDSon</t>
  </si>
  <si>
    <t>&lt;-- Lowside MOSFET RDSon  (typical=highside RDSon)</t>
  </si>
  <si>
    <t>MOSFET Temperature [°C] :=</t>
  </si>
  <si>
    <t>&lt;-- Insert measured or calculated slope time</t>
  </si>
  <si>
    <t>Supply voltage for VSA pin</t>
  </si>
  <si>
    <t>P for driver [W]</t>
  </si>
  <si>
    <t>(assumes roughly 40nC of gate charge)</t>
  </si>
  <si>
    <t>Assume maximum MOSFET temperature in your application within the device limits</t>
  </si>
  <si>
    <t>Rsense</t>
  </si>
  <si>
    <t>&lt;2W: 2512 resistor is OK</t>
  </si>
  <si>
    <t>&lt;0,5W: 1206 resistor is OK</t>
  </si>
  <si>
    <t>Max Vstart/stop</t>
  </si>
  <si>
    <t>Max accel /deccel</t>
  </si>
  <si>
    <t>Max Vmax</t>
  </si>
  <si>
    <t>Max V1</t>
  </si>
  <si>
    <t>Limits</t>
  </si>
  <si>
    <t>Parameters</t>
  </si>
  <si>
    <t>Distance (+/-)</t>
  </si>
  <si>
    <t>Vstart</t>
  </si>
  <si>
    <t>Accel 1</t>
  </si>
  <si>
    <t>Velocity 1</t>
  </si>
  <si>
    <t>Vmax</t>
  </si>
  <si>
    <t>Amax</t>
  </si>
  <si>
    <t>Dmax</t>
  </si>
  <si>
    <t>Velocity 2 ****</t>
  </si>
  <si>
    <t>Deccel 1</t>
  </si>
  <si>
    <t>Vstop</t>
  </si>
  <si>
    <t>Counts/s</t>
  </si>
  <si>
    <t>counts/s2</t>
  </si>
  <si>
    <t>counts/s</t>
  </si>
  <si>
    <t>Counts</t>
  </si>
  <si>
    <t>mm</t>
  </si>
  <si>
    <t>mm/s</t>
  </si>
  <si>
    <t>mm/s2</t>
  </si>
  <si>
    <t>Triangle =1</t>
  </si>
  <si>
    <t>Motion Profile</t>
  </si>
  <si>
    <t>Trapizoid =2</t>
  </si>
  <si>
    <t>Delta's</t>
  </si>
  <si>
    <t>Drive Freq</t>
  </si>
  <si>
    <t>units</t>
  </si>
  <si>
    <t>units/s</t>
  </si>
  <si>
    <t>units/s2</t>
  </si>
  <si>
    <t>Triangle</t>
  </si>
  <si>
    <t>Trapizoid</t>
  </si>
  <si>
    <t>multipoint</t>
  </si>
  <si>
    <t>Ramp up 1</t>
  </si>
  <si>
    <t>Ramp up 2</t>
  </si>
  <si>
    <t>Platue</t>
  </si>
  <si>
    <t>Ramp down 1</t>
  </si>
  <si>
    <t>ramp down 2</t>
  </si>
  <si>
    <t>total time</t>
  </si>
  <si>
    <t>distance traveled</t>
  </si>
  <si>
    <t>time</t>
  </si>
  <si>
    <t>distance</t>
  </si>
  <si>
    <t>velocity</t>
  </si>
  <si>
    <t>accel</t>
  </si>
  <si>
    <t>jerk</t>
  </si>
  <si>
    <t>2,099,875‬</t>
  </si>
  <si>
    <t>4,199,750‬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</si>
</sst>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"/>
    <numFmt numFmtId="165" formatCode="0.0000"/>
    <numFmt numFmtId="166" formatCode="0.000"/>
    <numFmt numFmtId="167" formatCode="0.0"/>
    <numFmt numFmtId="169" formatCode="#,##0.0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70C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164" fontId="0" fillId="0" borderId="0" xfId="0" applyNumberFormat="1"/>
    <xf numFmtId="0" fontId="0" fillId="0" borderId="0" xfId="0" quotePrefix="1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" fontId="1" fillId="0" borderId="0" xfId="0" applyNumberFormat="1" applyFont="1"/>
    <xf numFmtId="2" fontId="1" fillId="0" borderId="0" xfId="0" applyNumberFormat="1" applyFont="1"/>
    <xf numFmtId="0" fontId="5" fillId="0" borderId="0" xfId="0" applyFont="1"/>
    <xf numFmtId="0" fontId="6" fillId="0" borderId="0" xfId="0" applyFont="1"/>
    <xf numFmtId="1" fontId="2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/>
    <xf numFmtId="0" fontId="0" fillId="0" borderId="0" xfId="0" applyFont="1"/>
    <xf numFmtId="0" fontId="9" fillId="0" borderId="0" xfId="0" applyFont="1"/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2" fontId="14" fillId="0" borderId="0" xfId="0" applyNumberFormat="1" applyFont="1"/>
    <xf numFmtId="2" fontId="13" fillId="0" borderId="0" xfId="0" applyNumberFormat="1" applyFont="1"/>
    <xf numFmtId="0" fontId="0" fillId="0" borderId="0" xfId="0" quotePrefix="1" applyFont="1"/>
    <xf numFmtId="164" fontId="0" fillId="0" borderId="0" xfId="0" applyNumberFormat="1" applyFont="1"/>
    <xf numFmtId="0" fontId="15" fillId="0" borderId="0" xfId="0" applyFont="1"/>
    <xf numFmtId="0" fontId="15" fillId="0" borderId="0" xfId="0" quotePrefix="1" applyFont="1"/>
    <xf numFmtId="0" fontId="0" fillId="0" borderId="0" xfId="0" quotePrefix="1" applyAlignment="1">
      <alignment horizontal="right"/>
    </xf>
    <xf numFmtId="0" fontId="17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2" borderId="0" xfId="0" applyFill="1"/>
    <xf numFmtId="11" fontId="0" fillId="0" borderId="0" xfId="0" applyNumberFormat="1"/>
    <xf numFmtId="166" fontId="0" fillId="0" borderId="0" xfId="0" applyNumberFormat="1"/>
    <xf numFmtId="0" fontId="18" fillId="0" borderId="0" xfId="0" applyFont="1"/>
    <xf numFmtId="0" fontId="13" fillId="0" borderId="0" xfId="0" applyFont="1"/>
    <xf numFmtId="1" fontId="0" fillId="0" borderId="0" xfId="0" applyNumberFormat="1"/>
    <xf numFmtId="0" fontId="0" fillId="0" borderId="0" xfId="0" applyAlignment="1">
      <alignment horizontal="left"/>
    </xf>
    <xf numFmtId="0" fontId="13" fillId="2" borderId="0" xfId="0" applyFont="1" applyFill="1"/>
    <xf numFmtId="2" fontId="0" fillId="0" borderId="0" xfId="0" applyNumberFormat="1" applyFill="1"/>
    <xf numFmtId="49" fontId="0" fillId="0" borderId="0" xfId="0" applyNumberFormat="1" applyAlignment="1">
      <alignment wrapText="1"/>
    </xf>
    <xf numFmtId="0" fontId="5" fillId="0" borderId="0" xfId="0" applyFont="1" applyFill="1"/>
    <xf numFmtId="1" fontId="0" fillId="0" borderId="0" xfId="0" applyNumberFormat="1" applyFill="1"/>
    <xf numFmtId="0" fontId="16" fillId="0" borderId="0" xfId="0" applyFont="1"/>
    <xf numFmtId="2" fontId="8" fillId="0" borderId="0" xfId="0" applyNumberFormat="1" applyFont="1"/>
    <xf numFmtId="0" fontId="0" fillId="0" borderId="0" xfId="0" applyFill="1"/>
    <xf numFmtId="0" fontId="0" fillId="0" borderId="0" xfId="0" quotePrefix="1" applyFill="1"/>
    <xf numFmtId="167" fontId="1" fillId="0" borderId="0" xfId="0" applyNumberFormat="1" applyFont="1"/>
    <xf numFmtId="0" fontId="5" fillId="0" borderId="0" xfId="0" applyFont="1" applyAlignment="1">
      <alignment horizontal="right"/>
    </xf>
    <xf numFmtId="0" fontId="1" fillId="0" borderId="0" xfId="0" applyFont="1" applyFill="1"/>
    <xf numFmtId="2" fontId="0" fillId="0" borderId="0" xfId="0" applyNumberFormat="1" applyFont="1"/>
    <xf numFmtId="2" fontId="1" fillId="3" borderId="0" xfId="0" applyNumberFormat="1" applyFont="1" applyFill="1"/>
    <xf numFmtId="1" fontId="19" fillId="0" borderId="0" xfId="0" applyNumberFormat="1" applyFont="1" applyFill="1"/>
    <xf numFmtId="0" fontId="1" fillId="4" borderId="0" xfId="0" applyFont="1" applyFill="1"/>
    <xf numFmtId="0" fontId="0" fillId="4" borderId="0" xfId="0" applyFill="1" applyAlignment="1">
      <alignment horizontal="right"/>
    </xf>
    <xf numFmtId="0" fontId="18" fillId="4" borderId="0" xfId="0" applyFont="1" applyFill="1"/>
    <xf numFmtId="0" fontId="0" fillId="4" borderId="0" xfId="0" applyFill="1"/>
    <xf numFmtId="166" fontId="0" fillId="0" borderId="0" xfId="0" applyNumberFormat="1" applyFill="1"/>
    <xf numFmtId="0" fontId="0" fillId="0" borderId="0" xfId="0" applyFont="1" applyFill="1"/>
    <xf numFmtId="2" fontId="1" fillId="0" borderId="0" xfId="0" applyNumberFormat="1" applyFont="1" applyFill="1"/>
    <xf numFmtId="166" fontId="5" fillId="0" borderId="0" xfId="0" applyNumberFormat="1" applyFont="1" applyFill="1"/>
    <xf numFmtId="2" fontId="16" fillId="0" borderId="0" xfId="0" applyNumberFormat="1" applyFont="1"/>
    <xf numFmtId="2" fontId="5" fillId="0" borderId="0" xfId="0" applyNumberFormat="1" applyFont="1"/>
    <xf numFmtId="0" fontId="12" fillId="0" borderId="0" xfId="0" applyFont="1" applyBorder="1"/>
    <xf numFmtId="0" fontId="7" fillId="2" borderId="0" xfId="0" applyFont="1" applyFill="1"/>
    <xf numFmtId="0" fontId="4" fillId="2" borderId="0" xfId="0" applyFont="1" applyFill="1"/>
    <xf numFmtId="0" fontId="7" fillId="5" borderId="0" xfId="0" applyFont="1" applyFill="1"/>
    <xf numFmtId="0" fontId="4" fillId="5" borderId="0" xfId="0" applyFont="1" applyFill="1"/>
    <xf numFmtId="0" fontId="0" fillId="5" borderId="0" xfId="0" applyFill="1"/>
    <xf numFmtId="0" fontId="0" fillId="6" borderId="0" xfId="0" applyFill="1" applyBorder="1"/>
    <xf numFmtId="0" fontId="0" fillId="2" borderId="4" xfId="0" applyFill="1" applyBorder="1"/>
    <xf numFmtId="0" fontId="0" fillId="2" borderId="3" xfId="0" applyFill="1" applyBorder="1"/>
    <xf numFmtId="0" fontId="0" fillId="2" borderId="2" xfId="0" applyFill="1" applyBorder="1"/>
    <xf numFmtId="165" fontId="0" fillId="2" borderId="3" xfId="0" applyNumberFormat="1" applyFill="1" applyBorder="1"/>
    <xf numFmtId="0" fontId="0" fillId="2" borderId="1" xfId="0" applyFill="1" applyBorder="1"/>
    <xf numFmtId="0" fontId="21" fillId="0" borderId="5" xfId="0" applyFont="1" applyBorder="1"/>
    <xf numFmtId="0" fontId="0" fillId="0" borderId="6" xfId="0" applyBorder="1"/>
    <xf numFmtId="0" fontId="0" fillId="0" borderId="7" xfId="0" applyBorder="1"/>
    <xf numFmtId="1" fontId="20" fillId="0" borderId="8" xfId="0" applyNumberFormat="1" applyFont="1" applyBorder="1"/>
    <xf numFmtId="0" fontId="0" fillId="0" borderId="9" xfId="0" applyBorder="1"/>
    <xf numFmtId="1" fontId="20" fillId="0" borderId="10" xfId="0" applyNumberFormat="1" applyFont="1" applyBorder="1"/>
    <xf numFmtId="0" fontId="12" fillId="0" borderId="11" xfId="0" applyFont="1" applyBorder="1"/>
    <xf numFmtId="0" fontId="0" fillId="0" borderId="12" xfId="0" applyBorder="1"/>
    <xf numFmtId="48" fontId="0" fillId="0" borderId="0" xfId="0" applyNumberFormat="1"/>
    <xf numFmtId="0" fontId="0" fillId="5" borderId="4" xfId="0" applyFont="1" applyFill="1" applyBorder="1"/>
    <xf numFmtId="2" fontId="0" fillId="5" borderId="4" xfId="0" applyNumberFormat="1" applyFont="1" applyFill="1" applyBorder="1"/>
    <xf numFmtId="1" fontId="0" fillId="5" borderId="4" xfId="0" applyNumberFormat="1" applyFont="1" applyFill="1" applyBorder="1"/>
    <xf numFmtId="0" fontId="5" fillId="2" borderId="4" xfId="0" applyFont="1" applyFill="1" applyBorder="1"/>
    <xf numFmtId="2" fontId="0" fillId="2" borderId="4" xfId="0" applyNumberFormat="1" applyFill="1" applyBorder="1"/>
    <xf numFmtId="1" fontId="5" fillId="2" borderId="4" xfId="0" applyNumberFormat="1" applyFont="1" applyFill="1" applyBorder="1"/>
    <xf numFmtId="166" fontId="5" fillId="2" borderId="4" xfId="0" applyNumberFormat="1" applyFont="1" applyFill="1" applyBorder="1"/>
    <xf numFmtId="0" fontId="12" fillId="0" borderId="0" xfId="0" applyFont="1" applyAlignment="1">
      <alignment horizontal="right"/>
    </xf>
    <xf numFmtId="2" fontId="12" fillId="0" borderId="0" xfId="0" applyNumberFormat="1" applyFont="1"/>
    <xf numFmtId="0" fontId="20" fillId="0" borderId="0" xfId="0" applyFont="1" applyAlignment="1">
      <alignment horizontal="right"/>
    </xf>
    <xf numFmtId="2" fontId="20" fillId="0" borderId="0" xfId="0" applyNumberFormat="1" applyFont="1" applyFill="1"/>
    <xf numFmtId="0" fontId="0" fillId="0" borderId="0" xfId="0" applyFill="1" applyBorder="1"/>
    <xf numFmtId="2" fontId="5" fillId="0" borderId="0" xfId="0" applyNumberFormat="1" applyFont="1" applyFill="1" applyBorder="1"/>
    <xf numFmtId="0" fontId="0" fillId="7" borderId="0" xfId="0" applyFill="1"/>
    <xf numFmtId="1" fontId="0" fillId="2" borderId="4" xfId="0" applyNumberFormat="1" applyFill="1" applyBorder="1"/>
    <xf numFmtId="166" fontId="0" fillId="2" borderId="4" xfId="0" applyNumberFormat="1" applyFill="1" applyBorder="1"/>
    <xf numFmtId="166" fontId="0" fillId="8" borderId="4" xfId="0" applyNumberFormat="1" applyFill="1" applyBorder="1"/>
    <xf numFmtId="0" fontId="23" fillId="0" borderId="13" xfId="0" applyFont="1" applyBorder="1"/>
    <xf numFmtId="166" fontId="20" fillId="0" borderId="14" xfId="0" applyNumberFormat="1" applyFont="1" applyFill="1" applyBorder="1"/>
    <xf numFmtId="0" fontId="12" fillId="0" borderId="15" xfId="0" applyFont="1" applyBorder="1"/>
    <xf numFmtId="4" fontId="0" fillId="9" borderId="4" xfId="0" applyNumberFormat="1" applyFill="1" applyBorder="1"/>
    <xf numFmtId="169" fontId="5" fillId="3" borderId="13" xfId="0" applyNumberFormat="1" applyFont="1" applyFill="1" applyBorder="1" applyAlignment="1">
      <alignment horizontal="center"/>
    </xf>
    <xf numFmtId="169" fontId="5" fillId="3" borderId="14" xfId="0" applyNumberFormat="1" applyFont="1" applyFill="1" applyBorder="1" applyAlignment="1">
      <alignment horizontal="center"/>
    </xf>
    <xf numFmtId="169" fontId="5" fillId="3" borderId="15" xfId="0" applyNumberFormat="1" applyFont="1" applyFill="1" applyBorder="1" applyAlignment="1">
      <alignment horizontal="center"/>
    </xf>
    <xf numFmtId="169" fontId="0" fillId="0" borderId="0" xfId="0" applyNumberFormat="1"/>
    <xf numFmtId="169" fontId="0" fillId="0" borderId="13" xfId="0" applyNumberFormat="1" applyBorder="1" applyAlignment="1">
      <alignment horizontal="center"/>
    </xf>
    <xf numFmtId="169" fontId="0" fillId="0" borderId="15" xfId="0" applyNumberFormat="1" applyBorder="1" applyAlignment="1">
      <alignment horizontal="center"/>
    </xf>
    <xf numFmtId="169" fontId="0" fillId="9" borderId="2" xfId="0" applyNumberFormat="1" applyFill="1" applyBorder="1"/>
    <xf numFmtId="169" fontId="0" fillId="9" borderId="4" xfId="0" applyNumberFormat="1" applyFill="1" applyBorder="1"/>
    <xf numFmtId="169" fontId="0" fillId="9" borderId="0" xfId="0" applyNumberFormat="1" applyFill="1"/>
    <xf numFmtId="169" fontId="0" fillId="2" borderId="4" xfId="0" applyNumberFormat="1" applyFill="1" applyBorder="1" applyAlignment="1">
      <alignment horizontal="center"/>
    </xf>
    <xf numFmtId="169" fontId="0" fillId="2" borderId="4" xfId="0" applyNumberFormat="1" applyFill="1" applyBorder="1"/>
    <xf numFmtId="169" fontId="0" fillId="0" borderId="0" xfId="0" applyNumberFormat="1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'Motion Profile'!$C$40</c:f>
              <c:strCache>
                <c:ptCount val="1"/>
                <c:pt idx="0">
                  <c:v>velocity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'Motion Profile'!$A$41:$A$1470</c:f>
              <c:numCache>
                <c:formatCode>#,##0.000</c:formatCode>
                <c:ptCount val="143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1.3000000000000001E-2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1.8000000000000002E-2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2.6000000000000002E-2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3.6000000000000004E-2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4.3000000000000003E-2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5.1000000000000004E-2</c:v>
                </c:pt>
                <c:pt idx="52">
                  <c:v>5.2000000000000005E-2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5.9000000000000004E-2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7.1000000000000008E-2</c:v>
                </c:pt>
                <c:pt idx="72">
                  <c:v>7.2000000000000008E-2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8.6000000000000007E-2</c:v>
                </c:pt>
                <c:pt idx="87">
                  <c:v>8.7000000000000008E-2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0.10200000000000001</c:v>
                </c:pt>
                <c:pt idx="103">
                  <c:v>0.10300000000000001</c:v>
                </c:pt>
                <c:pt idx="104">
                  <c:v>0.10400000000000001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0.11800000000000001</c:v>
                </c:pt>
                <c:pt idx="119">
                  <c:v>0.11900000000000001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0.14100000000000001</c:v>
                </c:pt>
                <c:pt idx="142">
                  <c:v>0.14200000000000002</c:v>
                </c:pt>
                <c:pt idx="143">
                  <c:v>0.14300000000000002</c:v>
                </c:pt>
                <c:pt idx="144">
                  <c:v>0.14400000000000002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0.17200000000000001</c:v>
                </c:pt>
                <c:pt idx="173">
                  <c:v>0.17300000000000001</c:v>
                </c:pt>
                <c:pt idx="174">
                  <c:v>0.17400000000000002</c:v>
                </c:pt>
                <c:pt idx="175">
                  <c:v>0.17500000000000002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0.20400000000000001</c:v>
                </c:pt>
                <c:pt idx="205">
                  <c:v>0.20500000000000002</c:v>
                </c:pt>
                <c:pt idx="206">
                  <c:v>0.20600000000000002</c:v>
                </c:pt>
                <c:pt idx="207">
                  <c:v>0.20700000000000002</c:v>
                </c:pt>
                <c:pt idx="208">
                  <c:v>0.20800000000000002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0.23500000000000001</c:v>
                </c:pt>
                <c:pt idx="236">
                  <c:v>0.23600000000000002</c:v>
                </c:pt>
                <c:pt idx="237">
                  <c:v>0.23700000000000002</c:v>
                </c:pt>
                <c:pt idx="238">
                  <c:v>0.23800000000000002</c:v>
                </c:pt>
                <c:pt idx="239">
                  <c:v>0.23900000000000002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0.28200000000000003</c:v>
                </c:pt>
                <c:pt idx="283">
                  <c:v>0.28300000000000003</c:v>
                </c:pt>
                <c:pt idx="284">
                  <c:v>0.28400000000000003</c:v>
                </c:pt>
                <c:pt idx="285">
                  <c:v>0.28500000000000003</c:v>
                </c:pt>
                <c:pt idx="286">
                  <c:v>0.28600000000000003</c:v>
                </c:pt>
                <c:pt idx="287">
                  <c:v>0.28700000000000003</c:v>
                </c:pt>
                <c:pt idx="288">
                  <c:v>0.28800000000000003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0.34400000000000003</c:v>
                </c:pt>
                <c:pt idx="345">
                  <c:v>0.34500000000000003</c:v>
                </c:pt>
                <c:pt idx="346">
                  <c:v>0.34600000000000003</c:v>
                </c:pt>
                <c:pt idx="347">
                  <c:v>0.34700000000000003</c:v>
                </c:pt>
                <c:pt idx="348">
                  <c:v>0.34800000000000003</c:v>
                </c:pt>
                <c:pt idx="349">
                  <c:v>0.34900000000000003</c:v>
                </c:pt>
                <c:pt idx="350">
                  <c:v>0.35000000000000003</c:v>
                </c:pt>
                <c:pt idx="351">
                  <c:v>0.35100000000000003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0.40700000000000003</c:v>
                </c:pt>
                <c:pt idx="408">
                  <c:v>0.40800000000000003</c:v>
                </c:pt>
                <c:pt idx="409">
                  <c:v>0.40900000000000003</c:v>
                </c:pt>
                <c:pt idx="410">
                  <c:v>0.41000000000000003</c:v>
                </c:pt>
                <c:pt idx="411">
                  <c:v>0.41100000000000003</c:v>
                </c:pt>
                <c:pt idx="412">
                  <c:v>0.41200000000000003</c:v>
                </c:pt>
                <c:pt idx="413">
                  <c:v>0.41300000000000003</c:v>
                </c:pt>
                <c:pt idx="414">
                  <c:v>0.41400000000000003</c:v>
                </c:pt>
                <c:pt idx="415">
                  <c:v>0.41500000000000004</c:v>
                </c:pt>
                <c:pt idx="416">
                  <c:v>0.41600000000000004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0.46900000000000003</c:v>
                </c:pt>
                <c:pt idx="470">
                  <c:v>0.47000000000000003</c:v>
                </c:pt>
                <c:pt idx="471">
                  <c:v>0.47100000000000003</c:v>
                </c:pt>
                <c:pt idx="472">
                  <c:v>0.47200000000000003</c:v>
                </c:pt>
                <c:pt idx="473">
                  <c:v>0.47300000000000003</c:v>
                </c:pt>
                <c:pt idx="474">
                  <c:v>0.47400000000000003</c:v>
                </c:pt>
                <c:pt idx="475">
                  <c:v>0.47500000000000003</c:v>
                </c:pt>
                <c:pt idx="476">
                  <c:v>0.47600000000000003</c:v>
                </c:pt>
                <c:pt idx="477">
                  <c:v>0.47700000000000004</c:v>
                </c:pt>
                <c:pt idx="478">
                  <c:v>0.47800000000000004</c:v>
                </c:pt>
                <c:pt idx="479">
                  <c:v>0.47900000000000004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0.56300000000000006</c:v>
                </c:pt>
                <c:pt idx="564">
                  <c:v>0.56400000000000006</c:v>
                </c:pt>
                <c:pt idx="565">
                  <c:v>0.56500000000000006</c:v>
                </c:pt>
                <c:pt idx="566">
                  <c:v>0.56600000000000006</c:v>
                </c:pt>
                <c:pt idx="567">
                  <c:v>0.56700000000000006</c:v>
                </c:pt>
                <c:pt idx="568">
                  <c:v>0.56800000000000006</c:v>
                </c:pt>
                <c:pt idx="569">
                  <c:v>0.56900000000000006</c:v>
                </c:pt>
                <c:pt idx="570">
                  <c:v>0.57000000000000006</c:v>
                </c:pt>
                <c:pt idx="571">
                  <c:v>0.57100000000000006</c:v>
                </c:pt>
                <c:pt idx="572">
                  <c:v>0.57200000000000006</c:v>
                </c:pt>
                <c:pt idx="573">
                  <c:v>0.57300000000000006</c:v>
                </c:pt>
                <c:pt idx="574">
                  <c:v>0.57400000000000007</c:v>
                </c:pt>
                <c:pt idx="575">
                  <c:v>0.57500000000000007</c:v>
                </c:pt>
                <c:pt idx="576">
                  <c:v>0.57600000000000007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0.68800000000000006</c:v>
                </c:pt>
                <c:pt idx="689">
                  <c:v>0.68900000000000006</c:v>
                </c:pt>
                <c:pt idx="690">
                  <c:v>0.69000000000000006</c:v>
                </c:pt>
                <c:pt idx="691">
                  <c:v>0.69100000000000006</c:v>
                </c:pt>
                <c:pt idx="692">
                  <c:v>0.69200000000000006</c:v>
                </c:pt>
                <c:pt idx="693">
                  <c:v>0.69300000000000006</c:v>
                </c:pt>
                <c:pt idx="694">
                  <c:v>0.69400000000000006</c:v>
                </c:pt>
                <c:pt idx="695">
                  <c:v>0.69500000000000006</c:v>
                </c:pt>
                <c:pt idx="696">
                  <c:v>0.69600000000000006</c:v>
                </c:pt>
                <c:pt idx="697">
                  <c:v>0.69700000000000006</c:v>
                </c:pt>
                <c:pt idx="698">
                  <c:v>0.69800000000000006</c:v>
                </c:pt>
                <c:pt idx="699">
                  <c:v>0.69900000000000007</c:v>
                </c:pt>
                <c:pt idx="700">
                  <c:v>0.70000000000000007</c:v>
                </c:pt>
                <c:pt idx="701">
                  <c:v>0.70100000000000007</c:v>
                </c:pt>
                <c:pt idx="702">
                  <c:v>0.70200000000000007</c:v>
                </c:pt>
                <c:pt idx="703">
                  <c:v>0.70300000000000007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0.81300000000000006</c:v>
                </c:pt>
                <c:pt idx="814">
                  <c:v>0.81400000000000006</c:v>
                </c:pt>
                <c:pt idx="815">
                  <c:v>0.81500000000000006</c:v>
                </c:pt>
                <c:pt idx="816">
                  <c:v>0.81600000000000006</c:v>
                </c:pt>
                <c:pt idx="817">
                  <c:v>0.81700000000000006</c:v>
                </c:pt>
                <c:pt idx="818">
                  <c:v>0.81800000000000006</c:v>
                </c:pt>
                <c:pt idx="819">
                  <c:v>0.81900000000000006</c:v>
                </c:pt>
                <c:pt idx="820">
                  <c:v>0.82000000000000006</c:v>
                </c:pt>
                <c:pt idx="821">
                  <c:v>0.82100000000000006</c:v>
                </c:pt>
                <c:pt idx="822">
                  <c:v>0.82200000000000006</c:v>
                </c:pt>
                <c:pt idx="823">
                  <c:v>0.82300000000000006</c:v>
                </c:pt>
                <c:pt idx="824">
                  <c:v>0.82400000000000007</c:v>
                </c:pt>
                <c:pt idx="825">
                  <c:v>0.82500000000000007</c:v>
                </c:pt>
                <c:pt idx="826">
                  <c:v>0.82600000000000007</c:v>
                </c:pt>
                <c:pt idx="827">
                  <c:v>0.82700000000000007</c:v>
                </c:pt>
                <c:pt idx="828">
                  <c:v>0.82800000000000007</c:v>
                </c:pt>
                <c:pt idx="829">
                  <c:v>0.82900000000000007</c:v>
                </c:pt>
                <c:pt idx="830">
                  <c:v>0.83000000000000007</c:v>
                </c:pt>
                <c:pt idx="831">
                  <c:v>0.83100000000000007</c:v>
                </c:pt>
                <c:pt idx="832">
                  <c:v>0.83200000000000007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0.93800000000000006</c:v>
                </c:pt>
                <c:pt idx="939">
                  <c:v>0.93900000000000006</c:v>
                </c:pt>
                <c:pt idx="940">
                  <c:v>0.94000000000000006</c:v>
                </c:pt>
                <c:pt idx="941">
                  <c:v>0.94100000000000006</c:v>
                </c:pt>
                <c:pt idx="942">
                  <c:v>0.94200000000000006</c:v>
                </c:pt>
                <c:pt idx="943">
                  <c:v>0.94300000000000006</c:v>
                </c:pt>
                <c:pt idx="944">
                  <c:v>0.94400000000000006</c:v>
                </c:pt>
                <c:pt idx="945">
                  <c:v>0.94500000000000006</c:v>
                </c:pt>
                <c:pt idx="946">
                  <c:v>0.94600000000000006</c:v>
                </c:pt>
                <c:pt idx="947">
                  <c:v>0.94700000000000006</c:v>
                </c:pt>
                <c:pt idx="948">
                  <c:v>0.94800000000000006</c:v>
                </c:pt>
                <c:pt idx="949">
                  <c:v>0.94900000000000007</c:v>
                </c:pt>
                <c:pt idx="950">
                  <c:v>0.95000000000000007</c:v>
                </c:pt>
                <c:pt idx="951">
                  <c:v>0.95100000000000007</c:v>
                </c:pt>
                <c:pt idx="952">
                  <c:v>0.95200000000000007</c:v>
                </c:pt>
                <c:pt idx="953">
                  <c:v>0.95300000000000007</c:v>
                </c:pt>
                <c:pt idx="954">
                  <c:v>0.95400000000000007</c:v>
                </c:pt>
                <c:pt idx="955">
                  <c:v>0.95500000000000007</c:v>
                </c:pt>
                <c:pt idx="956">
                  <c:v>0.95600000000000007</c:v>
                </c:pt>
                <c:pt idx="957">
                  <c:v>0.95700000000000007</c:v>
                </c:pt>
                <c:pt idx="958">
                  <c:v>0.95800000000000007</c:v>
                </c:pt>
                <c:pt idx="959">
                  <c:v>0.95900000000000007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1.0010000000000001</c:v>
                </c:pt>
                <c:pt idx="1002">
                  <c:v>1.002</c:v>
                </c:pt>
                <c:pt idx="1003">
                  <c:v>1.0030000000000001</c:v>
                </c:pt>
                <c:pt idx="1004">
                  <c:v>1.004</c:v>
                </c:pt>
                <c:pt idx="1005">
                  <c:v>1.0050000000000001</c:v>
                </c:pt>
                <c:pt idx="1006">
                  <c:v>1.006</c:v>
                </c:pt>
                <c:pt idx="1007">
                  <c:v>1.0070000000000001</c:v>
                </c:pt>
                <c:pt idx="1008">
                  <c:v>1.008</c:v>
                </c:pt>
                <c:pt idx="1009">
                  <c:v>1.0090000000000001</c:v>
                </c:pt>
                <c:pt idx="1010">
                  <c:v>1.01</c:v>
                </c:pt>
                <c:pt idx="1011">
                  <c:v>1.0110000000000001</c:v>
                </c:pt>
                <c:pt idx="1012">
                  <c:v>1.012</c:v>
                </c:pt>
                <c:pt idx="1013">
                  <c:v>1.0130000000000001</c:v>
                </c:pt>
                <c:pt idx="1014">
                  <c:v>1.014</c:v>
                </c:pt>
                <c:pt idx="1015">
                  <c:v>1.0150000000000001</c:v>
                </c:pt>
                <c:pt idx="1016">
                  <c:v>1.016</c:v>
                </c:pt>
                <c:pt idx="1017">
                  <c:v>1.0170000000000001</c:v>
                </c:pt>
                <c:pt idx="1018">
                  <c:v>1.018</c:v>
                </c:pt>
                <c:pt idx="1019">
                  <c:v>1.0190000000000001</c:v>
                </c:pt>
                <c:pt idx="1020">
                  <c:v>1.02</c:v>
                </c:pt>
                <c:pt idx="1021">
                  <c:v>1.0210000000000001</c:v>
                </c:pt>
                <c:pt idx="1022">
                  <c:v>1.022</c:v>
                </c:pt>
                <c:pt idx="1023">
                  <c:v>1.0230000000000001</c:v>
                </c:pt>
                <c:pt idx="1024">
                  <c:v>1.024</c:v>
                </c:pt>
                <c:pt idx="1025">
                  <c:v>1.0249999999999999</c:v>
                </c:pt>
                <c:pt idx="1026">
                  <c:v>1.026</c:v>
                </c:pt>
                <c:pt idx="1027">
                  <c:v>1.0269999999999999</c:v>
                </c:pt>
                <c:pt idx="1028">
                  <c:v>1.028</c:v>
                </c:pt>
                <c:pt idx="1029">
                  <c:v>1.0289999999999999</c:v>
                </c:pt>
                <c:pt idx="1030">
                  <c:v>1.03</c:v>
                </c:pt>
                <c:pt idx="1031">
                  <c:v>1.0309999999999999</c:v>
                </c:pt>
                <c:pt idx="1032">
                  <c:v>1.032</c:v>
                </c:pt>
                <c:pt idx="1033">
                  <c:v>1.0329999999999999</c:v>
                </c:pt>
                <c:pt idx="1034">
                  <c:v>1.034</c:v>
                </c:pt>
                <c:pt idx="1035">
                  <c:v>1.0349999999999999</c:v>
                </c:pt>
                <c:pt idx="1036">
                  <c:v>1.036</c:v>
                </c:pt>
                <c:pt idx="1037">
                  <c:v>1.0369999999999999</c:v>
                </c:pt>
                <c:pt idx="1038">
                  <c:v>1.038</c:v>
                </c:pt>
                <c:pt idx="1039">
                  <c:v>1.0389999999999999</c:v>
                </c:pt>
                <c:pt idx="1040">
                  <c:v>1.04</c:v>
                </c:pt>
                <c:pt idx="1041">
                  <c:v>1.0409999999999999</c:v>
                </c:pt>
                <c:pt idx="1042">
                  <c:v>1.042</c:v>
                </c:pt>
                <c:pt idx="1043">
                  <c:v>1.0429999999999999</c:v>
                </c:pt>
                <c:pt idx="1044">
                  <c:v>1.044</c:v>
                </c:pt>
                <c:pt idx="1045">
                  <c:v>1.0449999999999999</c:v>
                </c:pt>
                <c:pt idx="1046">
                  <c:v>1.046</c:v>
                </c:pt>
                <c:pt idx="1047">
                  <c:v>1.0469999999999999</c:v>
                </c:pt>
                <c:pt idx="1048">
                  <c:v>1.048</c:v>
                </c:pt>
                <c:pt idx="1049">
                  <c:v>1.0489999999999999</c:v>
                </c:pt>
                <c:pt idx="1050">
                  <c:v>1.05</c:v>
                </c:pt>
                <c:pt idx="1051">
                  <c:v>1.0509999999999999</c:v>
                </c:pt>
                <c:pt idx="1052">
                  <c:v>1.052</c:v>
                </c:pt>
                <c:pt idx="1053">
                  <c:v>1.0529999999999999</c:v>
                </c:pt>
                <c:pt idx="1054">
                  <c:v>1.054</c:v>
                </c:pt>
                <c:pt idx="1055">
                  <c:v>1.0549999999999999</c:v>
                </c:pt>
                <c:pt idx="1056">
                  <c:v>1.056</c:v>
                </c:pt>
                <c:pt idx="1057">
                  <c:v>1.0569999999999999</c:v>
                </c:pt>
                <c:pt idx="1058">
                  <c:v>1.0580000000000001</c:v>
                </c:pt>
                <c:pt idx="1059">
                  <c:v>1.0589999999999999</c:v>
                </c:pt>
                <c:pt idx="1060">
                  <c:v>1.06</c:v>
                </c:pt>
                <c:pt idx="1061">
                  <c:v>1.0609999999999999</c:v>
                </c:pt>
                <c:pt idx="1062">
                  <c:v>1.0620000000000001</c:v>
                </c:pt>
                <c:pt idx="1063">
                  <c:v>1.0629999999999999</c:v>
                </c:pt>
                <c:pt idx="1064">
                  <c:v>1.0640000000000001</c:v>
                </c:pt>
                <c:pt idx="1065">
                  <c:v>1.0649999999999999</c:v>
                </c:pt>
                <c:pt idx="1066">
                  <c:v>1.0660000000000001</c:v>
                </c:pt>
                <c:pt idx="1067">
                  <c:v>1.0669999999999999</c:v>
                </c:pt>
                <c:pt idx="1068">
                  <c:v>1.0680000000000001</c:v>
                </c:pt>
                <c:pt idx="1069">
                  <c:v>1.069</c:v>
                </c:pt>
                <c:pt idx="1070">
                  <c:v>1.07</c:v>
                </c:pt>
                <c:pt idx="1071">
                  <c:v>1.071</c:v>
                </c:pt>
                <c:pt idx="1072">
                  <c:v>1.0720000000000001</c:v>
                </c:pt>
                <c:pt idx="1073">
                  <c:v>1.073</c:v>
                </c:pt>
                <c:pt idx="1074">
                  <c:v>1.0740000000000001</c:v>
                </c:pt>
                <c:pt idx="1075">
                  <c:v>1.075</c:v>
                </c:pt>
                <c:pt idx="1076">
                  <c:v>1.0760000000000001</c:v>
                </c:pt>
                <c:pt idx="1077">
                  <c:v>1.077</c:v>
                </c:pt>
                <c:pt idx="1078">
                  <c:v>1.0780000000000001</c:v>
                </c:pt>
                <c:pt idx="1079">
                  <c:v>1.079</c:v>
                </c:pt>
                <c:pt idx="1080">
                  <c:v>1.08</c:v>
                </c:pt>
                <c:pt idx="1081">
                  <c:v>1.081</c:v>
                </c:pt>
                <c:pt idx="1082">
                  <c:v>1.0820000000000001</c:v>
                </c:pt>
                <c:pt idx="1083">
                  <c:v>1.083</c:v>
                </c:pt>
                <c:pt idx="1084">
                  <c:v>1.0840000000000001</c:v>
                </c:pt>
                <c:pt idx="1085">
                  <c:v>1.085</c:v>
                </c:pt>
                <c:pt idx="1086">
                  <c:v>1.0860000000000001</c:v>
                </c:pt>
                <c:pt idx="1087">
                  <c:v>1.087</c:v>
                </c:pt>
                <c:pt idx="1088">
                  <c:v>1.0880000000000001</c:v>
                </c:pt>
                <c:pt idx="1089">
                  <c:v>1.089</c:v>
                </c:pt>
                <c:pt idx="1090">
                  <c:v>1.0900000000000001</c:v>
                </c:pt>
                <c:pt idx="1091">
                  <c:v>1.091</c:v>
                </c:pt>
                <c:pt idx="1092">
                  <c:v>1.0920000000000001</c:v>
                </c:pt>
                <c:pt idx="1093">
                  <c:v>1.093</c:v>
                </c:pt>
                <c:pt idx="1094">
                  <c:v>1.0940000000000001</c:v>
                </c:pt>
                <c:pt idx="1095">
                  <c:v>1.095</c:v>
                </c:pt>
                <c:pt idx="1096">
                  <c:v>1.0960000000000001</c:v>
                </c:pt>
                <c:pt idx="1097">
                  <c:v>1.097</c:v>
                </c:pt>
                <c:pt idx="1098">
                  <c:v>1.0980000000000001</c:v>
                </c:pt>
                <c:pt idx="1099">
                  <c:v>1.099</c:v>
                </c:pt>
                <c:pt idx="1100">
                  <c:v>1.1000000000000001</c:v>
                </c:pt>
                <c:pt idx="1101">
                  <c:v>1.101</c:v>
                </c:pt>
                <c:pt idx="1102">
                  <c:v>1.1020000000000001</c:v>
                </c:pt>
                <c:pt idx="1103">
                  <c:v>1.103</c:v>
                </c:pt>
                <c:pt idx="1104">
                  <c:v>1.1040000000000001</c:v>
                </c:pt>
                <c:pt idx="1105">
                  <c:v>1.105</c:v>
                </c:pt>
                <c:pt idx="1106">
                  <c:v>1.1060000000000001</c:v>
                </c:pt>
                <c:pt idx="1107">
                  <c:v>1.107</c:v>
                </c:pt>
                <c:pt idx="1108">
                  <c:v>1.1080000000000001</c:v>
                </c:pt>
                <c:pt idx="1109">
                  <c:v>1.109</c:v>
                </c:pt>
                <c:pt idx="1110">
                  <c:v>1.1100000000000001</c:v>
                </c:pt>
                <c:pt idx="1111">
                  <c:v>1.111</c:v>
                </c:pt>
                <c:pt idx="1112">
                  <c:v>1.1120000000000001</c:v>
                </c:pt>
                <c:pt idx="1113">
                  <c:v>1.113</c:v>
                </c:pt>
                <c:pt idx="1114">
                  <c:v>1.1140000000000001</c:v>
                </c:pt>
                <c:pt idx="1115">
                  <c:v>1.115</c:v>
                </c:pt>
                <c:pt idx="1116">
                  <c:v>1.1160000000000001</c:v>
                </c:pt>
                <c:pt idx="1117">
                  <c:v>1.117</c:v>
                </c:pt>
                <c:pt idx="1118">
                  <c:v>1.1180000000000001</c:v>
                </c:pt>
                <c:pt idx="1119">
                  <c:v>1.119</c:v>
                </c:pt>
                <c:pt idx="1120">
                  <c:v>1.1200000000000001</c:v>
                </c:pt>
                <c:pt idx="1121">
                  <c:v>1.121</c:v>
                </c:pt>
                <c:pt idx="1122">
                  <c:v>1.1220000000000001</c:v>
                </c:pt>
                <c:pt idx="1123">
                  <c:v>1.123</c:v>
                </c:pt>
                <c:pt idx="1124">
                  <c:v>1.1240000000000001</c:v>
                </c:pt>
                <c:pt idx="1125">
                  <c:v>1.125</c:v>
                </c:pt>
                <c:pt idx="1126">
                  <c:v>1.1260000000000001</c:v>
                </c:pt>
                <c:pt idx="1127">
                  <c:v>1.127</c:v>
                </c:pt>
                <c:pt idx="1128">
                  <c:v>1.1280000000000001</c:v>
                </c:pt>
                <c:pt idx="1129">
                  <c:v>1.129</c:v>
                </c:pt>
                <c:pt idx="1130">
                  <c:v>1.1300000000000001</c:v>
                </c:pt>
                <c:pt idx="1131">
                  <c:v>1.131</c:v>
                </c:pt>
                <c:pt idx="1132">
                  <c:v>1.1320000000000001</c:v>
                </c:pt>
                <c:pt idx="1133">
                  <c:v>1.133</c:v>
                </c:pt>
                <c:pt idx="1134">
                  <c:v>1.1340000000000001</c:v>
                </c:pt>
                <c:pt idx="1135">
                  <c:v>1.135</c:v>
                </c:pt>
                <c:pt idx="1136">
                  <c:v>1.1360000000000001</c:v>
                </c:pt>
                <c:pt idx="1137">
                  <c:v>1.137</c:v>
                </c:pt>
                <c:pt idx="1138">
                  <c:v>1.1380000000000001</c:v>
                </c:pt>
                <c:pt idx="1139">
                  <c:v>1.139</c:v>
                </c:pt>
                <c:pt idx="1140">
                  <c:v>1.1400000000000001</c:v>
                </c:pt>
                <c:pt idx="1141">
                  <c:v>1.141</c:v>
                </c:pt>
                <c:pt idx="1142">
                  <c:v>1.1420000000000001</c:v>
                </c:pt>
                <c:pt idx="1143">
                  <c:v>1.143</c:v>
                </c:pt>
                <c:pt idx="1144">
                  <c:v>1.1440000000000001</c:v>
                </c:pt>
                <c:pt idx="1145">
                  <c:v>1.145</c:v>
                </c:pt>
                <c:pt idx="1146">
                  <c:v>1.1460000000000001</c:v>
                </c:pt>
                <c:pt idx="1147">
                  <c:v>1.147</c:v>
                </c:pt>
                <c:pt idx="1148">
                  <c:v>1.1480000000000001</c:v>
                </c:pt>
                <c:pt idx="1149">
                  <c:v>1.149</c:v>
                </c:pt>
                <c:pt idx="1150">
                  <c:v>1.1500000000000001</c:v>
                </c:pt>
                <c:pt idx="1151">
                  <c:v>1.151</c:v>
                </c:pt>
                <c:pt idx="1152">
                  <c:v>1.1520000000000001</c:v>
                </c:pt>
                <c:pt idx="1153">
                  <c:v>1.153</c:v>
                </c:pt>
                <c:pt idx="1154">
                  <c:v>1.1539999999999999</c:v>
                </c:pt>
                <c:pt idx="1155">
                  <c:v>1.155</c:v>
                </c:pt>
                <c:pt idx="1156">
                  <c:v>1.1559999999999999</c:v>
                </c:pt>
                <c:pt idx="1157">
                  <c:v>1.157</c:v>
                </c:pt>
                <c:pt idx="1158">
                  <c:v>1.1579999999999999</c:v>
                </c:pt>
                <c:pt idx="1159">
                  <c:v>1.159</c:v>
                </c:pt>
                <c:pt idx="1160">
                  <c:v>1.1599999999999999</c:v>
                </c:pt>
                <c:pt idx="1161">
                  <c:v>1.161</c:v>
                </c:pt>
                <c:pt idx="1162">
                  <c:v>1.1619999999999999</c:v>
                </c:pt>
                <c:pt idx="1163">
                  <c:v>1.163</c:v>
                </c:pt>
                <c:pt idx="1164">
                  <c:v>1.1639999999999999</c:v>
                </c:pt>
                <c:pt idx="1165">
                  <c:v>1.165</c:v>
                </c:pt>
                <c:pt idx="1166">
                  <c:v>1.1659999999999999</c:v>
                </c:pt>
                <c:pt idx="1167">
                  <c:v>1.167</c:v>
                </c:pt>
                <c:pt idx="1168">
                  <c:v>1.1679999999999999</c:v>
                </c:pt>
                <c:pt idx="1169">
                  <c:v>1.169</c:v>
                </c:pt>
                <c:pt idx="1170">
                  <c:v>1.17</c:v>
                </c:pt>
                <c:pt idx="1171">
                  <c:v>1.171</c:v>
                </c:pt>
                <c:pt idx="1172">
                  <c:v>1.1719999999999999</c:v>
                </c:pt>
                <c:pt idx="1173">
                  <c:v>1.173</c:v>
                </c:pt>
                <c:pt idx="1174">
                  <c:v>1.1739999999999999</c:v>
                </c:pt>
                <c:pt idx="1175">
                  <c:v>1.175</c:v>
                </c:pt>
                <c:pt idx="1176">
                  <c:v>1.1759999999999999</c:v>
                </c:pt>
                <c:pt idx="1177">
                  <c:v>1.177</c:v>
                </c:pt>
                <c:pt idx="1178">
                  <c:v>1.1779999999999999</c:v>
                </c:pt>
                <c:pt idx="1179">
                  <c:v>1.179</c:v>
                </c:pt>
                <c:pt idx="1180">
                  <c:v>1.18</c:v>
                </c:pt>
                <c:pt idx="1181">
                  <c:v>1.181</c:v>
                </c:pt>
                <c:pt idx="1182">
                  <c:v>1.1819999999999999</c:v>
                </c:pt>
                <c:pt idx="1183">
                  <c:v>1.1830000000000001</c:v>
                </c:pt>
                <c:pt idx="1184">
                  <c:v>1.1839999999999999</c:v>
                </c:pt>
                <c:pt idx="1185">
                  <c:v>1.1850000000000001</c:v>
                </c:pt>
                <c:pt idx="1186">
                  <c:v>1.1859999999999999</c:v>
                </c:pt>
                <c:pt idx="1187">
                  <c:v>1.1870000000000001</c:v>
                </c:pt>
                <c:pt idx="1188">
                  <c:v>1.1879999999999999</c:v>
                </c:pt>
                <c:pt idx="1189">
                  <c:v>1.1890000000000001</c:v>
                </c:pt>
                <c:pt idx="1190">
                  <c:v>1.19</c:v>
                </c:pt>
                <c:pt idx="1191">
                  <c:v>1.1910000000000001</c:v>
                </c:pt>
                <c:pt idx="1192">
                  <c:v>1.1919999999999999</c:v>
                </c:pt>
                <c:pt idx="1193">
                  <c:v>1.1930000000000001</c:v>
                </c:pt>
                <c:pt idx="1194">
                  <c:v>1.194</c:v>
                </c:pt>
                <c:pt idx="1195">
                  <c:v>1.1950000000000001</c:v>
                </c:pt>
                <c:pt idx="1196">
                  <c:v>1.196</c:v>
                </c:pt>
                <c:pt idx="1197">
                  <c:v>1.1970000000000001</c:v>
                </c:pt>
                <c:pt idx="1198">
                  <c:v>1.198</c:v>
                </c:pt>
                <c:pt idx="1199">
                  <c:v>1.1990000000000001</c:v>
                </c:pt>
                <c:pt idx="1200">
                  <c:v>1.2</c:v>
                </c:pt>
                <c:pt idx="1201">
                  <c:v>1.2010000000000001</c:v>
                </c:pt>
                <c:pt idx="1202">
                  <c:v>1.202</c:v>
                </c:pt>
                <c:pt idx="1203">
                  <c:v>1.2030000000000001</c:v>
                </c:pt>
                <c:pt idx="1204">
                  <c:v>1.204</c:v>
                </c:pt>
                <c:pt idx="1205">
                  <c:v>1.2050000000000001</c:v>
                </c:pt>
                <c:pt idx="1206">
                  <c:v>1.206</c:v>
                </c:pt>
                <c:pt idx="1207">
                  <c:v>1.2070000000000001</c:v>
                </c:pt>
                <c:pt idx="1208">
                  <c:v>1.208</c:v>
                </c:pt>
                <c:pt idx="1209">
                  <c:v>1.2090000000000001</c:v>
                </c:pt>
                <c:pt idx="1210">
                  <c:v>1.21</c:v>
                </c:pt>
                <c:pt idx="1211">
                  <c:v>1.2110000000000001</c:v>
                </c:pt>
                <c:pt idx="1212">
                  <c:v>1.212</c:v>
                </c:pt>
                <c:pt idx="1213">
                  <c:v>1.2130000000000001</c:v>
                </c:pt>
                <c:pt idx="1214">
                  <c:v>1.214</c:v>
                </c:pt>
                <c:pt idx="1215">
                  <c:v>1.2150000000000001</c:v>
                </c:pt>
                <c:pt idx="1216">
                  <c:v>1.216</c:v>
                </c:pt>
                <c:pt idx="1217">
                  <c:v>1.2170000000000001</c:v>
                </c:pt>
                <c:pt idx="1218">
                  <c:v>1.218</c:v>
                </c:pt>
                <c:pt idx="1219">
                  <c:v>1.2190000000000001</c:v>
                </c:pt>
                <c:pt idx="1220">
                  <c:v>1.22</c:v>
                </c:pt>
                <c:pt idx="1221">
                  <c:v>1.2210000000000001</c:v>
                </c:pt>
                <c:pt idx="1222">
                  <c:v>1.222</c:v>
                </c:pt>
                <c:pt idx="1223">
                  <c:v>1.2230000000000001</c:v>
                </c:pt>
                <c:pt idx="1224">
                  <c:v>1.224</c:v>
                </c:pt>
                <c:pt idx="1225">
                  <c:v>1.2250000000000001</c:v>
                </c:pt>
                <c:pt idx="1226">
                  <c:v>1.226</c:v>
                </c:pt>
                <c:pt idx="1227">
                  <c:v>1.2270000000000001</c:v>
                </c:pt>
                <c:pt idx="1228">
                  <c:v>1.228</c:v>
                </c:pt>
                <c:pt idx="1229">
                  <c:v>1.2290000000000001</c:v>
                </c:pt>
                <c:pt idx="1230">
                  <c:v>1.23</c:v>
                </c:pt>
                <c:pt idx="1231">
                  <c:v>1.2310000000000001</c:v>
                </c:pt>
                <c:pt idx="1232">
                  <c:v>1.232</c:v>
                </c:pt>
                <c:pt idx="1233">
                  <c:v>1.2330000000000001</c:v>
                </c:pt>
                <c:pt idx="1234">
                  <c:v>1.234</c:v>
                </c:pt>
                <c:pt idx="1235">
                  <c:v>1.2350000000000001</c:v>
                </c:pt>
                <c:pt idx="1236">
                  <c:v>1.236</c:v>
                </c:pt>
                <c:pt idx="1237">
                  <c:v>1.2370000000000001</c:v>
                </c:pt>
                <c:pt idx="1238">
                  <c:v>1.238</c:v>
                </c:pt>
                <c:pt idx="1239">
                  <c:v>1.2390000000000001</c:v>
                </c:pt>
                <c:pt idx="1240">
                  <c:v>1.24</c:v>
                </c:pt>
                <c:pt idx="1241">
                  <c:v>1.2410000000000001</c:v>
                </c:pt>
                <c:pt idx="1242">
                  <c:v>1.242</c:v>
                </c:pt>
                <c:pt idx="1243">
                  <c:v>1.2430000000000001</c:v>
                </c:pt>
                <c:pt idx="1244">
                  <c:v>1.244</c:v>
                </c:pt>
                <c:pt idx="1245">
                  <c:v>1.2450000000000001</c:v>
                </c:pt>
                <c:pt idx="1246">
                  <c:v>1.246</c:v>
                </c:pt>
                <c:pt idx="1247">
                  <c:v>1.2470000000000001</c:v>
                </c:pt>
                <c:pt idx="1248">
                  <c:v>1.248</c:v>
                </c:pt>
                <c:pt idx="1249">
                  <c:v>1.2490000000000001</c:v>
                </c:pt>
                <c:pt idx="1250">
                  <c:v>1.25</c:v>
                </c:pt>
                <c:pt idx="1251">
                  <c:v>1.2510000000000001</c:v>
                </c:pt>
                <c:pt idx="1252">
                  <c:v>1.252</c:v>
                </c:pt>
                <c:pt idx="1253">
                  <c:v>1.2530000000000001</c:v>
                </c:pt>
                <c:pt idx="1254">
                  <c:v>1.254</c:v>
                </c:pt>
                <c:pt idx="1255">
                  <c:v>1.2550000000000001</c:v>
                </c:pt>
                <c:pt idx="1256">
                  <c:v>1.256</c:v>
                </c:pt>
                <c:pt idx="1257">
                  <c:v>1.2570000000000001</c:v>
                </c:pt>
                <c:pt idx="1258">
                  <c:v>1.258</c:v>
                </c:pt>
                <c:pt idx="1259">
                  <c:v>1.2590000000000001</c:v>
                </c:pt>
                <c:pt idx="1260">
                  <c:v>1.26</c:v>
                </c:pt>
                <c:pt idx="1261">
                  <c:v>1.2610000000000001</c:v>
                </c:pt>
                <c:pt idx="1262">
                  <c:v>1.262</c:v>
                </c:pt>
                <c:pt idx="1263">
                  <c:v>1.2630000000000001</c:v>
                </c:pt>
                <c:pt idx="1264">
                  <c:v>1.264</c:v>
                </c:pt>
                <c:pt idx="1265">
                  <c:v>1.2650000000000001</c:v>
                </c:pt>
                <c:pt idx="1266">
                  <c:v>1.266</c:v>
                </c:pt>
                <c:pt idx="1267">
                  <c:v>1.2670000000000001</c:v>
                </c:pt>
                <c:pt idx="1268">
                  <c:v>1.268</c:v>
                </c:pt>
                <c:pt idx="1269">
                  <c:v>1.2690000000000001</c:v>
                </c:pt>
                <c:pt idx="1270">
                  <c:v>1.27</c:v>
                </c:pt>
                <c:pt idx="1271">
                  <c:v>1.2710000000000001</c:v>
                </c:pt>
                <c:pt idx="1272">
                  <c:v>1.272</c:v>
                </c:pt>
                <c:pt idx="1273">
                  <c:v>1.2730000000000001</c:v>
                </c:pt>
                <c:pt idx="1274">
                  <c:v>1.274</c:v>
                </c:pt>
                <c:pt idx="1275">
                  <c:v>1.2750000000000001</c:v>
                </c:pt>
                <c:pt idx="1276">
                  <c:v>1.276</c:v>
                </c:pt>
                <c:pt idx="1277">
                  <c:v>1.2770000000000001</c:v>
                </c:pt>
                <c:pt idx="1278">
                  <c:v>1.278</c:v>
                </c:pt>
                <c:pt idx="1279">
                  <c:v>1.2790000000000001</c:v>
                </c:pt>
                <c:pt idx="1280">
                  <c:v>1.28</c:v>
                </c:pt>
                <c:pt idx="1281">
                  <c:v>1.2809999999999999</c:v>
                </c:pt>
                <c:pt idx="1282">
                  <c:v>1.282</c:v>
                </c:pt>
                <c:pt idx="1283">
                  <c:v>1.2829999999999999</c:v>
                </c:pt>
                <c:pt idx="1284">
                  <c:v>1.284</c:v>
                </c:pt>
                <c:pt idx="1285">
                  <c:v>1.2849999999999999</c:v>
                </c:pt>
                <c:pt idx="1286">
                  <c:v>1.286</c:v>
                </c:pt>
                <c:pt idx="1287">
                  <c:v>1.2869999999999999</c:v>
                </c:pt>
                <c:pt idx="1288">
                  <c:v>1.288</c:v>
                </c:pt>
                <c:pt idx="1289">
                  <c:v>1.2889999999999999</c:v>
                </c:pt>
                <c:pt idx="1290">
                  <c:v>1.29</c:v>
                </c:pt>
                <c:pt idx="1291">
                  <c:v>1.2909999999999999</c:v>
                </c:pt>
                <c:pt idx="1292">
                  <c:v>1.292</c:v>
                </c:pt>
                <c:pt idx="1293">
                  <c:v>1.2929999999999999</c:v>
                </c:pt>
                <c:pt idx="1294">
                  <c:v>1.294</c:v>
                </c:pt>
                <c:pt idx="1295">
                  <c:v>1.2949999999999999</c:v>
                </c:pt>
                <c:pt idx="1296">
                  <c:v>1.296</c:v>
                </c:pt>
                <c:pt idx="1297">
                  <c:v>1.2969999999999999</c:v>
                </c:pt>
                <c:pt idx="1298">
                  <c:v>1.298</c:v>
                </c:pt>
                <c:pt idx="1299">
                  <c:v>1.2989999999999999</c:v>
                </c:pt>
                <c:pt idx="1300">
                  <c:v>1.3</c:v>
                </c:pt>
                <c:pt idx="1301">
                  <c:v>1.3009999999999999</c:v>
                </c:pt>
                <c:pt idx="1302">
                  <c:v>1.302</c:v>
                </c:pt>
                <c:pt idx="1303">
                  <c:v>1.3029999999999999</c:v>
                </c:pt>
                <c:pt idx="1304">
                  <c:v>1.304</c:v>
                </c:pt>
                <c:pt idx="1305">
                  <c:v>1.3049999999999999</c:v>
                </c:pt>
                <c:pt idx="1306">
                  <c:v>1.306</c:v>
                </c:pt>
                <c:pt idx="1307">
                  <c:v>1.3069999999999999</c:v>
                </c:pt>
                <c:pt idx="1308">
                  <c:v>1.3080000000000001</c:v>
                </c:pt>
                <c:pt idx="1309">
                  <c:v>1.3089999999999999</c:v>
                </c:pt>
                <c:pt idx="1310">
                  <c:v>1.31</c:v>
                </c:pt>
                <c:pt idx="1311">
                  <c:v>1.3109999999999999</c:v>
                </c:pt>
                <c:pt idx="1312">
                  <c:v>1.3120000000000001</c:v>
                </c:pt>
                <c:pt idx="1313">
                  <c:v>1.3129999999999999</c:v>
                </c:pt>
                <c:pt idx="1314">
                  <c:v>1.3140000000000001</c:v>
                </c:pt>
                <c:pt idx="1315">
                  <c:v>1.3149999999999999</c:v>
                </c:pt>
                <c:pt idx="1316">
                  <c:v>1.3160000000000001</c:v>
                </c:pt>
                <c:pt idx="1317">
                  <c:v>1.3169999999999999</c:v>
                </c:pt>
                <c:pt idx="1318">
                  <c:v>1.3180000000000001</c:v>
                </c:pt>
                <c:pt idx="1319">
                  <c:v>1.319</c:v>
                </c:pt>
                <c:pt idx="1320">
                  <c:v>1.32</c:v>
                </c:pt>
                <c:pt idx="1321">
                  <c:v>1.321</c:v>
                </c:pt>
                <c:pt idx="1322">
                  <c:v>1.3220000000000001</c:v>
                </c:pt>
                <c:pt idx="1323">
                  <c:v>1.323</c:v>
                </c:pt>
                <c:pt idx="1324">
                  <c:v>1.3240000000000001</c:v>
                </c:pt>
                <c:pt idx="1325">
                  <c:v>1.325</c:v>
                </c:pt>
                <c:pt idx="1326">
                  <c:v>1.3260000000000001</c:v>
                </c:pt>
                <c:pt idx="1327">
                  <c:v>1.327</c:v>
                </c:pt>
                <c:pt idx="1328">
                  <c:v>1.3280000000000001</c:v>
                </c:pt>
                <c:pt idx="1329">
                  <c:v>1.329</c:v>
                </c:pt>
                <c:pt idx="1330">
                  <c:v>1.33</c:v>
                </c:pt>
                <c:pt idx="1331">
                  <c:v>1.331</c:v>
                </c:pt>
                <c:pt idx="1332">
                  <c:v>1.3320000000000001</c:v>
                </c:pt>
                <c:pt idx="1333">
                  <c:v>1.333</c:v>
                </c:pt>
                <c:pt idx="1334">
                  <c:v>1.3340000000000001</c:v>
                </c:pt>
                <c:pt idx="1335">
                  <c:v>1.335</c:v>
                </c:pt>
                <c:pt idx="1336">
                  <c:v>1.3360000000000001</c:v>
                </c:pt>
                <c:pt idx="1337">
                  <c:v>1.337</c:v>
                </c:pt>
                <c:pt idx="1338">
                  <c:v>1.3380000000000001</c:v>
                </c:pt>
                <c:pt idx="1339">
                  <c:v>1.339</c:v>
                </c:pt>
                <c:pt idx="1340">
                  <c:v>1.34</c:v>
                </c:pt>
                <c:pt idx="1341">
                  <c:v>1.341</c:v>
                </c:pt>
                <c:pt idx="1342">
                  <c:v>1.3420000000000001</c:v>
                </c:pt>
                <c:pt idx="1343">
                  <c:v>1.343</c:v>
                </c:pt>
                <c:pt idx="1344">
                  <c:v>1.3440000000000001</c:v>
                </c:pt>
                <c:pt idx="1345">
                  <c:v>1.345</c:v>
                </c:pt>
                <c:pt idx="1346">
                  <c:v>1.3460000000000001</c:v>
                </c:pt>
                <c:pt idx="1347">
                  <c:v>1.347</c:v>
                </c:pt>
                <c:pt idx="1348">
                  <c:v>1.3480000000000001</c:v>
                </c:pt>
                <c:pt idx="1349">
                  <c:v>1.349</c:v>
                </c:pt>
                <c:pt idx="1350">
                  <c:v>1.35</c:v>
                </c:pt>
                <c:pt idx="1351">
                  <c:v>1.351</c:v>
                </c:pt>
                <c:pt idx="1352">
                  <c:v>1.3520000000000001</c:v>
                </c:pt>
                <c:pt idx="1353">
                  <c:v>1.353</c:v>
                </c:pt>
                <c:pt idx="1354">
                  <c:v>1.3540000000000001</c:v>
                </c:pt>
                <c:pt idx="1355">
                  <c:v>1.355</c:v>
                </c:pt>
                <c:pt idx="1356">
                  <c:v>1.3560000000000001</c:v>
                </c:pt>
                <c:pt idx="1357">
                  <c:v>1.357</c:v>
                </c:pt>
                <c:pt idx="1358">
                  <c:v>1.3580000000000001</c:v>
                </c:pt>
                <c:pt idx="1359">
                  <c:v>1.359</c:v>
                </c:pt>
                <c:pt idx="1360">
                  <c:v>1.36</c:v>
                </c:pt>
                <c:pt idx="1361">
                  <c:v>1.361</c:v>
                </c:pt>
                <c:pt idx="1362">
                  <c:v>1.3620000000000001</c:v>
                </c:pt>
                <c:pt idx="1363">
                  <c:v>1.363</c:v>
                </c:pt>
                <c:pt idx="1364">
                  <c:v>1.3640000000000001</c:v>
                </c:pt>
                <c:pt idx="1365">
                  <c:v>1.365</c:v>
                </c:pt>
                <c:pt idx="1366">
                  <c:v>1.3660000000000001</c:v>
                </c:pt>
                <c:pt idx="1367">
                  <c:v>1.367</c:v>
                </c:pt>
                <c:pt idx="1368">
                  <c:v>1.3680000000000001</c:v>
                </c:pt>
                <c:pt idx="1369">
                  <c:v>1.369</c:v>
                </c:pt>
                <c:pt idx="1370">
                  <c:v>1.37</c:v>
                </c:pt>
                <c:pt idx="1371">
                  <c:v>1.371</c:v>
                </c:pt>
                <c:pt idx="1372">
                  <c:v>1.3720000000000001</c:v>
                </c:pt>
                <c:pt idx="1373">
                  <c:v>1.373</c:v>
                </c:pt>
                <c:pt idx="1374">
                  <c:v>1.3740000000000001</c:v>
                </c:pt>
                <c:pt idx="1375">
                  <c:v>1.375</c:v>
                </c:pt>
                <c:pt idx="1376">
                  <c:v>1.3760000000000001</c:v>
                </c:pt>
                <c:pt idx="1377">
                  <c:v>1.377</c:v>
                </c:pt>
                <c:pt idx="1378">
                  <c:v>1.3780000000000001</c:v>
                </c:pt>
                <c:pt idx="1379">
                  <c:v>1.379</c:v>
                </c:pt>
                <c:pt idx="1380">
                  <c:v>1.3800000000000001</c:v>
                </c:pt>
                <c:pt idx="1381">
                  <c:v>1.381</c:v>
                </c:pt>
                <c:pt idx="1382">
                  <c:v>1.3820000000000001</c:v>
                </c:pt>
                <c:pt idx="1383">
                  <c:v>1.383</c:v>
                </c:pt>
                <c:pt idx="1384">
                  <c:v>1.3840000000000001</c:v>
                </c:pt>
                <c:pt idx="1385">
                  <c:v>1.385</c:v>
                </c:pt>
                <c:pt idx="1386">
                  <c:v>1.3860000000000001</c:v>
                </c:pt>
                <c:pt idx="1387">
                  <c:v>1.387</c:v>
                </c:pt>
                <c:pt idx="1388">
                  <c:v>1.3880000000000001</c:v>
                </c:pt>
                <c:pt idx="1389">
                  <c:v>1.389</c:v>
                </c:pt>
                <c:pt idx="1390">
                  <c:v>1.3900000000000001</c:v>
                </c:pt>
                <c:pt idx="1391">
                  <c:v>1.391</c:v>
                </c:pt>
                <c:pt idx="1392">
                  <c:v>1.3920000000000001</c:v>
                </c:pt>
                <c:pt idx="1393">
                  <c:v>1.393</c:v>
                </c:pt>
                <c:pt idx="1394">
                  <c:v>1.3940000000000001</c:v>
                </c:pt>
                <c:pt idx="1395">
                  <c:v>1.395</c:v>
                </c:pt>
                <c:pt idx="1396">
                  <c:v>1.3960000000000001</c:v>
                </c:pt>
                <c:pt idx="1397">
                  <c:v>1.397</c:v>
                </c:pt>
                <c:pt idx="1398">
                  <c:v>1.3980000000000001</c:v>
                </c:pt>
                <c:pt idx="1399">
                  <c:v>1.399</c:v>
                </c:pt>
                <c:pt idx="1400">
                  <c:v>1.4000000000000001</c:v>
                </c:pt>
                <c:pt idx="1401">
                  <c:v>1.401</c:v>
                </c:pt>
                <c:pt idx="1402">
                  <c:v>1.4020000000000001</c:v>
                </c:pt>
                <c:pt idx="1403">
                  <c:v>1.403</c:v>
                </c:pt>
                <c:pt idx="1404">
                  <c:v>1.4040000000000001</c:v>
                </c:pt>
                <c:pt idx="1405">
                  <c:v>1.405</c:v>
                </c:pt>
                <c:pt idx="1406">
                  <c:v>1.4060000000000001</c:v>
                </c:pt>
                <c:pt idx="1407">
                  <c:v>1.407</c:v>
                </c:pt>
                <c:pt idx="1408">
                  <c:v>1.4079999999999999</c:v>
                </c:pt>
                <c:pt idx="1409">
                  <c:v>1.409</c:v>
                </c:pt>
                <c:pt idx="1410">
                  <c:v>1.41</c:v>
                </c:pt>
                <c:pt idx="1411">
                  <c:v>1.411</c:v>
                </c:pt>
                <c:pt idx="1412">
                  <c:v>1.4119999999999999</c:v>
                </c:pt>
                <c:pt idx="1413">
                  <c:v>1.413</c:v>
                </c:pt>
                <c:pt idx="1414">
                  <c:v>1.4139999999999999</c:v>
                </c:pt>
                <c:pt idx="1415">
                  <c:v>1.415</c:v>
                </c:pt>
                <c:pt idx="1416">
                  <c:v>1.4159999999999999</c:v>
                </c:pt>
                <c:pt idx="1417">
                  <c:v>1.417</c:v>
                </c:pt>
                <c:pt idx="1418">
                  <c:v>1.4179999999999999</c:v>
                </c:pt>
                <c:pt idx="1419">
                  <c:v>1.419</c:v>
                </c:pt>
                <c:pt idx="1420">
                  <c:v>1.42</c:v>
                </c:pt>
                <c:pt idx="1421">
                  <c:v>1.421</c:v>
                </c:pt>
                <c:pt idx="1422">
                  <c:v>1.4219999999999999</c:v>
                </c:pt>
                <c:pt idx="1423">
                  <c:v>1.423</c:v>
                </c:pt>
                <c:pt idx="1424">
                  <c:v>1.4239999999999999</c:v>
                </c:pt>
                <c:pt idx="1425">
                  <c:v>1.425</c:v>
                </c:pt>
                <c:pt idx="1426">
                  <c:v>1.4259999999999999</c:v>
                </c:pt>
                <c:pt idx="1427">
                  <c:v>1.427</c:v>
                </c:pt>
                <c:pt idx="1428">
                  <c:v>1.4279999999999999</c:v>
                </c:pt>
                <c:pt idx="1429">
                  <c:v>1.429</c:v>
                </c:pt>
              </c:numCache>
            </c:numRef>
          </c:cat>
          <c:val>
            <c:numRef>
              <c:f>'Motion Profile'!$C$41:$C$1470</c:f>
              <c:numCache>
                <c:formatCode>#,##0.000</c:formatCode>
                <c:ptCount val="1430"/>
                <c:pt idx="0">
                  <c:v>0</c:v>
                </c:pt>
                <c:pt idx="1">
                  <c:v>5869</c:v>
                </c:pt>
                <c:pt idx="2">
                  <c:v>11738</c:v>
                </c:pt>
                <c:pt idx="3">
                  <c:v>17607</c:v>
                </c:pt>
                <c:pt idx="4">
                  <c:v>23476</c:v>
                </c:pt>
                <c:pt idx="5">
                  <c:v>29345</c:v>
                </c:pt>
                <c:pt idx="6">
                  <c:v>35214</c:v>
                </c:pt>
                <c:pt idx="7">
                  <c:v>41083</c:v>
                </c:pt>
                <c:pt idx="8">
                  <c:v>46952</c:v>
                </c:pt>
                <c:pt idx="9">
                  <c:v>52821</c:v>
                </c:pt>
                <c:pt idx="10">
                  <c:v>58690</c:v>
                </c:pt>
                <c:pt idx="11">
                  <c:v>64559</c:v>
                </c:pt>
                <c:pt idx="12">
                  <c:v>70428</c:v>
                </c:pt>
                <c:pt idx="13">
                  <c:v>76297</c:v>
                </c:pt>
                <c:pt idx="14">
                  <c:v>82166</c:v>
                </c:pt>
                <c:pt idx="15">
                  <c:v>88035</c:v>
                </c:pt>
                <c:pt idx="16">
                  <c:v>93904</c:v>
                </c:pt>
                <c:pt idx="17">
                  <c:v>99773</c:v>
                </c:pt>
                <c:pt idx="18">
                  <c:v>105642</c:v>
                </c:pt>
                <c:pt idx="19">
                  <c:v>111511</c:v>
                </c:pt>
                <c:pt idx="20">
                  <c:v>117380</c:v>
                </c:pt>
                <c:pt idx="21">
                  <c:v>123249</c:v>
                </c:pt>
                <c:pt idx="22">
                  <c:v>129118</c:v>
                </c:pt>
                <c:pt idx="23">
                  <c:v>134987</c:v>
                </c:pt>
                <c:pt idx="24">
                  <c:v>140856</c:v>
                </c:pt>
                <c:pt idx="25">
                  <c:v>146725</c:v>
                </c:pt>
                <c:pt idx="26">
                  <c:v>152594</c:v>
                </c:pt>
                <c:pt idx="27">
                  <c:v>158463</c:v>
                </c:pt>
                <c:pt idx="28">
                  <c:v>164332</c:v>
                </c:pt>
                <c:pt idx="29">
                  <c:v>170201</c:v>
                </c:pt>
                <c:pt idx="30">
                  <c:v>176070</c:v>
                </c:pt>
                <c:pt idx="31">
                  <c:v>181939</c:v>
                </c:pt>
                <c:pt idx="32">
                  <c:v>187808</c:v>
                </c:pt>
                <c:pt idx="33">
                  <c:v>193677</c:v>
                </c:pt>
                <c:pt idx="34">
                  <c:v>199546</c:v>
                </c:pt>
                <c:pt idx="35">
                  <c:v>205415</c:v>
                </c:pt>
                <c:pt idx="36">
                  <c:v>211284</c:v>
                </c:pt>
                <c:pt idx="37">
                  <c:v>217153</c:v>
                </c:pt>
                <c:pt idx="38">
                  <c:v>223022</c:v>
                </c:pt>
                <c:pt idx="39">
                  <c:v>228891</c:v>
                </c:pt>
                <c:pt idx="40">
                  <c:v>234760</c:v>
                </c:pt>
                <c:pt idx="41">
                  <c:v>240629</c:v>
                </c:pt>
                <c:pt idx="42">
                  <c:v>246498</c:v>
                </c:pt>
                <c:pt idx="43">
                  <c:v>252367</c:v>
                </c:pt>
                <c:pt idx="44">
                  <c:v>258236</c:v>
                </c:pt>
                <c:pt idx="45">
                  <c:v>264105</c:v>
                </c:pt>
                <c:pt idx="46">
                  <c:v>269974</c:v>
                </c:pt>
                <c:pt idx="47">
                  <c:v>275843</c:v>
                </c:pt>
                <c:pt idx="48">
                  <c:v>281712</c:v>
                </c:pt>
                <c:pt idx="49">
                  <c:v>287581</c:v>
                </c:pt>
                <c:pt idx="50">
                  <c:v>293450</c:v>
                </c:pt>
                <c:pt idx="51">
                  <c:v>299319</c:v>
                </c:pt>
                <c:pt idx="52">
                  <c:v>305188</c:v>
                </c:pt>
                <c:pt idx="53">
                  <c:v>311057</c:v>
                </c:pt>
                <c:pt idx="54">
                  <c:v>316926</c:v>
                </c:pt>
                <c:pt idx="55">
                  <c:v>322795</c:v>
                </c:pt>
                <c:pt idx="56">
                  <c:v>328664</c:v>
                </c:pt>
                <c:pt idx="57">
                  <c:v>334533</c:v>
                </c:pt>
                <c:pt idx="58">
                  <c:v>340402</c:v>
                </c:pt>
                <c:pt idx="59">
                  <c:v>346271</c:v>
                </c:pt>
                <c:pt idx="60">
                  <c:v>352140</c:v>
                </c:pt>
                <c:pt idx="61">
                  <c:v>358009</c:v>
                </c:pt>
                <c:pt idx="62">
                  <c:v>363878</c:v>
                </c:pt>
                <c:pt idx="63">
                  <c:v>369747</c:v>
                </c:pt>
                <c:pt idx="64">
                  <c:v>375616</c:v>
                </c:pt>
                <c:pt idx="65">
                  <c:v>381485</c:v>
                </c:pt>
                <c:pt idx="66">
                  <c:v>387354</c:v>
                </c:pt>
                <c:pt idx="67">
                  <c:v>393223</c:v>
                </c:pt>
                <c:pt idx="68">
                  <c:v>399092</c:v>
                </c:pt>
                <c:pt idx="69">
                  <c:v>404961</c:v>
                </c:pt>
                <c:pt idx="70">
                  <c:v>410830</c:v>
                </c:pt>
                <c:pt idx="71">
                  <c:v>416699</c:v>
                </c:pt>
                <c:pt idx="72">
                  <c:v>422568</c:v>
                </c:pt>
                <c:pt idx="73">
                  <c:v>428437</c:v>
                </c:pt>
                <c:pt idx="74">
                  <c:v>434306</c:v>
                </c:pt>
                <c:pt idx="75">
                  <c:v>440175</c:v>
                </c:pt>
                <c:pt idx="76">
                  <c:v>446044</c:v>
                </c:pt>
                <c:pt idx="77">
                  <c:v>451913</c:v>
                </c:pt>
                <c:pt idx="78">
                  <c:v>457782</c:v>
                </c:pt>
                <c:pt idx="79">
                  <c:v>463651</c:v>
                </c:pt>
                <c:pt idx="80">
                  <c:v>469520</c:v>
                </c:pt>
                <c:pt idx="81">
                  <c:v>475389</c:v>
                </c:pt>
                <c:pt idx="82">
                  <c:v>481258</c:v>
                </c:pt>
                <c:pt idx="83">
                  <c:v>487127</c:v>
                </c:pt>
                <c:pt idx="84">
                  <c:v>492996</c:v>
                </c:pt>
                <c:pt idx="85">
                  <c:v>498865</c:v>
                </c:pt>
                <c:pt idx="86">
                  <c:v>504734</c:v>
                </c:pt>
                <c:pt idx="87">
                  <c:v>510603</c:v>
                </c:pt>
                <c:pt idx="88">
                  <c:v>516472</c:v>
                </c:pt>
                <c:pt idx="89">
                  <c:v>522341</c:v>
                </c:pt>
                <c:pt idx="90">
                  <c:v>528210</c:v>
                </c:pt>
                <c:pt idx="91">
                  <c:v>534079</c:v>
                </c:pt>
                <c:pt idx="92">
                  <c:v>539948</c:v>
                </c:pt>
                <c:pt idx="93">
                  <c:v>545817</c:v>
                </c:pt>
                <c:pt idx="94">
                  <c:v>551686</c:v>
                </c:pt>
                <c:pt idx="95">
                  <c:v>557555</c:v>
                </c:pt>
                <c:pt idx="96">
                  <c:v>563424</c:v>
                </c:pt>
                <c:pt idx="97">
                  <c:v>569293</c:v>
                </c:pt>
                <c:pt idx="98">
                  <c:v>575162</c:v>
                </c:pt>
                <c:pt idx="99">
                  <c:v>581031</c:v>
                </c:pt>
                <c:pt idx="100">
                  <c:v>586900</c:v>
                </c:pt>
                <c:pt idx="101">
                  <c:v>592769</c:v>
                </c:pt>
                <c:pt idx="102">
                  <c:v>598638</c:v>
                </c:pt>
                <c:pt idx="103">
                  <c:v>604507</c:v>
                </c:pt>
                <c:pt idx="104">
                  <c:v>610376</c:v>
                </c:pt>
                <c:pt idx="105">
                  <c:v>616245</c:v>
                </c:pt>
                <c:pt idx="106">
                  <c:v>622114</c:v>
                </c:pt>
                <c:pt idx="107">
                  <c:v>627983</c:v>
                </c:pt>
                <c:pt idx="108">
                  <c:v>633852</c:v>
                </c:pt>
                <c:pt idx="109">
                  <c:v>639721</c:v>
                </c:pt>
                <c:pt idx="110">
                  <c:v>645590</c:v>
                </c:pt>
                <c:pt idx="111">
                  <c:v>651459</c:v>
                </c:pt>
                <c:pt idx="112">
                  <c:v>657328</c:v>
                </c:pt>
                <c:pt idx="113">
                  <c:v>663197</c:v>
                </c:pt>
                <c:pt idx="114">
                  <c:v>669066</c:v>
                </c:pt>
                <c:pt idx="115">
                  <c:v>674935</c:v>
                </c:pt>
                <c:pt idx="116">
                  <c:v>680804</c:v>
                </c:pt>
                <c:pt idx="117">
                  <c:v>686673</c:v>
                </c:pt>
                <c:pt idx="118">
                  <c:v>692542</c:v>
                </c:pt>
                <c:pt idx="119">
                  <c:v>698411</c:v>
                </c:pt>
                <c:pt idx="120">
                  <c:v>704280</c:v>
                </c:pt>
                <c:pt idx="121">
                  <c:v>710149</c:v>
                </c:pt>
                <c:pt idx="122">
                  <c:v>716018</c:v>
                </c:pt>
                <c:pt idx="123">
                  <c:v>721887</c:v>
                </c:pt>
                <c:pt idx="124">
                  <c:v>727756</c:v>
                </c:pt>
                <c:pt idx="125">
                  <c:v>733625</c:v>
                </c:pt>
                <c:pt idx="126">
                  <c:v>739494</c:v>
                </c:pt>
                <c:pt idx="127">
                  <c:v>745363</c:v>
                </c:pt>
                <c:pt idx="128">
                  <c:v>751232</c:v>
                </c:pt>
                <c:pt idx="129">
                  <c:v>757101</c:v>
                </c:pt>
                <c:pt idx="130">
                  <c:v>762970</c:v>
                </c:pt>
                <c:pt idx="131">
                  <c:v>768839</c:v>
                </c:pt>
                <c:pt idx="132">
                  <c:v>774708</c:v>
                </c:pt>
                <c:pt idx="133">
                  <c:v>780577</c:v>
                </c:pt>
                <c:pt idx="134">
                  <c:v>786446</c:v>
                </c:pt>
                <c:pt idx="135">
                  <c:v>792315</c:v>
                </c:pt>
                <c:pt idx="136">
                  <c:v>798184</c:v>
                </c:pt>
                <c:pt idx="137">
                  <c:v>804053</c:v>
                </c:pt>
                <c:pt idx="138">
                  <c:v>809922</c:v>
                </c:pt>
                <c:pt idx="139">
                  <c:v>815791</c:v>
                </c:pt>
                <c:pt idx="140">
                  <c:v>821660</c:v>
                </c:pt>
                <c:pt idx="141">
                  <c:v>827529</c:v>
                </c:pt>
                <c:pt idx="142">
                  <c:v>833398</c:v>
                </c:pt>
                <c:pt idx="143">
                  <c:v>839267</c:v>
                </c:pt>
                <c:pt idx="144">
                  <c:v>845136</c:v>
                </c:pt>
                <c:pt idx="145">
                  <c:v>851005</c:v>
                </c:pt>
                <c:pt idx="146">
                  <c:v>856874</c:v>
                </c:pt>
                <c:pt idx="147">
                  <c:v>862743</c:v>
                </c:pt>
                <c:pt idx="148">
                  <c:v>868612</c:v>
                </c:pt>
                <c:pt idx="149">
                  <c:v>874481</c:v>
                </c:pt>
                <c:pt idx="150">
                  <c:v>880350</c:v>
                </c:pt>
                <c:pt idx="151">
                  <c:v>886219</c:v>
                </c:pt>
                <c:pt idx="152">
                  <c:v>892088</c:v>
                </c:pt>
                <c:pt idx="153">
                  <c:v>897957</c:v>
                </c:pt>
                <c:pt idx="154">
                  <c:v>903826</c:v>
                </c:pt>
                <c:pt idx="155">
                  <c:v>909695</c:v>
                </c:pt>
                <c:pt idx="156">
                  <c:v>915564</c:v>
                </c:pt>
                <c:pt idx="157">
                  <c:v>921433</c:v>
                </c:pt>
                <c:pt idx="158">
                  <c:v>927302</c:v>
                </c:pt>
                <c:pt idx="159">
                  <c:v>933171</c:v>
                </c:pt>
                <c:pt idx="160">
                  <c:v>939040</c:v>
                </c:pt>
                <c:pt idx="161">
                  <c:v>944909</c:v>
                </c:pt>
                <c:pt idx="162">
                  <c:v>950778</c:v>
                </c:pt>
                <c:pt idx="163">
                  <c:v>956647</c:v>
                </c:pt>
                <c:pt idx="164">
                  <c:v>962516</c:v>
                </c:pt>
                <c:pt idx="165">
                  <c:v>968385</c:v>
                </c:pt>
                <c:pt idx="166">
                  <c:v>974254</c:v>
                </c:pt>
                <c:pt idx="167">
                  <c:v>980123</c:v>
                </c:pt>
                <c:pt idx="168">
                  <c:v>985992</c:v>
                </c:pt>
                <c:pt idx="169">
                  <c:v>991861</c:v>
                </c:pt>
                <c:pt idx="170">
                  <c:v>997730</c:v>
                </c:pt>
                <c:pt idx="171">
                  <c:v>1003599</c:v>
                </c:pt>
                <c:pt idx="172">
                  <c:v>1009468</c:v>
                </c:pt>
                <c:pt idx="173">
                  <c:v>1015337</c:v>
                </c:pt>
                <c:pt idx="174">
                  <c:v>1021206</c:v>
                </c:pt>
                <c:pt idx="175">
                  <c:v>1027075</c:v>
                </c:pt>
                <c:pt idx="176">
                  <c:v>1032944</c:v>
                </c:pt>
                <c:pt idx="177">
                  <c:v>1038813</c:v>
                </c:pt>
                <c:pt idx="178">
                  <c:v>1044682</c:v>
                </c:pt>
                <c:pt idx="179">
                  <c:v>1050551</c:v>
                </c:pt>
                <c:pt idx="180">
                  <c:v>1056420</c:v>
                </c:pt>
                <c:pt idx="181">
                  <c:v>1062289</c:v>
                </c:pt>
                <c:pt idx="182">
                  <c:v>1068158</c:v>
                </c:pt>
                <c:pt idx="183">
                  <c:v>1074027</c:v>
                </c:pt>
                <c:pt idx="184">
                  <c:v>1079896</c:v>
                </c:pt>
                <c:pt idx="185">
                  <c:v>1085765</c:v>
                </c:pt>
                <c:pt idx="186">
                  <c:v>1091634</c:v>
                </c:pt>
                <c:pt idx="187">
                  <c:v>1097503</c:v>
                </c:pt>
                <c:pt idx="188">
                  <c:v>1103372</c:v>
                </c:pt>
                <c:pt idx="189">
                  <c:v>1109241</c:v>
                </c:pt>
                <c:pt idx="190">
                  <c:v>1115110</c:v>
                </c:pt>
                <c:pt idx="191">
                  <c:v>1120979</c:v>
                </c:pt>
                <c:pt idx="192">
                  <c:v>1126848</c:v>
                </c:pt>
                <c:pt idx="193">
                  <c:v>1132717</c:v>
                </c:pt>
                <c:pt idx="194">
                  <c:v>1138586</c:v>
                </c:pt>
                <c:pt idx="195">
                  <c:v>1144455</c:v>
                </c:pt>
                <c:pt idx="196">
                  <c:v>1150324</c:v>
                </c:pt>
                <c:pt idx="197">
                  <c:v>1156193</c:v>
                </c:pt>
                <c:pt idx="198">
                  <c:v>1162062</c:v>
                </c:pt>
                <c:pt idx="199">
                  <c:v>1167931</c:v>
                </c:pt>
                <c:pt idx="200">
                  <c:v>1173800</c:v>
                </c:pt>
                <c:pt idx="201">
                  <c:v>1179669</c:v>
                </c:pt>
                <c:pt idx="202">
                  <c:v>1185538</c:v>
                </c:pt>
                <c:pt idx="203">
                  <c:v>1191407</c:v>
                </c:pt>
                <c:pt idx="204">
                  <c:v>1197276</c:v>
                </c:pt>
                <c:pt idx="205">
                  <c:v>1203145</c:v>
                </c:pt>
                <c:pt idx="206">
                  <c:v>1209014</c:v>
                </c:pt>
                <c:pt idx="207">
                  <c:v>1214883</c:v>
                </c:pt>
                <c:pt idx="208">
                  <c:v>1220752</c:v>
                </c:pt>
                <c:pt idx="209">
                  <c:v>1226621</c:v>
                </c:pt>
                <c:pt idx="210">
                  <c:v>1232490</c:v>
                </c:pt>
                <c:pt idx="211">
                  <c:v>1238359</c:v>
                </c:pt>
                <c:pt idx="212">
                  <c:v>1244228</c:v>
                </c:pt>
                <c:pt idx="213">
                  <c:v>1250097</c:v>
                </c:pt>
                <c:pt idx="214">
                  <c:v>1255966</c:v>
                </c:pt>
                <c:pt idx="215">
                  <c:v>1261835</c:v>
                </c:pt>
                <c:pt idx="216">
                  <c:v>1267704</c:v>
                </c:pt>
                <c:pt idx="217">
                  <c:v>1273573</c:v>
                </c:pt>
                <c:pt idx="218">
                  <c:v>1279442</c:v>
                </c:pt>
                <c:pt idx="219">
                  <c:v>1285311</c:v>
                </c:pt>
                <c:pt idx="220">
                  <c:v>1291180</c:v>
                </c:pt>
                <c:pt idx="221">
                  <c:v>1297049</c:v>
                </c:pt>
                <c:pt idx="222">
                  <c:v>1302918</c:v>
                </c:pt>
                <c:pt idx="223">
                  <c:v>1308787</c:v>
                </c:pt>
                <c:pt idx="224">
                  <c:v>1314656</c:v>
                </c:pt>
                <c:pt idx="225">
                  <c:v>1320525</c:v>
                </c:pt>
                <c:pt idx="226">
                  <c:v>1326394</c:v>
                </c:pt>
                <c:pt idx="227">
                  <c:v>1332263</c:v>
                </c:pt>
                <c:pt idx="228">
                  <c:v>1338132</c:v>
                </c:pt>
                <c:pt idx="229">
                  <c:v>1344001</c:v>
                </c:pt>
                <c:pt idx="230">
                  <c:v>1349870</c:v>
                </c:pt>
                <c:pt idx="231">
                  <c:v>1355739</c:v>
                </c:pt>
                <c:pt idx="232">
                  <c:v>1361608</c:v>
                </c:pt>
                <c:pt idx="233">
                  <c:v>1367477</c:v>
                </c:pt>
                <c:pt idx="234">
                  <c:v>1373346</c:v>
                </c:pt>
                <c:pt idx="235">
                  <c:v>1379215</c:v>
                </c:pt>
                <c:pt idx="236">
                  <c:v>1385084</c:v>
                </c:pt>
                <c:pt idx="237">
                  <c:v>1390953</c:v>
                </c:pt>
                <c:pt idx="238">
                  <c:v>1396822</c:v>
                </c:pt>
                <c:pt idx="239">
                  <c:v>1402691</c:v>
                </c:pt>
                <c:pt idx="240">
                  <c:v>1408560</c:v>
                </c:pt>
                <c:pt idx="241">
                  <c:v>1414429</c:v>
                </c:pt>
                <c:pt idx="242">
                  <c:v>1420298</c:v>
                </c:pt>
                <c:pt idx="243">
                  <c:v>1426167</c:v>
                </c:pt>
                <c:pt idx="244">
                  <c:v>1432036</c:v>
                </c:pt>
                <c:pt idx="245">
                  <c:v>1437905</c:v>
                </c:pt>
                <c:pt idx="246">
                  <c:v>1443774</c:v>
                </c:pt>
                <c:pt idx="247">
                  <c:v>1449643</c:v>
                </c:pt>
                <c:pt idx="248">
                  <c:v>1455512</c:v>
                </c:pt>
                <c:pt idx="249">
                  <c:v>1461381</c:v>
                </c:pt>
                <c:pt idx="250">
                  <c:v>1467250</c:v>
                </c:pt>
                <c:pt idx="251">
                  <c:v>1473119</c:v>
                </c:pt>
                <c:pt idx="252">
                  <c:v>1478988</c:v>
                </c:pt>
                <c:pt idx="253">
                  <c:v>1484857</c:v>
                </c:pt>
                <c:pt idx="254">
                  <c:v>1490726</c:v>
                </c:pt>
                <c:pt idx="255">
                  <c:v>1496595</c:v>
                </c:pt>
                <c:pt idx="256">
                  <c:v>1502464</c:v>
                </c:pt>
                <c:pt idx="257">
                  <c:v>1508333</c:v>
                </c:pt>
                <c:pt idx="258">
                  <c:v>1514202</c:v>
                </c:pt>
                <c:pt idx="259">
                  <c:v>1520071</c:v>
                </c:pt>
                <c:pt idx="260">
                  <c:v>1525940</c:v>
                </c:pt>
                <c:pt idx="261">
                  <c:v>1531809</c:v>
                </c:pt>
                <c:pt idx="262">
                  <c:v>1537678</c:v>
                </c:pt>
                <c:pt idx="263">
                  <c:v>1543547</c:v>
                </c:pt>
                <c:pt idx="264">
                  <c:v>1549416</c:v>
                </c:pt>
                <c:pt idx="265">
                  <c:v>1555285</c:v>
                </c:pt>
                <c:pt idx="266">
                  <c:v>1561154</c:v>
                </c:pt>
                <c:pt idx="267">
                  <c:v>1567023</c:v>
                </c:pt>
                <c:pt idx="268">
                  <c:v>1572892</c:v>
                </c:pt>
                <c:pt idx="269">
                  <c:v>1578761</c:v>
                </c:pt>
                <c:pt idx="270">
                  <c:v>1584630</c:v>
                </c:pt>
                <c:pt idx="271">
                  <c:v>1590499</c:v>
                </c:pt>
                <c:pt idx="272">
                  <c:v>1596368</c:v>
                </c:pt>
                <c:pt idx="273">
                  <c:v>1602237</c:v>
                </c:pt>
                <c:pt idx="274">
                  <c:v>1608106</c:v>
                </c:pt>
                <c:pt idx="275">
                  <c:v>1613975</c:v>
                </c:pt>
                <c:pt idx="276">
                  <c:v>1619844</c:v>
                </c:pt>
                <c:pt idx="277">
                  <c:v>1625713</c:v>
                </c:pt>
                <c:pt idx="278">
                  <c:v>1631582</c:v>
                </c:pt>
                <c:pt idx="279">
                  <c:v>1637451</c:v>
                </c:pt>
                <c:pt idx="280">
                  <c:v>1643320</c:v>
                </c:pt>
                <c:pt idx="281">
                  <c:v>1649189</c:v>
                </c:pt>
                <c:pt idx="282">
                  <c:v>1655058</c:v>
                </c:pt>
                <c:pt idx="283">
                  <c:v>1660927</c:v>
                </c:pt>
                <c:pt idx="284">
                  <c:v>1666796</c:v>
                </c:pt>
                <c:pt idx="285">
                  <c:v>1672665</c:v>
                </c:pt>
                <c:pt idx="286">
                  <c:v>1678534</c:v>
                </c:pt>
                <c:pt idx="287">
                  <c:v>1684403</c:v>
                </c:pt>
                <c:pt idx="288">
                  <c:v>1690272</c:v>
                </c:pt>
                <c:pt idx="289">
                  <c:v>1696141</c:v>
                </c:pt>
                <c:pt idx="290">
                  <c:v>1702010</c:v>
                </c:pt>
                <c:pt idx="291">
                  <c:v>1707879</c:v>
                </c:pt>
                <c:pt idx="292">
                  <c:v>1713748</c:v>
                </c:pt>
                <c:pt idx="293">
                  <c:v>1719617</c:v>
                </c:pt>
                <c:pt idx="294">
                  <c:v>1725486</c:v>
                </c:pt>
                <c:pt idx="295">
                  <c:v>1731355</c:v>
                </c:pt>
                <c:pt idx="296">
                  <c:v>1737224</c:v>
                </c:pt>
                <c:pt idx="297">
                  <c:v>1743093</c:v>
                </c:pt>
                <c:pt idx="298">
                  <c:v>1748962</c:v>
                </c:pt>
                <c:pt idx="299">
                  <c:v>1754831</c:v>
                </c:pt>
                <c:pt idx="300">
                  <c:v>1760700</c:v>
                </c:pt>
                <c:pt idx="301">
                  <c:v>1766569</c:v>
                </c:pt>
                <c:pt idx="302">
                  <c:v>1772438</c:v>
                </c:pt>
                <c:pt idx="303">
                  <c:v>1778307</c:v>
                </c:pt>
                <c:pt idx="304">
                  <c:v>1784176</c:v>
                </c:pt>
                <c:pt idx="305">
                  <c:v>1790045</c:v>
                </c:pt>
                <c:pt idx="306">
                  <c:v>1795914</c:v>
                </c:pt>
                <c:pt idx="307">
                  <c:v>1801783</c:v>
                </c:pt>
                <c:pt idx="308">
                  <c:v>1807652</c:v>
                </c:pt>
                <c:pt idx="309">
                  <c:v>1813521</c:v>
                </c:pt>
                <c:pt idx="310">
                  <c:v>1819390</c:v>
                </c:pt>
                <c:pt idx="311">
                  <c:v>1825259</c:v>
                </c:pt>
                <c:pt idx="312">
                  <c:v>1831128</c:v>
                </c:pt>
                <c:pt idx="313">
                  <c:v>1836997</c:v>
                </c:pt>
                <c:pt idx="314">
                  <c:v>1842866</c:v>
                </c:pt>
                <c:pt idx="315">
                  <c:v>1848735</c:v>
                </c:pt>
                <c:pt idx="316">
                  <c:v>1854604</c:v>
                </c:pt>
                <c:pt idx="317">
                  <c:v>1860473</c:v>
                </c:pt>
                <c:pt idx="318">
                  <c:v>1866342</c:v>
                </c:pt>
                <c:pt idx="319">
                  <c:v>1872211</c:v>
                </c:pt>
                <c:pt idx="320">
                  <c:v>1878080</c:v>
                </c:pt>
                <c:pt idx="321">
                  <c:v>1883949</c:v>
                </c:pt>
                <c:pt idx="322">
                  <c:v>1889818</c:v>
                </c:pt>
                <c:pt idx="323">
                  <c:v>1895687</c:v>
                </c:pt>
                <c:pt idx="324">
                  <c:v>1901556</c:v>
                </c:pt>
                <c:pt idx="325">
                  <c:v>1907425</c:v>
                </c:pt>
                <c:pt idx="326">
                  <c:v>1913294</c:v>
                </c:pt>
                <c:pt idx="327">
                  <c:v>1919163</c:v>
                </c:pt>
                <c:pt idx="328">
                  <c:v>1925032</c:v>
                </c:pt>
                <c:pt idx="329">
                  <c:v>1930901</c:v>
                </c:pt>
                <c:pt idx="330">
                  <c:v>1936770</c:v>
                </c:pt>
                <c:pt idx="331">
                  <c:v>1942639</c:v>
                </c:pt>
                <c:pt idx="332">
                  <c:v>1948508</c:v>
                </c:pt>
                <c:pt idx="333">
                  <c:v>1954377</c:v>
                </c:pt>
                <c:pt idx="334">
                  <c:v>1960246</c:v>
                </c:pt>
                <c:pt idx="335">
                  <c:v>1966115</c:v>
                </c:pt>
                <c:pt idx="336">
                  <c:v>1971984</c:v>
                </c:pt>
                <c:pt idx="337">
                  <c:v>1977853</c:v>
                </c:pt>
                <c:pt idx="338">
                  <c:v>1983722</c:v>
                </c:pt>
                <c:pt idx="339">
                  <c:v>1989591</c:v>
                </c:pt>
                <c:pt idx="340">
                  <c:v>1995460</c:v>
                </c:pt>
                <c:pt idx="341">
                  <c:v>2001329</c:v>
                </c:pt>
                <c:pt idx="342">
                  <c:v>2007198</c:v>
                </c:pt>
                <c:pt idx="343">
                  <c:v>2013067</c:v>
                </c:pt>
                <c:pt idx="344">
                  <c:v>2018936</c:v>
                </c:pt>
                <c:pt idx="345">
                  <c:v>2024805</c:v>
                </c:pt>
                <c:pt idx="346">
                  <c:v>2030674</c:v>
                </c:pt>
                <c:pt idx="347">
                  <c:v>2036543</c:v>
                </c:pt>
                <c:pt idx="348">
                  <c:v>2042412</c:v>
                </c:pt>
                <c:pt idx="349">
                  <c:v>2048281</c:v>
                </c:pt>
                <c:pt idx="350">
                  <c:v>2054150</c:v>
                </c:pt>
                <c:pt idx="351">
                  <c:v>2060019</c:v>
                </c:pt>
                <c:pt idx="352">
                  <c:v>2065888</c:v>
                </c:pt>
                <c:pt idx="353">
                  <c:v>2071757</c:v>
                </c:pt>
                <c:pt idx="354">
                  <c:v>2077626</c:v>
                </c:pt>
                <c:pt idx="355">
                  <c:v>2083495</c:v>
                </c:pt>
                <c:pt idx="356">
                  <c:v>2089364</c:v>
                </c:pt>
                <c:pt idx="357">
                  <c:v>2095233</c:v>
                </c:pt>
                <c:pt idx="358">
                  <c:v>2101102</c:v>
                </c:pt>
                <c:pt idx="359">
                  <c:v>2106971</c:v>
                </c:pt>
                <c:pt idx="360">
                  <c:v>2112840</c:v>
                </c:pt>
                <c:pt idx="361">
                  <c:v>2118709</c:v>
                </c:pt>
                <c:pt idx="362">
                  <c:v>2124578</c:v>
                </c:pt>
                <c:pt idx="363">
                  <c:v>2130447</c:v>
                </c:pt>
                <c:pt idx="364">
                  <c:v>2136316</c:v>
                </c:pt>
                <c:pt idx="365">
                  <c:v>2142185</c:v>
                </c:pt>
                <c:pt idx="366">
                  <c:v>2148054</c:v>
                </c:pt>
                <c:pt idx="367">
                  <c:v>2153923</c:v>
                </c:pt>
                <c:pt idx="368">
                  <c:v>2159792</c:v>
                </c:pt>
                <c:pt idx="369">
                  <c:v>2165661</c:v>
                </c:pt>
                <c:pt idx="370">
                  <c:v>2171530</c:v>
                </c:pt>
                <c:pt idx="371">
                  <c:v>2177399</c:v>
                </c:pt>
                <c:pt idx="372">
                  <c:v>2183268</c:v>
                </c:pt>
                <c:pt idx="373">
                  <c:v>2189137</c:v>
                </c:pt>
                <c:pt idx="374">
                  <c:v>2195006</c:v>
                </c:pt>
                <c:pt idx="375">
                  <c:v>2200875</c:v>
                </c:pt>
                <c:pt idx="376">
                  <c:v>2206744</c:v>
                </c:pt>
                <c:pt idx="377">
                  <c:v>2212613</c:v>
                </c:pt>
                <c:pt idx="378">
                  <c:v>2218482</c:v>
                </c:pt>
                <c:pt idx="379">
                  <c:v>2224351</c:v>
                </c:pt>
                <c:pt idx="380">
                  <c:v>2230220</c:v>
                </c:pt>
                <c:pt idx="381">
                  <c:v>2236089</c:v>
                </c:pt>
                <c:pt idx="382">
                  <c:v>2241958</c:v>
                </c:pt>
                <c:pt idx="383">
                  <c:v>2247827</c:v>
                </c:pt>
                <c:pt idx="384">
                  <c:v>2253696</c:v>
                </c:pt>
                <c:pt idx="385">
                  <c:v>2259565</c:v>
                </c:pt>
                <c:pt idx="386">
                  <c:v>2265434</c:v>
                </c:pt>
                <c:pt idx="387">
                  <c:v>2271303</c:v>
                </c:pt>
                <c:pt idx="388">
                  <c:v>2277172</c:v>
                </c:pt>
                <c:pt idx="389">
                  <c:v>2283041</c:v>
                </c:pt>
                <c:pt idx="390">
                  <c:v>2288910</c:v>
                </c:pt>
                <c:pt idx="391">
                  <c:v>2294779</c:v>
                </c:pt>
                <c:pt idx="392">
                  <c:v>2300648</c:v>
                </c:pt>
                <c:pt idx="393">
                  <c:v>2306517</c:v>
                </c:pt>
                <c:pt idx="394">
                  <c:v>2312386</c:v>
                </c:pt>
                <c:pt idx="395">
                  <c:v>2318255</c:v>
                </c:pt>
                <c:pt idx="396">
                  <c:v>2324124</c:v>
                </c:pt>
                <c:pt idx="397">
                  <c:v>2329993</c:v>
                </c:pt>
                <c:pt idx="398">
                  <c:v>2335862</c:v>
                </c:pt>
                <c:pt idx="399">
                  <c:v>2341731</c:v>
                </c:pt>
                <c:pt idx="400">
                  <c:v>2347600</c:v>
                </c:pt>
                <c:pt idx="401">
                  <c:v>2353469</c:v>
                </c:pt>
                <c:pt idx="402">
                  <c:v>2359338</c:v>
                </c:pt>
                <c:pt idx="403">
                  <c:v>2365207</c:v>
                </c:pt>
                <c:pt idx="404">
                  <c:v>2371076</c:v>
                </c:pt>
                <c:pt idx="405">
                  <c:v>2376945</c:v>
                </c:pt>
                <c:pt idx="406">
                  <c:v>2382814</c:v>
                </c:pt>
                <c:pt idx="407">
                  <c:v>2388683</c:v>
                </c:pt>
                <c:pt idx="408">
                  <c:v>2394552</c:v>
                </c:pt>
                <c:pt idx="409">
                  <c:v>2400421</c:v>
                </c:pt>
                <c:pt idx="410">
                  <c:v>2406290</c:v>
                </c:pt>
                <c:pt idx="411">
                  <c:v>2412159</c:v>
                </c:pt>
                <c:pt idx="412">
                  <c:v>2418028</c:v>
                </c:pt>
                <c:pt idx="413">
                  <c:v>2423897</c:v>
                </c:pt>
                <c:pt idx="414">
                  <c:v>2429766</c:v>
                </c:pt>
                <c:pt idx="415">
                  <c:v>2435635</c:v>
                </c:pt>
                <c:pt idx="416">
                  <c:v>2441504</c:v>
                </c:pt>
                <c:pt idx="417">
                  <c:v>2447373</c:v>
                </c:pt>
                <c:pt idx="418">
                  <c:v>2453242</c:v>
                </c:pt>
                <c:pt idx="419">
                  <c:v>2459111</c:v>
                </c:pt>
                <c:pt idx="420">
                  <c:v>2464980</c:v>
                </c:pt>
                <c:pt idx="421">
                  <c:v>2470849</c:v>
                </c:pt>
                <c:pt idx="422">
                  <c:v>2476718</c:v>
                </c:pt>
                <c:pt idx="423">
                  <c:v>2482587</c:v>
                </c:pt>
                <c:pt idx="424">
                  <c:v>2488456</c:v>
                </c:pt>
                <c:pt idx="425">
                  <c:v>2494325</c:v>
                </c:pt>
                <c:pt idx="426">
                  <c:v>2500194</c:v>
                </c:pt>
                <c:pt idx="427">
                  <c:v>2506063</c:v>
                </c:pt>
                <c:pt idx="428">
                  <c:v>2511932</c:v>
                </c:pt>
                <c:pt idx="429">
                  <c:v>2517801</c:v>
                </c:pt>
                <c:pt idx="430">
                  <c:v>2523670</c:v>
                </c:pt>
                <c:pt idx="431">
                  <c:v>2529539</c:v>
                </c:pt>
                <c:pt idx="432">
                  <c:v>2535408</c:v>
                </c:pt>
                <c:pt idx="433">
                  <c:v>2541277</c:v>
                </c:pt>
                <c:pt idx="434">
                  <c:v>2547146</c:v>
                </c:pt>
                <c:pt idx="435">
                  <c:v>2553015</c:v>
                </c:pt>
                <c:pt idx="436">
                  <c:v>2558884</c:v>
                </c:pt>
                <c:pt idx="437">
                  <c:v>2564753</c:v>
                </c:pt>
                <c:pt idx="438">
                  <c:v>2570622</c:v>
                </c:pt>
                <c:pt idx="439">
                  <c:v>2576491</c:v>
                </c:pt>
                <c:pt idx="440">
                  <c:v>2582360</c:v>
                </c:pt>
                <c:pt idx="441">
                  <c:v>2588229</c:v>
                </c:pt>
                <c:pt idx="442">
                  <c:v>2594098</c:v>
                </c:pt>
                <c:pt idx="443">
                  <c:v>2599967</c:v>
                </c:pt>
                <c:pt idx="444">
                  <c:v>2605836</c:v>
                </c:pt>
                <c:pt idx="445">
                  <c:v>2611705</c:v>
                </c:pt>
                <c:pt idx="446">
                  <c:v>2617574</c:v>
                </c:pt>
                <c:pt idx="447">
                  <c:v>2623443</c:v>
                </c:pt>
                <c:pt idx="448">
                  <c:v>2629312</c:v>
                </c:pt>
                <c:pt idx="449">
                  <c:v>2635181</c:v>
                </c:pt>
                <c:pt idx="450">
                  <c:v>2641050</c:v>
                </c:pt>
                <c:pt idx="451">
                  <c:v>2646919</c:v>
                </c:pt>
                <c:pt idx="452">
                  <c:v>2652788</c:v>
                </c:pt>
                <c:pt idx="453">
                  <c:v>2658657</c:v>
                </c:pt>
                <c:pt idx="454">
                  <c:v>2664526</c:v>
                </c:pt>
                <c:pt idx="455">
                  <c:v>2670395</c:v>
                </c:pt>
                <c:pt idx="456">
                  <c:v>2676264</c:v>
                </c:pt>
                <c:pt idx="457">
                  <c:v>2682133</c:v>
                </c:pt>
                <c:pt idx="458">
                  <c:v>2688002</c:v>
                </c:pt>
                <c:pt idx="459">
                  <c:v>2693871</c:v>
                </c:pt>
                <c:pt idx="460">
                  <c:v>2699740</c:v>
                </c:pt>
                <c:pt idx="461">
                  <c:v>2705609</c:v>
                </c:pt>
                <c:pt idx="462">
                  <c:v>2711478</c:v>
                </c:pt>
                <c:pt idx="463">
                  <c:v>2717347</c:v>
                </c:pt>
                <c:pt idx="464">
                  <c:v>2723216</c:v>
                </c:pt>
                <c:pt idx="465">
                  <c:v>2729085</c:v>
                </c:pt>
                <c:pt idx="466">
                  <c:v>2734954</c:v>
                </c:pt>
                <c:pt idx="467">
                  <c:v>2740823</c:v>
                </c:pt>
                <c:pt idx="468">
                  <c:v>2746692</c:v>
                </c:pt>
                <c:pt idx="469">
                  <c:v>2752561</c:v>
                </c:pt>
                <c:pt idx="470">
                  <c:v>2758430</c:v>
                </c:pt>
                <c:pt idx="471">
                  <c:v>2764299</c:v>
                </c:pt>
                <c:pt idx="472">
                  <c:v>2770168</c:v>
                </c:pt>
                <c:pt idx="473">
                  <c:v>2776037</c:v>
                </c:pt>
                <c:pt idx="474">
                  <c:v>2781906</c:v>
                </c:pt>
                <c:pt idx="475">
                  <c:v>2787775</c:v>
                </c:pt>
                <c:pt idx="476">
                  <c:v>2793644</c:v>
                </c:pt>
                <c:pt idx="477">
                  <c:v>2799513</c:v>
                </c:pt>
                <c:pt idx="478">
                  <c:v>2805382</c:v>
                </c:pt>
                <c:pt idx="479">
                  <c:v>2811251</c:v>
                </c:pt>
                <c:pt idx="480">
                  <c:v>2817120</c:v>
                </c:pt>
                <c:pt idx="481">
                  <c:v>2822989</c:v>
                </c:pt>
                <c:pt idx="482">
                  <c:v>2828858</c:v>
                </c:pt>
                <c:pt idx="483">
                  <c:v>2834727</c:v>
                </c:pt>
                <c:pt idx="484">
                  <c:v>2840596</c:v>
                </c:pt>
                <c:pt idx="485">
                  <c:v>2846465</c:v>
                </c:pt>
                <c:pt idx="486">
                  <c:v>2852334</c:v>
                </c:pt>
                <c:pt idx="487">
                  <c:v>2858203</c:v>
                </c:pt>
                <c:pt idx="488">
                  <c:v>2864072</c:v>
                </c:pt>
                <c:pt idx="489">
                  <c:v>2869941</c:v>
                </c:pt>
                <c:pt idx="490">
                  <c:v>2875810</c:v>
                </c:pt>
                <c:pt idx="491">
                  <c:v>2881679</c:v>
                </c:pt>
                <c:pt idx="492">
                  <c:v>2887548</c:v>
                </c:pt>
                <c:pt idx="493">
                  <c:v>2893417</c:v>
                </c:pt>
                <c:pt idx="494">
                  <c:v>2899286</c:v>
                </c:pt>
                <c:pt idx="495">
                  <c:v>2905155</c:v>
                </c:pt>
                <c:pt idx="496">
                  <c:v>2911024</c:v>
                </c:pt>
                <c:pt idx="497">
                  <c:v>2916893</c:v>
                </c:pt>
                <c:pt idx="498">
                  <c:v>2922762</c:v>
                </c:pt>
                <c:pt idx="499">
                  <c:v>2928631</c:v>
                </c:pt>
                <c:pt idx="500">
                  <c:v>2934500</c:v>
                </c:pt>
                <c:pt idx="501">
                  <c:v>2940369</c:v>
                </c:pt>
                <c:pt idx="502">
                  <c:v>2946238</c:v>
                </c:pt>
                <c:pt idx="503">
                  <c:v>2952107</c:v>
                </c:pt>
                <c:pt idx="504">
                  <c:v>2957976</c:v>
                </c:pt>
                <c:pt idx="505">
                  <c:v>2963845</c:v>
                </c:pt>
                <c:pt idx="506">
                  <c:v>2969714</c:v>
                </c:pt>
                <c:pt idx="507">
                  <c:v>2975583</c:v>
                </c:pt>
                <c:pt idx="508">
                  <c:v>2981452</c:v>
                </c:pt>
                <c:pt idx="509">
                  <c:v>2987321</c:v>
                </c:pt>
                <c:pt idx="510">
                  <c:v>2993190</c:v>
                </c:pt>
                <c:pt idx="511">
                  <c:v>2999059</c:v>
                </c:pt>
                <c:pt idx="512">
                  <c:v>3004928</c:v>
                </c:pt>
                <c:pt idx="513">
                  <c:v>3010797</c:v>
                </c:pt>
                <c:pt idx="514">
                  <c:v>3016666</c:v>
                </c:pt>
                <c:pt idx="515">
                  <c:v>3022535</c:v>
                </c:pt>
                <c:pt idx="516">
                  <c:v>3028404</c:v>
                </c:pt>
                <c:pt idx="517">
                  <c:v>3034273</c:v>
                </c:pt>
                <c:pt idx="518">
                  <c:v>3040142</c:v>
                </c:pt>
                <c:pt idx="519">
                  <c:v>3046011</c:v>
                </c:pt>
                <c:pt idx="520">
                  <c:v>3051880</c:v>
                </c:pt>
                <c:pt idx="521">
                  <c:v>3057749</c:v>
                </c:pt>
                <c:pt idx="522">
                  <c:v>3063618</c:v>
                </c:pt>
                <c:pt idx="523">
                  <c:v>3069487</c:v>
                </c:pt>
                <c:pt idx="524">
                  <c:v>3075356</c:v>
                </c:pt>
                <c:pt idx="525">
                  <c:v>3081225</c:v>
                </c:pt>
                <c:pt idx="526">
                  <c:v>3087094</c:v>
                </c:pt>
                <c:pt idx="527">
                  <c:v>3092963</c:v>
                </c:pt>
                <c:pt idx="528">
                  <c:v>3098832</c:v>
                </c:pt>
                <c:pt idx="529">
                  <c:v>3104701</c:v>
                </c:pt>
                <c:pt idx="530">
                  <c:v>3110570</c:v>
                </c:pt>
                <c:pt idx="531">
                  <c:v>3116439</c:v>
                </c:pt>
                <c:pt idx="532">
                  <c:v>3122308</c:v>
                </c:pt>
                <c:pt idx="533">
                  <c:v>3128177</c:v>
                </c:pt>
                <c:pt idx="534">
                  <c:v>3134046</c:v>
                </c:pt>
                <c:pt idx="535">
                  <c:v>3139915</c:v>
                </c:pt>
                <c:pt idx="536">
                  <c:v>3145784</c:v>
                </c:pt>
                <c:pt idx="537">
                  <c:v>3151653</c:v>
                </c:pt>
                <c:pt idx="538">
                  <c:v>3157522</c:v>
                </c:pt>
                <c:pt idx="539">
                  <c:v>3163391</c:v>
                </c:pt>
                <c:pt idx="540">
                  <c:v>3169260</c:v>
                </c:pt>
                <c:pt idx="541">
                  <c:v>3175129</c:v>
                </c:pt>
                <c:pt idx="542">
                  <c:v>3180998</c:v>
                </c:pt>
                <c:pt idx="543">
                  <c:v>3186867</c:v>
                </c:pt>
                <c:pt idx="544">
                  <c:v>3192736</c:v>
                </c:pt>
                <c:pt idx="545">
                  <c:v>3198605</c:v>
                </c:pt>
                <c:pt idx="546">
                  <c:v>3204474</c:v>
                </c:pt>
                <c:pt idx="547">
                  <c:v>3210343</c:v>
                </c:pt>
                <c:pt idx="548">
                  <c:v>3216212</c:v>
                </c:pt>
                <c:pt idx="549">
                  <c:v>3222081</c:v>
                </c:pt>
                <c:pt idx="550">
                  <c:v>3227950</c:v>
                </c:pt>
                <c:pt idx="551">
                  <c:v>3233819</c:v>
                </c:pt>
                <c:pt idx="552">
                  <c:v>3239688</c:v>
                </c:pt>
                <c:pt idx="553">
                  <c:v>3245557</c:v>
                </c:pt>
                <c:pt idx="554">
                  <c:v>3251426</c:v>
                </c:pt>
                <c:pt idx="555">
                  <c:v>3257295</c:v>
                </c:pt>
                <c:pt idx="556">
                  <c:v>3263164</c:v>
                </c:pt>
                <c:pt idx="557">
                  <c:v>3269033</c:v>
                </c:pt>
                <c:pt idx="558">
                  <c:v>3274902</c:v>
                </c:pt>
                <c:pt idx="559">
                  <c:v>3280771</c:v>
                </c:pt>
                <c:pt idx="560">
                  <c:v>3286640</c:v>
                </c:pt>
                <c:pt idx="561">
                  <c:v>3292509</c:v>
                </c:pt>
                <c:pt idx="562">
                  <c:v>3298378</c:v>
                </c:pt>
                <c:pt idx="563">
                  <c:v>3304247</c:v>
                </c:pt>
                <c:pt idx="564">
                  <c:v>3310116</c:v>
                </c:pt>
                <c:pt idx="565">
                  <c:v>3315985</c:v>
                </c:pt>
                <c:pt idx="566">
                  <c:v>3321854</c:v>
                </c:pt>
                <c:pt idx="567">
                  <c:v>3327723</c:v>
                </c:pt>
                <c:pt idx="568">
                  <c:v>3333592</c:v>
                </c:pt>
                <c:pt idx="569">
                  <c:v>3339461</c:v>
                </c:pt>
                <c:pt idx="570">
                  <c:v>3345330</c:v>
                </c:pt>
                <c:pt idx="571">
                  <c:v>3351199</c:v>
                </c:pt>
                <c:pt idx="572">
                  <c:v>3357068</c:v>
                </c:pt>
                <c:pt idx="573">
                  <c:v>3362937</c:v>
                </c:pt>
                <c:pt idx="574">
                  <c:v>3368806</c:v>
                </c:pt>
                <c:pt idx="575">
                  <c:v>3374675</c:v>
                </c:pt>
                <c:pt idx="576">
                  <c:v>3380544</c:v>
                </c:pt>
                <c:pt idx="577">
                  <c:v>3386413</c:v>
                </c:pt>
                <c:pt idx="578">
                  <c:v>3392282</c:v>
                </c:pt>
                <c:pt idx="579">
                  <c:v>3398151</c:v>
                </c:pt>
                <c:pt idx="580">
                  <c:v>3404020</c:v>
                </c:pt>
                <c:pt idx="581">
                  <c:v>3409889</c:v>
                </c:pt>
                <c:pt idx="582">
                  <c:v>3415758</c:v>
                </c:pt>
                <c:pt idx="583">
                  <c:v>3421627</c:v>
                </c:pt>
                <c:pt idx="584">
                  <c:v>3427496</c:v>
                </c:pt>
                <c:pt idx="585">
                  <c:v>3433365</c:v>
                </c:pt>
                <c:pt idx="586">
                  <c:v>3439234</c:v>
                </c:pt>
                <c:pt idx="587">
                  <c:v>3445103</c:v>
                </c:pt>
                <c:pt idx="588">
                  <c:v>3450972</c:v>
                </c:pt>
                <c:pt idx="589">
                  <c:v>3456841</c:v>
                </c:pt>
                <c:pt idx="590">
                  <c:v>3462710</c:v>
                </c:pt>
                <c:pt idx="591">
                  <c:v>3468579</c:v>
                </c:pt>
                <c:pt idx="592">
                  <c:v>3474448</c:v>
                </c:pt>
                <c:pt idx="593">
                  <c:v>3480317</c:v>
                </c:pt>
                <c:pt idx="594">
                  <c:v>3486186</c:v>
                </c:pt>
                <c:pt idx="595">
                  <c:v>3492055</c:v>
                </c:pt>
                <c:pt idx="596">
                  <c:v>3497924</c:v>
                </c:pt>
                <c:pt idx="597">
                  <c:v>3503793</c:v>
                </c:pt>
                <c:pt idx="598">
                  <c:v>3509662</c:v>
                </c:pt>
                <c:pt idx="599">
                  <c:v>3515531</c:v>
                </c:pt>
                <c:pt idx="600">
                  <c:v>3521400</c:v>
                </c:pt>
                <c:pt idx="601">
                  <c:v>3527269</c:v>
                </c:pt>
                <c:pt idx="602">
                  <c:v>3533138</c:v>
                </c:pt>
                <c:pt idx="603">
                  <c:v>3539007</c:v>
                </c:pt>
                <c:pt idx="604">
                  <c:v>3544876</c:v>
                </c:pt>
                <c:pt idx="605">
                  <c:v>3550745</c:v>
                </c:pt>
                <c:pt idx="606">
                  <c:v>3556614</c:v>
                </c:pt>
                <c:pt idx="607">
                  <c:v>3562483</c:v>
                </c:pt>
                <c:pt idx="608">
                  <c:v>3568352</c:v>
                </c:pt>
                <c:pt idx="609">
                  <c:v>3574221</c:v>
                </c:pt>
                <c:pt idx="610">
                  <c:v>3580090</c:v>
                </c:pt>
                <c:pt idx="611">
                  <c:v>3585959</c:v>
                </c:pt>
                <c:pt idx="612">
                  <c:v>3591828</c:v>
                </c:pt>
                <c:pt idx="613">
                  <c:v>3597697</c:v>
                </c:pt>
                <c:pt idx="614">
                  <c:v>3603566</c:v>
                </c:pt>
                <c:pt idx="615">
                  <c:v>3609435</c:v>
                </c:pt>
                <c:pt idx="616">
                  <c:v>3615304</c:v>
                </c:pt>
                <c:pt idx="617">
                  <c:v>3621173</c:v>
                </c:pt>
                <c:pt idx="618">
                  <c:v>3627042</c:v>
                </c:pt>
                <c:pt idx="619">
                  <c:v>3632911</c:v>
                </c:pt>
                <c:pt idx="620">
                  <c:v>3638780</c:v>
                </c:pt>
                <c:pt idx="621">
                  <c:v>3644649</c:v>
                </c:pt>
                <c:pt idx="622">
                  <c:v>3650518</c:v>
                </c:pt>
                <c:pt idx="623">
                  <c:v>3656387</c:v>
                </c:pt>
                <c:pt idx="624">
                  <c:v>3662256</c:v>
                </c:pt>
                <c:pt idx="625">
                  <c:v>3668125</c:v>
                </c:pt>
                <c:pt idx="626">
                  <c:v>3673994</c:v>
                </c:pt>
                <c:pt idx="627">
                  <c:v>3679863</c:v>
                </c:pt>
                <c:pt idx="628">
                  <c:v>3685732</c:v>
                </c:pt>
                <c:pt idx="629">
                  <c:v>3691601</c:v>
                </c:pt>
                <c:pt idx="630">
                  <c:v>3697470</c:v>
                </c:pt>
                <c:pt idx="631">
                  <c:v>3703339</c:v>
                </c:pt>
                <c:pt idx="632">
                  <c:v>3709208</c:v>
                </c:pt>
                <c:pt idx="633">
                  <c:v>3715077</c:v>
                </c:pt>
                <c:pt idx="634">
                  <c:v>3720946</c:v>
                </c:pt>
                <c:pt idx="635">
                  <c:v>3726815</c:v>
                </c:pt>
                <c:pt idx="636">
                  <c:v>3732684</c:v>
                </c:pt>
                <c:pt idx="637">
                  <c:v>3738553</c:v>
                </c:pt>
                <c:pt idx="638">
                  <c:v>3744422</c:v>
                </c:pt>
                <c:pt idx="639">
                  <c:v>3750291</c:v>
                </c:pt>
                <c:pt idx="640">
                  <c:v>3756160</c:v>
                </c:pt>
                <c:pt idx="641">
                  <c:v>3762029</c:v>
                </c:pt>
                <c:pt idx="642">
                  <c:v>3767898</c:v>
                </c:pt>
                <c:pt idx="643">
                  <c:v>3773767</c:v>
                </c:pt>
                <c:pt idx="644">
                  <c:v>3779636</c:v>
                </c:pt>
                <c:pt idx="645">
                  <c:v>3785505</c:v>
                </c:pt>
                <c:pt idx="646">
                  <c:v>3791374</c:v>
                </c:pt>
                <c:pt idx="647">
                  <c:v>3797243</c:v>
                </c:pt>
                <c:pt idx="648">
                  <c:v>3803112</c:v>
                </c:pt>
                <c:pt idx="649">
                  <c:v>3808981</c:v>
                </c:pt>
                <c:pt idx="650">
                  <c:v>3814850</c:v>
                </c:pt>
                <c:pt idx="651">
                  <c:v>3820719</c:v>
                </c:pt>
                <c:pt idx="652">
                  <c:v>3826588</c:v>
                </c:pt>
                <c:pt idx="653">
                  <c:v>3832457</c:v>
                </c:pt>
                <c:pt idx="654">
                  <c:v>3838326</c:v>
                </c:pt>
                <c:pt idx="655">
                  <c:v>3844195</c:v>
                </c:pt>
                <c:pt idx="656">
                  <c:v>3850064</c:v>
                </c:pt>
                <c:pt idx="657">
                  <c:v>3855933</c:v>
                </c:pt>
                <c:pt idx="658">
                  <c:v>3861802</c:v>
                </c:pt>
                <c:pt idx="659">
                  <c:v>3867671</c:v>
                </c:pt>
                <c:pt idx="660">
                  <c:v>3873540</c:v>
                </c:pt>
                <c:pt idx="661">
                  <c:v>3879409</c:v>
                </c:pt>
                <c:pt idx="662">
                  <c:v>3885278</c:v>
                </c:pt>
                <c:pt idx="663">
                  <c:v>3891147</c:v>
                </c:pt>
                <c:pt idx="664">
                  <c:v>3897016</c:v>
                </c:pt>
                <c:pt idx="665">
                  <c:v>3902885</c:v>
                </c:pt>
                <c:pt idx="666">
                  <c:v>3908754</c:v>
                </c:pt>
                <c:pt idx="667">
                  <c:v>3914623</c:v>
                </c:pt>
                <c:pt idx="668">
                  <c:v>3920492</c:v>
                </c:pt>
                <c:pt idx="669">
                  <c:v>3926361</c:v>
                </c:pt>
                <c:pt idx="670">
                  <c:v>3932230</c:v>
                </c:pt>
                <c:pt idx="671">
                  <c:v>3938099</c:v>
                </c:pt>
                <c:pt idx="672">
                  <c:v>3943968</c:v>
                </c:pt>
                <c:pt idx="673">
                  <c:v>3949837</c:v>
                </c:pt>
                <c:pt idx="674">
                  <c:v>3955706</c:v>
                </c:pt>
                <c:pt idx="675">
                  <c:v>3961575</c:v>
                </c:pt>
                <c:pt idx="676">
                  <c:v>3967444</c:v>
                </c:pt>
                <c:pt idx="677">
                  <c:v>3973313</c:v>
                </c:pt>
                <c:pt idx="678">
                  <c:v>3979182</c:v>
                </c:pt>
                <c:pt idx="679">
                  <c:v>3985051</c:v>
                </c:pt>
                <c:pt idx="680">
                  <c:v>3990920</c:v>
                </c:pt>
                <c:pt idx="681">
                  <c:v>3996789</c:v>
                </c:pt>
                <c:pt idx="682">
                  <c:v>4002658</c:v>
                </c:pt>
                <c:pt idx="683">
                  <c:v>4008527</c:v>
                </c:pt>
                <c:pt idx="684">
                  <c:v>4014396</c:v>
                </c:pt>
                <c:pt idx="685">
                  <c:v>4020265</c:v>
                </c:pt>
                <c:pt idx="686">
                  <c:v>4026134</c:v>
                </c:pt>
                <c:pt idx="687">
                  <c:v>4032003</c:v>
                </c:pt>
                <c:pt idx="688">
                  <c:v>4037872</c:v>
                </c:pt>
                <c:pt idx="689">
                  <c:v>4043741</c:v>
                </c:pt>
                <c:pt idx="690">
                  <c:v>4049610</c:v>
                </c:pt>
                <c:pt idx="691">
                  <c:v>4055479</c:v>
                </c:pt>
                <c:pt idx="692">
                  <c:v>4061348</c:v>
                </c:pt>
                <c:pt idx="693">
                  <c:v>4067217</c:v>
                </c:pt>
                <c:pt idx="694">
                  <c:v>4073086</c:v>
                </c:pt>
                <c:pt idx="695">
                  <c:v>4078955</c:v>
                </c:pt>
                <c:pt idx="696">
                  <c:v>4084824</c:v>
                </c:pt>
                <c:pt idx="697">
                  <c:v>4090693</c:v>
                </c:pt>
                <c:pt idx="698">
                  <c:v>4096562</c:v>
                </c:pt>
                <c:pt idx="699">
                  <c:v>4102431</c:v>
                </c:pt>
                <c:pt idx="700">
                  <c:v>4108300</c:v>
                </c:pt>
                <c:pt idx="701">
                  <c:v>4114169</c:v>
                </c:pt>
                <c:pt idx="702">
                  <c:v>4120038</c:v>
                </c:pt>
                <c:pt idx="703">
                  <c:v>4125907</c:v>
                </c:pt>
                <c:pt idx="704">
                  <c:v>4131776</c:v>
                </c:pt>
                <c:pt idx="705">
                  <c:v>4137645</c:v>
                </c:pt>
                <c:pt idx="706">
                  <c:v>4143514</c:v>
                </c:pt>
                <c:pt idx="707">
                  <c:v>4149383</c:v>
                </c:pt>
                <c:pt idx="708">
                  <c:v>4155252</c:v>
                </c:pt>
                <c:pt idx="709">
                  <c:v>4161121</c:v>
                </c:pt>
                <c:pt idx="710">
                  <c:v>4166990</c:v>
                </c:pt>
                <c:pt idx="711">
                  <c:v>4172859</c:v>
                </c:pt>
                <c:pt idx="712">
                  <c:v>4178728</c:v>
                </c:pt>
                <c:pt idx="713">
                  <c:v>4184597</c:v>
                </c:pt>
                <c:pt idx="714">
                  <c:v>4190466</c:v>
                </c:pt>
                <c:pt idx="715">
                  <c:v>4196335</c:v>
                </c:pt>
                <c:pt idx="716">
                  <c:v>4202204</c:v>
                </c:pt>
                <c:pt idx="717">
                  <c:v>4208073</c:v>
                </c:pt>
                <c:pt idx="718">
                  <c:v>4213942</c:v>
                </c:pt>
                <c:pt idx="719">
                  <c:v>4219811</c:v>
                </c:pt>
                <c:pt idx="720">
                  <c:v>4225680</c:v>
                </c:pt>
                <c:pt idx="721">
                  <c:v>4231549</c:v>
                </c:pt>
                <c:pt idx="722">
                  <c:v>4237418</c:v>
                </c:pt>
                <c:pt idx="723">
                  <c:v>4243287</c:v>
                </c:pt>
                <c:pt idx="724">
                  <c:v>4249156</c:v>
                </c:pt>
                <c:pt idx="725">
                  <c:v>4255025</c:v>
                </c:pt>
                <c:pt idx="726">
                  <c:v>4260894</c:v>
                </c:pt>
                <c:pt idx="727">
                  <c:v>4266763</c:v>
                </c:pt>
                <c:pt idx="728">
                  <c:v>4272632</c:v>
                </c:pt>
                <c:pt idx="729">
                  <c:v>4278501</c:v>
                </c:pt>
                <c:pt idx="730">
                  <c:v>4284370</c:v>
                </c:pt>
                <c:pt idx="731">
                  <c:v>4290239</c:v>
                </c:pt>
                <c:pt idx="732">
                  <c:v>4296108</c:v>
                </c:pt>
                <c:pt idx="733">
                  <c:v>4301977</c:v>
                </c:pt>
                <c:pt idx="734">
                  <c:v>4307846</c:v>
                </c:pt>
                <c:pt idx="735">
                  <c:v>4313715</c:v>
                </c:pt>
                <c:pt idx="736">
                  <c:v>4319584</c:v>
                </c:pt>
                <c:pt idx="737">
                  <c:v>4325453</c:v>
                </c:pt>
                <c:pt idx="738">
                  <c:v>4331322</c:v>
                </c:pt>
                <c:pt idx="739">
                  <c:v>4337191</c:v>
                </c:pt>
                <c:pt idx="740">
                  <c:v>4343060</c:v>
                </c:pt>
                <c:pt idx="741">
                  <c:v>4348929</c:v>
                </c:pt>
                <c:pt idx="742">
                  <c:v>4354798</c:v>
                </c:pt>
                <c:pt idx="743">
                  <c:v>4360667</c:v>
                </c:pt>
                <c:pt idx="744">
                  <c:v>4366536</c:v>
                </c:pt>
                <c:pt idx="745">
                  <c:v>4372405</c:v>
                </c:pt>
                <c:pt idx="746">
                  <c:v>4378274</c:v>
                </c:pt>
                <c:pt idx="747">
                  <c:v>4384143</c:v>
                </c:pt>
                <c:pt idx="748">
                  <c:v>4390012</c:v>
                </c:pt>
                <c:pt idx="749">
                  <c:v>4395881</c:v>
                </c:pt>
                <c:pt idx="750">
                  <c:v>4401750</c:v>
                </c:pt>
                <c:pt idx="751">
                  <c:v>4407619</c:v>
                </c:pt>
                <c:pt idx="752">
                  <c:v>4413488</c:v>
                </c:pt>
                <c:pt idx="753">
                  <c:v>4419357</c:v>
                </c:pt>
                <c:pt idx="754">
                  <c:v>4425226</c:v>
                </c:pt>
                <c:pt idx="755">
                  <c:v>4431095</c:v>
                </c:pt>
                <c:pt idx="756">
                  <c:v>4436964</c:v>
                </c:pt>
                <c:pt idx="757">
                  <c:v>4442833</c:v>
                </c:pt>
                <c:pt idx="758">
                  <c:v>4448702</c:v>
                </c:pt>
                <c:pt idx="759">
                  <c:v>4454571</c:v>
                </c:pt>
                <c:pt idx="760">
                  <c:v>4460440</c:v>
                </c:pt>
                <c:pt idx="761">
                  <c:v>4466309</c:v>
                </c:pt>
                <c:pt idx="762">
                  <c:v>4472178</c:v>
                </c:pt>
                <c:pt idx="763">
                  <c:v>4478047</c:v>
                </c:pt>
                <c:pt idx="764">
                  <c:v>4483916</c:v>
                </c:pt>
                <c:pt idx="765">
                  <c:v>4489785</c:v>
                </c:pt>
                <c:pt idx="766">
                  <c:v>4495654</c:v>
                </c:pt>
                <c:pt idx="767">
                  <c:v>4501523</c:v>
                </c:pt>
                <c:pt idx="768">
                  <c:v>4507392</c:v>
                </c:pt>
                <c:pt idx="769">
                  <c:v>4513261</c:v>
                </c:pt>
                <c:pt idx="770">
                  <c:v>4519130</c:v>
                </c:pt>
                <c:pt idx="771">
                  <c:v>4524999</c:v>
                </c:pt>
                <c:pt idx="772">
                  <c:v>4530868</c:v>
                </c:pt>
                <c:pt idx="773">
                  <c:v>4536737</c:v>
                </c:pt>
                <c:pt idx="774">
                  <c:v>4542606</c:v>
                </c:pt>
                <c:pt idx="775">
                  <c:v>4548475</c:v>
                </c:pt>
                <c:pt idx="776">
                  <c:v>4554344</c:v>
                </c:pt>
                <c:pt idx="777">
                  <c:v>4560213</c:v>
                </c:pt>
                <c:pt idx="778">
                  <c:v>4566082</c:v>
                </c:pt>
                <c:pt idx="779">
                  <c:v>4571951</c:v>
                </c:pt>
                <c:pt idx="780">
                  <c:v>4577820</c:v>
                </c:pt>
                <c:pt idx="781">
                  <c:v>4583689</c:v>
                </c:pt>
                <c:pt idx="782">
                  <c:v>4589558</c:v>
                </c:pt>
                <c:pt idx="783">
                  <c:v>4595427</c:v>
                </c:pt>
                <c:pt idx="784">
                  <c:v>4601296</c:v>
                </c:pt>
                <c:pt idx="785">
                  <c:v>4607165</c:v>
                </c:pt>
                <c:pt idx="786">
                  <c:v>4613034</c:v>
                </c:pt>
                <c:pt idx="787">
                  <c:v>4618903</c:v>
                </c:pt>
                <c:pt idx="788">
                  <c:v>4624772</c:v>
                </c:pt>
                <c:pt idx="789">
                  <c:v>4630641</c:v>
                </c:pt>
                <c:pt idx="790">
                  <c:v>4636510</c:v>
                </c:pt>
                <c:pt idx="791">
                  <c:v>4642379</c:v>
                </c:pt>
                <c:pt idx="792">
                  <c:v>4648248</c:v>
                </c:pt>
                <c:pt idx="793">
                  <c:v>4654117</c:v>
                </c:pt>
                <c:pt idx="794">
                  <c:v>4659986</c:v>
                </c:pt>
                <c:pt idx="795">
                  <c:v>4665855</c:v>
                </c:pt>
                <c:pt idx="796">
                  <c:v>4671724</c:v>
                </c:pt>
                <c:pt idx="797">
                  <c:v>4677593</c:v>
                </c:pt>
                <c:pt idx="798">
                  <c:v>4683462</c:v>
                </c:pt>
                <c:pt idx="799">
                  <c:v>4689331</c:v>
                </c:pt>
                <c:pt idx="800">
                  <c:v>4695200</c:v>
                </c:pt>
                <c:pt idx="801">
                  <c:v>4701069</c:v>
                </c:pt>
                <c:pt idx="802">
                  <c:v>4706938</c:v>
                </c:pt>
                <c:pt idx="803">
                  <c:v>4712807</c:v>
                </c:pt>
                <c:pt idx="804">
                  <c:v>4718676</c:v>
                </c:pt>
                <c:pt idx="805">
                  <c:v>4724545</c:v>
                </c:pt>
                <c:pt idx="806">
                  <c:v>4730414</c:v>
                </c:pt>
                <c:pt idx="807">
                  <c:v>4736283</c:v>
                </c:pt>
                <c:pt idx="808">
                  <c:v>4742152</c:v>
                </c:pt>
                <c:pt idx="809">
                  <c:v>4748021</c:v>
                </c:pt>
                <c:pt idx="810">
                  <c:v>4753890</c:v>
                </c:pt>
                <c:pt idx="811">
                  <c:v>4759759</c:v>
                </c:pt>
                <c:pt idx="812">
                  <c:v>4765628</c:v>
                </c:pt>
                <c:pt idx="813">
                  <c:v>4771497</c:v>
                </c:pt>
                <c:pt idx="814">
                  <c:v>4777366</c:v>
                </c:pt>
                <c:pt idx="815">
                  <c:v>4783235</c:v>
                </c:pt>
                <c:pt idx="816">
                  <c:v>4789104</c:v>
                </c:pt>
                <c:pt idx="817">
                  <c:v>4794973</c:v>
                </c:pt>
                <c:pt idx="818">
                  <c:v>4800842</c:v>
                </c:pt>
                <c:pt idx="819">
                  <c:v>4806711</c:v>
                </c:pt>
                <c:pt idx="820">
                  <c:v>4812580</c:v>
                </c:pt>
                <c:pt idx="821">
                  <c:v>4818449</c:v>
                </c:pt>
                <c:pt idx="822">
                  <c:v>4824318</c:v>
                </c:pt>
                <c:pt idx="823">
                  <c:v>4830187</c:v>
                </c:pt>
                <c:pt idx="824">
                  <c:v>4836056</c:v>
                </c:pt>
                <c:pt idx="825">
                  <c:v>4841925</c:v>
                </c:pt>
                <c:pt idx="826">
                  <c:v>4847794</c:v>
                </c:pt>
                <c:pt idx="827">
                  <c:v>4853663</c:v>
                </c:pt>
                <c:pt idx="828">
                  <c:v>4859532</c:v>
                </c:pt>
                <c:pt idx="829">
                  <c:v>4865401</c:v>
                </c:pt>
                <c:pt idx="830">
                  <c:v>4871270</c:v>
                </c:pt>
                <c:pt idx="831">
                  <c:v>4877139</c:v>
                </c:pt>
                <c:pt idx="832">
                  <c:v>4883008</c:v>
                </c:pt>
                <c:pt idx="833">
                  <c:v>4888877</c:v>
                </c:pt>
                <c:pt idx="834">
                  <c:v>4894746</c:v>
                </c:pt>
                <c:pt idx="835">
                  <c:v>4900615</c:v>
                </c:pt>
                <c:pt idx="836">
                  <c:v>4906484</c:v>
                </c:pt>
                <c:pt idx="837">
                  <c:v>4912353</c:v>
                </c:pt>
                <c:pt idx="838">
                  <c:v>4918222</c:v>
                </c:pt>
                <c:pt idx="839">
                  <c:v>4924091</c:v>
                </c:pt>
                <c:pt idx="840">
                  <c:v>4929960</c:v>
                </c:pt>
                <c:pt idx="841">
                  <c:v>4935829</c:v>
                </c:pt>
                <c:pt idx="842">
                  <c:v>4941698</c:v>
                </c:pt>
                <c:pt idx="843">
                  <c:v>4947567</c:v>
                </c:pt>
                <c:pt idx="844">
                  <c:v>4953436</c:v>
                </c:pt>
                <c:pt idx="845">
                  <c:v>4959305</c:v>
                </c:pt>
                <c:pt idx="846">
                  <c:v>4965174</c:v>
                </c:pt>
                <c:pt idx="847">
                  <c:v>4971043</c:v>
                </c:pt>
                <c:pt idx="848">
                  <c:v>4976912</c:v>
                </c:pt>
                <c:pt idx="849">
                  <c:v>4982781</c:v>
                </c:pt>
                <c:pt idx="850">
                  <c:v>4988650</c:v>
                </c:pt>
                <c:pt idx="851">
                  <c:v>4994519</c:v>
                </c:pt>
                <c:pt idx="852">
                  <c:v>5000388</c:v>
                </c:pt>
                <c:pt idx="853">
                  <c:v>5006257</c:v>
                </c:pt>
                <c:pt idx="854">
                  <c:v>5012126</c:v>
                </c:pt>
                <c:pt idx="855">
                  <c:v>5017995</c:v>
                </c:pt>
                <c:pt idx="856">
                  <c:v>5023864</c:v>
                </c:pt>
                <c:pt idx="857">
                  <c:v>5029733</c:v>
                </c:pt>
                <c:pt idx="858">
                  <c:v>5035602</c:v>
                </c:pt>
                <c:pt idx="859">
                  <c:v>5041471</c:v>
                </c:pt>
                <c:pt idx="860">
                  <c:v>5047340</c:v>
                </c:pt>
                <c:pt idx="861">
                  <c:v>5053209</c:v>
                </c:pt>
                <c:pt idx="862">
                  <c:v>5059078</c:v>
                </c:pt>
                <c:pt idx="863">
                  <c:v>5064947</c:v>
                </c:pt>
                <c:pt idx="864">
                  <c:v>5070816</c:v>
                </c:pt>
                <c:pt idx="865">
                  <c:v>5076685</c:v>
                </c:pt>
                <c:pt idx="866">
                  <c:v>5082554</c:v>
                </c:pt>
                <c:pt idx="867">
                  <c:v>5088423</c:v>
                </c:pt>
                <c:pt idx="868">
                  <c:v>5094292</c:v>
                </c:pt>
                <c:pt idx="869">
                  <c:v>5100161</c:v>
                </c:pt>
                <c:pt idx="870">
                  <c:v>5106030</c:v>
                </c:pt>
                <c:pt idx="871">
                  <c:v>5111899</c:v>
                </c:pt>
                <c:pt idx="872">
                  <c:v>5117768</c:v>
                </c:pt>
                <c:pt idx="873">
                  <c:v>5123637</c:v>
                </c:pt>
                <c:pt idx="874">
                  <c:v>5129506</c:v>
                </c:pt>
                <c:pt idx="875">
                  <c:v>5135375</c:v>
                </c:pt>
                <c:pt idx="876">
                  <c:v>5141244</c:v>
                </c:pt>
                <c:pt idx="877">
                  <c:v>5147113</c:v>
                </c:pt>
                <c:pt idx="878">
                  <c:v>5152982</c:v>
                </c:pt>
                <c:pt idx="879">
                  <c:v>5158851</c:v>
                </c:pt>
                <c:pt idx="880">
                  <c:v>5164720</c:v>
                </c:pt>
                <c:pt idx="881">
                  <c:v>5170589</c:v>
                </c:pt>
                <c:pt idx="882">
                  <c:v>5176458</c:v>
                </c:pt>
                <c:pt idx="883">
                  <c:v>5182327</c:v>
                </c:pt>
                <c:pt idx="884">
                  <c:v>5188196</c:v>
                </c:pt>
                <c:pt idx="885">
                  <c:v>5194065</c:v>
                </c:pt>
                <c:pt idx="886">
                  <c:v>5199934</c:v>
                </c:pt>
                <c:pt idx="887">
                  <c:v>5205803</c:v>
                </c:pt>
                <c:pt idx="888">
                  <c:v>5211672</c:v>
                </c:pt>
                <c:pt idx="889">
                  <c:v>5217541</c:v>
                </c:pt>
                <c:pt idx="890">
                  <c:v>5223410</c:v>
                </c:pt>
                <c:pt idx="891">
                  <c:v>5229279</c:v>
                </c:pt>
                <c:pt idx="892">
                  <c:v>5235148</c:v>
                </c:pt>
                <c:pt idx="893">
                  <c:v>5241017</c:v>
                </c:pt>
                <c:pt idx="894">
                  <c:v>5246886</c:v>
                </c:pt>
                <c:pt idx="895">
                  <c:v>5252755</c:v>
                </c:pt>
                <c:pt idx="896">
                  <c:v>5258624</c:v>
                </c:pt>
                <c:pt idx="897">
                  <c:v>5264493</c:v>
                </c:pt>
                <c:pt idx="898">
                  <c:v>5270362</c:v>
                </c:pt>
                <c:pt idx="899">
                  <c:v>5276231</c:v>
                </c:pt>
                <c:pt idx="900">
                  <c:v>5282100</c:v>
                </c:pt>
                <c:pt idx="901">
                  <c:v>5287969</c:v>
                </c:pt>
                <c:pt idx="902">
                  <c:v>5293838</c:v>
                </c:pt>
                <c:pt idx="903">
                  <c:v>5299707</c:v>
                </c:pt>
                <c:pt idx="904">
                  <c:v>5305576</c:v>
                </c:pt>
                <c:pt idx="905">
                  <c:v>5311445</c:v>
                </c:pt>
                <c:pt idx="906">
                  <c:v>5317314</c:v>
                </c:pt>
                <c:pt idx="907">
                  <c:v>5323183</c:v>
                </c:pt>
                <c:pt idx="908">
                  <c:v>5329052</c:v>
                </c:pt>
                <c:pt idx="909">
                  <c:v>5334921</c:v>
                </c:pt>
                <c:pt idx="910">
                  <c:v>5340790</c:v>
                </c:pt>
                <c:pt idx="911">
                  <c:v>5346659</c:v>
                </c:pt>
                <c:pt idx="912">
                  <c:v>5352528</c:v>
                </c:pt>
                <c:pt idx="913">
                  <c:v>5358397</c:v>
                </c:pt>
                <c:pt idx="914">
                  <c:v>5364266</c:v>
                </c:pt>
                <c:pt idx="915">
                  <c:v>5370135</c:v>
                </c:pt>
                <c:pt idx="916">
                  <c:v>5376004</c:v>
                </c:pt>
                <c:pt idx="917">
                  <c:v>5381873</c:v>
                </c:pt>
                <c:pt idx="918">
                  <c:v>5387742</c:v>
                </c:pt>
                <c:pt idx="919">
                  <c:v>5393611</c:v>
                </c:pt>
                <c:pt idx="920">
                  <c:v>5399480</c:v>
                </c:pt>
                <c:pt idx="921">
                  <c:v>5405349</c:v>
                </c:pt>
                <c:pt idx="922">
                  <c:v>5411218</c:v>
                </c:pt>
                <c:pt idx="923">
                  <c:v>5417087</c:v>
                </c:pt>
                <c:pt idx="924">
                  <c:v>5422956</c:v>
                </c:pt>
                <c:pt idx="925">
                  <c:v>5428825</c:v>
                </c:pt>
                <c:pt idx="926">
                  <c:v>5434694</c:v>
                </c:pt>
                <c:pt idx="927">
                  <c:v>5440563</c:v>
                </c:pt>
                <c:pt idx="928">
                  <c:v>5446432</c:v>
                </c:pt>
                <c:pt idx="929">
                  <c:v>5452301</c:v>
                </c:pt>
                <c:pt idx="930">
                  <c:v>5458170</c:v>
                </c:pt>
                <c:pt idx="931">
                  <c:v>5464039</c:v>
                </c:pt>
                <c:pt idx="932">
                  <c:v>5469908</c:v>
                </c:pt>
                <c:pt idx="933">
                  <c:v>5475777</c:v>
                </c:pt>
                <c:pt idx="934">
                  <c:v>5481646</c:v>
                </c:pt>
                <c:pt idx="935">
                  <c:v>5487515</c:v>
                </c:pt>
                <c:pt idx="936">
                  <c:v>5493384</c:v>
                </c:pt>
                <c:pt idx="937">
                  <c:v>5499253</c:v>
                </c:pt>
                <c:pt idx="938">
                  <c:v>5505122</c:v>
                </c:pt>
                <c:pt idx="939">
                  <c:v>5510991</c:v>
                </c:pt>
                <c:pt idx="940">
                  <c:v>5516860</c:v>
                </c:pt>
                <c:pt idx="941">
                  <c:v>5522729</c:v>
                </c:pt>
                <c:pt idx="942">
                  <c:v>5528598</c:v>
                </c:pt>
                <c:pt idx="943">
                  <c:v>5534467</c:v>
                </c:pt>
                <c:pt idx="944">
                  <c:v>5540336</c:v>
                </c:pt>
                <c:pt idx="945">
                  <c:v>5546205</c:v>
                </c:pt>
                <c:pt idx="946">
                  <c:v>5552074</c:v>
                </c:pt>
                <c:pt idx="947">
                  <c:v>5557943</c:v>
                </c:pt>
                <c:pt idx="948">
                  <c:v>5563812</c:v>
                </c:pt>
                <c:pt idx="949">
                  <c:v>5569681</c:v>
                </c:pt>
                <c:pt idx="950">
                  <c:v>5575550</c:v>
                </c:pt>
                <c:pt idx="951">
                  <c:v>5581419</c:v>
                </c:pt>
                <c:pt idx="952">
                  <c:v>5587288</c:v>
                </c:pt>
                <c:pt idx="953">
                  <c:v>5593157</c:v>
                </c:pt>
                <c:pt idx="954">
                  <c:v>5599026</c:v>
                </c:pt>
                <c:pt idx="955">
                  <c:v>5604895</c:v>
                </c:pt>
                <c:pt idx="956">
                  <c:v>5610764</c:v>
                </c:pt>
                <c:pt idx="957">
                  <c:v>5616633</c:v>
                </c:pt>
                <c:pt idx="958">
                  <c:v>5622502</c:v>
                </c:pt>
                <c:pt idx="959">
                  <c:v>5628371</c:v>
                </c:pt>
                <c:pt idx="960">
                  <c:v>5634240</c:v>
                </c:pt>
                <c:pt idx="961">
                  <c:v>5640109</c:v>
                </c:pt>
                <c:pt idx="962">
                  <c:v>5645978</c:v>
                </c:pt>
                <c:pt idx="963">
                  <c:v>5651847</c:v>
                </c:pt>
                <c:pt idx="964">
                  <c:v>5657716</c:v>
                </c:pt>
                <c:pt idx="965">
                  <c:v>5663585</c:v>
                </c:pt>
                <c:pt idx="966">
                  <c:v>5669454</c:v>
                </c:pt>
                <c:pt idx="967">
                  <c:v>5675323</c:v>
                </c:pt>
                <c:pt idx="968">
                  <c:v>5681192</c:v>
                </c:pt>
                <c:pt idx="969">
                  <c:v>5687061</c:v>
                </c:pt>
                <c:pt idx="970">
                  <c:v>5692930</c:v>
                </c:pt>
                <c:pt idx="971">
                  <c:v>5698799</c:v>
                </c:pt>
                <c:pt idx="972">
                  <c:v>5704668</c:v>
                </c:pt>
                <c:pt idx="973">
                  <c:v>5710537</c:v>
                </c:pt>
                <c:pt idx="974">
                  <c:v>5716406</c:v>
                </c:pt>
                <c:pt idx="975">
                  <c:v>5722275</c:v>
                </c:pt>
                <c:pt idx="976">
                  <c:v>5728144</c:v>
                </c:pt>
                <c:pt idx="977">
                  <c:v>5734013</c:v>
                </c:pt>
                <c:pt idx="978">
                  <c:v>5739882</c:v>
                </c:pt>
                <c:pt idx="979">
                  <c:v>5745751</c:v>
                </c:pt>
                <c:pt idx="980">
                  <c:v>5751620</c:v>
                </c:pt>
                <c:pt idx="981">
                  <c:v>5757489</c:v>
                </c:pt>
                <c:pt idx="982">
                  <c:v>5763358</c:v>
                </c:pt>
                <c:pt idx="983">
                  <c:v>5769227</c:v>
                </c:pt>
                <c:pt idx="984">
                  <c:v>5775096</c:v>
                </c:pt>
                <c:pt idx="985">
                  <c:v>5780965</c:v>
                </c:pt>
                <c:pt idx="986">
                  <c:v>5786834</c:v>
                </c:pt>
                <c:pt idx="987">
                  <c:v>5792703</c:v>
                </c:pt>
                <c:pt idx="988">
                  <c:v>5798572</c:v>
                </c:pt>
                <c:pt idx="989">
                  <c:v>5804441</c:v>
                </c:pt>
                <c:pt idx="990">
                  <c:v>5810310</c:v>
                </c:pt>
                <c:pt idx="991">
                  <c:v>5816179</c:v>
                </c:pt>
                <c:pt idx="992">
                  <c:v>5822048</c:v>
                </c:pt>
                <c:pt idx="993">
                  <c:v>5827917</c:v>
                </c:pt>
                <c:pt idx="994">
                  <c:v>5833786</c:v>
                </c:pt>
                <c:pt idx="995">
                  <c:v>5839655</c:v>
                </c:pt>
                <c:pt idx="996">
                  <c:v>5845524</c:v>
                </c:pt>
                <c:pt idx="997">
                  <c:v>5851393</c:v>
                </c:pt>
                <c:pt idx="998">
                  <c:v>5857262</c:v>
                </c:pt>
                <c:pt idx="999">
                  <c:v>5863131</c:v>
                </c:pt>
                <c:pt idx="1000">
                  <c:v>5869000</c:v>
                </c:pt>
                <c:pt idx="1001">
                  <c:v>5874869</c:v>
                </c:pt>
                <c:pt idx="1002">
                  <c:v>5880738</c:v>
                </c:pt>
                <c:pt idx="1003">
                  <c:v>5886607</c:v>
                </c:pt>
                <c:pt idx="1004">
                  <c:v>5892476</c:v>
                </c:pt>
                <c:pt idx="1005">
                  <c:v>5898345</c:v>
                </c:pt>
                <c:pt idx="1006">
                  <c:v>5904214</c:v>
                </c:pt>
                <c:pt idx="1007">
                  <c:v>5910083</c:v>
                </c:pt>
                <c:pt idx="1008">
                  <c:v>5915952</c:v>
                </c:pt>
                <c:pt idx="1009">
                  <c:v>5921821</c:v>
                </c:pt>
                <c:pt idx="1010">
                  <c:v>5927690</c:v>
                </c:pt>
                <c:pt idx="1011">
                  <c:v>5933559</c:v>
                </c:pt>
                <c:pt idx="1012">
                  <c:v>5939428</c:v>
                </c:pt>
                <c:pt idx="1013">
                  <c:v>5945297</c:v>
                </c:pt>
                <c:pt idx="1014">
                  <c:v>5951166</c:v>
                </c:pt>
                <c:pt idx="1015">
                  <c:v>5957035</c:v>
                </c:pt>
                <c:pt idx="1016">
                  <c:v>5962904</c:v>
                </c:pt>
                <c:pt idx="1017">
                  <c:v>5968773</c:v>
                </c:pt>
                <c:pt idx="1018">
                  <c:v>5974642</c:v>
                </c:pt>
                <c:pt idx="1019">
                  <c:v>5980511</c:v>
                </c:pt>
                <c:pt idx="1020">
                  <c:v>5986380</c:v>
                </c:pt>
                <c:pt idx="1021">
                  <c:v>5992249</c:v>
                </c:pt>
                <c:pt idx="1022">
                  <c:v>5998118</c:v>
                </c:pt>
                <c:pt idx="1023">
                  <c:v>6003987</c:v>
                </c:pt>
                <c:pt idx="1024">
                  <c:v>6009856</c:v>
                </c:pt>
                <c:pt idx="1025">
                  <c:v>6015725</c:v>
                </c:pt>
                <c:pt idx="1026">
                  <c:v>6021594</c:v>
                </c:pt>
                <c:pt idx="1027">
                  <c:v>6027463</c:v>
                </c:pt>
                <c:pt idx="1028">
                  <c:v>6033332</c:v>
                </c:pt>
                <c:pt idx="1029">
                  <c:v>6039201</c:v>
                </c:pt>
                <c:pt idx="1030">
                  <c:v>6045070</c:v>
                </c:pt>
                <c:pt idx="1031">
                  <c:v>6050939</c:v>
                </c:pt>
                <c:pt idx="1032">
                  <c:v>6056808</c:v>
                </c:pt>
                <c:pt idx="1033">
                  <c:v>6062677</c:v>
                </c:pt>
                <c:pt idx="1034">
                  <c:v>6068546</c:v>
                </c:pt>
                <c:pt idx="1035">
                  <c:v>6074415</c:v>
                </c:pt>
                <c:pt idx="1036">
                  <c:v>6080284</c:v>
                </c:pt>
                <c:pt idx="1037">
                  <c:v>6086153</c:v>
                </c:pt>
                <c:pt idx="1038">
                  <c:v>6092022</c:v>
                </c:pt>
                <c:pt idx="1039">
                  <c:v>6097891</c:v>
                </c:pt>
                <c:pt idx="1040">
                  <c:v>6103760</c:v>
                </c:pt>
                <c:pt idx="1041">
                  <c:v>6109629</c:v>
                </c:pt>
                <c:pt idx="1042">
                  <c:v>6115498</c:v>
                </c:pt>
                <c:pt idx="1043">
                  <c:v>6121367</c:v>
                </c:pt>
                <c:pt idx="1044">
                  <c:v>6127236</c:v>
                </c:pt>
                <c:pt idx="1045">
                  <c:v>6133105</c:v>
                </c:pt>
                <c:pt idx="1046">
                  <c:v>6138974</c:v>
                </c:pt>
                <c:pt idx="1047">
                  <c:v>6144843</c:v>
                </c:pt>
                <c:pt idx="1048">
                  <c:v>6150712</c:v>
                </c:pt>
                <c:pt idx="1049">
                  <c:v>6156581</c:v>
                </c:pt>
                <c:pt idx="1050">
                  <c:v>6162450</c:v>
                </c:pt>
                <c:pt idx="1051">
                  <c:v>6168319</c:v>
                </c:pt>
                <c:pt idx="1052">
                  <c:v>6174188</c:v>
                </c:pt>
                <c:pt idx="1053">
                  <c:v>6180057</c:v>
                </c:pt>
                <c:pt idx="1054">
                  <c:v>6185926</c:v>
                </c:pt>
                <c:pt idx="1055">
                  <c:v>6191795</c:v>
                </c:pt>
                <c:pt idx="1056">
                  <c:v>6197664</c:v>
                </c:pt>
                <c:pt idx="1057">
                  <c:v>6203533</c:v>
                </c:pt>
                <c:pt idx="1058">
                  <c:v>6209402</c:v>
                </c:pt>
                <c:pt idx="1059">
                  <c:v>6215271</c:v>
                </c:pt>
                <c:pt idx="1060">
                  <c:v>6221140</c:v>
                </c:pt>
                <c:pt idx="1061">
                  <c:v>6227009</c:v>
                </c:pt>
                <c:pt idx="1062">
                  <c:v>6232878</c:v>
                </c:pt>
                <c:pt idx="1063">
                  <c:v>6238747</c:v>
                </c:pt>
                <c:pt idx="1064">
                  <c:v>6244616</c:v>
                </c:pt>
                <c:pt idx="1065">
                  <c:v>6250485</c:v>
                </c:pt>
                <c:pt idx="1066">
                  <c:v>6256354</c:v>
                </c:pt>
                <c:pt idx="1067">
                  <c:v>6262223</c:v>
                </c:pt>
                <c:pt idx="1068">
                  <c:v>6268092</c:v>
                </c:pt>
                <c:pt idx="1069">
                  <c:v>6273961</c:v>
                </c:pt>
                <c:pt idx="1070">
                  <c:v>6279830</c:v>
                </c:pt>
                <c:pt idx="1071">
                  <c:v>6285699</c:v>
                </c:pt>
                <c:pt idx="1072">
                  <c:v>6291568</c:v>
                </c:pt>
                <c:pt idx="1073">
                  <c:v>6297437</c:v>
                </c:pt>
                <c:pt idx="1074">
                  <c:v>6303306</c:v>
                </c:pt>
                <c:pt idx="1075">
                  <c:v>6309175</c:v>
                </c:pt>
                <c:pt idx="1076">
                  <c:v>6315044</c:v>
                </c:pt>
                <c:pt idx="1077">
                  <c:v>6320913</c:v>
                </c:pt>
                <c:pt idx="1078">
                  <c:v>6326782</c:v>
                </c:pt>
                <c:pt idx="1079">
                  <c:v>6332651</c:v>
                </c:pt>
                <c:pt idx="1080">
                  <c:v>6338520</c:v>
                </c:pt>
                <c:pt idx="1081">
                  <c:v>6344389</c:v>
                </c:pt>
                <c:pt idx="1082">
                  <c:v>6350258</c:v>
                </c:pt>
                <c:pt idx="1083">
                  <c:v>6356127</c:v>
                </c:pt>
                <c:pt idx="1084">
                  <c:v>6361996</c:v>
                </c:pt>
                <c:pt idx="1085">
                  <c:v>6367865</c:v>
                </c:pt>
                <c:pt idx="1086">
                  <c:v>6373734</c:v>
                </c:pt>
                <c:pt idx="1087">
                  <c:v>6379603</c:v>
                </c:pt>
                <c:pt idx="1088">
                  <c:v>6385472</c:v>
                </c:pt>
                <c:pt idx="1089">
                  <c:v>6391341</c:v>
                </c:pt>
                <c:pt idx="1090">
                  <c:v>6397210</c:v>
                </c:pt>
                <c:pt idx="1091">
                  <c:v>6403079</c:v>
                </c:pt>
                <c:pt idx="1092">
                  <c:v>6408948</c:v>
                </c:pt>
                <c:pt idx="1093">
                  <c:v>6414817</c:v>
                </c:pt>
                <c:pt idx="1094">
                  <c:v>6420686</c:v>
                </c:pt>
                <c:pt idx="1095">
                  <c:v>6426555</c:v>
                </c:pt>
                <c:pt idx="1096">
                  <c:v>6432424</c:v>
                </c:pt>
                <c:pt idx="1097">
                  <c:v>6438293</c:v>
                </c:pt>
                <c:pt idx="1098">
                  <c:v>6444162</c:v>
                </c:pt>
                <c:pt idx="1099">
                  <c:v>6450031</c:v>
                </c:pt>
                <c:pt idx="1100">
                  <c:v>6455900</c:v>
                </c:pt>
                <c:pt idx="1101">
                  <c:v>6461769</c:v>
                </c:pt>
                <c:pt idx="1102">
                  <c:v>6467638</c:v>
                </c:pt>
                <c:pt idx="1103">
                  <c:v>6473507</c:v>
                </c:pt>
                <c:pt idx="1104">
                  <c:v>6479376</c:v>
                </c:pt>
                <c:pt idx="1105">
                  <c:v>6485245</c:v>
                </c:pt>
                <c:pt idx="1106">
                  <c:v>6491114</c:v>
                </c:pt>
                <c:pt idx="1107">
                  <c:v>6496983</c:v>
                </c:pt>
                <c:pt idx="1108">
                  <c:v>6502852</c:v>
                </c:pt>
                <c:pt idx="1109">
                  <c:v>6508721</c:v>
                </c:pt>
                <c:pt idx="1110">
                  <c:v>6514590</c:v>
                </c:pt>
                <c:pt idx="1111">
                  <c:v>6520459</c:v>
                </c:pt>
                <c:pt idx="1112">
                  <c:v>6526328</c:v>
                </c:pt>
                <c:pt idx="1113">
                  <c:v>6532197</c:v>
                </c:pt>
                <c:pt idx="1114">
                  <c:v>6538066</c:v>
                </c:pt>
                <c:pt idx="1115">
                  <c:v>6543935</c:v>
                </c:pt>
                <c:pt idx="1116">
                  <c:v>6549804</c:v>
                </c:pt>
                <c:pt idx="1117">
                  <c:v>6555673</c:v>
                </c:pt>
                <c:pt idx="1118">
                  <c:v>6561542</c:v>
                </c:pt>
                <c:pt idx="1119">
                  <c:v>6567411</c:v>
                </c:pt>
                <c:pt idx="1120">
                  <c:v>6573280</c:v>
                </c:pt>
                <c:pt idx="1121">
                  <c:v>6579149</c:v>
                </c:pt>
                <c:pt idx="1122">
                  <c:v>6585018</c:v>
                </c:pt>
                <c:pt idx="1123">
                  <c:v>6590887</c:v>
                </c:pt>
                <c:pt idx="1124">
                  <c:v>6596756</c:v>
                </c:pt>
                <c:pt idx="1125">
                  <c:v>6602625</c:v>
                </c:pt>
                <c:pt idx="1126">
                  <c:v>6608494</c:v>
                </c:pt>
                <c:pt idx="1127">
                  <c:v>6614363</c:v>
                </c:pt>
                <c:pt idx="1128">
                  <c:v>6620232</c:v>
                </c:pt>
                <c:pt idx="1129">
                  <c:v>6626101</c:v>
                </c:pt>
                <c:pt idx="1130">
                  <c:v>6631970</c:v>
                </c:pt>
                <c:pt idx="1131">
                  <c:v>6637839</c:v>
                </c:pt>
                <c:pt idx="1132">
                  <c:v>6643708</c:v>
                </c:pt>
                <c:pt idx="1133">
                  <c:v>6649577</c:v>
                </c:pt>
                <c:pt idx="1134">
                  <c:v>6655446</c:v>
                </c:pt>
                <c:pt idx="1135">
                  <c:v>6661315</c:v>
                </c:pt>
                <c:pt idx="1136">
                  <c:v>6667184</c:v>
                </c:pt>
                <c:pt idx="1137">
                  <c:v>6673053</c:v>
                </c:pt>
                <c:pt idx="1138">
                  <c:v>6678922</c:v>
                </c:pt>
                <c:pt idx="1139">
                  <c:v>6684791</c:v>
                </c:pt>
                <c:pt idx="1140">
                  <c:v>6690660</c:v>
                </c:pt>
                <c:pt idx="1141">
                  <c:v>6696529</c:v>
                </c:pt>
                <c:pt idx="1142">
                  <c:v>6702398</c:v>
                </c:pt>
                <c:pt idx="1143">
                  <c:v>6708267</c:v>
                </c:pt>
                <c:pt idx="1144">
                  <c:v>6714136</c:v>
                </c:pt>
                <c:pt idx="1145">
                  <c:v>6720005</c:v>
                </c:pt>
                <c:pt idx="1146">
                  <c:v>6725874</c:v>
                </c:pt>
                <c:pt idx="1147">
                  <c:v>6731743</c:v>
                </c:pt>
                <c:pt idx="1148">
                  <c:v>6737612</c:v>
                </c:pt>
                <c:pt idx="1149">
                  <c:v>6743481</c:v>
                </c:pt>
                <c:pt idx="1150">
                  <c:v>6749350</c:v>
                </c:pt>
                <c:pt idx="1151">
                  <c:v>6755219</c:v>
                </c:pt>
                <c:pt idx="1152">
                  <c:v>6761088</c:v>
                </c:pt>
                <c:pt idx="1153">
                  <c:v>6766957</c:v>
                </c:pt>
                <c:pt idx="1154">
                  <c:v>6772826</c:v>
                </c:pt>
                <c:pt idx="1155">
                  <c:v>6778695</c:v>
                </c:pt>
                <c:pt idx="1156">
                  <c:v>6784564</c:v>
                </c:pt>
                <c:pt idx="1157">
                  <c:v>6790433</c:v>
                </c:pt>
                <c:pt idx="1158">
                  <c:v>6796302</c:v>
                </c:pt>
                <c:pt idx="1159">
                  <c:v>6802171</c:v>
                </c:pt>
                <c:pt idx="1160">
                  <c:v>6808040</c:v>
                </c:pt>
                <c:pt idx="1161">
                  <c:v>6813909</c:v>
                </c:pt>
                <c:pt idx="1162">
                  <c:v>6819778</c:v>
                </c:pt>
                <c:pt idx="1163">
                  <c:v>6825647</c:v>
                </c:pt>
                <c:pt idx="1164">
                  <c:v>6831516</c:v>
                </c:pt>
                <c:pt idx="1165">
                  <c:v>6837385</c:v>
                </c:pt>
                <c:pt idx="1166">
                  <c:v>6843254</c:v>
                </c:pt>
                <c:pt idx="1167">
                  <c:v>6849123</c:v>
                </c:pt>
                <c:pt idx="1168">
                  <c:v>6854992</c:v>
                </c:pt>
                <c:pt idx="1169">
                  <c:v>6860861</c:v>
                </c:pt>
                <c:pt idx="1170">
                  <c:v>6866730</c:v>
                </c:pt>
                <c:pt idx="1171">
                  <c:v>6872599</c:v>
                </c:pt>
                <c:pt idx="1172">
                  <c:v>6878468</c:v>
                </c:pt>
                <c:pt idx="1173">
                  <c:v>6884337</c:v>
                </c:pt>
                <c:pt idx="1174">
                  <c:v>6890206</c:v>
                </c:pt>
                <c:pt idx="1175">
                  <c:v>6896075</c:v>
                </c:pt>
                <c:pt idx="1176">
                  <c:v>6901944</c:v>
                </c:pt>
                <c:pt idx="1177">
                  <c:v>6907813</c:v>
                </c:pt>
                <c:pt idx="1178">
                  <c:v>6913682</c:v>
                </c:pt>
                <c:pt idx="1179">
                  <c:v>6919551</c:v>
                </c:pt>
                <c:pt idx="1180">
                  <c:v>6925420</c:v>
                </c:pt>
                <c:pt idx="1181">
                  <c:v>6931289</c:v>
                </c:pt>
                <c:pt idx="1182">
                  <c:v>6937158</c:v>
                </c:pt>
                <c:pt idx="1183">
                  <c:v>6943027</c:v>
                </c:pt>
                <c:pt idx="1184">
                  <c:v>6948896</c:v>
                </c:pt>
                <c:pt idx="1185">
                  <c:v>6954765</c:v>
                </c:pt>
                <c:pt idx="1186">
                  <c:v>6960634</c:v>
                </c:pt>
                <c:pt idx="1187">
                  <c:v>6966503</c:v>
                </c:pt>
                <c:pt idx="1188">
                  <c:v>6972372</c:v>
                </c:pt>
                <c:pt idx="1189">
                  <c:v>6978241</c:v>
                </c:pt>
                <c:pt idx="1190">
                  <c:v>6984110</c:v>
                </c:pt>
                <c:pt idx="1191">
                  <c:v>6989979</c:v>
                </c:pt>
                <c:pt idx="1192">
                  <c:v>6995848</c:v>
                </c:pt>
                <c:pt idx="1193">
                  <c:v>7001717</c:v>
                </c:pt>
                <c:pt idx="1194">
                  <c:v>7007586</c:v>
                </c:pt>
                <c:pt idx="1195">
                  <c:v>7013455</c:v>
                </c:pt>
                <c:pt idx="1196">
                  <c:v>7019324</c:v>
                </c:pt>
                <c:pt idx="1197">
                  <c:v>7025193</c:v>
                </c:pt>
                <c:pt idx="1198">
                  <c:v>7031062</c:v>
                </c:pt>
                <c:pt idx="1199">
                  <c:v>7036931</c:v>
                </c:pt>
                <c:pt idx="1200">
                  <c:v>7042800</c:v>
                </c:pt>
                <c:pt idx="1201">
                  <c:v>7048669</c:v>
                </c:pt>
                <c:pt idx="1202">
                  <c:v>7054538</c:v>
                </c:pt>
                <c:pt idx="1203">
                  <c:v>7060407</c:v>
                </c:pt>
                <c:pt idx="1204">
                  <c:v>7066276</c:v>
                </c:pt>
                <c:pt idx="1205">
                  <c:v>7072145</c:v>
                </c:pt>
                <c:pt idx="1206">
                  <c:v>7078014</c:v>
                </c:pt>
                <c:pt idx="1207">
                  <c:v>7083883</c:v>
                </c:pt>
                <c:pt idx="1208">
                  <c:v>7089752</c:v>
                </c:pt>
                <c:pt idx="1209">
                  <c:v>7095621</c:v>
                </c:pt>
                <c:pt idx="1210">
                  <c:v>7101490</c:v>
                </c:pt>
                <c:pt idx="1211">
                  <c:v>7107359</c:v>
                </c:pt>
                <c:pt idx="1212">
                  <c:v>7113228</c:v>
                </c:pt>
                <c:pt idx="1213">
                  <c:v>7119097</c:v>
                </c:pt>
                <c:pt idx="1214">
                  <c:v>7124966</c:v>
                </c:pt>
                <c:pt idx="1215">
                  <c:v>7130835</c:v>
                </c:pt>
                <c:pt idx="1216">
                  <c:v>7136704</c:v>
                </c:pt>
                <c:pt idx="1217">
                  <c:v>7142573</c:v>
                </c:pt>
                <c:pt idx="1218">
                  <c:v>7148442</c:v>
                </c:pt>
                <c:pt idx="1219">
                  <c:v>7154311</c:v>
                </c:pt>
                <c:pt idx="1220">
                  <c:v>7160180</c:v>
                </c:pt>
                <c:pt idx="1221">
                  <c:v>7166049</c:v>
                </c:pt>
                <c:pt idx="1222">
                  <c:v>7171918</c:v>
                </c:pt>
                <c:pt idx="1223">
                  <c:v>7177787</c:v>
                </c:pt>
                <c:pt idx="1224">
                  <c:v>7183656</c:v>
                </c:pt>
                <c:pt idx="1225">
                  <c:v>7189525</c:v>
                </c:pt>
                <c:pt idx="1226">
                  <c:v>7195394</c:v>
                </c:pt>
                <c:pt idx="1227">
                  <c:v>7201263</c:v>
                </c:pt>
                <c:pt idx="1228">
                  <c:v>7207132</c:v>
                </c:pt>
                <c:pt idx="1229">
                  <c:v>7213001</c:v>
                </c:pt>
                <c:pt idx="1230">
                  <c:v>7218870</c:v>
                </c:pt>
                <c:pt idx="1231">
                  <c:v>7224739</c:v>
                </c:pt>
                <c:pt idx="1232">
                  <c:v>7230608</c:v>
                </c:pt>
                <c:pt idx="1233">
                  <c:v>7236477</c:v>
                </c:pt>
                <c:pt idx="1234">
                  <c:v>7242346</c:v>
                </c:pt>
                <c:pt idx="1235">
                  <c:v>7248215</c:v>
                </c:pt>
                <c:pt idx="1236">
                  <c:v>7254084</c:v>
                </c:pt>
                <c:pt idx="1237">
                  <c:v>7259953</c:v>
                </c:pt>
                <c:pt idx="1238">
                  <c:v>7265822</c:v>
                </c:pt>
                <c:pt idx="1239">
                  <c:v>7271691</c:v>
                </c:pt>
                <c:pt idx="1240">
                  <c:v>7277560</c:v>
                </c:pt>
                <c:pt idx="1241">
                  <c:v>7283429</c:v>
                </c:pt>
                <c:pt idx="1242">
                  <c:v>7289298</c:v>
                </c:pt>
                <c:pt idx="1243">
                  <c:v>7295167</c:v>
                </c:pt>
                <c:pt idx="1244">
                  <c:v>7301036</c:v>
                </c:pt>
                <c:pt idx="1245">
                  <c:v>7306905</c:v>
                </c:pt>
                <c:pt idx="1246">
                  <c:v>7312774</c:v>
                </c:pt>
                <c:pt idx="1247">
                  <c:v>7318643</c:v>
                </c:pt>
                <c:pt idx="1248">
                  <c:v>7324512</c:v>
                </c:pt>
                <c:pt idx="1249">
                  <c:v>7330381</c:v>
                </c:pt>
                <c:pt idx="1250">
                  <c:v>7336250</c:v>
                </c:pt>
                <c:pt idx="1251">
                  <c:v>7342119</c:v>
                </c:pt>
                <c:pt idx="1252">
                  <c:v>7347988</c:v>
                </c:pt>
                <c:pt idx="1253">
                  <c:v>7353857</c:v>
                </c:pt>
                <c:pt idx="1254">
                  <c:v>7359726</c:v>
                </c:pt>
                <c:pt idx="1255">
                  <c:v>7365595</c:v>
                </c:pt>
                <c:pt idx="1256">
                  <c:v>7371464</c:v>
                </c:pt>
                <c:pt idx="1257">
                  <c:v>7377333</c:v>
                </c:pt>
                <c:pt idx="1258">
                  <c:v>7383202</c:v>
                </c:pt>
                <c:pt idx="1259">
                  <c:v>7389071</c:v>
                </c:pt>
                <c:pt idx="1260">
                  <c:v>7394940</c:v>
                </c:pt>
                <c:pt idx="1261">
                  <c:v>7400809</c:v>
                </c:pt>
                <c:pt idx="1262">
                  <c:v>7406678</c:v>
                </c:pt>
                <c:pt idx="1263">
                  <c:v>7412547</c:v>
                </c:pt>
                <c:pt idx="1264">
                  <c:v>7418416</c:v>
                </c:pt>
                <c:pt idx="1265">
                  <c:v>7424285</c:v>
                </c:pt>
                <c:pt idx="1266">
                  <c:v>7430154</c:v>
                </c:pt>
                <c:pt idx="1267">
                  <c:v>7436023</c:v>
                </c:pt>
                <c:pt idx="1268">
                  <c:v>7441892</c:v>
                </c:pt>
                <c:pt idx="1269">
                  <c:v>7447761</c:v>
                </c:pt>
                <c:pt idx="1270">
                  <c:v>7453630</c:v>
                </c:pt>
                <c:pt idx="1271">
                  <c:v>7459499</c:v>
                </c:pt>
                <c:pt idx="1272">
                  <c:v>7465368</c:v>
                </c:pt>
                <c:pt idx="1273">
                  <c:v>7471237</c:v>
                </c:pt>
                <c:pt idx="1274">
                  <c:v>7477106</c:v>
                </c:pt>
                <c:pt idx="1275">
                  <c:v>7482975</c:v>
                </c:pt>
                <c:pt idx="1276">
                  <c:v>7488844</c:v>
                </c:pt>
                <c:pt idx="1277">
                  <c:v>7494713</c:v>
                </c:pt>
                <c:pt idx="1278">
                  <c:v>7500582</c:v>
                </c:pt>
                <c:pt idx="1279">
                  <c:v>7506451</c:v>
                </c:pt>
                <c:pt idx="1280">
                  <c:v>7512320</c:v>
                </c:pt>
                <c:pt idx="1281">
                  <c:v>7518189</c:v>
                </c:pt>
                <c:pt idx="1282">
                  <c:v>7524058</c:v>
                </c:pt>
                <c:pt idx="1283">
                  <c:v>7529927</c:v>
                </c:pt>
                <c:pt idx="1284">
                  <c:v>7535796</c:v>
                </c:pt>
                <c:pt idx="1285">
                  <c:v>7541665</c:v>
                </c:pt>
                <c:pt idx="1286">
                  <c:v>7547534</c:v>
                </c:pt>
                <c:pt idx="1287">
                  <c:v>7553403</c:v>
                </c:pt>
                <c:pt idx="1288">
                  <c:v>7559272</c:v>
                </c:pt>
                <c:pt idx="1289">
                  <c:v>7565141</c:v>
                </c:pt>
                <c:pt idx="1290">
                  <c:v>7571010</c:v>
                </c:pt>
                <c:pt idx="1291">
                  <c:v>7576879</c:v>
                </c:pt>
                <c:pt idx="1292">
                  <c:v>7582748</c:v>
                </c:pt>
                <c:pt idx="1293">
                  <c:v>7588617</c:v>
                </c:pt>
                <c:pt idx="1294">
                  <c:v>7594486</c:v>
                </c:pt>
                <c:pt idx="1295">
                  <c:v>7600355</c:v>
                </c:pt>
                <c:pt idx="1296">
                  <c:v>7606224</c:v>
                </c:pt>
                <c:pt idx="1297">
                  <c:v>7612093</c:v>
                </c:pt>
                <c:pt idx="1298">
                  <c:v>7617962</c:v>
                </c:pt>
                <c:pt idx="1299">
                  <c:v>7623831</c:v>
                </c:pt>
                <c:pt idx="1300">
                  <c:v>7629700</c:v>
                </c:pt>
                <c:pt idx="1301">
                  <c:v>7635569</c:v>
                </c:pt>
                <c:pt idx="1302">
                  <c:v>7641438</c:v>
                </c:pt>
                <c:pt idx="1303">
                  <c:v>7647307</c:v>
                </c:pt>
                <c:pt idx="1304">
                  <c:v>7653176</c:v>
                </c:pt>
                <c:pt idx="1305">
                  <c:v>7659045</c:v>
                </c:pt>
                <c:pt idx="1306">
                  <c:v>7664914</c:v>
                </c:pt>
                <c:pt idx="1307">
                  <c:v>7670783</c:v>
                </c:pt>
                <c:pt idx="1308">
                  <c:v>7676652</c:v>
                </c:pt>
                <c:pt idx="1309">
                  <c:v>7682521</c:v>
                </c:pt>
                <c:pt idx="1310">
                  <c:v>7688390</c:v>
                </c:pt>
                <c:pt idx="1311">
                  <c:v>7694259</c:v>
                </c:pt>
                <c:pt idx="1312">
                  <c:v>7700128</c:v>
                </c:pt>
                <c:pt idx="1313">
                  <c:v>7705997</c:v>
                </c:pt>
                <c:pt idx="1314">
                  <c:v>7711866</c:v>
                </c:pt>
                <c:pt idx="1315">
                  <c:v>7717735</c:v>
                </c:pt>
                <c:pt idx="1316">
                  <c:v>7723604</c:v>
                </c:pt>
                <c:pt idx="1317">
                  <c:v>7729473</c:v>
                </c:pt>
                <c:pt idx="1318">
                  <c:v>7735342</c:v>
                </c:pt>
                <c:pt idx="1319">
                  <c:v>7741211</c:v>
                </c:pt>
                <c:pt idx="1320">
                  <c:v>7747080</c:v>
                </c:pt>
                <c:pt idx="1321">
                  <c:v>7752949</c:v>
                </c:pt>
                <c:pt idx="1322">
                  <c:v>7758818</c:v>
                </c:pt>
                <c:pt idx="1323">
                  <c:v>7764687</c:v>
                </c:pt>
                <c:pt idx="1324">
                  <c:v>7770556</c:v>
                </c:pt>
                <c:pt idx="1325">
                  <c:v>7776425</c:v>
                </c:pt>
                <c:pt idx="1326">
                  <c:v>7782294</c:v>
                </c:pt>
                <c:pt idx="1327">
                  <c:v>7788163</c:v>
                </c:pt>
                <c:pt idx="1328">
                  <c:v>7794032</c:v>
                </c:pt>
                <c:pt idx="1329">
                  <c:v>7799901</c:v>
                </c:pt>
                <c:pt idx="1330">
                  <c:v>7805770</c:v>
                </c:pt>
                <c:pt idx="1331">
                  <c:v>7811639</c:v>
                </c:pt>
                <c:pt idx="1332">
                  <c:v>7817508</c:v>
                </c:pt>
                <c:pt idx="1333">
                  <c:v>7823377</c:v>
                </c:pt>
                <c:pt idx="1334">
                  <c:v>7829246</c:v>
                </c:pt>
                <c:pt idx="1335">
                  <c:v>7835115</c:v>
                </c:pt>
                <c:pt idx="1336">
                  <c:v>7840984</c:v>
                </c:pt>
                <c:pt idx="1337">
                  <c:v>7846853</c:v>
                </c:pt>
                <c:pt idx="1338">
                  <c:v>7852722</c:v>
                </c:pt>
                <c:pt idx="1339">
                  <c:v>7858591</c:v>
                </c:pt>
                <c:pt idx="1340">
                  <c:v>7864460</c:v>
                </c:pt>
                <c:pt idx="1341">
                  <c:v>7870329</c:v>
                </c:pt>
                <c:pt idx="1342">
                  <c:v>7876198</c:v>
                </c:pt>
                <c:pt idx="1343">
                  <c:v>7882067</c:v>
                </c:pt>
                <c:pt idx="1344">
                  <c:v>7887936</c:v>
                </c:pt>
                <c:pt idx="1345">
                  <c:v>7893805</c:v>
                </c:pt>
                <c:pt idx="1346">
                  <c:v>7899674</c:v>
                </c:pt>
                <c:pt idx="1347">
                  <c:v>7905543</c:v>
                </c:pt>
                <c:pt idx="1348">
                  <c:v>7911412</c:v>
                </c:pt>
                <c:pt idx="1349">
                  <c:v>7917281</c:v>
                </c:pt>
                <c:pt idx="1350">
                  <c:v>7923150</c:v>
                </c:pt>
                <c:pt idx="1351">
                  <c:v>7929019</c:v>
                </c:pt>
                <c:pt idx="1352">
                  <c:v>7934888</c:v>
                </c:pt>
                <c:pt idx="1353">
                  <c:v>7940757</c:v>
                </c:pt>
                <c:pt idx="1354">
                  <c:v>7946626</c:v>
                </c:pt>
                <c:pt idx="1355">
                  <c:v>7952495</c:v>
                </c:pt>
                <c:pt idx="1356">
                  <c:v>7958364</c:v>
                </c:pt>
                <c:pt idx="1357">
                  <c:v>7964233</c:v>
                </c:pt>
                <c:pt idx="1358">
                  <c:v>7970102</c:v>
                </c:pt>
                <c:pt idx="1359">
                  <c:v>7975971</c:v>
                </c:pt>
                <c:pt idx="1360">
                  <c:v>7981840</c:v>
                </c:pt>
                <c:pt idx="1361">
                  <c:v>7987709</c:v>
                </c:pt>
                <c:pt idx="1362">
                  <c:v>7993578</c:v>
                </c:pt>
                <c:pt idx="1363">
                  <c:v>7999447</c:v>
                </c:pt>
                <c:pt idx="1364">
                  <c:v>8005316</c:v>
                </c:pt>
                <c:pt idx="1365">
                  <c:v>8011185</c:v>
                </c:pt>
                <c:pt idx="1366">
                  <c:v>8017054</c:v>
                </c:pt>
                <c:pt idx="1367">
                  <c:v>8022923</c:v>
                </c:pt>
                <c:pt idx="1368">
                  <c:v>8028792</c:v>
                </c:pt>
                <c:pt idx="1369">
                  <c:v>8034661</c:v>
                </c:pt>
                <c:pt idx="1370">
                  <c:v>8040530</c:v>
                </c:pt>
                <c:pt idx="1371">
                  <c:v>8046399</c:v>
                </c:pt>
                <c:pt idx="1372">
                  <c:v>8052268</c:v>
                </c:pt>
                <c:pt idx="1373">
                  <c:v>8058137</c:v>
                </c:pt>
                <c:pt idx="1374">
                  <c:v>8064006</c:v>
                </c:pt>
                <c:pt idx="1375">
                  <c:v>8069875</c:v>
                </c:pt>
                <c:pt idx="1376">
                  <c:v>8075744</c:v>
                </c:pt>
                <c:pt idx="1377">
                  <c:v>8081613</c:v>
                </c:pt>
                <c:pt idx="1378">
                  <c:v>8087482</c:v>
                </c:pt>
                <c:pt idx="1379">
                  <c:v>8093351</c:v>
                </c:pt>
                <c:pt idx="1380">
                  <c:v>8099220</c:v>
                </c:pt>
                <c:pt idx="1381">
                  <c:v>8105089</c:v>
                </c:pt>
                <c:pt idx="1382">
                  <c:v>8110958</c:v>
                </c:pt>
                <c:pt idx="1383">
                  <c:v>8116827</c:v>
                </c:pt>
                <c:pt idx="1384">
                  <c:v>8122696</c:v>
                </c:pt>
                <c:pt idx="1385">
                  <c:v>8128565</c:v>
                </c:pt>
                <c:pt idx="1386">
                  <c:v>8134434</c:v>
                </c:pt>
                <c:pt idx="1387">
                  <c:v>8140303</c:v>
                </c:pt>
                <c:pt idx="1388">
                  <c:v>8146172</c:v>
                </c:pt>
                <c:pt idx="1389">
                  <c:v>8152041</c:v>
                </c:pt>
                <c:pt idx="1390">
                  <c:v>8157910</c:v>
                </c:pt>
                <c:pt idx="1391">
                  <c:v>8163779</c:v>
                </c:pt>
                <c:pt idx="1392">
                  <c:v>8169648</c:v>
                </c:pt>
                <c:pt idx="1393">
                  <c:v>8175517</c:v>
                </c:pt>
                <c:pt idx="1394">
                  <c:v>8181386</c:v>
                </c:pt>
                <c:pt idx="1395">
                  <c:v>8187255</c:v>
                </c:pt>
                <c:pt idx="1396">
                  <c:v>8193124</c:v>
                </c:pt>
                <c:pt idx="1397">
                  <c:v>8198993</c:v>
                </c:pt>
                <c:pt idx="1398">
                  <c:v>8204862</c:v>
                </c:pt>
                <c:pt idx="1399">
                  <c:v>8210731</c:v>
                </c:pt>
                <c:pt idx="1400">
                  <c:v>8216600</c:v>
                </c:pt>
                <c:pt idx="1401">
                  <c:v>8222469</c:v>
                </c:pt>
                <c:pt idx="1402">
                  <c:v>8228338</c:v>
                </c:pt>
                <c:pt idx="1403">
                  <c:v>8234207</c:v>
                </c:pt>
                <c:pt idx="1404">
                  <c:v>8240076</c:v>
                </c:pt>
                <c:pt idx="1405">
                  <c:v>8245945</c:v>
                </c:pt>
                <c:pt idx="1406">
                  <c:v>8251814</c:v>
                </c:pt>
                <c:pt idx="1407">
                  <c:v>8257683</c:v>
                </c:pt>
                <c:pt idx="1408">
                  <c:v>8263552</c:v>
                </c:pt>
                <c:pt idx="1409">
                  <c:v>8269421</c:v>
                </c:pt>
                <c:pt idx="1410">
                  <c:v>8275290</c:v>
                </c:pt>
                <c:pt idx="1411">
                  <c:v>8281159</c:v>
                </c:pt>
                <c:pt idx="1412">
                  <c:v>8287028</c:v>
                </c:pt>
                <c:pt idx="1413">
                  <c:v>8292897</c:v>
                </c:pt>
                <c:pt idx="1414">
                  <c:v>8298766</c:v>
                </c:pt>
                <c:pt idx="1415">
                  <c:v>8304635</c:v>
                </c:pt>
                <c:pt idx="1416">
                  <c:v>8310504</c:v>
                </c:pt>
                <c:pt idx="1417">
                  <c:v>8316373</c:v>
                </c:pt>
                <c:pt idx="1418">
                  <c:v>8322242</c:v>
                </c:pt>
                <c:pt idx="1419">
                  <c:v>8328111</c:v>
                </c:pt>
                <c:pt idx="1420">
                  <c:v>8333980</c:v>
                </c:pt>
                <c:pt idx="1421">
                  <c:v>8339849</c:v>
                </c:pt>
                <c:pt idx="1422">
                  <c:v>8345718</c:v>
                </c:pt>
                <c:pt idx="1423">
                  <c:v>8351587</c:v>
                </c:pt>
                <c:pt idx="1424">
                  <c:v>8357456</c:v>
                </c:pt>
                <c:pt idx="1425">
                  <c:v>8363325</c:v>
                </c:pt>
                <c:pt idx="1426">
                  <c:v>8369194</c:v>
                </c:pt>
                <c:pt idx="1427">
                  <c:v>8375063</c:v>
                </c:pt>
                <c:pt idx="1428">
                  <c:v>8380932</c:v>
                </c:pt>
                <c:pt idx="1429">
                  <c:v>8386801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157776"/>
        <c:axId val="624153464"/>
      </c:lineChart>
      <c:catAx>
        <c:axId val="624157776"/>
        <c:scaling>
          <c:orientation val="minMax"/>
        </c:scaling>
        <c:delete val="0"/>
        <c:axPos val="b"/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53464"/>
        <c:crosses val="autoZero"/>
        <c:auto val="1"/>
        <c:lblAlgn val="ctr"/>
        <c:lblOffset val="100"/>
        <c:noMultiLvlLbl val="0"/>
      </c:catAx>
      <c:valAx>
        <c:axId val="62415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15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Result for check</c:v>
          </c:tx>
          <c:marker>
            <c:symbol val="none"/>
          </c:marker>
          <c:val>
            <c:numLit>
              <c:formatCode>General</c:formatCode>
              <c:ptCount val="256"/>
              <c:pt idx="0">
                <c:v>0</c:v>
              </c:pt>
              <c:pt idx="1">
                <c:v>1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  <c:pt idx="10">
                <c:v>15</c:v>
              </c:pt>
              <c:pt idx="11">
                <c:v>16</c:v>
              </c:pt>
              <c:pt idx="12">
                <c:v>18</c:v>
              </c:pt>
              <c:pt idx="13">
                <c:v>20</c:v>
              </c:pt>
              <c:pt idx="14">
                <c:v>21</c:v>
              </c:pt>
              <c:pt idx="15">
                <c:v>23</c:v>
              </c:pt>
              <c:pt idx="16">
                <c:v>24</c:v>
              </c:pt>
              <c:pt idx="17">
                <c:v>26</c:v>
              </c:pt>
              <c:pt idx="18">
                <c:v>27</c:v>
              </c:pt>
              <c:pt idx="19">
                <c:v>29</c:v>
              </c:pt>
              <c:pt idx="20">
                <c:v>30</c:v>
              </c:pt>
              <c:pt idx="21">
                <c:v>32</c:v>
              </c:pt>
              <c:pt idx="22">
                <c:v>33</c:v>
              </c:pt>
              <c:pt idx="23">
                <c:v>35</c:v>
              </c:pt>
              <c:pt idx="24">
                <c:v>36</c:v>
              </c:pt>
              <c:pt idx="25">
                <c:v>38</c:v>
              </c:pt>
              <c:pt idx="26">
                <c:v>39</c:v>
              </c:pt>
              <c:pt idx="27">
                <c:v>41</c:v>
              </c:pt>
              <c:pt idx="28">
                <c:v>42</c:v>
              </c:pt>
              <c:pt idx="29">
                <c:v>44</c:v>
              </c:pt>
              <c:pt idx="30">
                <c:v>45</c:v>
              </c:pt>
              <c:pt idx="31">
                <c:v>47</c:v>
              </c:pt>
              <c:pt idx="32">
                <c:v>48</c:v>
              </c:pt>
              <c:pt idx="33">
                <c:v>50</c:v>
              </c:pt>
              <c:pt idx="34">
                <c:v>51</c:v>
              </c:pt>
              <c:pt idx="35">
                <c:v>53</c:v>
              </c:pt>
              <c:pt idx="36">
                <c:v>54</c:v>
              </c:pt>
              <c:pt idx="37">
                <c:v>56</c:v>
              </c:pt>
              <c:pt idx="38">
                <c:v>57</c:v>
              </c:pt>
              <c:pt idx="39">
                <c:v>59</c:v>
              </c:pt>
              <c:pt idx="40">
                <c:v>60</c:v>
              </c:pt>
              <c:pt idx="41">
                <c:v>61</c:v>
              </c:pt>
              <c:pt idx="42">
                <c:v>63</c:v>
              </c:pt>
              <c:pt idx="43">
                <c:v>64</c:v>
              </c:pt>
              <c:pt idx="44">
                <c:v>66</c:v>
              </c:pt>
              <c:pt idx="45">
                <c:v>67</c:v>
              </c:pt>
              <c:pt idx="46">
                <c:v>69</c:v>
              </c:pt>
              <c:pt idx="47">
                <c:v>70</c:v>
              </c:pt>
              <c:pt idx="48">
                <c:v>72</c:v>
              </c:pt>
              <c:pt idx="49">
                <c:v>73</c:v>
              </c:pt>
              <c:pt idx="50">
                <c:v>75</c:v>
              </c:pt>
              <c:pt idx="51">
                <c:v>76</c:v>
              </c:pt>
              <c:pt idx="52">
                <c:v>78</c:v>
              </c:pt>
              <c:pt idx="53">
                <c:v>79</c:v>
              </c:pt>
              <c:pt idx="54">
                <c:v>80</c:v>
              </c:pt>
              <c:pt idx="55">
                <c:v>82</c:v>
              </c:pt>
              <c:pt idx="56">
                <c:v>83</c:v>
              </c:pt>
              <c:pt idx="57">
                <c:v>85</c:v>
              </c:pt>
              <c:pt idx="58">
                <c:v>86</c:v>
              </c:pt>
              <c:pt idx="59">
                <c:v>88</c:v>
              </c:pt>
              <c:pt idx="60">
                <c:v>89</c:v>
              </c:pt>
              <c:pt idx="61">
                <c:v>90</c:v>
              </c:pt>
              <c:pt idx="62">
                <c:v>92</c:v>
              </c:pt>
              <c:pt idx="63">
                <c:v>93</c:v>
              </c:pt>
              <c:pt idx="64">
                <c:v>95</c:v>
              </c:pt>
              <c:pt idx="65">
                <c:v>96</c:v>
              </c:pt>
              <c:pt idx="66">
                <c:v>97</c:v>
              </c:pt>
              <c:pt idx="67">
                <c:v>99</c:v>
              </c:pt>
              <c:pt idx="68">
                <c:v>100</c:v>
              </c:pt>
              <c:pt idx="69">
                <c:v>102</c:v>
              </c:pt>
              <c:pt idx="70">
                <c:v>103</c:v>
              </c:pt>
              <c:pt idx="71">
                <c:v>104</c:v>
              </c:pt>
              <c:pt idx="72">
                <c:v>106</c:v>
              </c:pt>
              <c:pt idx="73">
                <c:v>107</c:v>
              </c:pt>
              <c:pt idx="74">
                <c:v>108</c:v>
              </c:pt>
              <c:pt idx="75">
                <c:v>110</c:v>
              </c:pt>
              <c:pt idx="76">
                <c:v>111</c:v>
              </c:pt>
              <c:pt idx="77">
                <c:v>113</c:v>
              </c:pt>
              <c:pt idx="78">
                <c:v>114</c:v>
              </c:pt>
              <c:pt idx="79">
                <c:v>115</c:v>
              </c:pt>
              <c:pt idx="80">
                <c:v>117</c:v>
              </c:pt>
              <c:pt idx="81">
                <c:v>118</c:v>
              </c:pt>
              <c:pt idx="82">
                <c:v>119</c:v>
              </c:pt>
              <c:pt idx="83">
                <c:v>121</c:v>
              </c:pt>
              <c:pt idx="84">
                <c:v>122</c:v>
              </c:pt>
              <c:pt idx="85">
                <c:v>123</c:v>
              </c:pt>
              <c:pt idx="86">
                <c:v>125</c:v>
              </c:pt>
              <c:pt idx="87">
                <c:v>126</c:v>
              </c:pt>
              <c:pt idx="88">
                <c:v>127</c:v>
              </c:pt>
              <c:pt idx="89">
                <c:v>128</c:v>
              </c:pt>
              <c:pt idx="90">
                <c:v>130</c:v>
              </c:pt>
              <c:pt idx="91">
                <c:v>131</c:v>
              </c:pt>
              <c:pt idx="92">
                <c:v>132</c:v>
              </c:pt>
              <c:pt idx="93">
                <c:v>134</c:v>
              </c:pt>
              <c:pt idx="94">
                <c:v>135</c:v>
              </c:pt>
              <c:pt idx="95">
                <c:v>136</c:v>
              </c:pt>
              <c:pt idx="96">
                <c:v>137</c:v>
              </c:pt>
              <c:pt idx="97">
                <c:v>139</c:v>
              </c:pt>
              <c:pt idx="98">
                <c:v>140</c:v>
              </c:pt>
              <c:pt idx="99">
                <c:v>141</c:v>
              </c:pt>
              <c:pt idx="100">
                <c:v>142</c:v>
              </c:pt>
              <c:pt idx="101">
                <c:v>144</c:v>
              </c:pt>
              <c:pt idx="102">
                <c:v>145</c:v>
              </c:pt>
              <c:pt idx="103">
                <c:v>146</c:v>
              </c:pt>
              <c:pt idx="104">
                <c:v>147</c:v>
              </c:pt>
              <c:pt idx="105">
                <c:v>149</c:v>
              </c:pt>
              <c:pt idx="106">
                <c:v>150</c:v>
              </c:pt>
              <c:pt idx="107">
                <c:v>151</c:v>
              </c:pt>
              <c:pt idx="108">
                <c:v>152</c:v>
              </c:pt>
              <c:pt idx="109">
                <c:v>153</c:v>
              </c:pt>
              <c:pt idx="110">
                <c:v>155</c:v>
              </c:pt>
              <c:pt idx="111">
                <c:v>156</c:v>
              </c:pt>
              <c:pt idx="112">
                <c:v>157</c:v>
              </c:pt>
              <c:pt idx="113">
                <c:v>158</c:v>
              </c:pt>
              <c:pt idx="114">
                <c:v>159</c:v>
              </c:pt>
              <c:pt idx="115">
                <c:v>160</c:v>
              </c:pt>
              <c:pt idx="116">
                <c:v>162</c:v>
              </c:pt>
              <c:pt idx="117">
                <c:v>163</c:v>
              </c:pt>
              <c:pt idx="118">
                <c:v>164</c:v>
              </c:pt>
              <c:pt idx="119">
                <c:v>165</c:v>
              </c:pt>
              <c:pt idx="120">
                <c:v>166</c:v>
              </c:pt>
              <c:pt idx="121">
                <c:v>167</c:v>
              </c:pt>
              <c:pt idx="122">
                <c:v>168</c:v>
              </c:pt>
              <c:pt idx="123">
                <c:v>169</c:v>
              </c:pt>
              <c:pt idx="124">
                <c:v>171</c:v>
              </c:pt>
              <c:pt idx="125">
                <c:v>172</c:v>
              </c:pt>
              <c:pt idx="126">
                <c:v>173</c:v>
              </c:pt>
              <c:pt idx="127">
                <c:v>174</c:v>
              </c:pt>
              <c:pt idx="128">
                <c:v>175</c:v>
              </c:pt>
              <c:pt idx="129">
                <c:v>176</c:v>
              </c:pt>
              <c:pt idx="130">
                <c:v>177</c:v>
              </c:pt>
              <c:pt idx="131">
                <c:v>178</c:v>
              </c:pt>
              <c:pt idx="132">
                <c:v>179</c:v>
              </c:pt>
              <c:pt idx="133">
                <c:v>180</c:v>
              </c:pt>
              <c:pt idx="134">
                <c:v>181</c:v>
              </c:pt>
              <c:pt idx="135">
                <c:v>182</c:v>
              </c:pt>
              <c:pt idx="136">
                <c:v>183</c:v>
              </c:pt>
              <c:pt idx="137">
                <c:v>184</c:v>
              </c:pt>
              <c:pt idx="138">
                <c:v>185</c:v>
              </c:pt>
              <c:pt idx="139">
                <c:v>186</c:v>
              </c:pt>
              <c:pt idx="140">
                <c:v>187</c:v>
              </c:pt>
              <c:pt idx="141">
                <c:v>188</c:v>
              </c:pt>
              <c:pt idx="142">
                <c:v>189</c:v>
              </c:pt>
              <c:pt idx="143">
                <c:v>190</c:v>
              </c:pt>
              <c:pt idx="144">
                <c:v>191</c:v>
              </c:pt>
              <c:pt idx="145">
                <c:v>192</c:v>
              </c:pt>
              <c:pt idx="146">
                <c:v>193</c:v>
              </c:pt>
              <c:pt idx="147">
                <c:v>194</c:v>
              </c:pt>
              <c:pt idx="148">
                <c:v>195</c:v>
              </c:pt>
              <c:pt idx="149">
                <c:v>196</c:v>
              </c:pt>
              <c:pt idx="150">
                <c:v>197</c:v>
              </c:pt>
              <c:pt idx="151">
                <c:v>198</c:v>
              </c:pt>
              <c:pt idx="152">
                <c:v>199</c:v>
              </c:pt>
              <c:pt idx="153">
                <c:v>200</c:v>
              </c:pt>
              <c:pt idx="154">
                <c:v>200</c:v>
              </c:pt>
              <c:pt idx="155">
                <c:v>201</c:v>
              </c:pt>
              <c:pt idx="156">
                <c:v>202</c:v>
              </c:pt>
              <c:pt idx="157">
                <c:v>203</c:v>
              </c:pt>
              <c:pt idx="158">
                <c:v>204</c:v>
              </c:pt>
              <c:pt idx="159">
                <c:v>205</c:v>
              </c:pt>
              <c:pt idx="160">
                <c:v>206</c:v>
              </c:pt>
              <c:pt idx="161">
                <c:v>206</c:v>
              </c:pt>
              <c:pt idx="162">
                <c:v>207</c:v>
              </c:pt>
              <c:pt idx="163">
                <c:v>208</c:v>
              </c:pt>
              <c:pt idx="164">
                <c:v>209</c:v>
              </c:pt>
              <c:pt idx="165">
                <c:v>210</c:v>
              </c:pt>
              <c:pt idx="166">
                <c:v>211</c:v>
              </c:pt>
              <c:pt idx="167">
                <c:v>211</c:v>
              </c:pt>
              <c:pt idx="168">
                <c:v>212</c:v>
              </c:pt>
              <c:pt idx="169">
                <c:v>213</c:v>
              </c:pt>
              <c:pt idx="170">
                <c:v>214</c:v>
              </c:pt>
              <c:pt idx="171">
                <c:v>214</c:v>
              </c:pt>
              <c:pt idx="172">
                <c:v>215</c:v>
              </c:pt>
              <c:pt idx="173">
                <c:v>216</c:v>
              </c:pt>
              <c:pt idx="174">
                <c:v>217</c:v>
              </c:pt>
              <c:pt idx="175">
                <c:v>217</c:v>
              </c:pt>
              <c:pt idx="176">
                <c:v>218</c:v>
              </c:pt>
              <c:pt idx="177">
                <c:v>219</c:v>
              </c:pt>
              <c:pt idx="178">
                <c:v>219</c:v>
              </c:pt>
              <c:pt idx="179">
                <c:v>220</c:v>
              </c:pt>
              <c:pt idx="180">
                <c:v>221</c:v>
              </c:pt>
              <c:pt idx="181">
                <c:v>222</c:v>
              </c:pt>
              <c:pt idx="182">
                <c:v>222</c:v>
              </c:pt>
              <c:pt idx="183">
                <c:v>223</c:v>
              </c:pt>
              <c:pt idx="184">
                <c:v>224</c:v>
              </c:pt>
              <c:pt idx="185">
                <c:v>224</c:v>
              </c:pt>
              <c:pt idx="186">
                <c:v>225</c:v>
              </c:pt>
              <c:pt idx="187">
                <c:v>225</c:v>
              </c:pt>
              <c:pt idx="188">
                <c:v>226</c:v>
              </c:pt>
              <c:pt idx="189">
                <c:v>227</c:v>
              </c:pt>
              <c:pt idx="190">
                <c:v>227</c:v>
              </c:pt>
              <c:pt idx="191">
                <c:v>228</c:v>
              </c:pt>
              <c:pt idx="192">
                <c:v>228</c:v>
              </c:pt>
              <c:pt idx="193">
                <c:v>229</c:v>
              </c:pt>
              <c:pt idx="194">
                <c:v>230</c:v>
              </c:pt>
              <c:pt idx="195">
                <c:v>230</c:v>
              </c:pt>
              <c:pt idx="196">
                <c:v>231</c:v>
              </c:pt>
              <c:pt idx="197">
                <c:v>231</c:v>
              </c:pt>
              <c:pt idx="198">
                <c:v>232</c:v>
              </c:pt>
              <c:pt idx="199">
                <c:v>232</c:v>
              </c:pt>
              <c:pt idx="200">
                <c:v>233</c:v>
              </c:pt>
              <c:pt idx="201">
                <c:v>233</c:v>
              </c:pt>
              <c:pt idx="202">
                <c:v>234</c:v>
              </c:pt>
              <c:pt idx="203">
                <c:v>234</c:v>
              </c:pt>
              <c:pt idx="204">
                <c:v>235</c:v>
              </c:pt>
              <c:pt idx="205">
                <c:v>235</c:v>
              </c:pt>
              <c:pt idx="206">
                <c:v>236</c:v>
              </c:pt>
              <c:pt idx="207">
                <c:v>236</c:v>
              </c:pt>
              <c:pt idx="208">
                <c:v>237</c:v>
              </c:pt>
              <c:pt idx="209">
                <c:v>237</c:v>
              </c:pt>
              <c:pt idx="210">
                <c:v>237</c:v>
              </c:pt>
              <c:pt idx="211">
                <c:v>238</c:v>
              </c:pt>
              <c:pt idx="212">
                <c:v>238</c:v>
              </c:pt>
              <c:pt idx="213">
                <c:v>239</c:v>
              </c:pt>
              <c:pt idx="214">
                <c:v>239</c:v>
              </c:pt>
              <c:pt idx="215">
                <c:v>239</c:v>
              </c:pt>
              <c:pt idx="216">
                <c:v>240</c:v>
              </c:pt>
              <c:pt idx="217">
                <c:v>240</c:v>
              </c:pt>
              <c:pt idx="218">
                <c:v>240</c:v>
              </c:pt>
              <c:pt idx="219">
                <c:v>241</c:v>
              </c:pt>
              <c:pt idx="220">
                <c:v>241</c:v>
              </c:pt>
              <c:pt idx="221">
                <c:v>241</c:v>
              </c:pt>
              <c:pt idx="222">
                <c:v>242</c:v>
              </c:pt>
              <c:pt idx="223">
                <c:v>242</c:v>
              </c:pt>
              <c:pt idx="224">
                <c:v>242</c:v>
              </c:pt>
              <c:pt idx="225">
                <c:v>243</c:v>
              </c:pt>
              <c:pt idx="226">
                <c:v>243</c:v>
              </c:pt>
              <c:pt idx="227">
                <c:v>243</c:v>
              </c:pt>
              <c:pt idx="228">
                <c:v>243</c:v>
              </c:pt>
              <c:pt idx="229">
                <c:v>244</c:v>
              </c:pt>
              <c:pt idx="230">
                <c:v>244</c:v>
              </c:pt>
              <c:pt idx="231">
                <c:v>244</c:v>
              </c:pt>
              <c:pt idx="232">
                <c:v>244</c:v>
              </c:pt>
              <c:pt idx="233">
                <c:v>245</c:v>
              </c:pt>
              <c:pt idx="234">
                <c:v>245</c:v>
              </c:pt>
              <c:pt idx="235">
                <c:v>245</c:v>
              </c:pt>
              <c:pt idx="236">
                <c:v>245</c:v>
              </c:pt>
              <c:pt idx="237">
                <c:v>245</c:v>
              </c:pt>
              <c:pt idx="238">
                <c:v>246</c:v>
              </c:pt>
              <c:pt idx="239">
                <c:v>246</c:v>
              </c:pt>
              <c:pt idx="240">
                <c:v>246</c:v>
              </c:pt>
              <c:pt idx="241">
                <c:v>246</c:v>
              </c:pt>
              <c:pt idx="242">
                <c:v>246</c:v>
              </c:pt>
              <c:pt idx="243">
                <c:v>246</c:v>
              </c:pt>
              <c:pt idx="244">
                <c:v>246</c:v>
              </c:pt>
              <c:pt idx="245">
                <c:v>246</c:v>
              </c:pt>
              <c:pt idx="246">
                <c:v>247</c:v>
              </c:pt>
              <c:pt idx="247">
                <c:v>247</c:v>
              </c:pt>
              <c:pt idx="248">
                <c:v>247</c:v>
              </c:pt>
              <c:pt idx="249">
                <c:v>247</c:v>
              </c:pt>
              <c:pt idx="250">
                <c:v>247</c:v>
              </c:pt>
              <c:pt idx="251">
                <c:v>247</c:v>
              </c:pt>
              <c:pt idx="252">
                <c:v>247</c:v>
              </c:pt>
              <c:pt idx="253">
                <c:v>247</c:v>
              </c:pt>
              <c:pt idx="254">
                <c:v>247</c:v>
              </c:pt>
              <c:pt idx="255">
                <c:v>247</c:v>
              </c:pt>
            </c:numLit>
          </c:val>
          <c:smooth val="0"/>
        </c:ser>
        <c:ser>
          <c:idx val="1"/>
          <c:order val="1"/>
          <c:tx>
            <c:v>Resulting table value</c:v>
          </c:tx>
          <c:marker>
            <c:symbol val="none"/>
          </c:marker>
          <c:val>
            <c:numLit>
              <c:formatCode>General</c:formatCode>
              <c:ptCount val="256"/>
              <c:pt idx="0">
                <c:v>0</c:v>
              </c:pt>
              <c:pt idx="1">
                <c:v>1</c:v>
              </c:pt>
              <c:pt idx="2">
                <c:v>3</c:v>
              </c:pt>
              <c:pt idx="3">
                <c:v>4</c:v>
              </c:pt>
              <c:pt idx="4">
                <c:v>6</c:v>
              </c:pt>
              <c:pt idx="5">
                <c:v>7</c:v>
              </c:pt>
              <c:pt idx="6">
                <c:v>9</c:v>
              </c:pt>
              <c:pt idx="7">
                <c:v>10</c:v>
              </c:pt>
              <c:pt idx="8">
                <c:v>12</c:v>
              </c:pt>
              <c:pt idx="9">
                <c:v>13</c:v>
              </c:pt>
              <c:pt idx="10">
                <c:v>15</c:v>
              </c:pt>
              <c:pt idx="11">
                <c:v>16</c:v>
              </c:pt>
              <c:pt idx="12">
                <c:v>18</c:v>
              </c:pt>
              <c:pt idx="13">
                <c:v>20</c:v>
              </c:pt>
              <c:pt idx="14">
                <c:v>21</c:v>
              </c:pt>
              <c:pt idx="15">
                <c:v>23</c:v>
              </c:pt>
              <c:pt idx="16">
                <c:v>24</c:v>
              </c:pt>
              <c:pt idx="17">
                <c:v>26</c:v>
              </c:pt>
              <c:pt idx="18">
                <c:v>27</c:v>
              </c:pt>
              <c:pt idx="19">
                <c:v>29</c:v>
              </c:pt>
              <c:pt idx="20">
                <c:v>30</c:v>
              </c:pt>
              <c:pt idx="21">
                <c:v>32</c:v>
              </c:pt>
              <c:pt idx="22">
                <c:v>33</c:v>
              </c:pt>
              <c:pt idx="23">
                <c:v>35</c:v>
              </c:pt>
              <c:pt idx="24">
                <c:v>36</c:v>
              </c:pt>
              <c:pt idx="25">
                <c:v>38</c:v>
              </c:pt>
              <c:pt idx="26">
                <c:v>39</c:v>
              </c:pt>
              <c:pt idx="27">
                <c:v>41</c:v>
              </c:pt>
              <c:pt idx="28">
                <c:v>42</c:v>
              </c:pt>
              <c:pt idx="29">
                <c:v>44</c:v>
              </c:pt>
              <c:pt idx="30">
                <c:v>45</c:v>
              </c:pt>
              <c:pt idx="31">
                <c:v>47</c:v>
              </c:pt>
              <c:pt idx="32">
                <c:v>48</c:v>
              </c:pt>
              <c:pt idx="33">
                <c:v>50</c:v>
              </c:pt>
              <c:pt idx="34">
                <c:v>51</c:v>
              </c:pt>
              <c:pt idx="35">
                <c:v>53</c:v>
              </c:pt>
              <c:pt idx="36">
                <c:v>54</c:v>
              </c:pt>
              <c:pt idx="37">
                <c:v>56</c:v>
              </c:pt>
              <c:pt idx="38">
                <c:v>57</c:v>
              </c:pt>
              <c:pt idx="39">
                <c:v>59</c:v>
              </c:pt>
              <c:pt idx="40">
                <c:v>60</c:v>
              </c:pt>
              <c:pt idx="41">
                <c:v>61</c:v>
              </c:pt>
              <c:pt idx="42">
                <c:v>63</c:v>
              </c:pt>
              <c:pt idx="43">
                <c:v>64</c:v>
              </c:pt>
              <c:pt idx="44">
                <c:v>66</c:v>
              </c:pt>
              <c:pt idx="45">
                <c:v>67</c:v>
              </c:pt>
              <c:pt idx="46">
                <c:v>69</c:v>
              </c:pt>
              <c:pt idx="47">
                <c:v>70</c:v>
              </c:pt>
              <c:pt idx="48">
                <c:v>72</c:v>
              </c:pt>
              <c:pt idx="49">
                <c:v>73</c:v>
              </c:pt>
              <c:pt idx="50">
                <c:v>75</c:v>
              </c:pt>
              <c:pt idx="51">
                <c:v>76</c:v>
              </c:pt>
              <c:pt idx="52">
                <c:v>78</c:v>
              </c:pt>
              <c:pt idx="53">
                <c:v>79</c:v>
              </c:pt>
              <c:pt idx="54">
                <c:v>80</c:v>
              </c:pt>
              <c:pt idx="55">
                <c:v>82</c:v>
              </c:pt>
              <c:pt idx="56">
                <c:v>83</c:v>
              </c:pt>
              <c:pt idx="57">
                <c:v>85</c:v>
              </c:pt>
              <c:pt idx="58">
                <c:v>86</c:v>
              </c:pt>
              <c:pt idx="59">
                <c:v>88</c:v>
              </c:pt>
              <c:pt idx="60">
                <c:v>89</c:v>
              </c:pt>
              <c:pt idx="61">
                <c:v>90</c:v>
              </c:pt>
              <c:pt idx="62">
                <c:v>92</c:v>
              </c:pt>
              <c:pt idx="63">
                <c:v>93</c:v>
              </c:pt>
              <c:pt idx="64">
                <c:v>95</c:v>
              </c:pt>
              <c:pt idx="65">
                <c:v>96</c:v>
              </c:pt>
              <c:pt idx="66">
                <c:v>97</c:v>
              </c:pt>
              <c:pt idx="67">
                <c:v>99</c:v>
              </c:pt>
              <c:pt idx="68">
                <c:v>100</c:v>
              </c:pt>
              <c:pt idx="69">
                <c:v>102</c:v>
              </c:pt>
              <c:pt idx="70">
                <c:v>103</c:v>
              </c:pt>
              <c:pt idx="71">
                <c:v>104</c:v>
              </c:pt>
              <c:pt idx="72">
                <c:v>106</c:v>
              </c:pt>
              <c:pt idx="73">
                <c:v>107</c:v>
              </c:pt>
              <c:pt idx="74">
                <c:v>108</c:v>
              </c:pt>
              <c:pt idx="75">
                <c:v>110</c:v>
              </c:pt>
              <c:pt idx="76">
                <c:v>111</c:v>
              </c:pt>
              <c:pt idx="77">
                <c:v>113</c:v>
              </c:pt>
              <c:pt idx="78">
                <c:v>114</c:v>
              </c:pt>
              <c:pt idx="79">
                <c:v>115</c:v>
              </c:pt>
              <c:pt idx="80">
                <c:v>117</c:v>
              </c:pt>
              <c:pt idx="81">
                <c:v>118</c:v>
              </c:pt>
              <c:pt idx="82">
                <c:v>119</c:v>
              </c:pt>
              <c:pt idx="83">
                <c:v>121</c:v>
              </c:pt>
              <c:pt idx="84">
                <c:v>122</c:v>
              </c:pt>
              <c:pt idx="85">
                <c:v>123</c:v>
              </c:pt>
              <c:pt idx="86">
                <c:v>125</c:v>
              </c:pt>
              <c:pt idx="87">
                <c:v>126</c:v>
              </c:pt>
              <c:pt idx="88">
                <c:v>127</c:v>
              </c:pt>
              <c:pt idx="89">
                <c:v>128</c:v>
              </c:pt>
              <c:pt idx="90">
                <c:v>130</c:v>
              </c:pt>
              <c:pt idx="91">
                <c:v>131</c:v>
              </c:pt>
              <c:pt idx="92">
                <c:v>132</c:v>
              </c:pt>
              <c:pt idx="93">
                <c:v>134</c:v>
              </c:pt>
              <c:pt idx="94">
                <c:v>135</c:v>
              </c:pt>
              <c:pt idx="95">
                <c:v>136</c:v>
              </c:pt>
              <c:pt idx="96">
                <c:v>137</c:v>
              </c:pt>
              <c:pt idx="97">
                <c:v>139</c:v>
              </c:pt>
              <c:pt idx="98">
                <c:v>140</c:v>
              </c:pt>
              <c:pt idx="99">
                <c:v>141</c:v>
              </c:pt>
              <c:pt idx="100">
                <c:v>142</c:v>
              </c:pt>
              <c:pt idx="101">
                <c:v>144</c:v>
              </c:pt>
              <c:pt idx="102">
                <c:v>145</c:v>
              </c:pt>
              <c:pt idx="103">
                <c:v>146</c:v>
              </c:pt>
              <c:pt idx="104">
                <c:v>147</c:v>
              </c:pt>
              <c:pt idx="105">
                <c:v>149</c:v>
              </c:pt>
              <c:pt idx="106">
                <c:v>150</c:v>
              </c:pt>
              <c:pt idx="107">
                <c:v>151</c:v>
              </c:pt>
              <c:pt idx="108">
                <c:v>152</c:v>
              </c:pt>
              <c:pt idx="109">
                <c:v>153</c:v>
              </c:pt>
              <c:pt idx="110">
                <c:v>155</c:v>
              </c:pt>
              <c:pt idx="111">
                <c:v>156</c:v>
              </c:pt>
              <c:pt idx="112">
                <c:v>157</c:v>
              </c:pt>
              <c:pt idx="113">
                <c:v>158</c:v>
              </c:pt>
              <c:pt idx="114">
                <c:v>159</c:v>
              </c:pt>
              <c:pt idx="115">
                <c:v>160</c:v>
              </c:pt>
              <c:pt idx="116">
                <c:v>162</c:v>
              </c:pt>
              <c:pt idx="117">
                <c:v>163</c:v>
              </c:pt>
              <c:pt idx="118">
                <c:v>164</c:v>
              </c:pt>
              <c:pt idx="119">
                <c:v>165</c:v>
              </c:pt>
              <c:pt idx="120">
                <c:v>166</c:v>
              </c:pt>
              <c:pt idx="121">
                <c:v>167</c:v>
              </c:pt>
              <c:pt idx="122">
                <c:v>168</c:v>
              </c:pt>
              <c:pt idx="123">
                <c:v>169</c:v>
              </c:pt>
              <c:pt idx="124">
                <c:v>171</c:v>
              </c:pt>
              <c:pt idx="125">
                <c:v>172</c:v>
              </c:pt>
              <c:pt idx="126">
                <c:v>173</c:v>
              </c:pt>
              <c:pt idx="127">
                <c:v>174</c:v>
              </c:pt>
              <c:pt idx="128">
                <c:v>175</c:v>
              </c:pt>
              <c:pt idx="129">
                <c:v>176</c:v>
              </c:pt>
              <c:pt idx="130">
                <c:v>177</c:v>
              </c:pt>
              <c:pt idx="131">
                <c:v>178</c:v>
              </c:pt>
              <c:pt idx="132">
                <c:v>179</c:v>
              </c:pt>
              <c:pt idx="133">
                <c:v>180</c:v>
              </c:pt>
              <c:pt idx="134">
                <c:v>181</c:v>
              </c:pt>
              <c:pt idx="135">
                <c:v>182</c:v>
              </c:pt>
              <c:pt idx="136">
                <c:v>183</c:v>
              </c:pt>
              <c:pt idx="137">
                <c:v>184</c:v>
              </c:pt>
              <c:pt idx="138">
                <c:v>185</c:v>
              </c:pt>
              <c:pt idx="139">
                <c:v>186</c:v>
              </c:pt>
              <c:pt idx="140">
                <c:v>187</c:v>
              </c:pt>
              <c:pt idx="141">
                <c:v>188</c:v>
              </c:pt>
              <c:pt idx="142">
                <c:v>189</c:v>
              </c:pt>
              <c:pt idx="143">
                <c:v>190</c:v>
              </c:pt>
              <c:pt idx="144">
                <c:v>191</c:v>
              </c:pt>
              <c:pt idx="145">
                <c:v>192</c:v>
              </c:pt>
              <c:pt idx="146">
                <c:v>193</c:v>
              </c:pt>
              <c:pt idx="147">
                <c:v>194</c:v>
              </c:pt>
              <c:pt idx="148">
                <c:v>195</c:v>
              </c:pt>
              <c:pt idx="149">
                <c:v>196</c:v>
              </c:pt>
              <c:pt idx="150">
                <c:v>197</c:v>
              </c:pt>
              <c:pt idx="151">
                <c:v>198</c:v>
              </c:pt>
              <c:pt idx="152">
                <c:v>199</c:v>
              </c:pt>
              <c:pt idx="153">
                <c:v>200</c:v>
              </c:pt>
              <c:pt idx="154">
                <c:v>200</c:v>
              </c:pt>
              <c:pt idx="155">
                <c:v>201</c:v>
              </c:pt>
              <c:pt idx="156">
                <c:v>202</c:v>
              </c:pt>
              <c:pt idx="157">
                <c:v>203</c:v>
              </c:pt>
              <c:pt idx="158">
                <c:v>204</c:v>
              </c:pt>
              <c:pt idx="159">
                <c:v>205</c:v>
              </c:pt>
              <c:pt idx="160">
                <c:v>206</c:v>
              </c:pt>
              <c:pt idx="161">
                <c:v>206</c:v>
              </c:pt>
              <c:pt idx="162">
                <c:v>207</c:v>
              </c:pt>
              <c:pt idx="163">
                <c:v>208</c:v>
              </c:pt>
              <c:pt idx="164">
                <c:v>209</c:v>
              </c:pt>
              <c:pt idx="165">
                <c:v>210</c:v>
              </c:pt>
              <c:pt idx="166">
                <c:v>211</c:v>
              </c:pt>
              <c:pt idx="167">
                <c:v>211</c:v>
              </c:pt>
              <c:pt idx="168">
                <c:v>212</c:v>
              </c:pt>
              <c:pt idx="169">
                <c:v>213</c:v>
              </c:pt>
              <c:pt idx="170">
                <c:v>214</c:v>
              </c:pt>
              <c:pt idx="171">
                <c:v>214</c:v>
              </c:pt>
              <c:pt idx="172">
                <c:v>215</c:v>
              </c:pt>
              <c:pt idx="173">
                <c:v>216</c:v>
              </c:pt>
              <c:pt idx="174">
                <c:v>217</c:v>
              </c:pt>
              <c:pt idx="175">
                <c:v>217</c:v>
              </c:pt>
              <c:pt idx="176">
                <c:v>218</c:v>
              </c:pt>
              <c:pt idx="177">
                <c:v>219</c:v>
              </c:pt>
              <c:pt idx="178">
                <c:v>219</c:v>
              </c:pt>
              <c:pt idx="179">
                <c:v>220</c:v>
              </c:pt>
              <c:pt idx="180">
                <c:v>221</c:v>
              </c:pt>
              <c:pt idx="181">
                <c:v>222</c:v>
              </c:pt>
              <c:pt idx="182">
                <c:v>222</c:v>
              </c:pt>
              <c:pt idx="183">
                <c:v>223</c:v>
              </c:pt>
              <c:pt idx="184">
                <c:v>224</c:v>
              </c:pt>
              <c:pt idx="185">
                <c:v>224</c:v>
              </c:pt>
              <c:pt idx="186">
                <c:v>225</c:v>
              </c:pt>
              <c:pt idx="187">
                <c:v>225</c:v>
              </c:pt>
              <c:pt idx="188">
                <c:v>226</c:v>
              </c:pt>
              <c:pt idx="189">
                <c:v>227</c:v>
              </c:pt>
              <c:pt idx="190">
                <c:v>227</c:v>
              </c:pt>
              <c:pt idx="191">
                <c:v>228</c:v>
              </c:pt>
              <c:pt idx="192">
                <c:v>228</c:v>
              </c:pt>
              <c:pt idx="193">
                <c:v>229</c:v>
              </c:pt>
              <c:pt idx="194">
                <c:v>230</c:v>
              </c:pt>
              <c:pt idx="195">
                <c:v>230</c:v>
              </c:pt>
              <c:pt idx="196">
                <c:v>231</c:v>
              </c:pt>
              <c:pt idx="197">
                <c:v>231</c:v>
              </c:pt>
              <c:pt idx="198">
                <c:v>232</c:v>
              </c:pt>
              <c:pt idx="199">
                <c:v>232</c:v>
              </c:pt>
              <c:pt idx="200">
                <c:v>233</c:v>
              </c:pt>
              <c:pt idx="201">
                <c:v>233</c:v>
              </c:pt>
              <c:pt idx="202">
                <c:v>234</c:v>
              </c:pt>
              <c:pt idx="203">
                <c:v>234</c:v>
              </c:pt>
              <c:pt idx="204">
                <c:v>235</c:v>
              </c:pt>
              <c:pt idx="205">
                <c:v>235</c:v>
              </c:pt>
              <c:pt idx="206">
                <c:v>236</c:v>
              </c:pt>
              <c:pt idx="207">
                <c:v>236</c:v>
              </c:pt>
              <c:pt idx="208">
                <c:v>237</c:v>
              </c:pt>
              <c:pt idx="209">
                <c:v>237</c:v>
              </c:pt>
              <c:pt idx="210">
                <c:v>237</c:v>
              </c:pt>
              <c:pt idx="211">
                <c:v>238</c:v>
              </c:pt>
              <c:pt idx="212">
                <c:v>238</c:v>
              </c:pt>
              <c:pt idx="213">
                <c:v>239</c:v>
              </c:pt>
              <c:pt idx="214">
                <c:v>239</c:v>
              </c:pt>
              <c:pt idx="215">
                <c:v>239</c:v>
              </c:pt>
              <c:pt idx="216">
                <c:v>240</c:v>
              </c:pt>
              <c:pt idx="217">
                <c:v>240</c:v>
              </c:pt>
              <c:pt idx="218">
                <c:v>240</c:v>
              </c:pt>
              <c:pt idx="219">
                <c:v>241</c:v>
              </c:pt>
              <c:pt idx="220">
                <c:v>241</c:v>
              </c:pt>
              <c:pt idx="221">
                <c:v>241</c:v>
              </c:pt>
              <c:pt idx="222">
                <c:v>242</c:v>
              </c:pt>
              <c:pt idx="223">
                <c:v>242</c:v>
              </c:pt>
              <c:pt idx="224">
                <c:v>242</c:v>
              </c:pt>
              <c:pt idx="225">
                <c:v>243</c:v>
              </c:pt>
              <c:pt idx="226">
                <c:v>243</c:v>
              </c:pt>
              <c:pt idx="227">
                <c:v>243</c:v>
              </c:pt>
              <c:pt idx="228">
                <c:v>243</c:v>
              </c:pt>
              <c:pt idx="229">
                <c:v>244</c:v>
              </c:pt>
              <c:pt idx="230">
                <c:v>244</c:v>
              </c:pt>
              <c:pt idx="231">
                <c:v>244</c:v>
              </c:pt>
              <c:pt idx="232">
                <c:v>244</c:v>
              </c:pt>
              <c:pt idx="233">
                <c:v>245</c:v>
              </c:pt>
              <c:pt idx="234">
                <c:v>245</c:v>
              </c:pt>
              <c:pt idx="235">
                <c:v>245</c:v>
              </c:pt>
              <c:pt idx="236">
                <c:v>245</c:v>
              </c:pt>
              <c:pt idx="237">
                <c:v>245</c:v>
              </c:pt>
              <c:pt idx="238">
                <c:v>246</c:v>
              </c:pt>
              <c:pt idx="239">
                <c:v>246</c:v>
              </c:pt>
              <c:pt idx="240">
                <c:v>246</c:v>
              </c:pt>
              <c:pt idx="241">
                <c:v>246</c:v>
              </c:pt>
              <c:pt idx="242">
                <c:v>246</c:v>
              </c:pt>
              <c:pt idx="243">
                <c:v>246</c:v>
              </c:pt>
              <c:pt idx="244">
                <c:v>246</c:v>
              </c:pt>
              <c:pt idx="245">
                <c:v>246</c:v>
              </c:pt>
              <c:pt idx="246">
                <c:v>247</c:v>
              </c:pt>
              <c:pt idx="247">
                <c:v>247</c:v>
              </c:pt>
              <c:pt idx="248">
                <c:v>247</c:v>
              </c:pt>
              <c:pt idx="249">
                <c:v>247</c:v>
              </c:pt>
              <c:pt idx="250">
                <c:v>247</c:v>
              </c:pt>
              <c:pt idx="251">
                <c:v>247</c:v>
              </c:pt>
              <c:pt idx="252">
                <c:v>247</c:v>
              </c:pt>
              <c:pt idx="253">
                <c:v>247</c:v>
              </c:pt>
              <c:pt idx="254">
                <c:v>247</c:v>
              </c:pt>
              <c:pt idx="255">
                <c:v>247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62432"/>
        <c:axId val="170063608"/>
      </c:lineChart>
      <c:catAx>
        <c:axId val="170062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0063608"/>
        <c:crosses val="autoZero"/>
        <c:auto val="1"/>
        <c:lblAlgn val="ctr"/>
        <c:lblOffset val="100"/>
        <c:noMultiLvlLbl val="0"/>
      </c:catAx>
      <c:valAx>
        <c:axId val="170063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06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'Microstep Table'!$L$24</c:f>
              <c:strCache>
                <c:ptCount val="1"/>
                <c:pt idx="0">
                  <c:v>Result for check</c:v>
                </c:pt>
              </c:strCache>
            </c:strRef>
          </c:tx>
          <c:marker>
            <c:symbol val="none"/>
          </c:marker>
          <c:val>
            <c:numRef>
              <c:f>'Microstep Table'!$L$25:$L$280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26</c:v>
                </c:pt>
                <c:pt idx="18">
                  <c:v>27</c:v>
                </c:pt>
                <c:pt idx="19">
                  <c:v>29</c:v>
                </c:pt>
                <c:pt idx="20">
                  <c:v>30</c:v>
                </c:pt>
                <c:pt idx="21">
                  <c:v>32</c:v>
                </c:pt>
                <c:pt idx="22">
                  <c:v>33</c:v>
                </c:pt>
                <c:pt idx="23">
                  <c:v>35</c:v>
                </c:pt>
                <c:pt idx="24">
                  <c:v>36</c:v>
                </c:pt>
                <c:pt idx="25">
                  <c:v>38</c:v>
                </c:pt>
                <c:pt idx="26">
                  <c:v>39</c:v>
                </c:pt>
                <c:pt idx="27">
                  <c:v>41</c:v>
                </c:pt>
                <c:pt idx="28">
                  <c:v>42</c:v>
                </c:pt>
                <c:pt idx="29">
                  <c:v>44</c:v>
                </c:pt>
                <c:pt idx="30">
                  <c:v>45</c:v>
                </c:pt>
                <c:pt idx="31">
                  <c:v>47</c:v>
                </c:pt>
                <c:pt idx="32">
                  <c:v>48</c:v>
                </c:pt>
                <c:pt idx="33">
                  <c:v>50</c:v>
                </c:pt>
                <c:pt idx="34">
                  <c:v>51</c:v>
                </c:pt>
                <c:pt idx="35">
                  <c:v>53</c:v>
                </c:pt>
                <c:pt idx="36">
                  <c:v>54</c:v>
                </c:pt>
                <c:pt idx="37">
                  <c:v>56</c:v>
                </c:pt>
                <c:pt idx="38">
                  <c:v>57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63</c:v>
                </c:pt>
                <c:pt idx="43">
                  <c:v>64</c:v>
                </c:pt>
                <c:pt idx="44">
                  <c:v>66</c:v>
                </c:pt>
                <c:pt idx="45">
                  <c:v>67</c:v>
                </c:pt>
                <c:pt idx="46">
                  <c:v>69</c:v>
                </c:pt>
                <c:pt idx="47">
                  <c:v>70</c:v>
                </c:pt>
                <c:pt idx="48">
                  <c:v>72</c:v>
                </c:pt>
                <c:pt idx="49">
                  <c:v>73</c:v>
                </c:pt>
                <c:pt idx="50">
                  <c:v>75</c:v>
                </c:pt>
                <c:pt idx="51">
                  <c:v>76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82</c:v>
                </c:pt>
                <c:pt idx="56">
                  <c:v>83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92</c:v>
                </c:pt>
                <c:pt idx="63">
                  <c:v>93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99</c:v>
                </c:pt>
                <c:pt idx="68">
                  <c:v>100</c:v>
                </c:pt>
                <c:pt idx="69">
                  <c:v>102</c:v>
                </c:pt>
                <c:pt idx="70">
                  <c:v>103</c:v>
                </c:pt>
                <c:pt idx="71">
                  <c:v>104</c:v>
                </c:pt>
                <c:pt idx="72">
                  <c:v>106</c:v>
                </c:pt>
                <c:pt idx="73">
                  <c:v>107</c:v>
                </c:pt>
                <c:pt idx="74">
                  <c:v>108</c:v>
                </c:pt>
                <c:pt idx="75">
                  <c:v>110</c:v>
                </c:pt>
                <c:pt idx="76">
                  <c:v>111</c:v>
                </c:pt>
                <c:pt idx="77">
                  <c:v>113</c:v>
                </c:pt>
                <c:pt idx="78">
                  <c:v>114</c:v>
                </c:pt>
                <c:pt idx="79">
                  <c:v>115</c:v>
                </c:pt>
                <c:pt idx="80">
                  <c:v>117</c:v>
                </c:pt>
                <c:pt idx="81">
                  <c:v>118</c:v>
                </c:pt>
                <c:pt idx="82">
                  <c:v>119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125</c:v>
                </c:pt>
                <c:pt idx="87">
                  <c:v>126</c:v>
                </c:pt>
                <c:pt idx="88">
                  <c:v>127</c:v>
                </c:pt>
                <c:pt idx="89">
                  <c:v>128</c:v>
                </c:pt>
                <c:pt idx="90">
                  <c:v>130</c:v>
                </c:pt>
                <c:pt idx="91">
                  <c:v>131</c:v>
                </c:pt>
                <c:pt idx="92">
                  <c:v>132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137</c:v>
                </c:pt>
                <c:pt idx="97">
                  <c:v>139</c:v>
                </c:pt>
                <c:pt idx="98">
                  <c:v>140</c:v>
                </c:pt>
                <c:pt idx="99">
                  <c:v>141</c:v>
                </c:pt>
                <c:pt idx="100">
                  <c:v>142</c:v>
                </c:pt>
                <c:pt idx="101">
                  <c:v>144</c:v>
                </c:pt>
                <c:pt idx="102">
                  <c:v>145</c:v>
                </c:pt>
                <c:pt idx="103">
                  <c:v>146</c:v>
                </c:pt>
                <c:pt idx="104">
                  <c:v>147</c:v>
                </c:pt>
                <c:pt idx="105">
                  <c:v>149</c:v>
                </c:pt>
                <c:pt idx="106">
                  <c:v>150</c:v>
                </c:pt>
                <c:pt idx="107">
                  <c:v>151</c:v>
                </c:pt>
                <c:pt idx="108">
                  <c:v>152</c:v>
                </c:pt>
                <c:pt idx="109">
                  <c:v>153</c:v>
                </c:pt>
                <c:pt idx="110">
                  <c:v>155</c:v>
                </c:pt>
                <c:pt idx="111">
                  <c:v>156</c:v>
                </c:pt>
                <c:pt idx="112">
                  <c:v>157</c:v>
                </c:pt>
                <c:pt idx="113">
                  <c:v>158</c:v>
                </c:pt>
                <c:pt idx="114">
                  <c:v>159</c:v>
                </c:pt>
                <c:pt idx="115">
                  <c:v>160</c:v>
                </c:pt>
                <c:pt idx="116">
                  <c:v>162</c:v>
                </c:pt>
                <c:pt idx="117">
                  <c:v>163</c:v>
                </c:pt>
                <c:pt idx="118">
                  <c:v>164</c:v>
                </c:pt>
                <c:pt idx="119">
                  <c:v>165</c:v>
                </c:pt>
                <c:pt idx="120">
                  <c:v>166</c:v>
                </c:pt>
                <c:pt idx="121">
                  <c:v>167</c:v>
                </c:pt>
                <c:pt idx="122">
                  <c:v>168</c:v>
                </c:pt>
                <c:pt idx="123">
                  <c:v>169</c:v>
                </c:pt>
                <c:pt idx="124">
                  <c:v>171</c:v>
                </c:pt>
                <c:pt idx="125">
                  <c:v>172</c:v>
                </c:pt>
                <c:pt idx="126">
                  <c:v>173</c:v>
                </c:pt>
                <c:pt idx="127">
                  <c:v>174</c:v>
                </c:pt>
                <c:pt idx="128">
                  <c:v>175</c:v>
                </c:pt>
                <c:pt idx="129">
                  <c:v>176</c:v>
                </c:pt>
                <c:pt idx="130">
                  <c:v>177</c:v>
                </c:pt>
                <c:pt idx="131">
                  <c:v>178</c:v>
                </c:pt>
                <c:pt idx="132">
                  <c:v>179</c:v>
                </c:pt>
                <c:pt idx="133">
                  <c:v>180</c:v>
                </c:pt>
                <c:pt idx="134">
                  <c:v>181</c:v>
                </c:pt>
                <c:pt idx="135">
                  <c:v>182</c:v>
                </c:pt>
                <c:pt idx="136">
                  <c:v>183</c:v>
                </c:pt>
                <c:pt idx="137">
                  <c:v>184</c:v>
                </c:pt>
                <c:pt idx="138">
                  <c:v>185</c:v>
                </c:pt>
                <c:pt idx="139">
                  <c:v>186</c:v>
                </c:pt>
                <c:pt idx="140">
                  <c:v>187</c:v>
                </c:pt>
                <c:pt idx="141">
                  <c:v>188</c:v>
                </c:pt>
                <c:pt idx="142">
                  <c:v>189</c:v>
                </c:pt>
                <c:pt idx="143">
                  <c:v>190</c:v>
                </c:pt>
                <c:pt idx="144">
                  <c:v>191</c:v>
                </c:pt>
                <c:pt idx="145">
                  <c:v>192</c:v>
                </c:pt>
                <c:pt idx="146">
                  <c:v>193</c:v>
                </c:pt>
                <c:pt idx="147">
                  <c:v>194</c:v>
                </c:pt>
                <c:pt idx="148">
                  <c:v>195</c:v>
                </c:pt>
                <c:pt idx="149">
                  <c:v>196</c:v>
                </c:pt>
                <c:pt idx="150">
                  <c:v>197</c:v>
                </c:pt>
                <c:pt idx="151">
                  <c:v>198</c:v>
                </c:pt>
                <c:pt idx="152">
                  <c:v>199</c:v>
                </c:pt>
                <c:pt idx="153">
                  <c:v>200</c:v>
                </c:pt>
                <c:pt idx="154">
                  <c:v>200</c:v>
                </c:pt>
                <c:pt idx="155">
                  <c:v>201</c:v>
                </c:pt>
                <c:pt idx="156">
                  <c:v>202</c:v>
                </c:pt>
                <c:pt idx="157">
                  <c:v>203</c:v>
                </c:pt>
                <c:pt idx="158">
                  <c:v>204</c:v>
                </c:pt>
                <c:pt idx="159">
                  <c:v>205</c:v>
                </c:pt>
                <c:pt idx="160">
                  <c:v>206</c:v>
                </c:pt>
                <c:pt idx="161">
                  <c:v>206</c:v>
                </c:pt>
                <c:pt idx="162">
                  <c:v>207</c:v>
                </c:pt>
                <c:pt idx="163">
                  <c:v>208</c:v>
                </c:pt>
                <c:pt idx="164">
                  <c:v>209</c:v>
                </c:pt>
                <c:pt idx="165">
                  <c:v>210</c:v>
                </c:pt>
                <c:pt idx="166">
                  <c:v>211</c:v>
                </c:pt>
                <c:pt idx="167">
                  <c:v>211</c:v>
                </c:pt>
                <c:pt idx="168">
                  <c:v>212</c:v>
                </c:pt>
                <c:pt idx="169">
                  <c:v>213</c:v>
                </c:pt>
                <c:pt idx="170">
                  <c:v>214</c:v>
                </c:pt>
                <c:pt idx="171">
                  <c:v>214</c:v>
                </c:pt>
                <c:pt idx="172">
                  <c:v>215</c:v>
                </c:pt>
                <c:pt idx="173">
                  <c:v>216</c:v>
                </c:pt>
                <c:pt idx="174">
                  <c:v>217</c:v>
                </c:pt>
                <c:pt idx="175">
                  <c:v>217</c:v>
                </c:pt>
                <c:pt idx="176">
                  <c:v>218</c:v>
                </c:pt>
                <c:pt idx="177">
                  <c:v>219</c:v>
                </c:pt>
                <c:pt idx="178">
                  <c:v>219</c:v>
                </c:pt>
                <c:pt idx="179">
                  <c:v>220</c:v>
                </c:pt>
                <c:pt idx="180">
                  <c:v>221</c:v>
                </c:pt>
                <c:pt idx="181">
                  <c:v>222</c:v>
                </c:pt>
                <c:pt idx="182">
                  <c:v>222</c:v>
                </c:pt>
                <c:pt idx="183">
                  <c:v>223</c:v>
                </c:pt>
                <c:pt idx="184">
                  <c:v>224</c:v>
                </c:pt>
                <c:pt idx="185">
                  <c:v>224</c:v>
                </c:pt>
                <c:pt idx="186">
                  <c:v>225</c:v>
                </c:pt>
                <c:pt idx="187">
                  <c:v>225</c:v>
                </c:pt>
                <c:pt idx="188">
                  <c:v>226</c:v>
                </c:pt>
                <c:pt idx="189">
                  <c:v>227</c:v>
                </c:pt>
                <c:pt idx="190">
                  <c:v>227</c:v>
                </c:pt>
                <c:pt idx="191">
                  <c:v>228</c:v>
                </c:pt>
                <c:pt idx="192">
                  <c:v>228</c:v>
                </c:pt>
                <c:pt idx="193">
                  <c:v>229</c:v>
                </c:pt>
                <c:pt idx="194">
                  <c:v>230</c:v>
                </c:pt>
                <c:pt idx="195">
                  <c:v>230</c:v>
                </c:pt>
                <c:pt idx="196">
                  <c:v>231</c:v>
                </c:pt>
                <c:pt idx="197">
                  <c:v>231</c:v>
                </c:pt>
                <c:pt idx="198">
                  <c:v>232</c:v>
                </c:pt>
                <c:pt idx="199">
                  <c:v>232</c:v>
                </c:pt>
                <c:pt idx="200">
                  <c:v>233</c:v>
                </c:pt>
                <c:pt idx="201">
                  <c:v>233</c:v>
                </c:pt>
                <c:pt idx="202">
                  <c:v>234</c:v>
                </c:pt>
                <c:pt idx="203">
                  <c:v>234</c:v>
                </c:pt>
                <c:pt idx="204">
                  <c:v>235</c:v>
                </c:pt>
                <c:pt idx="205">
                  <c:v>235</c:v>
                </c:pt>
                <c:pt idx="206">
                  <c:v>236</c:v>
                </c:pt>
                <c:pt idx="207">
                  <c:v>236</c:v>
                </c:pt>
                <c:pt idx="208">
                  <c:v>237</c:v>
                </c:pt>
                <c:pt idx="209">
                  <c:v>237</c:v>
                </c:pt>
                <c:pt idx="210">
                  <c:v>237</c:v>
                </c:pt>
                <c:pt idx="211">
                  <c:v>238</c:v>
                </c:pt>
                <c:pt idx="212">
                  <c:v>238</c:v>
                </c:pt>
                <c:pt idx="213">
                  <c:v>239</c:v>
                </c:pt>
                <c:pt idx="214">
                  <c:v>239</c:v>
                </c:pt>
                <c:pt idx="215">
                  <c:v>239</c:v>
                </c:pt>
                <c:pt idx="216">
                  <c:v>240</c:v>
                </c:pt>
                <c:pt idx="217">
                  <c:v>240</c:v>
                </c:pt>
                <c:pt idx="218">
                  <c:v>240</c:v>
                </c:pt>
                <c:pt idx="219">
                  <c:v>241</c:v>
                </c:pt>
                <c:pt idx="220">
                  <c:v>241</c:v>
                </c:pt>
                <c:pt idx="221">
                  <c:v>241</c:v>
                </c:pt>
                <c:pt idx="222">
                  <c:v>242</c:v>
                </c:pt>
                <c:pt idx="223">
                  <c:v>242</c:v>
                </c:pt>
                <c:pt idx="224">
                  <c:v>242</c:v>
                </c:pt>
                <c:pt idx="225">
                  <c:v>243</c:v>
                </c:pt>
                <c:pt idx="226">
                  <c:v>243</c:v>
                </c:pt>
                <c:pt idx="227">
                  <c:v>243</c:v>
                </c:pt>
                <c:pt idx="228">
                  <c:v>243</c:v>
                </c:pt>
                <c:pt idx="229">
                  <c:v>244</c:v>
                </c:pt>
                <c:pt idx="230">
                  <c:v>244</c:v>
                </c:pt>
                <c:pt idx="231">
                  <c:v>244</c:v>
                </c:pt>
                <c:pt idx="232">
                  <c:v>244</c:v>
                </c:pt>
                <c:pt idx="233">
                  <c:v>245</c:v>
                </c:pt>
                <c:pt idx="234">
                  <c:v>245</c:v>
                </c:pt>
                <c:pt idx="235">
                  <c:v>245</c:v>
                </c:pt>
                <c:pt idx="236">
                  <c:v>245</c:v>
                </c:pt>
                <c:pt idx="237">
                  <c:v>245</c:v>
                </c:pt>
                <c:pt idx="238">
                  <c:v>246</c:v>
                </c:pt>
                <c:pt idx="239">
                  <c:v>246</c:v>
                </c:pt>
                <c:pt idx="240">
                  <c:v>246</c:v>
                </c:pt>
                <c:pt idx="241">
                  <c:v>246</c:v>
                </c:pt>
                <c:pt idx="242">
                  <c:v>246</c:v>
                </c:pt>
                <c:pt idx="243">
                  <c:v>246</c:v>
                </c:pt>
                <c:pt idx="244">
                  <c:v>246</c:v>
                </c:pt>
                <c:pt idx="245">
                  <c:v>246</c:v>
                </c:pt>
                <c:pt idx="246">
                  <c:v>247</c:v>
                </c:pt>
                <c:pt idx="247">
                  <c:v>247</c:v>
                </c:pt>
                <c:pt idx="248">
                  <c:v>247</c:v>
                </c:pt>
                <c:pt idx="249">
                  <c:v>247</c:v>
                </c:pt>
                <c:pt idx="250">
                  <c:v>247</c:v>
                </c:pt>
                <c:pt idx="251">
                  <c:v>247</c:v>
                </c:pt>
                <c:pt idx="252">
                  <c:v>247</c:v>
                </c:pt>
                <c:pt idx="253">
                  <c:v>247</c:v>
                </c:pt>
                <c:pt idx="254">
                  <c:v>247</c:v>
                </c:pt>
                <c:pt idx="255">
                  <c:v>247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'Microstep Table'!$D$24</c:f>
              <c:strCache>
                <c:ptCount val="1"/>
                <c:pt idx="0">
                  <c:v>Resulting table value</c:v>
                </c:pt>
              </c:strCache>
            </c:strRef>
          </c:tx>
          <c:marker>
            <c:symbol val="none"/>
          </c:marker>
          <c:val>
            <c:numRef>
              <c:f>'Microstep Table'!$D$25:$D$280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26</c:v>
                </c:pt>
                <c:pt idx="18">
                  <c:v>27</c:v>
                </c:pt>
                <c:pt idx="19">
                  <c:v>29</c:v>
                </c:pt>
                <c:pt idx="20">
                  <c:v>30</c:v>
                </c:pt>
                <c:pt idx="21">
                  <c:v>32</c:v>
                </c:pt>
                <c:pt idx="22">
                  <c:v>33</c:v>
                </c:pt>
                <c:pt idx="23">
                  <c:v>35</c:v>
                </c:pt>
                <c:pt idx="24">
                  <c:v>36</c:v>
                </c:pt>
                <c:pt idx="25">
                  <c:v>38</c:v>
                </c:pt>
                <c:pt idx="26">
                  <c:v>39</c:v>
                </c:pt>
                <c:pt idx="27">
                  <c:v>41</c:v>
                </c:pt>
                <c:pt idx="28">
                  <c:v>42</c:v>
                </c:pt>
                <c:pt idx="29">
                  <c:v>44</c:v>
                </c:pt>
                <c:pt idx="30">
                  <c:v>45</c:v>
                </c:pt>
                <c:pt idx="31">
                  <c:v>47</c:v>
                </c:pt>
                <c:pt idx="32">
                  <c:v>48</c:v>
                </c:pt>
                <c:pt idx="33">
                  <c:v>50</c:v>
                </c:pt>
                <c:pt idx="34">
                  <c:v>51</c:v>
                </c:pt>
                <c:pt idx="35">
                  <c:v>53</c:v>
                </c:pt>
                <c:pt idx="36">
                  <c:v>54</c:v>
                </c:pt>
                <c:pt idx="37">
                  <c:v>56</c:v>
                </c:pt>
                <c:pt idx="38">
                  <c:v>57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63</c:v>
                </c:pt>
                <c:pt idx="43">
                  <c:v>64</c:v>
                </c:pt>
                <c:pt idx="44">
                  <c:v>66</c:v>
                </c:pt>
                <c:pt idx="45">
                  <c:v>67</c:v>
                </c:pt>
                <c:pt idx="46">
                  <c:v>69</c:v>
                </c:pt>
                <c:pt idx="47">
                  <c:v>70</c:v>
                </c:pt>
                <c:pt idx="48">
                  <c:v>72</c:v>
                </c:pt>
                <c:pt idx="49">
                  <c:v>73</c:v>
                </c:pt>
                <c:pt idx="50">
                  <c:v>75</c:v>
                </c:pt>
                <c:pt idx="51">
                  <c:v>76</c:v>
                </c:pt>
                <c:pt idx="52">
                  <c:v>78</c:v>
                </c:pt>
                <c:pt idx="53">
                  <c:v>79</c:v>
                </c:pt>
                <c:pt idx="54">
                  <c:v>80</c:v>
                </c:pt>
                <c:pt idx="55">
                  <c:v>82</c:v>
                </c:pt>
                <c:pt idx="56">
                  <c:v>83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89</c:v>
                </c:pt>
                <c:pt idx="61">
                  <c:v>90</c:v>
                </c:pt>
                <c:pt idx="62">
                  <c:v>92</c:v>
                </c:pt>
                <c:pt idx="63">
                  <c:v>93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99</c:v>
                </c:pt>
                <c:pt idx="68">
                  <c:v>100</c:v>
                </c:pt>
                <c:pt idx="69">
                  <c:v>102</c:v>
                </c:pt>
                <c:pt idx="70">
                  <c:v>103</c:v>
                </c:pt>
                <c:pt idx="71">
                  <c:v>104</c:v>
                </c:pt>
                <c:pt idx="72">
                  <c:v>106</c:v>
                </c:pt>
                <c:pt idx="73">
                  <c:v>107</c:v>
                </c:pt>
                <c:pt idx="74">
                  <c:v>108</c:v>
                </c:pt>
                <c:pt idx="75">
                  <c:v>110</c:v>
                </c:pt>
                <c:pt idx="76">
                  <c:v>111</c:v>
                </c:pt>
                <c:pt idx="77">
                  <c:v>113</c:v>
                </c:pt>
                <c:pt idx="78">
                  <c:v>114</c:v>
                </c:pt>
                <c:pt idx="79">
                  <c:v>115</c:v>
                </c:pt>
                <c:pt idx="80">
                  <c:v>117</c:v>
                </c:pt>
                <c:pt idx="81">
                  <c:v>118</c:v>
                </c:pt>
                <c:pt idx="82">
                  <c:v>119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125</c:v>
                </c:pt>
                <c:pt idx="87">
                  <c:v>126</c:v>
                </c:pt>
                <c:pt idx="88">
                  <c:v>127</c:v>
                </c:pt>
                <c:pt idx="89">
                  <c:v>128</c:v>
                </c:pt>
                <c:pt idx="90">
                  <c:v>130</c:v>
                </c:pt>
                <c:pt idx="91">
                  <c:v>131</c:v>
                </c:pt>
                <c:pt idx="92">
                  <c:v>132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137</c:v>
                </c:pt>
                <c:pt idx="97">
                  <c:v>139</c:v>
                </c:pt>
                <c:pt idx="98">
                  <c:v>140</c:v>
                </c:pt>
                <c:pt idx="99">
                  <c:v>141</c:v>
                </c:pt>
                <c:pt idx="100">
                  <c:v>142</c:v>
                </c:pt>
                <c:pt idx="101">
                  <c:v>144</c:v>
                </c:pt>
                <c:pt idx="102">
                  <c:v>145</c:v>
                </c:pt>
                <c:pt idx="103">
                  <c:v>146</c:v>
                </c:pt>
                <c:pt idx="104">
                  <c:v>147</c:v>
                </c:pt>
                <c:pt idx="105">
                  <c:v>149</c:v>
                </c:pt>
                <c:pt idx="106">
                  <c:v>150</c:v>
                </c:pt>
                <c:pt idx="107">
                  <c:v>151</c:v>
                </c:pt>
                <c:pt idx="108">
                  <c:v>152</c:v>
                </c:pt>
                <c:pt idx="109">
                  <c:v>153</c:v>
                </c:pt>
                <c:pt idx="110">
                  <c:v>155</c:v>
                </c:pt>
                <c:pt idx="111">
                  <c:v>156</c:v>
                </c:pt>
                <c:pt idx="112">
                  <c:v>157</c:v>
                </c:pt>
                <c:pt idx="113">
                  <c:v>158</c:v>
                </c:pt>
                <c:pt idx="114">
                  <c:v>159</c:v>
                </c:pt>
                <c:pt idx="115">
                  <c:v>160</c:v>
                </c:pt>
                <c:pt idx="116">
                  <c:v>162</c:v>
                </c:pt>
                <c:pt idx="117">
                  <c:v>163</c:v>
                </c:pt>
                <c:pt idx="118">
                  <c:v>164</c:v>
                </c:pt>
                <c:pt idx="119">
                  <c:v>165</c:v>
                </c:pt>
                <c:pt idx="120">
                  <c:v>166</c:v>
                </c:pt>
                <c:pt idx="121">
                  <c:v>167</c:v>
                </c:pt>
                <c:pt idx="122">
                  <c:v>168</c:v>
                </c:pt>
                <c:pt idx="123">
                  <c:v>169</c:v>
                </c:pt>
                <c:pt idx="124">
                  <c:v>171</c:v>
                </c:pt>
                <c:pt idx="125">
                  <c:v>172</c:v>
                </c:pt>
                <c:pt idx="126">
                  <c:v>173</c:v>
                </c:pt>
                <c:pt idx="127">
                  <c:v>174</c:v>
                </c:pt>
                <c:pt idx="128">
                  <c:v>175</c:v>
                </c:pt>
                <c:pt idx="129">
                  <c:v>176</c:v>
                </c:pt>
                <c:pt idx="130">
                  <c:v>177</c:v>
                </c:pt>
                <c:pt idx="131">
                  <c:v>178</c:v>
                </c:pt>
                <c:pt idx="132">
                  <c:v>179</c:v>
                </c:pt>
                <c:pt idx="133">
                  <c:v>180</c:v>
                </c:pt>
                <c:pt idx="134">
                  <c:v>181</c:v>
                </c:pt>
                <c:pt idx="135">
                  <c:v>182</c:v>
                </c:pt>
                <c:pt idx="136">
                  <c:v>183</c:v>
                </c:pt>
                <c:pt idx="137">
                  <c:v>184</c:v>
                </c:pt>
                <c:pt idx="138">
                  <c:v>185</c:v>
                </c:pt>
                <c:pt idx="139">
                  <c:v>186</c:v>
                </c:pt>
                <c:pt idx="140">
                  <c:v>187</c:v>
                </c:pt>
                <c:pt idx="141">
                  <c:v>188</c:v>
                </c:pt>
                <c:pt idx="142">
                  <c:v>189</c:v>
                </c:pt>
                <c:pt idx="143">
                  <c:v>190</c:v>
                </c:pt>
                <c:pt idx="144">
                  <c:v>191</c:v>
                </c:pt>
                <c:pt idx="145">
                  <c:v>192</c:v>
                </c:pt>
                <c:pt idx="146">
                  <c:v>193</c:v>
                </c:pt>
                <c:pt idx="147">
                  <c:v>194</c:v>
                </c:pt>
                <c:pt idx="148">
                  <c:v>195</c:v>
                </c:pt>
                <c:pt idx="149">
                  <c:v>196</c:v>
                </c:pt>
                <c:pt idx="150">
                  <c:v>197</c:v>
                </c:pt>
                <c:pt idx="151">
                  <c:v>198</c:v>
                </c:pt>
                <c:pt idx="152">
                  <c:v>199</c:v>
                </c:pt>
                <c:pt idx="153">
                  <c:v>200</c:v>
                </c:pt>
                <c:pt idx="154">
                  <c:v>200</c:v>
                </c:pt>
                <c:pt idx="155">
                  <c:v>201</c:v>
                </c:pt>
                <c:pt idx="156">
                  <c:v>202</c:v>
                </c:pt>
                <c:pt idx="157">
                  <c:v>203</c:v>
                </c:pt>
                <c:pt idx="158">
                  <c:v>204</c:v>
                </c:pt>
                <c:pt idx="159">
                  <c:v>205</c:v>
                </c:pt>
                <c:pt idx="160">
                  <c:v>206</c:v>
                </c:pt>
                <c:pt idx="161">
                  <c:v>206</c:v>
                </c:pt>
                <c:pt idx="162">
                  <c:v>207</c:v>
                </c:pt>
                <c:pt idx="163">
                  <c:v>208</c:v>
                </c:pt>
                <c:pt idx="164">
                  <c:v>209</c:v>
                </c:pt>
                <c:pt idx="165">
                  <c:v>210</c:v>
                </c:pt>
                <c:pt idx="166">
                  <c:v>211</c:v>
                </c:pt>
                <c:pt idx="167">
                  <c:v>211</c:v>
                </c:pt>
                <c:pt idx="168">
                  <c:v>212</c:v>
                </c:pt>
                <c:pt idx="169">
                  <c:v>213</c:v>
                </c:pt>
                <c:pt idx="170">
                  <c:v>214</c:v>
                </c:pt>
                <c:pt idx="171">
                  <c:v>214</c:v>
                </c:pt>
                <c:pt idx="172">
                  <c:v>215</c:v>
                </c:pt>
                <c:pt idx="173">
                  <c:v>216</c:v>
                </c:pt>
                <c:pt idx="174">
                  <c:v>217</c:v>
                </c:pt>
                <c:pt idx="175">
                  <c:v>217</c:v>
                </c:pt>
                <c:pt idx="176">
                  <c:v>218</c:v>
                </c:pt>
                <c:pt idx="177">
                  <c:v>219</c:v>
                </c:pt>
                <c:pt idx="178">
                  <c:v>219</c:v>
                </c:pt>
                <c:pt idx="179">
                  <c:v>220</c:v>
                </c:pt>
                <c:pt idx="180">
                  <c:v>221</c:v>
                </c:pt>
                <c:pt idx="181">
                  <c:v>222</c:v>
                </c:pt>
                <c:pt idx="182">
                  <c:v>222</c:v>
                </c:pt>
                <c:pt idx="183">
                  <c:v>223</c:v>
                </c:pt>
                <c:pt idx="184">
                  <c:v>224</c:v>
                </c:pt>
                <c:pt idx="185">
                  <c:v>224</c:v>
                </c:pt>
                <c:pt idx="186">
                  <c:v>225</c:v>
                </c:pt>
                <c:pt idx="187">
                  <c:v>225</c:v>
                </c:pt>
                <c:pt idx="188">
                  <c:v>226</c:v>
                </c:pt>
                <c:pt idx="189">
                  <c:v>227</c:v>
                </c:pt>
                <c:pt idx="190">
                  <c:v>227</c:v>
                </c:pt>
                <c:pt idx="191">
                  <c:v>228</c:v>
                </c:pt>
                <c:pt idx="192">
                  <c:v>228</c:v>
                </c:pt>
                <c:pt idx="193">
                  <c:v>229</c:v>
                </c:pt>
                <c:pt idx="194">
                  <c:v>230</c:v>
                </c:pt>
                <c:pt idx="195">
                  <c:v>230</c:v>
                </c:pt>
                <c:pt idx="196">
                  <c:v>231</c:v>
                </c:pt>
                <c:pt idx="197">
                  <c:v>231</c:v>
                </c:pt>
                <c:pt idx="198">
                  <c:v>232</c:v>
                </c:pt>
                <c:pt idx="199">
                  <c:v>232</c:v>
                </c:pt>
                <c:pt idx="200">
                  <c:v>233</c:v>
                </c:pt>
                <c:pt idx="201">
                  <c:v>233</c:v>
                </c:pt>
                <c:pt idx="202">
                  <c:v>234</c:v>
                </c:pt>
                <c:pt idx="203">
                  <c:v>234</c:v>
                </c:pt>
                <c:pt idx="204">
                  <c:v>235</c:v>
                </c:pt>
                <c:pt idx="205">
                  <c:v>235</c:v>
                </c:pt>
                <c:pt idx="206">
                  <c:v>236</c:v>
                </c:pt>
                <c:pt idx="207">
                  <c:v>236</c:v>
                </c:pt>
                <c:pt idx="208">
                  <c:v>237</c:v>
                </c:pt>
                <c:pt idx="209">
                  <c:v>237</c:v>
                </c:pt>
                <c:pt idx="210">
                  <c:v>237</c:v>
                </c:pt>
                <c:pt idx="211">
                  <c:v>238</c:v>
                </c:pt>
                <c:pt idx="212">
                  <c:v>238</c:v>
                </c:pt>
                <c:pt idx="213">
                  <c:v>239</c:v>
                </c:pt>
                <c:pt idx="214">
                  <c:v>239</c:v>
                </c:pt>
                <c:pt idx="215">
                  <c:v>239</c:v>
                </c:pt>
                <c:pt idx="216">
                  <c:v>240</c:v>
                </c:pt>
                <c:pt idx="217">
                  <c:v>240</c:v>
                </c:pt>
                <c:pt idx="218">
                  <c:v>240</c:v>
                </c:pt>
                <c:pt idx="219">
                  <c:v>241</c:v>
                </c:pt>
                <c:pt idx="220">
                  <c:v>241</c:v>
                </c:pt>
                <c:pt idx="221">
                  <c:v>241</c:v>
                </c:pt>
                <c:pt idx="222">
                  <c:v>242</c:v>
                </c:pt>
                <c:pt idx="223">
                  <c:v>242</c:v>
                </c:pt>
                <c:pt idx="224">
                  <c:v>242</c:v>
                </c:pt>
                <c:pt idx="225">
                  <c:v>243</c:v>
                </c:pt>
                <c:pt idx="226">
                  <c:v>243</c:v>
                </c:pt>
                <c:pt idx="227">
                  <c:v>243</c:v>
                </c:pt>
                <c:pt idx="228">
                  <c:v>243</c:v>
                </c:pt>
                <c:pt idx="229">
                  <c:v>244</c:v>
                </c:pt>
                <c:pt idx="230">
                  <c:v>244</c:v>
                </c:pt>
                <c:pt idx="231">
                  <c:v>244</c:v>
                </c:pt>
                <c:pt idx="232">
                  <c:v>244</c:v>
                </c:pt>
                <c:pt idx="233">
                  <c:v>245</c:v>
                </c:pt>
                <c:pt idx="234">
                  <c:v>245</c:v>
                </c:pt>
                <c:pt idx="235">
                  <c:v>245</c:v>
                </c:pt>
                <c:pt idx="236">
                  <c:v>245</c:v>
                </c:pt>
                <c:pt idx="237">
                  <c:v>245</c:v>
                </c:pt>
                <c:pt idx="238">
                  <c:v>246</c:v>
                </c:pt>
                <c:pt idx="239">
                  <c:v>246</c:v>
                </c:pt>
                <c:pt idx="240">
                  <c:v>246</c:v>
                </c:pt>
                <c:pt idx="241">
                  <c:v>246</c:v>
                </c:pt>
                <c:pt idx="242">
                  <c:v>246</c:v>
                </c:pt>
                <c:pt idx="243">
                  <c:v>246</c:v>
                </c:pt>
                <c:pt idx="244">
                  <c:v>246</c:v>
                </c:pt>
                <c:pt idx="245">
                  <c:v>246</c:v>
                </c:pt>
                <c:pt idx="246">
                  <c:v>247</c:v>
                </c:pt>
                <c:pt idx="247">
                  <c:v>247</c:v>
                </c:pt>
                <c:pt idx="248">
                  <c:v>247</c:v>
                </c:pt>
                <c:pt idx="249">
                  <c:v>247</c:v>
                </c:pt>
                <c:pt idx="250">
                  <c:v>247</c:v>
                </c:pt>
                <c:pt idx="251">
                  <c:v>247</c:v>
                </c:pt>
                <c:pt idx="252">
                  <c:v>247</c:v>
                </c:pt>
                <c:pt idx="253">
                  <c:v>247</c:v>
                </c:pt>
                <c:pt idx="254">
                  <c:v>247</c:v>
                </c:pt>
                <c:pt idx="255">
                  <c:v>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63216"/>
        <c:axId val="170060864"/>
      </c:lineChart>
      <c:catAx>
        <c:axId val="170063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0060864"/>
        <c:crosses val="autoZero"/>
        <c:auto val="1"/>
        <c:lblAlgn val="ctr"/>
        <c:lblOffset val="100"/>
        <c:noMultiLvlLbl val="0"/>
      </c:catAx>
      <c:valAx>
        <c:axId val="17006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06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0</xdr:row>
      <xdr:rowOff>19049</xdr:rowOff>
    </xdr:from>
    <xdr:to>
      <xdr:col>25</xdr:col>
      <xdr:colOff>171449</xdr:colOff>
      <xdr:row>38</xdr:row>
      <xdr:rowOff>19049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10</xdr:row>
      <xdr:rowOff>114299</xdr:rowOff>
    </xdr:from>
    <xdr:to>
      <xdr:col>12</xdr:col>
      <xdr:colOff>0</xdr:colOff>
      <xdr:row>21</xdr:row>
      <xdr:rowOff>85724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28574</xdr:colOff>
      <xdr:row>4</xdr:row>
      <xdr:rowOff>66675</xdr:rowOff>
    </xdr:from>
    <xdr:to>
      <xdr:col>12</xdr:col>
      <xdr:colOff>638175</xdr:colOff>
      <xdr:row>21</xdr:row>
      <xdr:rowOff>142875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16" workbookViewId="0">
      <selection activeCell="E42" sqref="E42"/>
    </sheetView>
  </sheetViews>
  <sheetFormatPr defaultColWidth="11.42578125" defaultRowHeight="15" x14ac:dyDescent="0.25"/>
  <cols>
    <col min="1" max="1" width="34.7109375" bestFit="1" customWidth="1"/>
    <col min="2" max="2" width="90.28515625" bestFit="1" customWidth="1"/>
    <col min="3" max="3" width="8.5703125" bestFit="1" customWidth="1"/>
    <col min="4" max="4" width="22.42578125" bestFit="1" customWidth="1"/>
    <col min="5" max="5" width="6.85546875" customWidth="1"/>
    <col min="6" max="6" width="6.42578125" bestFit="1" customWidth="1"/>
    <col min="7" max="7" width="2" bestFit="1" customWidth="1"/>
    <col min="8" max="8" width="14.28515625" bestFit="1" customWidth="1"/>
    <col min="9" max="9" width="2" bestFit="1" customWidth="1"/>
    <col min="10" max="10" width="8.5703125" bestFit="1" customWidth="1"/>
  </cols>
  <sheetData>
    <row r="1" spans="1:11" ht="18.75" x14ac:dyDescent="0.3">
      <c r="A1" s="6" t="s">
        <v>187</v>
      </c>
      <c r="B1" s="7"/>
      <c r="C1" s="7"/>
      <c r="D1" s="7"/>
      <c r="E1" s="7"/>
      <c r="F1" s="7"/>
      <c r="G1" s="7"/>
      <c r="H1" s="7"/>
    </row>
    <row r="2" spans="1:11" ht="18.75" x14ac:dyDescent="0.3">
      <c r="A2" s="6"/>
      <c r="B2" s="7"/>
      <c r="C2" s="7"/>
      <c r="D2" s="7"/>
      <c r="E2" s="7"/>
      <c r="F2" s="7"/>
      <c r="G2" s="7"/>
      <c r="H2" s="7"/>
    </row>
    <row r="3" spans="1:11" ht="18.75" x14ac:dyDescent="0.3">
      <c r="A3" s="11" t="s">
        <v>34</v>
      </c>
      <c r="B3" s="66" t="s">
        <v>162</v>
      </c>
      <c r="C3" s="67"/>
      <c r="D3" s="67"/>
      <c r="E3" s="67"/>
      <c r="F3" s="67"/>
      <c r="G3" s="67"/>
      <c r="H3" s="67"/>
      <c r="I3" s="33"/>
      <c r="J3" s="33"/>
      <c r="K3" s="33"/>
    </row>
    <row r="4" spans="1:11" ht="18.75" x14ac:dyDescent="0.3">
      <c r="A4" s="11"/>
      <c r="B4" s="68" t="s">
        <v>145</v>
      </c>
      <c r="C4" s="69"/>
      <c r="D4" s="69"/>
      <c r="E4" s="69"/>
      <c r="F4" s="69"/>
      <c r="G4" s="69"/>
      <c r="H4" s="69"/>
      <c r="I4" s="70"/>
      <c r="J4" s="70"/>
      <c r="K4" s="70"/>
    </row>
    <row r="6" spans="1:11" x14ac:dyDescent="0.25">
      <c r="A6" s="4" t="s">
        <v>23</v>
      </c>
    </row>
    <row r="7" spans="1:11" x14ac:dyDescent="0.25">
      <c r="B7" s="72">
        <v>7500</v>
      </c>
      <c r="C7" t="s">
        <v>223</v>
      </c>
      <c r="D7" t="s">
        <v>222</v>
      </c>
      <c r="F7" t="s">
        <v>8</v>
      </c>
      <c r="G7" s="2" t="s">
        <v>9</v>
      </c>
      <c r="H7" t="s">
        <v>24</v>
      </c>
      <c r="I7" s="2" t="s">
        <v>9</v>
      </c>
      <c r="J7" s="1">
        <f>2^24/H9</f>
        <v>1.3981013333333334</v>
      </c>
      <c r="K7" t="s">
        <v>19</v>
      </c>
    </row>
    <row r="8" spans="1:11" x14ac:dyDescent="0.25">
      <c r="B8" s="10">
        <v>256</v>
      </c>
      <c r="C8" t="s">
        <v>2</v>
      </c>
      <c r="D8" t="s">
        <v>33</v>
      </c>
      <c r="F8" t="s">
        <v>10</v>
      </c>
      <c r="G8" s="2" t="s">
        <v>9</v>
      </c>
      <c r="H8" t="s">
        <v>20</v>
      </c>
      <c r="J8" t="s">
        <v>11</v>
      </c>
    </row>
    <row r="9" spans="1:11" x14ac:dyDescent="0.25">
      <c r="B9" s="89">
        <v>1.8</v>
      </c>
      <c r="C9" s="47" t="s">
        <v>1</v>
      </c>
      <c r="D9" s="47" t="s">
        <v>4</v>
      </c>
      <c r="F9" s="47" t="s">
        <v>22</v>
      </c>
      <c r="G9" s="48" t="s">
        <v>9</v>
      </c>
      <c r="H9" s="89">
        <v>12000000</v>
      </c>
      <c r="I9" s="47"/>
      <c r="J9" s="47" t="s">
        <v>21</v>
      </c>
    </row>
    <row r="10" spans="1:11" x14ac:dyDescent="0.25">
      <c r="B10">
        <f>360/B9</f>
        <v>200</v>
      </c>
      <c r="C10" t="s">
        <v>3</v>
      </c>
      <c r="D10" t="s">
        <v>7</v>
      </c>
    </row>
    <row r="11" spans="1:11" x14ac:dyDescent="0.25">
      <c r="B11">
        <f>B10*B8</f>
        <v>51200</v>
      </c>
      <c r="C11" t="s">
        <v>5</v>
      </c>
      <c r="D11" t="s">
        <v>6</v>
      </c>
    </row>
    <row r="12" spans="1:11" x14ac:dyDescent="0.25">
      <c r="B12" s="89">
        <v>1</v>
      </c>
      <c r="C12" s="48" t="s">
        <v>13</v>
      </c>
      <c r="D12" s="47" t="s">
        <v>14</v>
      </c>
    </row>
    <row r="14" spans="1:11" x14ac:dyDescent="0.25">
      <c r="A14" s="4" t="s">
        <v>17</v>
      </c>
      <c r="C14" s="4"/>
      <c r="D14" s="4"/>
    </row>
    <row r="15" spans="1:11" x14ac:dyDescent="0.25">
      <c r="B15" s="106">
        <v>8388096</v>
      </c>
      <c r="C15" t="s">
        <v>10</v>
      </c>
      <c r="D15" t="s">
        <v>11</v>
      </c>
      <c r="F15" t="s">
        <v>224</v>
      </c>
    </row>
    <row r="16" spans="1:11" x14ac:dyDescent="0.25">
      <c r="B16" s="3">
        <f>B15/$J$7/$B$11</f>
        <v>117.18034744262695</v>
      </c>
      <c r="C16" t="s">
        <v>0</v>
      </c>
      <c r="D16" t="s">
        <v>16</v>
      </c>
    </row>
    <row r="17" spans="1:6" x14ac:dyDescent="0.25">
      <c r="B17" s="3">
        <f>B16*360</f>
        <v>42184.925079345703</v>
      </c>
      <c r="C17" t="s">
        <v>12</v>
      </c>
      <c r="D17" t="s">
        <v>16</v>
      </c>
    </row>
    <row r="18" spans="1:6" x14ac:dyDescent="0.25">
      <c r="B18" s="3">
        <f>B17/$B$12</f>
        <v>42184.925079345703</v>
      </c>
      <c r="C18" t="s">
        <v>12</v>
      </c>
      <c r="D18" t="s">
        <v>15</v>
      </c>
    </row>
    <row r="19" spans="1:6" x14ac:dyDescent="0.25">
      <c r="B19" s="3">
        <f>B15*H9/2^24</f>
        <v>5999633.7890625</v>
      </c>
      <c r="C19" t="s">
        <v>21</v>
      </c>
      <c r="D19" t="s">
        <v>225</v>
      </c>
    </row>
    <row r="20" spans="1:6" x14ac:dyDescent="0.25">
      <c r="B20" s="9">
        <f>B18/360</f>
        <v>117.18034744262695</v>
      </c>
      <c r="C20" s="4" t="s">
        <v>0</v>
      </c>
      <c r="D20" s="4" t="s">
        <v>15</v>
      </c>
    </row>
    <row r="21" spans="1:6" x14ac:dyDescent="0.25">
      <c r="B21" s="9"/>
      <c r="C21" s="4"/>
      <c r="D21" s="4"/>
    </row>
    <row r="22" spans="1:6" x14ac:dyDescent="0.25">
      <c r="A22" s="4" t="s">
        <v>216</v>
      </c>
      <c r="C22" s="4"/>
      <c r="D22" s="4"/>
    </row>
    <row r="23" spans="1:6" x14ac:dyDescent="0.25">
      <c r="B23" s="87">
        <v>117</v>
      </c>
      <c r="C23" t="s">
        <v>0</v>
      </c>
      <c r="D23" t="s">
        <v>16</v>
      </c>
      <c r="F23" t="s">
        <v>221</v>
      </c>
    </row>
    <row r="24" spans="1:6" x14ac:dyDescent="0.25">
      <c r="B24" s="3">
        <f>B23*360</f>
        <v>42120</v>
      </c>
      <c r="C24" t="s">
        <v>12</v>
      </c>
      <c r="D24" t="s">
        <v>16</v>
      </c>
    </row>
    <row r="25" spans="1:6" x14ac:dyDescent="0.25">
      <c r="B25" s="8">
        <f>B23*$B$11*$J$7</f>
        <v>8375186.2272000005</v>
      </c>
      <c r="C25" s="4" t="s">
        <v>10</v>
      </c>
      <c r="D25" t="s">
        <v>11</v>
      </c>
    </row>
    <row r="26" spans="1:6" x14ac:dyDescent="0.25">
      <c r="B26" s="8"/>
      <c r="C26" s="4"/>
    </row>
    <row r="27" spans="1:6" x14ac:dyDescent="0.25">
      <c r="A27" s="4" t="s">
        <v>18</v>
      </c>
      <c r="C27" s="4"/>
      <c r="D27" s="4"/>
    </row>
    <row r="28" spans="1:6" x14ac:dyDescent="0.25">
      <c r="A28" s="4"/>
      <c r="B28" s="87">
        <f>B23</f>
        <v>117</v>
      </c>
      <c r="C28" t="s">
        <v>0</v>
      </c>
      <c r="D28" t="s">
        <v>15</v>
      </c>
    </row>
    <row r="29" spans="1:6" x14ac:dyDescent="0.25">
      <c r="B29" s="3">
        <f>B28*360</f>
        <v>42120</v>
      </c>
      <c r="C29" t="s">
        <v>12</v>
      </c>
      <c r="D29" t="s">
        <v>15</v>
      </c>
    </row>
    <row r="30" spans="1:6" x14ac:dyDescent="0.25">
      <c r="B30" s="3">
        <f>B28*B12</f>
        <v>117</v>
      </c>
      <c r="C30" t="s">
        <v>0</v>
      </c>
      <c r="D30" t="s">
        <v>16</v>
      </c>
    </row>
    <row r="31" spans="1:6" x14ac:dyDescent="0.25">
      <c r="B31" s="3">
        <f>B30*360</f>
        <v>42120</v>
      </c>
      <c r="C31" t="s">
        <v>12</v>
      </c>
      <c r="D31" t="s">
        <v>16</v>
      </c>
    </row>
    <row r="32" spans="1:6" x14ac:dyDescent="0.25">
      <c r="B32" s="8">
        <f>B30*$B$11*$J$7</f>
        <v>8375186.2272000005</v>
      </c>
      <c r="C32" s="4" t="s">
        <v>10</v>
      </c>
      <c r="D32" s="4" t="s">
        <v>11</v>
      </c>
    </row>
    <row r="34" spans="1:4" x14ac:dyDescent="0.25">
      <c r="A34" s="4" t="s">
        <v>218</v>
      </c>
    </row>
    <row r="35" spans="1:4" x14ac:dyDescent="0.25">
      <c r="B35" s="106">
        <v>8388096</v>
      </c>
      <c r="C35" t="s">
        <v>10</v>
      </c>
      <c r="D35" t="s">
        <v>11</v>
      </c>
    </row>
    <row r="36" spans="1:4" x14ac:dyDescent="0.25">
      <c r="B36" s="86">
        <v>1.4</v>
      </c>
      <c r="C36" t="s">
        <v>25</v>
      </c>
      <c r="D36" t="s">
        <v>26</v>
      </c>
    </row>
    <row r="37" spans="1:4" x14ac:dyDescent="0.25">
      <c r="B37" s="8">
        <f>B35*(2^17)/B36/H9</f>
        <v>65443.126125714298</v>
      </c>
      <c r="C37" s="4" t="s">
        <v>27</v>
      </c>
      <c r="D37" t="s">
        <v>28</v>
      </c>
    </row>
    <row r="38" spans="1:4" x14ac:dyDescent="0.25">
      <c r="B38">
        <f>B35^2/B37/256</f>
        <v>4199743.6523437491</v>
      </c>
      <c r="C38" t="s">
        <v>29</v>
      </c>
      <c r="D38" t="s">
        <v>30</v>
      </c>
    </row>
    <row r="39" spans="1:4" x14ac:dyDescent="0.25">
      <c r="B39">
        <f>B38/B8</f>
        <v>16405.24864196777</v>
      </c>
      <c r="C39" t="s">
        <v>32</v>
      </c>
      <c r="D39" t="s">
        <v>31</v>
      </c>
    </row>
    <row r="41" spans="1:4" x14ac:dyDescent="0.25">
      <c r="A41" s="4" t="s">
        <v>217</v>
      </c>
      <c r="C41" s="4"/>
      <c r="D41" s="4"/>
    </row>
    <row r="42" spans="1:4" x14ac:dyDescent="0.25">
      <c r="B42" s="88">
        <f>B15</f>
        <v>8388096</v>
      </c>
      <c r="C42" t="s">
        <v>10</v>
      </c>
      <c r="D42" t="s">
        <v>11</v>
      </c>
    </row>
    <row r="43" spans="1:4" x14ac:dyDescent="0.25">
      <c r="B43" s="8">
        <f>MIN((2^20-1),2^24/B42*B8/256)</f>
        <v>2.0001220777635353</v>
      </c>
      <c r="C43" s="4" t="s">
        <v>219</v>
      </c>
      <c r="D43" t="s">
        <v>220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70"/>
  <sheetViews>
    <sheetView tabSelected="1" workbookViewId="0">
      <selection activeCell="G16" sqref="G16"/>
    </sheetView>
  </sheetViews>
  <sheetFormatPr defaultRowHeight="15" x14ac:dyDescent="0.25"/>
  <cols>
    <col min="1" max="1" width="16.85546875" style="110" bestFit="1" customWidth="1"/>
    <col min="2" max="2" width="16.42578125" style="110" bestFit="1" customWidth="1"/>
    <col min="3" max="3" width="12.7109375" style="110" bestFit="1" customWidth="1"/>
    <col min="4" max="4" width="20.28515625" style="110" bestFit="1" customWidth="1"/>
    <col min="5" max="5" width="10.5703125" style="110" bestFit="1" customWidth="1"/>
    <col min="6" max="7" width="9.140625" style="110"/>
    <col min="8" max="8" width="12.7109375" style="110" bestFit="1" customWidth="1"/>
    <col min="9" max="16384" width="9.140625" style="110"/>
  </cols>
  <sheetData>
    <row r="1" spans="1:5" ht="15.75" thickBot="1" x14ac:dyDescent="0.3">
      <c r="A1" s="107" t="s">
        <v>246</v>
      </c>
      <c r="B1" s="108"/>
      <c r="C1" s="108"/>
      <c r="D1" s="108"/>
      <c r="E1" s="109"/>
    </row>
    <row r="2" spans="1:5" x14ac:dyDescent="0.25">
      <c r="A2" s="110" t="s">
        <v>248</v>
      </c>
      <c r="B2" s="110">
        <f>(2^31)-1</f>
        <v>2147483647</v>
      </c>
      <c r="C2" s="110" t="s">
        <v>261</v>
      </c>
      <c r="D2" s="110">
        <f>B2*0.00015703125</f>
        <v>337222.04144296877</v>
      </c>
      <c r="E2" s="110" t="s">
        <v>262</v>
      </c>
    </row>
    <row r="3" spans="1:5" x14ac:dyDescent="0.25">
      <c r="A3" s="110" t="s">
        <v>242</v>
      </c>
      <c r="B3" s="110">
        <f>(2^18)-1</f>
        <v>262143</v>
      </c>
      <c r="C3" s="110" t="s">
        <v>258</v>
      </c>
      <c r="D3" s="110">
        <f t="shared" ref="D3:D6" si="0">B3*0.00015703125</f>
        <v>41.164642968750002</v>
      </c>
      <c r="E3" s="110" t="s">
        <v>263</v>
      </c>
    </row>
    <row r="4" spans="1:5" x14ac:dyDescent="0.25">
      <c r="A4" s="110" t="s">
        <v>243</v>
      </c>
      <c r="B4" s="110">
        <f>(2^16)-1</f>
        <v>65535</v>
      </c>
      <c r="C4" s="110" t="s">
        <v>259</v>
      </c>
      <c r="D4" s="110">
        <f t="shared" si="0"/>
        <v>10.29104296875</v>
      </c>
      <c r="E4" s="110" t="s">
        <v>264</v>
      </c>
    </row>
    <row r="5" spans="1:5" x14ac:dyDescent="0.25">
      <c r="A5" s="110" t="s">
        <v>245</v>
      </c>
      <c r="B5" s="110">
        <f>(2^20)-1</f>
        <v>1048575</v>
      </c>
      <c r="C5" s="110" t="s">
        <v>260</v>
      </c>
      <c r="D5" s="110">
        <f t="shared" si="0"/>
        <v>164.65904296874999</v>
      </c>
      <c r="E5" s="110" t="s">
        <v>263</v>
      </c>
    </row>
    <row r="6" spans="1:5" x14ac:dyDescent="0.25">
      <c r="A6" s="110" t="s">
        <v>244</v>
      </c>
      <c r="B6" s="110">
        <f>(2^23)-512</f>
        <v>8388096</v>
      </c>
      <c r="C6" s="110" t="s">
        <v>260</v>
      </c>
      <c r="D6" s="110">
        <f t="shared" si="0"/>
        <v>1317.1931999999999</v>
      </c>
      <c r="E6" s="110" t="s">
        <v>263</v>
      </c>
    </row>
    <row r="7" spans="1:5" ht="15.75" thickBot="1" x14ac:dyDescent="0.3"/>
    <row r="8" spans="1:5" ht="15.75" thickBot="1" x14ac:dyDescent="0.3">
      <c r="A8" s="111" t="s">
        <v>247</v>
      </c>
      <c r="B8" s="112"/>
    </row>
    <row r="9" spans="1:5" x14ac:dyDescent="0.25">
      <c r="A9" s="110" t="s">
        <v>248</v>
      </c>
      <c r="B9" s="113"/>
      <c r="C9" s="110" t="s">
        <v>270</v>
      </c>
    </row>
    <row r="10" spans="1:5" x14ac:dyDescent="0.25">
      <c r="A10" s="110" t="s">
        <v>249</v>
      </c>
      <c r="B10" s="114">
        <v>0</v>
      </c>
      <c r="C10" s="110" t="s">
        <v>271</v>
      </c>
    </row>
    <row r="11" spans="1:5" x14ac:dyDescent="0.25">
      <c r="A11" s="110" t="s">
        <v>250</v>
      </c>
      <c r="B11" s="114">
        <v>65443</v>
      </c>
      <c r="C11" s="110" t="s">
        <v>272</v>
      </c>
    </row>
    <row r="12" spans="1:5" x14ac:dyDescent="0.25">
      <c r="A12" s="110" t="s">
        <v>251</v>
      </c>
      <c r="B12" s="114">
        <v>1048575</v>
      </c>
      <c r="C12" s="110" t="s">
        <v>271</v>
      </c>
    </row>
    <row r="13" spans="1:5" x14ac:dyDescent="0.25">
      <c r="A13" s="110" t="s">
        <v>253</v>
      </c>
      <c r="B13" s="114">
        <v>65443</v>
      </c>
      <c r="C13" s="110" t="s">
        <v>272</v>
      </c>
    </row>
    <row r="14" spans="1:5" x14ac:dyDescent="0.25">
      <c r="A14" s="110" t="s">
        <v>252</v>
      </c>
      <c r="B14" s="114">
        <v>8388096</v>
      </c>
      <c r="C14" s="110" t="s">
        <v>271</v>
      </c>
    </row>
    <row r="15" spans="1:5" x14ac:dyDescent="0.25">
      <c r="A15" s="110" t="s">
        <v>254</v>
      </c>
      <c r="B15" s="114">
        <v>65443</v>
      </c>
      <c r="C15" s="110" t="s">
        <v>272</v>
      </c>
    </row>
    <row r="16" spans="1:5" x14ac:dyDescent="0.25">
      <c r="A16" s="110" t="s">
        <v>255</v>
      </c>
      <c r="B16" s="114"/>
      <c r="C16" s="110" t="s">
        <v>271</v>
      </c>
    </row>
    <row r="17" spans="1:5" x14ac:dyDescent="0.25">
      <c r="A17" s="110" t="s">
        <v>256</v>
      </c>
      <c r="B17" s="114"/>
      <c r="C17" s="110" t="s">
        <v>272</v>
      </c>
    </row>
    <row r="18" spans="1:5" x14ac:dyDescent="0.25">
      <c r="A18" s="110" t="s">
        <v>257</v>
      </c>
      <c r="B18" s="114">
        <v>10</v>
      </c>
      <c r="C18" s="110" t="s">
        <v>271</v>
      </c>
    </row>
    <row r="19" spans="1:5" x14ac:dyDescent="0.25">
      <c r="A19" s="110" t="s">
        <v>269</v>
      </c>
      <c r="B19" s="114">
        <v>12000000</v>
      </c>
      <c r="C19" s="110" t="s">
        <v>21</v>
      </c>
    </row>
    <row r="20" spans="1:5" ht="15.75" thickBot="1" x14ac:dyDescent="0.3"/>
    <row r="21" spans="1:5" ht="15.75" thickBot="1" x14ac:dyDescent="0.3">
      <c r="A21" s="111" t="s">
        <v>266</v>
      </c>
      <c r="B21" s="112"/>
    </row>
    <row r="22" spans="1:5" x14ac:dyDescent="0.25">
      <c r="A22" s="110" t="s">
        <v>265</v>
      </c>
      <c r="B22" s="115">
        <v>1</v>
      </c>
    </row>
    <row r="23" spans="1:5" x14ac:dyDescent="0.25">
      <c r="A23" s="110" t="s">
        <v>267</v>
      </c>
    </row>
    <row r="25" spans="1:5" x14ac:dyDescent="0.25">
      <c r="A25" s="116" t="s">
        <v>268</v>
      </c>
      <c r="B25" s="116"/>
      <c r="C25" s="117" t="s">
        <v>273</v>
      </c>
      <c r="D25" s="117" t="s">
        <v>274</v>
      </c>
      <c r="E25" s="117" t="s">
        <v>275</v>
      </c>
    </row>
    <row r="26" spans="1:5" x14ac:dyDescent="0.25">
      <c r="A26" s="110" t="s">
        <v>276</v>
      </c>
      <c r="C26" s="110" t="str">
        <f>IF($B$22=1,"","")</f>
        <v/>
      </c>
      <c r="D26" s="110" t="str">
        <f t="shared" ref="D26:E30" si="1">IF($B$22=1,"","")</f>
        <v/>
      </c>
      <c r="E26" s="110" t="str">
        <f t="shared" si="1"/>
        <v/>
      </c>
    </row>
    <row r="27" spans="1:5" x14ac:dyDescent="0.25">
      <c r="A27" s="118" t="s">
        <v>277</v>
      </c>
      <c r="C27" s="110">
        <f>IF($B$22=1,(B13*B19)/((B14-B10)*(2^17)),"")</f>
        <v>0.71428433767366573</v>
      </c>
      <c r="D27" s="110" t="str">
        <f t="shared" si="1"/>
        <v/>
      </c>
      <c r="E27" s="110" t="str">
        <f t="shared" si="1"/>
        <v/>
      </c>
    </row>
    <row r="28" spans="1:5" x14ac:dyDescent="0.25">
      <c r="A28" s="110" t="s">
        <v>278</v>
      </c>
      <c r="C28" s="110" t="str">
        <f t="shared" ref="C27:C30" si="2">IF($B$22=1,"","")</f>
        <v/>
      </c>
      <c r="D28" s="110" t="str">
        <f t="shared" si="1"/>
        <v/>
      </c>
      <c r="E28" s="110" t="str">
        <f t="shared" si="1"/>
        <v/>
      </c>
    </row>
    <row r="29" spans="1:5" x14ac:dyDescent="0.25">
      <c r="A29" s="110" t="s">
        <v>279</v>
      </c>
      <c r="C29" s="110">
        <f>IF($B$22=1,(B15*B19)/((B14-B18)*(2^17)),"")</f>
        <v>0.71428518921993944</v>
      </c>
      <c r="D29" s="110" t="str">
        <f t="shared" si="1"/>
        <v/>
      </c>
      <c r="E29" s="110" t="str">
        <f t="shared" si="1"/>
        <v/>
      </c>
    </row>
    <row r="30" spans="1:5" x14ac:dyDescent="0.25">
      <c r="A30" s="110" t="s">
        <v>280</v>
      </c>
      <c r="C30" s="110" t="str">
        <f t="shared" si="2"/>
        <v/>
      </c>
      <c r="D30" s="110" t="str">
        <f t="shared" si="1"/>
        <v/>
      </c>
      <c r="E30" s="110" t="str">
        <f t="shared" si="1"/>
        <v/>
      </c>
    </row>
    <row r="31" spans="1:5" x14ac:dyDescent="0.25">
      <c r="A31" s="110" t="s">
        <v>281</v>
      </c>
      <c r="C31" s="110">
        <f>SUM(C26:C30)</f>
        <v>1.4285695268936052</v>
      </c>
    </row>
    <row r="32" spans="1:5" x14ac:dyDescent="0.25">
      <c r="A32" s="110" t="s">
        <v>282</v>
      </c>
      <c r="C32" s="110">
        <f>(B14^2)/B13/256</f>
        <v>4199751.7463441473</v>
      </c>
    </row>
    <row r="40" spans="1:5" x14ac:dyDescent="0.25">
      <c r="A40" s="110" t="s">
        <v>283</v>
      </c>
      <c r="B40" s="110" t="s">
        <v>284</v>
      </c>
      <c r="C40" s="110" t="s">
        <v>285</v>
      </c>
      <c r="D40" s="110" t="s">
        <v>286</v>
      </c>
      <c r="E40" s="110" t="s">
        <v>287</v>
      </c>
    </row>
    <row r="41" spans="1:5" x14ac:dyDescent="0.25">
      <c r="A41" s="110">
        <v>0</v>
      </c>
      <c r="B41" s="110">
        <v>0</v>
      </c>
      <c r="C41" s="110">
        <v>0</v>
      </c>
      <c r="D41" s="110">
        <v>0</v>
      </c>
      <c r="E41" s="110">
        <v>0</v>
      </c>
    </row>
    <row r="42" spans="1:5" x14ac:dyDescent="0.25">
      <c r="A42" s="110">
        <f>(ROW()-41)*0.001</f>
        <v>1E-3</v>
      </c>
      <c r="C42" s="110">
        <f>IF(((ROW()-41)*5869)&lt;B$14,C41+5869,C41-5869)</f>
        <v>5869</v>
      </c>
    </row>
    <row r="43" spans="1:5" x14ac:dyDescent="0.25">
      <c r="A43" s="110">
        <f t="shared" ref="A43:A106" si="3">(ROW()-41)*0.001</f>
        <v>2E-3</v>
      </c>
      <c r="C43" s="110">
        <f t="shared" ref="C43:C106" si="4">IF(((ROW()-41)*5869)&lt;B$14,C42+5869,C42-5869)</f>
        <v>11738</v>
      </c>
    </row>
    <row r="44" spans="1:5" x14ac:dyDescent="0.25">
      <c r="A44" s="110">
        <f t="shared" si="3"/>
        <v>3.0000000000000001E-3</v>
      </c>
      <c r="C44" s="110">
        <f t="shared" si="4"/>
        <v>17607</v>
      </c>
    </row>
    <row r="45" spans="1:5" x14ac:dyDescent="0.25">
      <c r="A45" s="110">
        <f t="shared" si="3"/>
        <v>4.0000000000000001E-3</v>
      </c>
      <c r="C45" s="110">
        <f t="shared" si="4"/>
        <v>23476</v>
      </c>
    </row>
    <row r="46" spans="1:5" x14ac:dyDescent="0.25">
      <c r="A46" s="110">
        <f t="shared" si="3"/>
        <v>5.0000000000000001E-3</v>
      </c>
      <c r="C46" s="110">
        <f t="shared" si="4"/>
        <v>29345</v>
      </c>
    </row>
    <row r="47" spans="1:5" x14ac:dyDescent="0.25">
      <c r="A47" s="110">
        <f t="shared" si="3"/>
        <v>6.0000000000000001E-3</v>
      </c>
      <c r="C47" s="110">
        <f t="shared" si="4"/>
        <v>35214</v>
      </c>
    </row>
    <row r="48" spans="1:5" x14ac:dyDescent="0.25">
      <c r="A48" s="110">
        <f t="shared" si="3"/>
        <v>7.0000000000000001E-3</v>
      </c>
      <c r="C48" s="110">
        <f t="shared" si="4"/>
        <v>41083</v>
      </c>
    </row>
    <row r="49" spans="1:3" x14ac:dyDescent="0.25">
      <c r="A49" s="110">
        <f t="shared" si="3"/>
        <v>8.0000000000000002E-3</v>
      </c>
      <c r="C49" s="110">
        <f t="shared" si="4"/>
        <v>46952</v>
      </c>
    </row>
    <row r="50" spans="1:3" x14ac:dyDescent="0.25">
      <c r="A50" s="110">
        <f t="shared" si="3"/>
        <v>9.0000000000000011E-3</v>
      </c>
      <c r="C50" s="110">
        <f t="shared" si="4"/>
        <v>52821</v>
      </c>
    </row>
    <row r="51" spans="1:3" x14ac:dyDescent="0.25">
      <c r="A51" s="110">
        <f t="shared" si="3"/>
        <v>0.01</v>
      </c>
      <c r="C51" s="110">
        <f t="shared" si="4"/>
        <v>58690</v>
      </c>
    </row>
    <row r="52" spans="1:3" x14ac:dyDescent="0.25">
      <c r="A52" s="110">
        <f t="shared" si="3"/>
        <v>1.0999999999999999E-2</v>
      </c>
      <c r="C52" s="110">
        <f t="shared" si="4"/>
        <v>64559</v>
      </c>
    </row>
    <row r="53" spans="1:3" x14ac:dyDescent="0.25">
      <c r="A53" s="110">
        <f t="shared" si="3"/>
        <v>1.2E-2</v>
      </c>
      <c r="C53" s="110">
        <f t="shared" si="4"/>
        <v>70428</v>
      </c>
    </row>
    <row r="54" spans="1:3" x14ac:dyDescent="0.25">
      <c r="A54" s="110">
        <f t="shared" si="3"/>
        <v>1.3000000000000001E-2</v>
      </c>
      <c r="C54" s="110">
        <f t="shared" si="4"/>
        <v>76297</v>
      </c>
    </row>
    <row r="55" spans="1:3" x14ac:dyDescent="0.25">
      <c r="A55" s="110">
        <f t="shared" si="3"/>
        <v>1.4E-2</v>
      </c>
      <c r="C55" s="110">
        <f t="shared" si="4"/>
        <v>82166</v>
      </c>
    </row>
    <row r="56" spans="1:3" x14ac:dyDescent="0.25">
      <c r="A56" s="110">
        <f t="shared" si="3"/>
        <v>1.4999999999999999E-2</v>
      </c>
      <c r="C56" s="110">
        <f t="shared" si="4"/>
        <v>88035</v>
      </c>
    </row>
    <row r="57" spans="1:3" x14ac:dyDescent="0.25">
      <c r="A57" s="110">
        <f t="shared" si="3"/>
        <v>1.6E-2</v>
      </c>
      <c r="C57" s="110">
        <f t="shared" si="4"/>
        <v>93904</v>
      </c>
    </row>
    <row r="58" spans="1:3" x14ac:dyDescent="0.25">
      <c r="A58" s="110">
        <f t="shared" si="3"/>
        <v>1.7000000000000001E-2</v>
      </c>
      <c r="C58" s="110">
        <f t="shared" si="4"/>
        <v>99773</v>
      </c>
    </row>
    <row r="59" spans="1:3" x14ac:dyDescent="0.25">
      <c r="A59" s="110">
        <f t="shared" si="3"/>
        <v>1.8000000000000002E-2</v>
      </c>
      <c r="C59" s="110">
        <f t="shared" si="4"/>
        <v>105642</v>
      </c>
    </row>
    <row r="60" spans="1:3" x14ac:dyDescent="0.25">
      <c r="A60" s="110">
        <f t="shared" si="3"/>
        <v>1.9E-2</v>
      </c>
      <c r="C60" s="110">
        <f t="shared" si="4"/>
        <v>111511</v>
      </c>
    </row>
    <row r="61" spans="1:3" x14ac:dyDescent="0.25">
      <c r="A61" s="110">
        <f t="shared" si="3"/>
        <v>0.02</v>
      </c>
      <c r="C61" s="110">
        <f t="shared" si="4"/>
        <v>117380</v>
      </c>
    </row>
    <row r="62" spans="1:3" x14ac:dyDescent="0.25">
      <c r="A62" s="110">
        <f t="shared" si="3"/>
        <v>2.1000000000000001E-2</v>
      </c>
      <c r="C62" s="110">
        <f t="shared" si="4"/>
        <v>123249</v>
      </c>
    </row>
    <row r="63" spans="1:3" x14ac:dyDescent="0.25">
      <c r="A63" s="110">
        <f t="shared" si="3"/>
        <v>2.1999999999999999E-2</v>
      </c>
      <c r="C63" s="110">
        <f t="shared" si="4"/>
        <v>129118</v>
      </c>
    </row>
    <row r="64" spans="1:3" x14ac:dyDescent="0.25">
      <c r="A64" s="110">
        <f t="shared" si="3"/>
        <v>2.3E-2</v>
      </c>
      <c r="C64" s="110">
        <f t="shared" si="4"/>
        <v>134987</v>
      </c>
    </row>
    <row r="65" spans="1:3" x14ac:dyDescent="0.25">
      <c r="A65" s="110">
        <f t="shared" si="3"/>
        <v>2.4E-2</v>
      </c>
      <c r="C65" s="110">
        <f t="shared" si="4"/>
        <v>140856</v>
      </c>
    </row>
    <row r="66" spans="1:3" x14ac:dyDescent="0.25">
      <c r="A66" s="110">
        <f t="shared" si="3"/>
        <v>2.5000000000000001E-2</v>
      </c>
      <c r="C66" s="110">
        <f t="shared" si="4"/>
        <v>146725</v>
      </c>
    </row>
    <row r="67" spans="1:3" x14ac:dyDescent="0.25">
      <c r="A67" s="110">
        <f t="shared" si="3"/>
        <v>2.6000000000000002E-2</v>
      </c>
      <c r="C67" s="110">
        <f t="shared" si="4"/>
        <v>152594</v>
      </c>
    </row>
    <row r="68" spans="1:3" x14ac:dyDescent="0.25">
      <c r="A68" s="110">
        <f t="shared" si="3"/>
        <v>2.7E-2</v>
      </c>
      <c r="C68" s="110">
        <f t="shared" si="4"/>
        <v>158463</v>
      </c>
    </row>
    <row r="69" spans="1:3" x14ac:dyDescent="0.25">
      <c r="A69" s="110">
        <f t="shared" si="3"/>
        <v>2.8000000000000001E-2</v>
      </c>
      <c r="C69" s="110">
        <f t="shared" si="4"/>
        <v>164332</v>
      </c>
    </row>
    <row r="70" spans="1:3" x14ac:dyDescent="0.25">
      <c r="A70" s="110">
        <f t="shared" si="3"/>
        <v>2.9000000000000001E-2</v>
      </c>
      <c r="C70" s="110">
        <f t="shared" si="4"/>
        <v>170201</v>
      </c>
    </row>
    <row r="71" spans="1:3" x14ac:dyDescent="0.25">
      <c r="A71" s="110">
        <f t="shared" si="3"/>
        <v>0.03</v>
      </c>
      <c r="C71" s="110">
        <f t="shared" si="4"/>
        <v>176070</v>
      </c>
    </row>
    <row r="72" spans="1:3" x14ac:dyDescent="0.25">
      <c r="A72" s="110">
        <f t="shared" si="3"/>
        <v>3.1E-2</v>
      </c>
      <c r="C72" s="110">
        <f t="shared" si="4"/>
        <v>181939</v>
      </c>
    </row>
    <row r="73" spans="1:3" x14ac:dyDescent="0.25">
      <c r="A73" s="110">
        <f t="shared" si="3"/>
        <v>3.2000000000000001E-2</v>
      </c>
      <c r="C73" s="110">
        <f t="shared" si="4"/>
        <v>187808</v>
      </c>
    </row>
    <row r="74" spans="1:3" x14ac:dyDescent="0.25">
      <c r="A74" s="110">
        <f t="shared" si="3"/>
        <v>3.3000000000000002E-2</v>
      </c>
      <c r="C74" s="110">
        <f t="shared" si="4"/>
        <v>193677</v>
      </c>
    </row>
    <row r="75" spans="1:3" x14ac:dyDescent="0.25">
      <c r="A75" s="110">
        <f t="shared" si="3"/>
        <v>3.4000000000000002E-2</v>
      </c>
      <c r="C75" s="110">
        <f t="shared" si="4"/>
        <v>199546</v>
      </c>
    </row>
    <row r="76" spans="1:3" x14ac:dyDescent="0.25">
      <c r="A76" s="110">
        <f t="shared" si="3"/>
        <v>3.5000000000000003E-2</v>
      </c>
      <c r="C76" s="110">
        <f t="shared" si="4"/>
        <v>205415</v>
      </c>
    </row>
    <row r="77" spans="1:3" x14ac:dyDescent="0.25">
      <c r="A77" s="110">
        <f t="shared" si="3"/>
        <v>3.6000000000000004E-2</v>
      </c>
      <c r="C77" s="110">
        <f t="shared" si="4"/>
        <v>211284</v>
      </c>
    </row>
    <row r="78" spans="1:3" x14ac:dyDescent="0.25">
      <c r="A78" s="110">
        <f t="shared" si="3"/>
        <v>3.6999999999999998E-2</v>
      </c>
      <c r="C78" s="110">
        <f t="shared" si="4"/>
        <v>217153</v>
      </c>
    </row>
    <row r="79" spans="1:3" x14ac:dyDescent="0.25">
      <c r="A79" s="110">
        <f t="shared" si="3"/>
        <v>3.7999999999999999E-2</v>
      </c>
      <c r="C79" s="110">
        <f t="shared" si="4"/>
        <v>223022</v>
      </c>
    </row>
    <row r="80" spans="1:3" x14ac:dyDescent="0.25">
      <c r="A80" s="110">
        <f t="shared" si="3"/>
        <v>3.9E-2</v>
      </c>
      <c r="C80" s="110">
        <f t="shared" si="4"/>
        <v>228891</v>
      </c>
    </row>
    <row r="81" spans="1:3" x14ac:dyDescent="0.25">
      <c r="A81" s="110">
        <f t="shared" si="3"/>
        <v>0.04</v>
      </c>
      <c r="C81" s="110">
        <f t="shared" si="4"/>
        <v>234760</v>
      </c>
    </row>
    <row r="82" spans="1:3" x14ac:dyDescent="0.25">
      <c r="A82" s="110">
        <f t="shared" si="3"/>
        <v>4.1000000000000002E-2</v>
      </c>
      <c r="C82" s="110">
        <f t="shared" si="4"/>
        <v>240629</v>
      </c>
    </row>
    <row r="83" spans="1:3" x14ac:dyDescent="0.25">
      <c r="A83" s="110">
        <f t="shared" si="3"/>
        <v>4.2000000000000003E-2</v>
      </c>
      <c r="C83" s="110">
        <f t="shared" si="4"/>
        <v>246498</v>
      </c>
    </row>
    <row r="84" spans="1:3" x14ac:dyDescent="0.25">
      <c r="A84" s="110">
        <f t="shared" si="3"/>
        <v>4.3000000000000003E-2</v>
      </c>
      <c r="C84" s="110">
        <f t="shared" si="4"/>
        <v>252367</v>
      </c>
    </row>
    <row r="85" spans="1:3" x14ac:dyDescent="0.25">
      <c r="A85" s="110">
        <f t="shared" si="3"/>
        <v>4.3999999999999997E-2</v>
      </c>
      <c r="C85" s="110">
        <f t="shared" si="4"/>
        <v>258236</v>
      </c>
    </row>
    <row r="86" spans="1:3" x14ac:dyDescent="0.25">
      <c r="A86" s="110">
        <f t="shared" si="3"/>
        <v>4.4999999999999998E-2</v>
      </c>
      <c r="C86" s="110">
        <f t="shared" si="4"/>
        <v>264105</v>
      </c>
    </row>
    <row r="87" spans="1:3" x14ac:dyDescent="0.25">
      <c r="A87" s="110">
        <f t="shared" si="3"/>
        <v>4.5999999999999999E-2</v>
      </c>
      <c r="C87" s="110">
        <f t="shared" si="4"/>
        <v>269974</v>
      </c>
    </row>
    <row r="88" spans="1:3" x14ac:dyDescent="0.25">
      <c r="A88" s="110">
        <f t="shared" si="3"/>
        <v>4.7E-2</v>
      </c>
      <c r="C88" s="110">
        <f t="shared" si="4"/>
        <v>275843</v>
      </c>
    </row>
    <row r="89" spans="1:3" x14ac:dyDescent="0.25">
      <c r="A89" s="110">
        <f t="shared" si="3"/>
        <v>4.8000000000000001E-2</v>
      </c>
      <c r="C89" s="110">
        <f t="shared" si="4"/>
        <v>281712</v>
      </c>
    </row>
    <row r="90" spans="1:3" x14ac:dyDescent="0.25">
      <c r="A90" s="110">
        <f t="shared" si="3"/>
        <v>4.9000000000000002E-2</v>
      </c>
      <c r="C90" s="110">
        <f t="shared" si="4"/>
        <v>287581</v>
      </c>
    </row>
    <row r="91" spans="1:3" x14ac:dyDescent="0.25">
      <c r="A91" s="110">
        <f t="shared" si="3"/>
        <v>0.05</v>
      </c>
      <c r="C91" s="110">
        <f t="shared" si="4"/>
        <v>293450</v>
      </c>
    </row>
    <row r="92" spans="1:3" x14ac:dyDescent="0.25">
      <c r="A92" s="110">
        <f t="shared" si="3"/>
        <v>5.1000000000000004E-2</v>
      </c>
      <c r="C92" s="110">
        <f t="shared" si="4"/>
        <v>299319</v>
      </c>
    </row>
    <row r="93" spans="1:3" x14ac:dyDescent="0.25">
      <c r="A93" s="110">
        <f t="shared" si="3"/>
        <v>5.2000000000000005E-2</v>
      </c>
      <c r="C93" s="110">
        <f t="shared" si="4"/>
        <v>305188</v>
      </c>
    </row>
    <row r="94" spans="1:3" x14ac:dyDescent="0.25">
      <c r="A94" s="110">
        <f t="shared" si="3"/>
        <v>5.2999999999999999E-2</v>
      </c>
      <c r="C94" s="110">
        <f t="shared" si="4"/>
        <v>311057</v>
      </c>
    </row>
    <row r="95" spans="1:3" x14ac:dyDescent="0.25">
      <c r="A95" s="110">
        <f t="shared" si="3"/>
        <v>5.3999999999999999E-2</v>
      </c>
      <c r="C95" s="110">
        <f t="shared" si="4"/>
        <v>316926</v>
      </c>
    </row>
    <row r="96" spans="1:3" x14ac:dyDescent="0.25">
      <c r="A96" s="110">
        <f t="shared" si="3"/>
        <v>5.5E-2</v>
      </c>
      <c r="C96" s="110">
        <f t="shared" si="4"/>
        <v>322795</v>
      </c>
    </row>
    <row r="97" spans="1:3" x14ac:dyDescent="0.25">
      <c r="A97" s="110">
        <f t="shared" si="3"/>
        <v>5.6000000000000001E-2</v>
      </c>
      <c r="C97" s="110">
        <f t="shared" si="4"/>
        <v>328664</v>
      </c>
    </row>
    <row r="98" spans="1:3" x14ac:dyDescent="0.25">
      <c r="A98" s="110">
        <f t="shared" si="3"/>
        <v>5.7000000000000002E-2</v>
      </c>
      <c r="C98" s="110">
        <f t="shared" si="4"/>
        <v>334533</v>
      </c>
    </row>
    <row r="99" spans="1:3" x14ac:dyDescent="0.25">
      <c r="A99" s="110">
        <f t="shared" si="3"/>
        <v>5.8000000000000003E-2</v>
      </c>
      <c r="C99" s="110">
        <f t="shared" si="4"/>
        <v>340402</v>
      </c>
    </row>
    <row r="100" spans="1:3" x14ac:dyDescent="0.25">
      <c r="A100" s="110">
        <f t="shared" si="3"/>
        <v>5.9000000000000004E-2</v>
      </c>
      <c r="C100" s="110">
        <f t="shared" si="4"/>
        <v>346271</v>
      </c>
    </row>
    <row r="101" spans="1:3" x14ac:dyDescent="0.25">
      <c r="A101" s="110">
        <f t="shared" si="3"/>
        <v>0.06</v>
      </c>
      <c r="C101" s="110">
        <f t="shared" si="4"/>
        <v>352140</v>
      </c>
    </row>
    <row r="102" spans="1:3" x14ac:dyDescent="0.25">
      <c r="A102" s="110">
        <f t="shared" si="3"/>
        <v>6.0999999999999999E-2</v>
      </c>
      <c r="C102" s="110">
        <f t="shared" si="4"/>
        <v>358009</v>
      </c>
    </row>
    <row r="103" spans="1:3" x14ac:dyDescent="0.25">
      <c r="A103" s="110">
        <f t="shared" si="3"/>
        <v>6.2E-2</v>
      </c>
      <c r="C103" s="110">
        <f t="shared" si="4"/>
        <v>363878</v>
      </c>
    </row>
    <row r="104" spans="1:3" x14ac:dyDescent="0.25">
      <c r="A104" s="110">
        <f t="shared" si="3"/>
        <v>6.3E-2</v>
      </c>
      <c r="C104" s="110">
        <f t="shared" si="4"/>
        <v>369747</v>
      </c>
    </row>
    <row r="105" spans="1:3" x14ac:dyDescent="0.25">
      <c r="A105" s="110">
        <f t="shared" si="3"/>
        <v>6.4000000000000001E-2</v>
      </c>
      <c r="C105" s="110">
        <f t="shared" si="4"/>
        <v>375616</v>
      </c>
    </row>
    <row r="106" spans="1:3" x14ac:dyDescent="0.25">
      <c r="A106" s="110">
        <f t="shared" si="3"/>
        <v>6.5000000000000002E-2</v>
      </c>
      <c r="C106" s="110">
        <f t="shared" si="4"/>
        <v>381485</v>
      </c>
    </row>
    <row r="107" spans="1:3" x14ac:dyDescent="0.25">
      <c r="A107" s="110">
        <f t="shared" ref="A107:A170" si="5">(ROW()-41)*0.001</f>
        <v>6.6000000000000003E-2</v>
      </c>
      <c r="C107" s="110">
        <f t="shared" ref="C107:C170" si="6">IF(((ROW()-41)*5869)&lt;B$14,C106+5869,C106-5869)</f>
        <v>387354</v>
      </c>
    </row>
    <row r="108" spans="1:3" x14ac:dyDescent="0.25">
      <c r="A108" s="110">
        <f t="shared" si="5"/>
        <v>6.7000000000000004E-2</v>
      </c>
      <c r="C108" s="110">
        <f t="shared" si="6"/>
        <v>393223</v>
      </c>
    </row>
    <row r="109" spans="1:3" x14ac:dyDescent="0.25">
      <c r="A109" s="110">
        <f t="shared" si="5"/>
        <v>6.8000000000000005E-2</v>
      </c>
      <c r="C109" s="110">
        <f t="shared" si="6"/>
        <v>399092</v>
      </c>
    </row>
    <row r="110" spans="1:3" x14ac:dyDescent="0.25">
      <c r="A110" s="110">
        <f t="shared" si="5"/>
        <v>6.9000000000000006E-2</v>
      </c>
      <c r="C110" s="110">
        <f t="shared" si="6"/>
        <v>404961</v>
      </c>
    </row>
    <row r="111" spans="1:3" x14ac:dyDescent="0.25">
      <c r="A111" s="110">
        <f t="shared" si="5"/>
        <v>7.0000000000000007E-2</v>
      </c>
      <c r="C111" s="110">
        <f t="shared" si="6"/>
        <v>410830</v>
      </c>
    </row>
    <row r="112" spans="1:3" x14ac:dyDescent="0.25">
      <c r="A112" s="110">
        <f t="shared" si="5"/>
        <v>7.1000000000000008E-2</v>
      </c>
      <c r="C112" s="110">
        <f t="shared" si="6"/>
        <v>416699</v>
      </c>
    </row>
    <row r="113" spans="1:3" x14ac:dyDescent="0.25">
      <c r="A113" s="110">
        <f t="shared" si="5"/>
        <v>7.2000000000000008E-2</v>
      </c>
      <c r="C113" s="110">
        <f t="shared" si="6"/>
        <v>422568</v>
      </c>
    </row>
    <row r="114" spans="1:3" x14ac:dyDescent="0.25">
      <c r="A114" s="110">
        <f t="shared" si="5"/>
        <v>7.2999999999999995E-2</v>
      </c>
      <c r="C114" s="110">
        <f t="shared" si="6"/>
        <v>428437</v>
      </c>
    </row>
    <row r="115" spans="1:3" x14ac:dyDescent="0.25">
      <c r="A115" s="110">
        <f t="shared" si="5"/>
        <v>7.3999999999999996E-2</v>
      </c>
      <c r="C115" s="110">
        <f t="shared" si="6"/>
        <v>434306</v>
      </c>
    </row>
    <row r="116" spans="1:3" x14ac:dyDescent="0.25">
      <c r="A116" s="110">
        <f t="shared" si="5"/>
        <v>7.4999999999999997E-2</v>
      </c>
      <c r="C116" s="110">
        <f t="shared" si="6"/>
        <v>440175</v>
      </c>
    </row>
    <row r="117" spans="1:3" x14ac:dyDescent="0.25">
      <c r="A117" s="110">
        <f t="shared" si="5"/>
        <v>7.5999999999999998E-2</v>
      </c>
      <c r="C117" s="110">
        <f t="shared" si="6"/>
        <v>446044</v>
      </c>
    </row>
    <row r="118" spans="1:3" x14ac:dyDescent="0.25">
      <c r="A118" s="110">
        <f t="shared" si="5"/>
        <v>7.6999999999999999E-2</v>
      </c>
      <c r="C118" s="110">
        <f t="shared" si="6"/>
        <v>451913</v>
      </c>
    </row>
    <row r="119" spans="1:3" x14ac:dyDescent="0.25">
      <c r="A119" s="110">
        <f t="shared" si="5"/>
        <v>7.8E-2</v>
      </c>
      <c r="C119" s="110">
        <f t="shared" si="6"/>
        <v>457782</v>
      </c>
    </row>
    <row r="120" spans="1:3" x14ac:dyDescent="0.25">
      <c r="A120" s="110">
        <f t="shared" si="5"/>
        <v>7.9000000000000001E-2</v>
      </c>
      <c r="C120" s="110">
        <f t="shared" si="6"/>
        <v>463651</v>
      </c>
    </row>
    <row r="121" spans="1:3" x14ac:dyDescent="0.25">
      <c r="A121" s="110">
        <f t="shared" si="5"/>
        <v>0.08</v>
      </c>
      <c r="C121" s="110">
        <f t="shared" si="6"/>
        <v>469520</v>
      </c>
    </row>
    <row r="122" spans="1:3" x14ac:dyDescent="0.25">
      <c r="A122" s="110">
        <f t="shared" si="5"/>
        <v>8.1000000000000003E-2</v>
      </c>
      <c r="C122" s="110">
        <f t="shared" si="6"/>
        <v>475389</v>
      </c>
    </row>
    <row r="123" spans="1:3" x14ac:dyDescent="0.25">
      <c r="A123" s="110">
        <f t="shared" si="5"/>
        <v>8.2000000000000003E-2</v>
      </c>
      <c r="C123" s="110">
        <f t="shared" si="6"/>
        <v>481258</v>
      </c>
    </row>
    <row r="124" spans="1:3" x14ac:dyDescent="0.25">
      <c r="A124" s="110">
        <f t="shared" si="5"/>
        <v>8.3000000000000004E-2</v>
      </c>
      <c r="C124" s="110">
        <f t="shared" si="6"/>
        <v>487127</v>
      </c>
    </row>
    <row r="125" spans="1:3" x14ac:dyDescent="0.25">
      <c r="A125" s="110">
        <f t="shared" si="5"/>
        <v>8.4000000000000005E-2</v>
      </c>
      <c r="C125" s="110">
        <f t="shared" si="6"/>
        <v>492996</v>
      </c>
    </row>
    <row r="126" spans="1:3" x14ac:dyDescent="0.25">
      <c r="A126" s="110">
        <f t="shared" si="5"/>
        <v>8.5000000000000006E-2</v>
      </c>
      <c r="C126" s="110">
        <f t="shared" si="6"/>
        <v>498865</v>
      </c>
    </row>
    <row r="127" spans="1:3" x14ac:dyDescent="0.25">
      <c r="A127" s="110">
        <f t="shared" si="5"/>
        <v>8.6000000000000007E-2</v>
      </c>
      <c r="C127" s="110">
        <f t="shared" si="6"/>
        <v>504734</v>
      </c>
    </row>
    <row r="128" spans="1:3" x14ac:dyDescent="0.25">
      <c r="A128" s="110">
        <f t="shared" si="5"/>
        <v>8.7000000000000008E-2</v>
      </c>
      <c r="C128" s="110">
        <f t="shared" si="6"/>
        <v>510603</v>
      </c>
    </row>
    <row r="129" spans="1:3" x14ac:dyDescent="0.25">
      <c r="A129" s="110">
        <f t="shared" si="5"/>
        <v>8.7999999999999995E-2</v>
      </c>
      <c r="C129" s="110">
        <f t="shared" si="6"/>
        <v>516472</v>
      </c>
    </row>
    <row r="130" spans="1:3" x14ac:dyDescent="0.25">
      <c r="A130" s="110">
        <f t="shared" si="5"/>
        <v>8.8999999999999996E-2</v>
      </c>
      <c r="C130" s="110">
        <f t="shared" si="6"/>
        <v>522341</v>
      </c>
    </row>
    <row r="131" spans="1:3" x14ac:dyDescent="0.25">
      <c r="A131" s="110">
        <f t="shared" si="5"/>
        <v>0.09</v>
      </c>
      <c r="C131" s="110">
        <f t="shared" si="6"/>
        <v>528210</v>
      </c>
    </row>
    <row r="132" spans="1:3" x14ac:dyDescent="0.25">
      <c r="A132" s="110">
        <f t="shared" si="5"/>
        <v>9.0999999999999998E-2</v>
      </c>
      <c r="C132" s="110">
        <f t="shared" si="6"/>
        <v>534079</v>
      </c>
    </row>
    <row r="133" spans="1:3" x14ac:dyDescent="0.25">
      <c r="A133" s="110">
        <f t="shared" si="5"/>
        <v>9.1999999999999998E-2</v>
      </c>
      <c r="C133" s="110">
        <f t="shared" si="6"/>
        <v>539948</v>
      </c>
    </row>
    <row r="134" spans="1:3" x14ac:dyDescent="0.25">
      <c r="A134" s="110">
        <f t="shared" si="5"/>
        <v>9.2999999999999999E-2</v>
      </c>
      <c r="C134" s="110">
        <f t="shared" si="6"/>
        <v>545817</v>
      </c>
    </row>
    <row r="135" spans="1:3" x14ac:dyDescent="0.25">
      <c r="A135" s="110">
        <f t="shared" si="5"/>
        <v>9.4E-2</v>
      </c>
      <c r="C135" s="110">
        <f t="shared" si="6"/>
        <v>551686</v>
      </c>
    </row>
    <row r="136" spans="1:3" x14ac:dyDescent="0.25">
      <c r="A136" s="110">
        <f t="shared" si="5"/>
        <v>9.5000000000000001E-2</v>
      </c>
      <c r="C136" s="110">
        <f t="shared" si="6"/>
        <v>557555</v>
      </c>
    </row>
    <row r="137" spans="1:3" x14ac:dyDescent="0.25">
      <c r="A137" s="110">
        <f t="shared" si="5"/>
        <v>9.6000000000000002E-2</v>
      </c>
      <c r="C137" s="110">
        <f t="shared" si="6"/>
        <v>563424</v>
      </c>
    </row>
    <row r="138" spans="1:3" x14ac:dyDescent="0.25">
      <c r="A138" s="110">
        <f t="shared" si="5"/>
        <v>9.7000000000000003E-2</v>
      </c>
      <c r="C138" s="110">
        <f t="shared" si="6"/>
        <v>569293</v>
      </c>
    </row>
    <row r="139" spans="1:3" x14ac:dyDescent="0.25">
      <c r="A139" s="110">
        <f t="shared" si="5"/>
        <v>9.8000000000000004E-2</v>
      </c>
      <c r="C139" s="110">
        <f t="shared" si="6"/>
        <v>575162</v>
      </c>
    </row>
    <row r="140" spans="1:3" x14ac:dyDescent="0.25">
      <c r="A140" s="110">
        <f t="shared" si="5"/>
        <v>9.9000000000000005E-2</v>
      </c>
      <c r="C140" s="110">
        <f t="shared" si="6"/>
        <v>581031</v>
      </c>
    </row>
    <row r="141" spans="1:3" x14ac:dyDescent="0.25">
      <c r="A141" s="110">
        <f t="shared" si="5"/>
        <v>0.1</v>
      </c>
      <c r="C141" s="110">
        <f t="shared" si="6"/>
        <v>586900</v>
      </c>
    </row>
    <row r="142" spans="1:3" x14ac:dyDescent="0.25">
      <c r="A142" s="110">
        <f t="shared" si="5"/>
        <v>0.10100000000000001</v>
      </c>
      <c r="C142" s="110">
        <f t="shared" si="6"/>
        <v>592769</v>
      </c>
    </row>
    <row r="143" spans="1:3" x14ac:dyDescent="0.25">
      <c r="A143" s="110">
        <f t="shared" si="5"/>
        <v>0.10200000000000001</v>
      </c>
      <c r="C143" s="110">
        <f t="shared" si="6"/>
        <v>598638</v>
      </c>
    </row>
    <row r="144" spans="1:3" x14ac:dyDescent="0.25">
      <c r="A144" s="110">
        <f t="shared" si="5"/>
        <v>0.10300000000000001</v>
      </c>
      <c r="C144" s="110">
        <f t="shared" si="6"/>
        <v>604507</v>
      </c>
    </row>
    <row r="145" spans="1:3" x14ac:dyDescent="0.25">
      <c r="A145" s="110">
        <f t="shared" si="5"/>
        <v>0.10400000000000001</v>
      </c>
      <c r="C145" s="110">
        <f t="shared" si="6"/>
        <v>610376</v>
      </c>
    </row>
    <row r="146" spans="1:3" x14ac:dyDescent="0.25">
      <c r="A146" s="110">
        <f t="shared" si="5"/>
        <v>0.105</v>
      </c>
      <c r="C146" s="110">
        <f t="shared" si="6"/>
        <v>616245</v>
      </c>
    </row>
    <row r="147" spans="1:3" x14ac:dyDescent="0.25">
      <c r="A147" s="110">
        <f t="shared" si="5"/>
        <v>0.106</v>
      </c>
      <c r="C147" s="110">
        <f t="shared" si="6"/>
        <v>622114</v>
      </c>
    </row>
    <row r="148" spans="1:3" x14ac:dyDescent="0.25">
      <c r="A148" s="110">
        <f t="shared" si="5"/>
        <v>0.107</v>
      </c>
      <c r="C148" s="110">
        <f t="shared" si="6"/>
        <v>627983</v>
      </c>
    </row>
    <row r="149" spans="1:3" x14ac:dyDescent="0.25">
      <c r="A149" s="110">
        <f t="shared" si="5"/>
        <v>0.108</v>
      </c>
      <c r="C149" s="110">
        <f t="shared" si="6"/>
        <v>633852</v>
      </c>
    </row>
    <row r="150" spans="1:3" x14ac:dyDescent="0.25">
      <c r="A150" s="110">
        <f t="shared" si="5"/>
        <v>0.109</v>
      </c>
      <c r="C150" s="110">
        <f t="shared" si="6"/>
        <v>639721</v>
      </c>
    </row>
    <row r="151" spans="1:3" x14ac:dyDescent="0.25">
      <c r="A151" s="110">
        <f t="shared" si="5"/>
        <v>0.11</v>
      </c>
      <c r="C151" s="110">
        <f t="shared" si="6"/>
        <v>645590</v>
      </c>
    </row>
    <row r="152" spans="1:3" x14ac:dyDescent="0.25">
      <c r="A152" s="110">
        <f t="shared" si="5"/>
        <v>0.111</v>
      </c>
      <c r="C152" s="110">
        <f t="shared" si="6"/>
        <v>651459</v>
      </c>
    </row>
    <row r="153" spans="1:3" x14ac:dyDescent="0.25">
      <c r="A153" s="110">
        <f t="shared" si="5"/>
        <v>0.112</v>
      </c>
      <c r="C153" s="110">
        <f t="shared" si="6"/>
        <v>657328</v>
      </c>
    </row>
    <row r="154" spans="1:3" x14ac:dyDescent="0.25">
      <c r="A154" s="110">
        <f t="shared" si="5"/>
        <v>0.113</v>
      </c>
      <c r="C154" s="110">
        <f t="shared" si="6"/>
        <v>663197</v>
      </c>
    </row>
    <row r="155" spans="1:3" x14ac:dyDescent="0.25">
      <c r="A155" s="110">
        <f t="shared" si="5"/>
        <v>0.114</v>
      </c>
      <c r="C155" s="110">
        <f t="shared" si="6"/>
        <v>669066</v>
      </c>
    </row>
    <row r="156" spans="1:3" x14ac:dyDescent="0.25">
      <c r="A156" s="110">
        <f t="shared" si="5"/>
        <v>0.115</v>
      </c>
      <c r="C156" s="110">
        <f t="shared" si="6"/>
        <v>674935</v>
      </c>
    </row>
    <row r="157" spans="1:3" x14ac:dyDescent="0.25">
      <c r="A157" s="110">
        <f t="shared" si="5"/>
        <v>0.11600000000000001</v>
      </c>
      <c r="C157" s="110">
        <f t="shared" si="6"/>
        <v>680804</v>
      </c>
    </row>
    <row r="158" spans="1:3" x14ac:dyDescent="0.25">
      <c r="A158" s="110">
        <f t="shared" si="5"/>
        <v>0.11700000000000001</v>
      </c>
      <c r="C158" s="110">
        <f t="shared" si="6"/>
        <v>686673</v>
      </c>
    </row>
    <row r="159" spans="1:3" x14ac:dyDescent="0.25">
      <c r="A159" s="110">
        <f t="shared" si="5"/>
        <v>0.11800000000000001</v>
      </c>
      <c r="C159" s="110">
        <f t="shared" si="6"/>
        <v>692542</v>
      </c>
    </row>
    <row r="160" spans="1:3" x14ac:dyDescent="0.25">
      <c r="A160" s="110">
        <f t="shared" si="5"/>
        <v>0.11900000000000001</v>
      </c>
      <c r="C160" s="110">
        <f t="shared" si="6"/>
        <v>698411</v>
      </c>
    </row>
    <row r="161" spans="1:3" x14ac:dyDescent="0.25">
      <c r="A161" s="110">
        <f t="shared" si="5"/>
        <v>0.12</v>
      </c>
      <c r="C161" s="110">
        <f t="shared" si="6"/>
        <v>704280</v>
      </c>
    </row>
    <row r="162" spans="1:3" x14ac:dyDescent="0.25">
      <c r="A162" s="110">
        <f t="shared" si="5"/>
        <v>0.121</v>
      </c>
      <c r="C162" s="110">
        <f t="shared" si="6"/>
        <v>710149</v>
      </c>
    </row>
    <row r="163" spans="1:3" x14ac:dyDescent="0.25">
      <c r="A163" s="110">
        <f t="shared" si="5"/>
        <v>0.122</v>
      </c>
      <c r="C163" s="110">
        <f t="shared" si="6"/>
        <v>716018</v>
      </c>
    </row>
    <row r="164" spans="1:3" x14ac:dyDescent="0.25">
      <c r="A164" s="110">
        <f t="shared" si="5"/>
        <v>0.123</v>
      </c>
      <c r="C164" s="110">
        <f t="shared" si="6"/>
        <v>721887</v>
      </c>
    </row>
    <row r="165" spans="1:3" x14ac:dyDescent="0.25">
      <c r="A165" s="110">
        <f t="shared" si="5"/>
        <v>0.124</v>
      </c>
      <c r="C165" s="110">
        <f t="shared" si="6"/>
        <v>727756</v>
      </c>
    </row>
    <row r="166" spans="1:3" x14ac:dyDescent="0.25">
      <c r="A166" s="110">
        <f t="shared" si="5"/>
        <v>0.125</v>
      </c>
      <c r="C166" s="110">
        <f t="shared" si="6"/>
        <v>733625</v>
      </c>
    </row>
    <row r="167" spans="1:3" x14ac:dyDescent="0.25">
      <c r="A167" s="110">
        <f t="shared" si="5"/>
        <v>0.126</v>
      </c>
      <c r="C167" s="110">
        <f t="shared" si="6"/>
        <v>739494</v>
      </c>
    </row>
    <row r="168" spans="1:3" x14ac:dyDescent="0.25">
      <c r="A168" s="110">
        <f t="shared" si="5"/>
        <v>0.127</v>
      </c>
      <c r="C168" s="110">
        <f t="shared" si="6"/>
        <v>745363</v>
      </c>
    </row>
    <row r="169" spans="1:3" x14ac:dyDescent="0.25">
      <c r="A169" s="110">
        <f t="shared" si="5"/>
        <v>0.128</v>
      </c>
      <c r="C169" s="110">
        <f t="shared" si="6"/>
        <v>751232</v>
      </c>
    </row>
    <row r="170" spans="1:3" x14ac:dyDescent="0.25">
      <c r="A170" s="110">
        <f t="shared" si="5"/>
        <v>0.129</v>
      </c>
      <c r="C170" s="110">
        <f t="shared" si="6"/>
        <v>757101</v>
      </c>
    </row>
    <row r="171" spans="1:3" x14ac:dyDescent="0.25">
      <c r="A171" s="110">
        <f t="shared" ref="A171:A234" si="7">(ROW()-41)*0.001</f>
        <v>0.13</v>
      </c>
      <c r="C171" s="110">
        <f t="shared" ref="C171:C234" si="8">IF(((ROW()-41)*5869)&lt;B$14,C170+5869,C170-5869)</f>
        <v>762970</v>
      </c>
    </row>
    <row r="172" spans="1:3" x14ac:dyDescent="0.25">
      <c r="A172" s="110">
        <f t="shared" si="7"/>
        <v>0.13100000000000001</v>
      </c>
      <c r="C172" s="110">
        <f t="shared" si="8"/>
        <v>768839</v>
      </c>
    </row>
    <row r="173" spans="1:3" x14ac:dyDescent="0.25">
      <c r="A173" s="110">
        <f t="shared" si="7"/>
        <v>0.13200000000000001</v>
      </c>
      <c r="C173" s="110">
        <f t="shared" si="8"/>
        <v>774708</v>
      </c>
    </row>
    <row r="174" spans="1:3" x14ac:dyDescent="0.25">
      <c r="A174" s="110">
        <f t="shared" si="7"/>
        <v>0.13300000000000001</v>
      </c>
      <c r="C174" s="110">
        <f t="shared" si="8"/>
        <v>780577</v>
      </c>
    </row>
    <row r="175" spans="1:3" x14ac:dyDescent="0.25">
      <c r="A175" s="110">
        <f t="shared" si="7"/>
        <v>0.13400000000000001</v>
      </c>
      <c r="C175" s="110">
        <f t="shared" si="8"/>
        <v>786446</v>
      </c>
    </row>
    <row r="176" spans="1:3" x14ac:dyDescent="0.25">
      <c r="A176" s="110">
        <f t="shared" si="7"/>
        <v>0.13500000000000001</v>
      </c>
      <c r="C176" s="110">
        <f t="shared" si="8"/>
        <v>792315</v>
      </c>
    </row>
    <row r="177" spans="1:3" x14ac:dyDescent="0.25">
      <c r="A177" s="110">
        <f t="shared" si="7"/>
        <v>0.13600000000000001</v>
      </c>
      <c r="C177" s="110">
        <f t="shared" si="8"/>
        <v>798184</v>
      </c>
    </row>
    <row r="178" spans="1:3" x14ac:dyDescent="0.25">
      <c r="A178" s="110">
        <f t="shared" si="7"/>
        <v>0.13700000000000001</v>
      </c>
      <c r="C178" s="110">
        <f t="shared" si="8"/>
        <v>804053</v>
      </c>
    </row>
    <row r="179" spans="1:3" x14ac:dyDescent="0.25">
      <c r="A179" s="110">
        <f t="shared" si="7"/>
        <v>0.13800000000000001</v>
      </c>
      <c r="C179" s="110">
        <f t="shared" si="8"/>
        <v>809922</v>
      </c>
    </row>
    <row r="180" spans="1:3" x14ac:dyDescent="0.25">
      <c r="A180" s="110">
        <f t="shared" si="7"/>
        <v>0.13900000000000001</v>
      </c>
      <c r="C180" s="110">
        <f t="shared" si="8"/>
        <v>815791</v>
      </c>
    </row>
    <row r="181" spans="1:3" x14ac:dyDescent="0.25">
      <c r="A181" s="110">
        <f t="shared" si="7"/>
        <v>0.14000000000000001</v>
      </c>
      <c r="C181" s="110">
        <f t="shared" si="8"/>
        <v>821660</v>
      </c>
    </row>
    <row r="182" spans="1:3" x14ac:dyDescent="0.25">
      <c r="A182" s="110">
        <f t="shared" si="7"/>
        <v>0.14100000000000001</v>
      </c>
      <c r="C182" s="110">
        <f t="shared" si="8"/>
        <v>827529</v>
      </c>
    </row>
    <row r="183" spans="1:3" x14ac:dyDescent="0.25">
      <c r="A183" s="110">
        <f t="shared" si="7"/>
        <v>0.14200000000000002</v>
      </c>
      <c r="C183" s="110">
        <f t="shared" si="8"/>
        <v>833398</v>
      </c>
    </row>
    <row r="184" spans="1:3" x14ac:dyDescent="0.25">
      <c r="A184" s="110">
        <f t="shared" si="7"/>
        <v>0.14300000000000002</v>
      </c>
      <c r="C184" s="110">
        <f t="shared" si="8"/>
        <v>839267</v>
      </c>
    </row>
    <row r="185" spans="1:3" x14ac:dyDescent="0.25">
      <c r="A185" s="110">
        <f t="shared" si="7"/>
        <v>0.14400000000000002</v>
      </c>
      <c r="C185" s="110">
        <f t="shared" si="8"/>
        <v>845136</v>
      </c>
    </row>
    <row r="186" spans="1:3" x14ac:dyDescent="0.25">
      <c r="A186" s="110">
        <f t="shared" si="7"/>
        <v>0.14499999999999999</v>
      </c>
      <c r="C186" s="110">
        <f t="shared" si="8"/>
        <v>851005</v>
      </c>
    </row>
    <row r="187" spans="1:3" x14ac:dyDescent="0.25">
      <c r="A187" s="110">
        <f t="shared" si="7"/>
        <v>0.14599999999999999</v>
      </c>
      <c r="C187" s="110">
        <f t="shared" si="8"/>
        <v>856874</v>
      </c>
    </row>
    <row r="188" spans="1:3" x14ac:dyDescent="0.25">
      <c r="A188" s="110">
        <f t="shared" si="7"/>
        <v>0.14699999999999999</v>
      </c>
      <c r="C188" s="110">
        <f t="shared" si="8"/>
        <v>862743</v>
      </c>
    </row>
    <row r="189" spans="1:3" x14ac:dyDescent="0.25">
      <c r="A189" s="110">
        <f t="shared" si="7"/>
        <v>0.14799999999999999</v>
      </c>
      <c r="C189" s="110">
        <f t="shared" si="8"/>
        <v>868612</v>
      </c>
    </row>
    <row r="190" spans="1:3" x14ac:dyDescent="0.25">
      <c r="A190" s="110">
        <f t="shared" si="7"/>
        <v>0.14899999999999999</v>
      </c>
      <c r="C190" s="110">
        <f t="shared" si="8"/>
        <v>874481</v>
      </c>
    </row>
    <row r="191" spans="1:3" x14ac:dyDescent="0.25">
      <c r="A191" s="110">
        <f t="shared" si="7"/>
        <v>0.15</v>
      </c>
      <c r="C191" s="110">
        <f t="shared" si="8"/>
        <v>880350</v>
      </c>
    </row>
    <row r="192" spans="1:3" x14ac:dyDescent="0.25">
      <c r="A192" s="110">
        <f t="shared" si="7"/>
        <v>0.151</v>
      </c>
      <c r="C192" s="110">
        <f t="shared" si="8"/>
        <v>886219</v>
      </c>
    </row>
    <row r="193" spans="1:3" x14ac:dyDescent="0.25">
      <c r="A193" s="110">
        <f t="shared" si="7"/>
        <v>0.152</v>
      </c>
      <c r="C193" s="110">
        <f t="shared" si="8"/>
        <v>892088</v>
      </c>
    </row>
    <row r="194" spans="1:3" x14ac:dyDescent="0.25">
      <c r="A194" s="110">
        <f t="shared" si="7"/>
        <v>0.153</v>
      </c>
      <c r="C194" s="110">
        <f t="shared" si="8"/>
        <v>897957</v>
      </c>
    </row>
    <row r="195" spans="1:3" x14ac:dyDescent="0.25">
      <c r="A195" s="110">
        <f t="shared" si="7"/>
        <v>0.154</v>
      </c>
      <c r="C195" s="110">
        <f t="shared" si="8"/>
        <v>903826</v>
      </c>
    </row>
    <row r="196" spans="1:3" x14ac:dyDescent="0.25">
      <c r="A196" s="110">
        <f t="shared" si="7"/>
        <v>0.155</v>
      </c>
      <c r="C196" s="110">
        <f t="shared" si="8"/>
        <v>909695</v>
      </c>
    </row>
    <row r="197" spans="1:3" x14ac:dyDescent="0.25">
      <c r="A197" s="110">
        <f t="shared" si="7"/>
        <v>0.156</v>
      </c>
      <c r="C197" s="110">
        <f t="shared" si="8"/>
        <v>915564</v>
      </c>
    </row>
    <row r="198" spans="1:3" x14ac:dyDescent="0.25">
      <c r="A198" s="110">
        <f t="shared" si="7"/>
        <v>0.157</v>
      </c>
      <c r="C198" s="110">
        <f t="shared" si="8"/>
        <v>921433</v>
      </c>
    </row>
    <row r="199" spans="1:3" x14ac:dyDescent="0.25">
      <c r="A199" s="110">
        <f t="shared" si="7"/>
        <v>0.158</v>
      </c>
      <c r="C199" s="110">
        <f t="shared" si="8"/>
        <v>927302</v>
      </c>
    </row>
    <row r="200" spans="1:3" x14ac:dyDescent="0.25">
      <c r="A200" s="110">
        <f t="shared" si="7"/>
        <v>0.159</v>
      </c>
      <c r="C200" s="110">
        <f t="shared" si="8"/>
        <v>933171</v>
      </c>
    </row>
    <row r="201" spans="1:3" x14ac:dyDescent="0.25">
      <c r="A201" s="110">
        <f t="shared" si="7"/>
        <v>0.16</v>
      </c>
      <c r="C201" s="110">
        <f t="shared" si="8"/>
        <v>939040</v>
      </c>
    </row>
    <row r="202" spans="1:3" x14ac:dyDescent="0.25">
      <c r="A202" s="110">
        <f t="shared" si="7"/>
        <v>0.161</v>
      </c>
      <c r="C202" s="110">
        <f t="shared" si="8"/>
        <v>944909</v>
      </c>
    </row>
    <row r="203" spans="1:3" x14ac:dyDescent="0.25">
      <c r="A203" s="110">
        <f t="shared" si="7"/>
        <v>0.16200000000000001</v>
      </c>
      <c r="C203" s="110">
        <f t="shared" si="8"/>
        <v>950778</v>
      </c>
    </row>
    <row r="204" spans="1:3" x14ac:dyDescent="0.25">
      <c r="A204" s="110">
        <f t="shared" si="7"/>
        <v>0.16300000000000001</v>
      </c>
      <c r="C204" s="110">
        <f t="shared" si="8"/>
        <v>956647</v>
      </c>
    </row>
    <row r="205" spans="1:3" x14ac:dyDescent="0.25">
      <c r="A205" s="110">
        <f t="shared" si="7"/>
        <v>0.16400000000000001</v>
      </c>
      <c r="C205" s="110">
        <f t="shared" si="8"/>
        <v>962516</v>
      </c>
    </row>
    <row r="206" spans="1:3" x14ac:dyDescent="0.25">
      <c r="A206" s="110">
        <f t="shared" si="7"/>
        <v>0.16500000000000001</v>
      </c>
      <c r="C206" s="110">
        <f t="shared" si="8"/>
        <v>968385</v>
      </c>
    </row>
    <row r="207" spans="1:3" x14ac:dyDescent="0.25">
      <c r="A207" s="110">
        <f t="shared" si="7"/>
        <v>0.16600000000000001</v>
      </c>
      <c r="C207" s="110">
        <f t="shared" si="8"/>
        <v>974254</v>
      </c>
    </row>
    <row r="208" spans="1:3" x14ac:dyDescent="0.25">
      <c r="A208" s="110">
        <f t="shared" si="7"/>
        <v>0.16700000000000001</v>
      </c>
      <c r="C208" s="110">
        <f t="shared" si="8"/>
        <v>980123</v>
      </c>
    </row>
    <row r="209" spans="1:3" x14ac:dyDescent="0.25">
      <c r="A209" s="110">
        <f t="shared" si="7"/>
        <v>0.16800000000000001</v>
      </c>
      <c r="C209" s="110">
        <f t="shared" si="8"/>
        <v>985992</v>
      </c>
    </row>
    <row r="210" spans="1:3" x14ac:dyDescent="0.25">
      <c r="A210" s="110">
        <f t="shared" si="7"/>
        <v>0.16900000000000001</v>
      </c>
      <c r="C210" s="110">
        <f t="shared" si="8"/>
        <v>991861</v>
      </c>
    </row>
    <row r="211" spans="1:3" x14ac:dyDescent="0.25">
      <c r="A211" s="110">
        <f t="shared" si="7"/>
        <v>0.17</v>
      </c>
      <c r="C211" s="110">
        <f t="shared" si="8"/>
        <v>997730</v>
      </c>
    </row>
    <row r="212" spans="1:3" x14ac:dyDescent="0.25">
      <c r="A212" s="110">
        <f t="shared" si="7"/>
        <v>0.17100000000000001</v>
      </c>
      <c r="C212" s="110">
        <f t="shared" si="8"/>
        <v>1003599</v>
      </c>
    </row>
    <row r="213" spans="1:3" x14ac:dyDescent="0.25">
      <c r="A213" s="110">
        <f t="shared" si="7"/>
        <v>0.17200000000000001</v>
      </c>
      <c r="C213" s="110">
        <f t="shared" si="8"/>
        <v>1009468</v>
      </c>
    </row>
    <row r="214" spans="1:3" x14ac:dyDescent="0.25">
      <c r="A214" s="110">
        <f t="shared" si="7"/>
        <v>0.17300000000000001</v>
      </c>
      <c r="C214" s="110">
        <f t="shared" si="8"/>
        <v>1015337</v>
      </c>
    </row>
    <row r="215" spans="1:3" x14ac:dyDescent="0.25">
      <c r="A215" s="110">
        <f t="shared" si="7"/>
        <v>0.17400000000000002</v>
      </c>
      <c r="C215" s="110">
        <f t="shared" si="8"/>
        <v>1021206</v>
      </c>
    </row>
    <row r="216" spans="1:3" x14ac:dyDescent="0.25">
      <c r="A216" s="110">
        <f t="shared" si="7"/>
        <v>0.17500000000000002</v>
      </c>
      <c r="C216" s="110">
        <f t="shared" si="8"/>
        <v>1027075</v>
      </c>
    </row>
    <row r="217" spans="1:3" x14ac:dyDescent="0.25">
      <c r="A217" s="110">
        <f t="shared" si="7"/>
        <v>0.17599999999999999</v>
      </c>
      <c r="C217" s="110">
        <f t="shared" si="8"/>
        <v>1032944</v>
      </c>
    </row>
    <row r="218" spans="1:3" x14ac:dyDescent="0.25">
      <c r="A218" s="110">
        <f t="shared" si="7"/>
        <v>0.17699999999999999</v>
      </c>
      <c r="C218" s="110">
        <f t="shared" si="8"/>
        <v>1038813</v>
      </c>
    </row>
    <row r="219" spans="1:3" x14ac:dyDescent="0.25">
      <c r="A219" s="110">
        <f t="shared" si="7"/>
        <v>0.17799999999999999</v>
      </c>
      <c r="C219" s="110">
        <f t="shared" si="8"/>
        <v>1044682</v>
      </c>
    </row>
    <row r="220" spans="1:3" x14ac:dyDescent="0.25">
      <c r="A220" s="110">
        <f t="shared" si="7"/>
        <v>0.17899999999999999</v>
      </c>
      <c r="C220" s="110">
        <f t="shared" si="8"/>
        <v>1050551</v>
      </c>
    </row>
    <row r="221" spans="1:3" x14ac:dyDescent="0.25">
      <c r="A221" s="110">
        <f t="shared" si="7"/>
        <v>0.18</v>
      </c>
      <c r="C221" s="110">
        <f t="shared" si="8"/>
        <v>1056420</v>
      </c>
    </row>
    <row r="222" spans="1:3" x14ac:dyDescent="0.25">
      <c r="A222" s="110">
        <f t="shared" si="7"/>
        <v>0.18099999999999999</v>
      </c>
      <c r="C222" s="110">
        <f t="shared" si="8"/>
        <v>1062289</v>
      </c>
    </row>
    <row r="223" spans="1:3" x14ac:dyDescent="0.25">
      <c r="A223" s="110">
        <f t="shared" si="7"/>
        <v>0.182</v>
      </c>
      <c r="C223" s="110">
        <f t="shared" si="8"/>
        <v>1068158</v>
      </c>
    </row>
    <row r="224" spans="1:3" x14ac:dyDescent="0.25">
      <c r="A224" s="110">
        <f t="shared" si="7"/>
        <v>0.183</v>
      </c>
      <c r="C224" s="110">
        <f t="shared" si="8"/>
        <v>1074027</v>
      </c>
    </row>
    <row r="225" spans="1:3" x14ac:dyDescent="0.25">
      <c r="A225" s="110">
        <f t="shared" si="7"/>
        <v>0.184</v>
      </c>
      <c r="C225" s="110">
        <f t="shared" si="8"/>
        <v>1079896</v>
      </c>
    </row>
    <row r="226" spans="1:3" x14ac:dyDescent="0.25">
      <c r="A226" s="110">
        <f t="shared" si="7"/>
        <v>0.185</v>
      </c>
      <c r="C226" s="110">
        <f t="shared" si="8"/>
        <v>1085765</v>
      </c>
    </row>
    <row r="227" spans="1:3" x14ac:dyDescent="0.25">
      <c r="A227" s="110">
        <f t="shared" si="7"/>
        <v>0.186</v>
      </c>
      <c r="C227" s="110">
        <f t="shared" si="8"/>
        <v>1091634</v>
      </c>
    </row>
    <row r="228" spans="1:3" x14ac:dyDescent="0.25">
      <c r="A228" s="110">
        <f t="shared" si="7"/>
        <v>0.187</v>
      </c>
      <c r="C228" s="110">
        <f t="shared" si="8"/>
        <v>1097503</v>
      </c>
    </row>
    <row r="229" spans="1:3" x14ac:dyDescent="0.25">
      <c r="A229" s="110">
        <f t="shared" si="7"/>
        <v>0.188</v>
      </c>
      <c r="C229" s="110">
        <f t="shared" si="8"/>
        <v>1103372</v>
      </c>
    </row>
    <row r="230" spans="1:3" x14ac:dyDescent="0.25">
      <c r="A230" s="110">
        <f t="shared" si="7"/>
        <v>0.189</v>
      </c>
      <c r="C230" s="110">
        <f t="shared" si="8"/>
        <v>1109241</v>
      </c>
    </row>
    <row r="231" spans="1:3" x14ac:dyDescent="0.25">
      <c r="A231" s="110">
        <f t="shared" si="7"/>
        <v>0.19</v>
      </c>
      <c r="C231" s="110">
        <f t="shared" si="8"/>
        <v>1115110</v>
      </c>
    </row>
    <row r="232" spans="1:3" x14ac:dyDescent="0.25">
      <c r="A232" s="110">
        <f t="shared" si="7"/>
        <v>0.191</v>
      </c>
      <c r="C232" s="110">
        <f t="shared" si="8"/>
        <v>1120979</v>
      </c>
    </row>
    <row r="233" spans="1:3" x14ac:dyDescent="0.25">
      <c r="A233" s="110">
        <f t="shared" si="7"/>
        <v>0.192</v>
      </c>
      <c r="C233" s="110">
        <f t="shared" si="8"/>
        <v>1126848</v>
      </c>
    </row>
    <row r="234" spans="1:3" x14ac:dyDescent="0.25">
      <c r="A234" s="110">
        <f t="shared" si="7"/>
        <v>0.193</v>
      </c>
      <c r="C234" s="110">
        <f t="shared" si="8"/>
        <v>1132717</v>
      </c>
    </row>
    <row r="235" spans="1:3" x14ac:dyDescent="0.25">
      <c r="A235" s="110">
        <f t="shared" ref="A235:A298" si="9">(ROW()-41)*0.001</f>
        <v>0.19400000000000001</v>
      </c>
      <c r="C235" s="110">
        <f t="shared" ref="C235:C298" si="10">IF(((ROW()-41)*5869)&lt;B$14,C234+5869,C234-5869)</f>
        <v>1138586</v>
      </c>
    </row>
    <row r="236" spans="1:3" x14ac:dyDescent="0.25">
      <c r="A236" s="110">
        <f t="shared" si="9"/>
        <v>0.19500000000000001</v>
      </c>
      <c r="C236" s="110">
        <f t="shared" si="10"/>
        <v>1144455</v>
      </c>
    </row>
    <row r="237" spans="1:3" x14ac:dyDescent="0.25">
      <c r="A237" s="110">
        <f t="shared" si="9"/>
        <v>0.19600000000000001</v>
      </c>
      <c r="C237" s="110">
        <f t="shared" si="10"/>
        <v>1150324</v>
      </c>
    </row>
    <row r="238" spans="1:3" x14ac:dyDescent="0.25">
      <c r="A238" s="110">
        <f t="shared" si="9"/>
        <v>0.19700000000000001</v>
      </c>
      <c r="C238" s="110">
        <f t="shared" si="10"/>
        <v>1156193</v>
      </c>
    </row>
    <row r="239" spans="1:3" x14ac:dyDescent="0.25">
      <c r="A239" s="110">
        <f t="shared" si="9"/>
        <v>0.19800000000000001</v>
      </c>
      <c r="C239" s="110">
        <f t="shared" si="10"/>
        <v>1162062</v>
      </c>
    </row>
    <row r="240" spans="1:3" x14ac:dyDescent="0.25">
      <c r="A240" s="110">
        <f t="shared" si="9"/>
        <v>0.19900000000000001</v>
      </c>
      <c r="C240" s="110">
        <f t="shared" si="10"/>
        <v>1167931</v>
      </c>
    </row>
    <row r="241" spans="1:3" x14ac:dyDescent="0.25">
      <c r="A241" s="110">
        <f t="shared" si="9"/>
        <v>0.2</v>
      </c>
      <c r="C241" s="110">
        <f t="shared" si="10"/>
        <v>1173800</v>
      </c>
    </row>
    <row r="242" spans="1:3" x14ac:dyDescent="0.25">
      <c r="A242" s="110">
        <f t="shared" si="9"/>
        <v>0.20100000000000001</v>
      </c>
      <c r="C242" s="110">
        <f t="shared" si="10"/>
        <v>1179669</v>
      </c>
    </row>
    <row r="243" spans="1:3" x14ac:dyDescent="0.25">
      <c r="A243" s="110">
        <f t="shared" si="9"/>
        <v>0.20200000000000001</v>
      </c>
      <c r="C243" s="110">
        <f t="shared" si="10"/>
        <v>1185538</v>
      </c>
    </row>
    <row r="244" spans="1:3" x14ac:dyDescent="0.25">
      <c r="A244" s="110">
        <f t="shared" si="9"/>
        <v>0.20300000000000001</v>
      </c>
      <c r="C244" s="110">
        <f t="shared" si="10"/>
        <v>1191407</v>
      </c>
    </row>
    <row r="245" spans="1:3" x14ac:dyDescent="0.25">
      <c r="A245" s="110">
        <f t="shared" si="9"/>
        <v>0.20400000000000001</v>
      </c>
      <c r="C245" s="110">
        <f t="shared" si="10"/>
        <v>1197276</v>
      </c>
    </row>
    <row r="246" spans="1:3" x14ac:dyDescent="0.25">
      <c r="A246" s="110">
        <f t="shared" si="9"/>
        <v>0.20500000000000002</v>
      </c>
      <c r="C246" s="110">
        <f t="shared" si="10"/>
        <v>1203145</v>
      </c>
    </row>
    <row r="247" spans="1:3" x14ac:dyDescent="0.25">
      <c r="A247" s="110">
        <f t="shared" si="9"/>
        <v>0.20600000000000002</v>
      </c>
      <c r="C247" s="110">
        <f t="shared" si="10"/>
        <v>1209014</v>
      </c>
    </row>
    <row r="248" spans="1:3" x14ac:dyDescent="0.25">
      <c r="A248" s="110">
        <f t="shared" si="9"/>
        <v>0.20700000000000002</v>
      </c>
      <c r="C248" s="110">
        <f t="shared" si="10"/>
        <v>1214883</v>
      </c>
    </row>
    <row r="249" spans="1:3" x14ac:dyDescent="0.25">
      <c r="A249" s="110">
        <f t="shared" si="9"/>
        <v>0.20800000000000002</v>
      </c>
      <c r="C249" s="110">
        <f t="shared" si="10"/>
        <v>1220752</v>
      </c>
    </row>
    <row r="250" spans="1:3" x14ac:dyDescent="0.25">
      <c r="A250" s="110">
        <f t="shared" si="9"/>
        <v>0.20899999999999999</v>
      </c>
      <c r="C250" s="110">
        <f t="shared" si="10"/>
        <v>1226621</v>
      </c>
    </row>
    <row r="251" spans="1:3" x14ac:dyDescent="0.25">
      <c r="A251" s="110">
        <f t="shared" si="9"/>
        <v>0.21</v>
      </c>
      <c r="C251" s="110">
        <f t="shared" si="10"/>
        <v>1232490</v>
      </c>
    </row>
    <row r="252" spans="1:3" x14ac:dyDescent="0.25">
      <c r="A252" s="110">
        <f t="shared" si="9"/>
        <v>0.21099999999999999</v>
      </c>
      <c r="C252" s="110">
        <f t="shared" si="10"/>
        <v>1238359</v>
      </c>
    </row>
    <row r="253" spans="1:3" x14ac:dyDescent="0.25">
      <c r="A253" s="110">
        <f t="shared" si="9"/>
        <v>0.21199999999999999</v>
      </c>
      <c r="C253" s="110">
        <f t="shared" si="10"/>
        <v>1244228</v>
      </c>
    </row>
    <row r="254" spans="1:3" x14ac:dyDescent="0.25">
      <c r="A254" s="110">
        <f t="shared" si="9"/>
        <v>0.21299999999999999</v>
      </c>
      <c r="C254" s="110">
        <f t="shared" si="10"/>
        <v>1250097</v>
      </c>
    </row>
    <row r="255" spans="1:3" x14ac:dyDescent="0.25">
      <c r="A255" s="110">
        <f t="shared" si="9"/>
        <v>0.214</v>
      </c>
      <c r="C255" s="110">
        <f t="shared" si="10"/>
        <v>1255966</v>
      </c>
    </row>
    <row r="256" spans="1:3" x14ac:dyDescent="0.25">
      <c r="A256" s="110">
        <f t="shared" si="9"/>
        <v>0.215</v>
      </c>
      <c r="C256" s="110">
        <f t="shared" si="10"/>
        <v>1261835</v>
      </c>
    </row>
    <row r="257" spans="1:3" x14ac:dyDescent="0.25">
      <c r="A257" s="110">
        <f t="shared" si="9"/>
        <v>0.216</v>
      </c>
      <c r="C257" s="110">
        <f t="shared" si="10"/>
        <v>1267704</v>
      </c>
    </row>
    <row r="258" spans="1:3" x14ac:dyDescent="0.25">
      <c r="A258" s="110">
        <f t="shared" si="9"/>
        <v>0.217</v>
      </c>
      <c r="C258" s="110">
        <f t="shared" si="10"/>
        <v>1273573</v>
      </c>
    </row>
    <row r="259" spans="1:3" x14ac:dyDescent="0.25">
      <c r="A259" s="110">
        <f t="shared" si="9"/>
        <v>0.218</v>
      </c>
      <c r="C259" s="110">
        <f t="shared" si="10"/>
        <v>1279442</v>
      </c>
    </row>
    <row r="260" spans="1:3" x14ac:dyDescent="0.25">
      <c r="A260" s="110">
        <f t="shared" si="9"/>
        <v>0.219</v>
      </c>
      <c r="C260" s="110">
        <f t="shared" si="10"/>
        <v>1285311</v>
      </c>
    </row>
    <row r="261" spans="1:3" x14ac:dyDescent="0.25">
      <c r="A261" s="110">
        <f t="shared" si="9"/>
        <v>0.22</v>
      </c>
      <c r="C261" s="110">
        <f t="shared" si="10"/>
        <v>1291180</v>
      </c>
    </row>
    <row r="262" spans="1:3" x14ac:dyDescent="0.25">
      <c r="A262" s="110">
        <f t="shared" si="9"/>
        <v>0.221</v>
      </c>
      <c r="C262" s="110">
        <f t="shared" si="10"/>
        <v>1297049</v>
      </c>
    </row>
    <row r="263" spans="1:3" x14ac:dyDescent="0.25">
      <c r="A263" s="110">
        <f t="shared" si="9"/>
        <v>0.222</v>
      </c>
      <c r="C263" s="110">
        <f t="shared" si="10"/>
        <v>1302918</v>
      </c>
    </row>
    <row r="264" spans="1:3" x14ac:dyDescent="0.25">
      <c r="A264" s="110">
        <f t="shared" si="9"/>
        <v>0.223</v>
      </c>
      <c r="C264" s="110">
        <f t="shared" si="10"/>
        <v>1308787</v>
      </c>
    </row>
    <row r="265" spans="1:3" x14ac:dyDescent="0.25">
      <c r="A265" s="110">
        <f t="shared" si="9"/>
        <v>0.224</v>
      </c>
      <c r="C265" s="110">
        <f t="shared" si="10"/>
        <v>1314656</v>
      </c>
    </row>
    <row r="266" spans="1:3" x14ac:dyDescent="0.25">
      <c r="A266" s="110">
        <f t="shared" si="9"/>
        <v>0.22500000000000001</v>
      </c>
      <c r="C266" s="110">
        <f t="shared" si="10"/>
        <v>1320525</v>
      </c>
    </row>
    <row r="267" spans="1:3" x14ac:dyDescent="0.25">
      <c r="A267" s="110">
        <f t="shared" si="9"/>
        <v>0.22600000000000001</v>
      </c>
      <c r="C267" s="110">
        <f t="shared" si="10"/>
        <v>1326394</v>
      </c>
    </row>
    <row r="268" spans="1:3" x14ac:dyDescent="0.25">
      <c r="A268" s="110">
        <f t="shared" si="9"/>
        <v>0.22700000000000001</v>
      </c>
      <c r="C268" s="110">
        <f t="shared" si="10"/>
        <v>1332263</v>
      </c>
    </row>
    <row r="269" spans="1:3" x14ac:dyDescent="0.25">
      <c r="A269" s="110">
        <f t="shared" si="9"/>
        <v>0.22800000000000001</v>
      </c>
      <c r="C269" s="110">
        <f t="shared" si="10"/>
        <v>1338132</v>
      </c>
    </row>
    <row r="270" spans="1:3" x14ac:dyDescent="0.25">
      <c r="A270" s="110">
        <f t="shared" si="9"/>
        <v>0.22900000000000001</v>
      </c>
      <c r="C270" s="110">
        <f t="shared" si="10"/>
        <v>1344001</v>
      </c>
    </row>
    <row r="271" spans="1:3" x14ac:dyDescent="0.25">
      <c r="A271" s="110">
        <f t="shared" si="9"/>
        <v>0.23</v>
      </c>
      <c r="C271" s="110">
        <f t="shared" si="10"/>
        <v>1349870</v>
      </c>
    </row>
    <row r="272" spans="1:3" x14ac:dyDescent="0.25">
      <c r="A272" s="110">
        <f t="shared" si="9"/>
        <v>0.23100000000000001</v>
      </c>
      <c r="C272" s="110">
        <f t="shared" si="10"/>
        <v>1355739</v>
      </c>
    </row>
    <row r="273" spans="1:3" x14ac:dyDescent="0.25">
      <c r="A273" s="110">
        <f t="shared" si="9"/>
        <v>0.23200000000000001</v>
      </c>
      <c r="C273" s="110">
        <f t="shared" si="10"/>
        <v>1361608</v>
      </c>
    </row>
    <row r="274" spans="1:3" x14ac:dyDescent="0.25">
      <c r="A274" s="110">
        <f t="shared" si="9"/>
        <v>0.23300000000000001</v>
      </c>
      <c r="C274" s="110">
        <f t="shared" si="10"/>
        <v>1367477</v>
      </c>
    </row>
    <row r="275" spans="1:3" x14ac:dyDescent="0.25">
      <c r="A275" s="110">
        <f t="shared" si="9"/>
        <v>0.23400000000000001</v>
      </c>
      <c r="C275" s="110">
        <f t="shared" si="10"/>
        <v>1373346</v>
      </c>
    </row>
    <row r="276" spans="1:3" x14ac:dyDescent="0.25">
      <c r="A276" s="110">
        <f t="shared" si="9"/>
        <v>0.23500000000000001</v>
      </c>
      <c r="C276" s="110">
        <f t="shared" si="10"/>
        <v>1379215</v>
      </c>
    </row>
    <row r="277" spans="1:3" x14ac:dyDescent="0.25">
      <c r="A277" s="110">
        <f t="shared" si="9"/>
        <v>0.23600000000000002</v>
      </c>
      <c r="C277" s="110">
        <f t="shared" si="10"/>
        <v>1385084</v>
      </c>
    </row>
    <row r="278" spans="1:3" x14ac:dyDescent="0.25">
      <c r="A278" s="110">
        <f t="shared" si="9"/>
        <v>0.23700000000000002</v>
      </c>
      <c r="C278" s="110">
        <f t="shared" si="10"/>
        <v>1390953</v>
      </c>
    </row>
    <row r="279" spans="1:3" x14ac:dyDescent="0.25">
      <c r="A279" s="110">
        <f t="shared" si="9"/>
        <v>0.23800000000000002</v>
      </c>
      <c r="C279" s="110">
        <f t="shared" si="10"/>
        <v>1396822</v>
      </c>
    </row>
    <row r="280" spans="1:3" x14ac:dyDescent="0.25">
      <c r="A280" s="110">
        <f t="shared" si="9"/>
        <v>0.23900000000000002</v>
      </c>
      <c r="C280" s="110">
        <f t="shared" si="10"/>
        <v>1402691</v>
      </c>
    </row>
    <row r="281" spans="1:3" x14ac:dyDescent="0.25">
      <c r="A281" s="110">
        <f t="shared" si="9"/>
        <v>0.24</v>
      </c>
      <c r="C281" s="110">
        <f t="shared" si="10"/>
        <v>1408560</v>
      </c>
    </row>
    <row r="282" spans="1:3" x14ac:dyDescent="0.25">
      <c r="A282" s="110">
        <f t="shared" si="9"/>
        <v>0.24099999999999999</v>
      </c>
      <c r="C282" s="110">
        <f t="shared" si="10"/>
        <v>1414429</v>
      </c>
    </row>
    <row r="283" spans="1:3" x14ac:dyDescent="0.25">
      <c r="A283" s="110">
        <f t="shared" si="9"/>
        <v>0.24199999999999999</v>
      </c>
      <c r="C283" s="110">
        <f t="shared" si="10"/>
        <v>1420298</v>
      </c>
    </row>
    <row r="284" spans="1:3" x14ac:dyDescent="0.25">
      <c r="A284" s="110">
        <f t="shared" si="9"/>
        <v>0.24299999999999999</v>
      </c>
      <c r="C284" s="110">
        <f t="shared" si="10"/>
        <v>1426167</v>
      </c>
    </row>
    <row r="285" spans="1:3" x14ac:dyDescent="0.25">
      <c r="A285" s="110">
        <f t="shared" si="9"/>
        <v>0.24399999999999999</v>
      </c>
      <c r="C285" s="110">
        <f t="shared" si="10"/>
        <v>1432036</v>
      </c>
    </row>
    <row r="286" spans="1:3" x14ac:dyDescent="0.25">
      <c r="A286" s="110">
        <f t="shared" si="9"/>
        <v>0.245</v>
      </c>
      <c r="C286" s="110">
        <f t="shared" si="10"/>
        <v>1437905</v>
      </c>
    </row>
    <row r="287" spans="1:3" x14ac:dyDescent="0.25">
      <c r="A287" s="110">
        <f t="shared" si="9"/>
        <v>0.246</v>
      </c>
      <c r="C287" s="110">
        <f t="shared" si="10"/>
        <v>1443774</v>
      </c>
    </row>
    <row r="288" spans="1:3" x14ac:dyDescent="0.25">
      <c r="A288" s="110">
        <f t="shared" si="9"/>
        <v>0.247</v>
      </c>
      <c r="C288" s="110">
        <f t="shared" si="10"/>
        <v>1449643</v>
      </c>
    </row>
    <row r="289" spans="1:3" x14ac:dyDescent="0.25">
      <c r="A289" s="110">
        <f t="shared" si="9"/>
        <v>0.248</v>
      </c>
      <c r="C289" s="110">
        <f t="shared" si="10"/>
        <v>1455512</v>
      </c>
    </row>
    <row r="290" spans="1:3" x14ac:dyDescent="0.25">
      <c r="A290" s="110">
        <f t="shared" si="9"/>
        <v>0.249</v>
      </c>
      <c r="C290" s="110">
        <f t="shared" si="10"/>
        <v>1461381</v>
      </c>
    </row>
    <row r="291" spans="1:3" x14ac:dyDescent="0.25">
      <c r="A291" s="110">
        <f t="shared" si="9"/>
        <v>0.25</v>
      </c>
      <c r="C291" s="110">
        <f t="shared" si="10"/>
        <v>1467250</v>
      </c>
    </row>
    <row r="292" spans="1:3" x14ac:dyDescent="0.25">
      <c r="A292" s="110">
        <f t="shared" si="9"/>
        <v>0.251</v>
      </c>
      <c r="C292" s="110">
        <f t="shared" si="10"/>
        <v>1473119</v>
      </c>
    </row>
    <row r="293" spans="1:3" x14ac:dyDescent="0.25">
      <c r="A293" s="110">
        <f t="shared" si="9"/>
        <v>0.252</v>
      </c>
      <c r="C293" s="110">
        <f t="shared" si="10"/>
        <v>1478988</v>
      </c>
    </row>
    <row r="294" spans="1:3" x14ac:dyDescent="0.25">
      <c r="A294" s="110">
        <f t="shared" si="9"/>
        <v>0.253</v>
      </c>
      <c r="C294" s="110">
        <f t="shared" si="10"/>
        <v>1484857</v>
      </c>
    </row>
    <row r="295" spans="1:3" x14ac:dyDescent="0.25">
      <c r="A295" s="110">
        <f t="shared" si="9"/>
        <v>0.254</v>
      </c>
      <c r="C295" s="110">
        <f t="shared" si="10"/>
        <v>1490726</v>
      </c>
    </row>
    <row r="296" spans="1:3" x14ac:dyDescent="0.25">
      <c r="A296" s="110">
        <f t="shared" si="9"/>
        <v>0.255</v>
      </c>
      <c r="C296" s="110">
        <f t="shared" si="10"/>
        <v>1496595</v>
      </c>
    </row>
    <row r="297" spans="1:3" x14ac:dyDescent="0.25">
      <c r="A297" s="110">
        <f t="shared" si="9"/>
        <v>0.25600000000000001</v>
      </c>
      <c r="C297" s="110">
        <f t="shared" si="10"/>
        <v>1502464</v>
      </c>
    </row>
    <row r="298" spans="1:3" x14ac:dyDescent="0.25">
      <c r="A298" s="110">
        <f t="shared" si="9"/>
        <v>0.25700000000000001</v>
      </c>
      <c r="C298" s="110">
        <f t="shared" si="10"/>
        <v>1508333</v>
      </c>
    </row>
    <row r="299" spans="1:3" x14ac:dyDescent="0.25">
      <c r="A299" s="110">
        <f t="shared" ref="A299:A362" si="11">(ROW()-41)*0.001</f>
        <v>0.25800000000000001</v>
      </c>
      <c r="C299" s="110">
        <f t="shared" ref="C299:C362" si="12">IF(((ROW()-41)*5869)&lt;B$14,C298+5869,C298-5869)</f>
        <v>1514202</v>
      </c>
    </row>
    <row r="300" spans="1:3" x14ac:dyDescent="0.25">
      <c r="A300" s="110">
        <f t="shared" si="11"/>
        <v>0.25900000000000001</v>
      </c>
      <c r="C300" s="110">
        <f t="shared" si="12"/>
        <v>1520071</v>
      </c>
    </row>
    <row r="301" spans="1:3" x14ac:dyDescent="0.25">
      <c r="A301" s="110">
        <f t="shared" si="11"/>
        <v>0.26</v>
      </c>
      <c r="C301" s="110">
        <f t="shared" si="12"/>
        <v>1525940</v>
      </c>
    </row>
    <row r="302" spans="1:3" x14ac:dyDescent="0.25">
      <c r="A302" s="110">
        <f t="shared" si="11"/>
        <v>0.26100000000000001</v>
      </c>
      <c r="C302" s="110">
        <f t="shared" si="12"/>
        <v>1531809</v>
      </c>
    </row>
    <row r="303" spans="1:3" x14ac:dyDescent="0.25">
      <c r="A303" s="110">
        <f t="shared" si="11"/>
        <v>0.26200000000000001</v>
      </c>
      <c r="C303" s="110">
        <f t="shared" si="12"/>
        <v>1537678</v>
      </c>
    </row>
    <row r="304" spans="1:3" x14ac:dyDescent="0.25">
      <c r="A304" s="110">
        <f t="shared" si="11"/>
        <v>0.26300000000000001</v>
      </c>
      <c r="C304" s="110">
        <f t="shared" si="12"/>
        <v>1543547</v>
      </c>
    </row>
    <row r="305" spans="1:3" x14ac:dyDescent="0.25">
      <c r="A305" s="110">
        <f t="shared" si="11"/>
        <v>0.26400000000000001</v>
      </c>
      <c r="C305" s="110">
        <f t="shared" si="12"/>
        <v>1549416</v>
      </c>
    </row>
    <row r="306" spans="1:3" x14ac:dyDescent="0.25">
      <c r="A306" s="110">
        <f t="shared" si="11"/>
        <v>0.26500000000000001</v>
      </c>
      <c r="C306" s="110">
        <f t="shared" si="12"/>
        <v>1555285</v>
      </c>
    </row>
    <row r="307" spans="1:3" x14ac:dyDescent="0.25">
      <c r="A307" s="110">
        <f t="shared" si="11"/>
        <v>0.26600000000000001</v>
      </c>
      <c r="C307" s="110">
        <f t="shared" si="12"/>
        <v>1561154</v>
      </c>
    </row>
    <row r="308" spans="1:3" x14ac:dyDescent="0.25">
      <c r="A308" s="110">
        <f t="shared" si="11"/>
        <v>0.26700000000000002</v>
      </c>
      <c r="C308" s="110">
        <f t="shared" si="12"/>
        <v>1567023</v>
      </c>
    </row>
    <row r="309" spans="1:3" x14ac:dyDescent="0.25">
      <c r="A309" s="110">
        <f t="shared" si="11"/>
        <v>0.26800000000000002</v>
      </c>
      <c r="C309" s="110">
        <f t="shared" si="12"/>
        <v>1572892</v>
      </c>
    </row>
    <row r="310" spans="1:3" x14ac:dyDescent="0.25">
      <c r="A310" s="110">
        <f t="shared" si="11"/>
        <v>0.26900000000000002</v>
      </c>
      <c r="C310" s="110">
        <f t="shared" si="12"/>
        <v>1578761</v>
      </c>
    </row>
    <row r="311" spans="1:3" x14ac:dyDescent="0.25">
      <c r="A311" s="110">
        <f t="shared" si="11"/>
        <v>0.27</v>
      </c>
      <c r="C311" s="110">
        <f t="shared" si="12"/>
        <v>1584630</v>
      </c>
    </row>
    <row r="312" spans="1:3" x14ac:dyDescent="0.25">
      <c r="A312" s="110">
        <f t="shared" si="11"/>
        <v>0.27100000000000002</v>
      </c>
      <c r="C312" s="110">
        <f t="shared" si="12"/>
        <v>1590499</v>
      </c>
    </row>
    <row r="313" spans="1:3" x14ac:dyDescent="0.25">
      <c r="A313" s="110">
        <f t="shared" si="11"/>
        <v>0.27200000000000002</v>
      </c>
      <c r="C313" s="110">
        <f t="shared" si="12"/>
        <v>1596368</v>
      </c>
    </row>
    <row r="314" spans="1:3" x14ac:dyDescent="0.25">
      <c r="A314" s="110">
        <f t="shared" si="11"/>
        <v>0.27300000000000002</v>
      </c>
      <c r="C314" s="110">
        <f t="shared" si="12"/>
        <v>1602237</v>
      </c>
    </row>
    <row r="315" spans="1:3" x14ac:dyDescent="0.25">
      <c r="A315" s="110">
        <f t="shared" si="11"/>
        <v>0.27400000000000002</v>
      </c>
      <c r="C315" s="110">
        <f t="shared" si="12"/>
        <v>1608106</v>
      </c>
    </row>
    <row r="316" spans="1:3" x14ac:dyDescent="0.25">
      <c r="A316" s="110">
        <f t="shared" si="11"/>
        <v>0.27500000000000002</v>
      </c>
      <c r="C316" s="110">
        <f t="shared" si="12"/>
        <v>1613975</v>
      </c>
    </row>
    <row r="317" spans="1:3" x14ac:dyDescent="0.25">
      <c r="A317" s="110">
        <f t="shared" si="11"/>
        <v>0.27600000000000002</v>
      </c>
      <c r="C317" s="110">
        <f t="shared" si="12"/>
        <v>1619844</v>
      </c>
    </row>
    <row r="318" spans="1:3" x14ac:dyDescent="0.25">
      <c r="A318" s="110">
        <f t="shared" si="11"/>
        <v>0.27700000000000002</v>
      </c>
      <c r="C318" s="110">
        <f t="shared" si="12"/>
        <v>1625713</v>
      </c>
    </row>
    <row r="319" spans="1:3" x14ac:dyDescent="0.25">
      <c r="A319" s="110">
        <f t="shared" si="11"/>
        <v>0.27800000000000002</v>
      </c>
      <c r="C319" s="110">
        <f t="shared" si="12"/>
        <v>1631582</v>
      </c>
    </row>
    <row r="320" spans="1:3" x14ac:dyDescent="0.25">
      <c r="A320" s="110">
        <f t="shared" si="11"/>
        <v>0.27900000000000003</v>
      </c>
      <c r="C320" s="110">
        <f t="shared" si="12"/>
        <v>1637451</v>
      </c>
    </row>
    <row r="321" spans="1:3" x14ac:dyDescent="0.25">
      <c r="A321" s="110">
        <f t="shared" si="11"/>
        <v>0.28000000000000003</v>
      </c>
      <c r="C321" s="110">
        <f t="shared" si="12"/>
        <v>1643320</v>
      </c>
    </row>
    <row r="322" spans="1:3" x14ac:dyDescent="0.25">
      <c r="A322" s="110">
        <f t="shared" si="11"/>
        <v>0.28100000000000003</v>
      </c>
      <c r="C322" s="110">
        <f t="shared" si="12"/>
        <v>1649189</v>
      </c>
    </row>
    <row r="323" spans="1:3" x14ac:dyDescent="0.25">
      <c r="A323" s="110">
        <f t="shared" si="11"/>
        <v>0.28200000000000003</v>
      </c>
      <c r="C323" s="110">
        <f t="shared" si="12"/>
        <v>1655058</v>
      </c>
    </row>
    <row r="324" spans="1:3" x14ac:dyDescent="0.25">
      <c r="A324" s="110">
        <f t="shared" si="11"/>
        <v>0.28300000000000003</v>
      </c>
      <c r="C324" s="110">
        <f t="shared" si="12"/>
        <v>1660927</v>
      </c>
    </row>
    <row r="325" spans="1:3" x14ac:dyDescent="0.25">
      <c r="A325" s="110">
        <f t="shared" si="11"/>
        <v>0.28400000000000003</v>
      </c>
      <c r="C325" s="110">
        <f t="shared" si="12"/>
        <v>1666796</v>
      </c>
    </row>
    <row r="326" spans="1:3" x14ac:dyDescent="0.25">
      <c r="A326" s="110">
        <f t="shared" si="11"/>
        <v>0.28500000000000003</v>
      </c>
      <c r="C326" s="110">
        <f t="shared" si="12"/>
        <v>1672665</v>
      </c>
    </row>
    <row r="327" spans="1:3" x14ac:dyDescent="0.25">
      <c r="A327" s="110">
        <f t="shared" si="11"/>
        <v>0.28600000000000003</v>
      </c>
      <c r="C327" s="110">
        <f t="shared" si="12"/>
        <v>1678534</v>
      </c>
    </row>
    <row r="328" spans="1:3" x14ac:dyDescent="0.25">
      <c r="A328" s="110">
        <f t="shared" si="11"/>
        <v>0.28700000000000003</v>
      </c>
      <c r="C328" s="110">
        <f t="shared" si="12"/>
        <v>1684403</v>
      </c>
    </row>
    <row r="329" spans="1:3" x14ac:dyDescent="0.25">
      <c r="A329" s="110">
        <f t="shared" si="11"/>
        <v>0.28800000000000003</v>
      </c>
      <c r="C329" s="110">
        <f t="shared" si="12"/>
        <v>1690272</v>
      </c>
    </row>
    <row r="330" spans="1:3" x14ac:dyDescent="0.25">
      <c r="A330" s="110">
        <f t="shared" si="11"/>
        <v>0.28899999999999998</v>
      </c>
      <c r="C330" s="110">
        <f t="shared" si="12"/>
        <v>1696141</v>
      </c>
    </row>
    <row r="331" spans="1:3" x14ac:dyDescent="0.25">
      <c r="A331" s="110">
        <f t="shared" si="11"/>
        <v>0.28999999999999998</v>
      </c>
      <c r="C331" s="110">
        <f t="shared" si="12"/>
        <v>1702010</v>
      </c>
    </row>
    <row r="332" spans="1:3" x14ac:dyDescent="0.25">
      <c r="A332" s="110">
        <f t="shared" si="11"/>
        <v>0.29099999999999998</v>
      </c>
      <c r="C332" s="110">
        <f t="shared" si="12"/>
        <v>1707879</v>
      </c>
    </row>
    <row r="333" spans="1:3" x14ac:dyDescent="0.25">
      <c r="A333" s="110">
        <f t="shared" si="11"/>
        <v>0.29199999999999998</v>
      </c>
      <c r="C333" s="110">
        <f t="shared" si="12"/>
        <v>1713748</v>
      </c>
    </row>
    <row r="334" spans="1:3" x14ac:dyDescent="0.25">
      <c r="A334" s="110">
        <f t="shared" si="11"/>
        <v>0.29299999999999998</v>
      </c>
      <c r="C334" s="110">
        <f t="shared" si="12"/>
        <v>1719617</v>
      </c>
    </row>
    <row r="335" spans="1:3" x14ac:dyDescent="0.25">
      <c r="A335" s="110">
        <f t="shared" si="11"/>
        <v>0.29399999999999998</v>
      </c>
      <c r="C335" s="110">
        <f t="shared" si="12"/>
        <v>1725486</v>
      </c>
    </row>
    <row r="336" spans="1:3" x14ac:dyDescent="0.25">
      <c r="A336" s="110">
        <f t="shared" si="11"/>
        <v>0.29499999999999998</v>
      </c>
      <c r="C336" s="110">
        <f t="shared" si="12"/>
        <v>1731355</v>
      </c>
    </row>
    <row r="337" spans="1:3" x14ac:dyDescent="0.25">
      <c r="A337" s="110">
        <f t="shared" si="11"/>
        <v>0.29599999999999999</v>
      </c>
      <c r="C337" s="110">
        <f t="shared" si="12"/>
        <v>1737224</v>
      </c>
    </row>
    <row r="338" spans="1:3" x14ac:dyDescent="0.25">
      <c r="A338" s="110">
        <f t="shared" si="11"/>
        <v>0.29699999999999999</v>
      </c>
      <c r="C338" s="110">
        <f t="shared" si="12"/>
        <v>1743093</v>
      </c>
    </row>
    <row r="339" spans="1:3" x14ac:dyDescent="0.25">
      <c r="A339" s="110">
        <f t="shared" si="11"/>
        <v>0.29799999999999999</v>
      </c>
      <c r="C339" s="110">
        <f t="shared" si="12"/>
        <v>1748962</v>
      </c>
    </row>
    <row r="340" spans="1:3" x14ac:dyDescent="0.25">
      <c r="A340" s="110">
        <f t="shared" si="11"/>
        <v>0.29899999999999999</v>
      </c>
      <c r="C340" s="110">
        <f t="shared" si="12"/>
        <v>1754831</v>
      </c>
    </row>
    <row r="341" spans="1:3" x14ac:dyDescent="0.25">
      <c r="A341" s="110">
        <f t="shared" si="11"/>
        <v>0.3</v>
      </c>
      <c r="C341" s="110">
        <f t="shared" si="12"/>
        <v>1760700</v>
      </c>
    </row>
    <row r="342" spans="1:3" x14ac:dyDescent="0.25">
      <c r="A342" s="110">
        <f t="shared" si="11"/>
        <v>0.30099999999999999</v>
      </c>
      <c r="C342" s="110">
        <f t="shared" si="12"/>
        <v>1766569</v>
      </c>
    </row>
    <row r="343" spans="1:3" x14ac:dyDescent="0.25">
      <c r="A343" s="110">
        <f t="shared" si="11"/>
        <v>0.30199999999999999</v>
      </c>
      <c r="C343" s="110">
        <f t="shared" si="12"/>
        <v>1772438</v>
      </c>
    </row>
    <row r="344" spans="1:3" x14ac:dyDescent="0.25">
      <c r="A344" s="110">
        <f t="shared" si="11"/>
        <v>0.30299999999999999</v>
      </c>
      <c r="C344" s="110">
        <f t="shared" si="12"/>
        <v>1778307</v>
      </c>
    </row>
    <row r="345" spans="1:3" x14ac:dyDescent="0.25">
      <c r="A345" s="110">
        <f t="shared" si="11"/>
        <v>0.30399999999999999</v>
      </c>
      <c r="C345" s="110">
        <f t="shared" si="12"/>
        <v>1784176</v>
      </c>
    </row>
    <row r="346" spans="1:3" x14ac:dyDescent="0.25">
      <c r="A346" s="110">
        <f t="shared" si="11"/>
        <v>0.30499999999999999</v>
      </c>
      <c r="C346" s="110">
        <f t="shared" si="12"/>
        <v>1790045</v>
      </c>
    </row>
    <row r="347" spans="1:3" x14ac:dyDescent="0.25">
      <c r="A347" s="110">
        <f t="shared" si="11"/>
        <v>0.30599999999999999</v>
      </c>
      <c r="C347" s="110">
        <f t="shared" si="12"/>
        <v>1795914</v>
      </c>
    </row>
    <row r="348" spans="1:3" x14ac:dyDescent="0.25">
      <c r="A348" s="110">
        <f t="shared" si="11"/>
        <v>0.307</v>
      </c>
      <c r="C348" s="110">
        <f t="shared" si="12"/>
        <v>1801783</v>
      </c>
    </row>
    <row r="349" spans="1:3" x14ac:dyDescent="0.25">
      <c r="A349" s="110">
        <f t="shared" si="11"/>
        <v>0.308</v>
      </c>
      <c r="C349" s="110">
        <f t="shared" si="12"/>
        <v>1807652</v>
      </c>
    </row>
    <row r="350" spans="1:3" x14ac:dyDescent="0.25">
      <c r="A350" s="110">
        <f t="shared" si="11"/>
        <v>0.309</v>
      </c>
      <c r="C350" s="110">
        <f t="shared" si="12"/>
        <v>1813521</v>
      </c>
    </row>
    <row r="351" spans="1:3" x14ac:dyDescent="0.25">
      <c r="A351" s="110">
        <f t="shared" si="11"/>
        <v>0.31</v>
      </c>
      <c r="C351" s="110">
        <f t="shared" si="12"/>
        <v>1819390</v>
      </c>
    </row>
    <row r="352" spans="1:3" x14ac:dyDescent="0.25">
      <c r="A352" s="110">
        <f t="shared" si="11"/>
        <v>0.311</v>
      </c>
      <c r="C352" s="110">
        <f t="shared" si="12"/>
        <v>1825259</v>
      </c>
    </row>
    <row r="353" spans="1:3" x14ac:dyDescent="0.25">
      <c r="A353" s="110">
        <f t="shared" si="11"/>
        <v>0.312</v>
      </c>
      <c r="C353" s="110">
        <f t="shared" si="12"/>
        <v>1831128</v>
      </c>
    </row>
    <row r="354" spans="1:3" x14ac:dyDescent="0.25">
      <c r="A354" s="110">
        <f t="shared" si="11"/>
        <v>0.313</v>
      </c>
      <c r="C354" s="110">
        <f t="shared" si="12"/>
        <v>1836997</v>
      </c>
    </row>
    <row r="355" spans="1:3" x14ac:dyDescent="0.25">
      <c r="A355" s="110">
        <f t="shared" si="11"/>
        <v>0.314</v>
      </c>
      <c r="C355" s="110">
        <f t="shared" si="12"/>
        <v>1842866</v>
      </c>
    </row>
    <row r="356" spans="1:3" x14ac:dyDescent="0.25">
      <c r="A356" s="110">
        <f t="shared" si="11"/>
        <v>0.315</v>
      </c>
      <c r="C356" s="110">
        <f t="shared" si="12"/>
        <v>1848735</v>
      </c>
    </row>
    <row r="357" spans="1:3" x14ac:dyDescent="0.25">
      <c r="A357" s="110">
        <f t="shared" si="11"/>
        <v>0.316</v>
      </c>
      <c r="C357" s="110">
        <f t="shared" si="12"/>
        <v>1854604</v>
      </c>
    </row>
    <row r="358" spans="1:3" x14ac:dyDescent="0.25">
      <c r="A358" s="110">
        <f t="shared" si="11"/>
        <v>0.317</v>
      </c>
      <c r="C358" s="110">
        <f t="shared" si="12"/>
        <v>1860473</v>
      </c>
    </row>
    <row r="359" spans="1:3" x14ac:dyDescent="0.25">
      <c r="A359" s="110">
        <f t="shared" si="11"/>
        <v>0.318</v>
      </c>
      <c r="C359" s="110">
        <f t="shared" si="12"/>
        <v>1866342</v>
      </c>
    </row>
    <row r="360" spans="1:3" x14ac:dyDescent="0.25">
      <c r="A360" s="110">
        <f t="shared" si="11"/>
        <v>0.31900000000000001</v>
      </c>
      <c r="C360" s="110">
        <f t="shared" si="12"/>
        <v>1872211</v>
      </c>
    </row>
    <row r="361" spans="1:3" x14ac:dyDescent="0.25">
      <c r="A361" s="110">
        <f t="shared" si="11"/>
        <v>0.32</v>
      </c>
      <c r="C361" s="110">
        <f t="shared" si="12"/>
        <v>1878080</v>
      </c>
    </row>
    <row r="362" spans="1:3" x14ac:dyDescent="0.25">
      <c r="A362" s="110">
        <f t="shared" si="11"/>
        <v>0.32100000000000001</v>
      </c>
      <c r="C362" s="110">
        <f t="shared" si="12"/>
        <v>1883949</v>
      </c>
    </row>
    <row r="363" spans="1:3" x14ac:dyDescent="0.25">
      <c r="A363" s="110">
        <f t="shared" ref="A363:A426" si="13">(ROW()-41)*0.001</f>
        <v>0.32200000000000001</v>
      </c>
      <c r="C363" s="110">
        <f t="shared" ref="C363:C426" si="14">IF(((ROW()-41)*5869)&lt;B$14,C362+5869,C362-5869)</f>
        <v>1889818</v>
      </c>
    </row>
    <row r="364" spans="1:3" x14ac:dyDescent="0.25">
      <c r="A364" s="110">
        <f t="shared" si="13"/>
        <v>0.32300000000000001</v>
      </c>
      <c r="C364" s="110">
        <f t="shared" si="14"/>
        <v>1895687</v>
      </c>
    </row>
    <row r="365" spans="1:3" x14ac:dyDescent="0.25">
      <c r="A365" s="110">
        <f t="shared" si="13"/>
        <v>0.32400000000000001</v>
      </c>
      <c r="C365" s="110">
        <f t="shared" si="14"/>
        <v>1901556</v>
      </c>
    </row>
    <row r="366" spans="1:3" x14ac:dyDescent="0.25">
      <c r="A366" s="110">
        <f t="shared" si="13"/>
        <v>0.32500000000000001</v>
      </c>
      <c r="C366" s="110">
        <f t="shared" si="14"/>
        <v>1907425</v>
      </c>
    </row>
    <row r="367" spans="1:3" x14ac:dyDescent="0.25">
      <c r="A367" s="110">
        <f t="shared" si="13"/>
        <v>0.32600000000000001</v>
      </c>
      <c r="C367" s="110">
        <f t="shared" si="14"/>
        <v>1913294</v>
      </c>
    </row>
    <row r="368" spans="1:3" x14ac:dyDescent="0.25">
      <c r="A368" s="110">
        <f t="shared" si="13"/>
        <v>0.32700000000000001</v>
      </c>
      <c r="C368" s="110">
        <f t="shared" si="14"/>
        <v>1919163</v>
      </c>
    </row>
    <row r="369" spans="1:3" x14ac:dyDescent="0.25">
      <c r="A369" s="110">
        <f t="shared" si="13"/>
        <v>0.32800000000000001</v>
      </c>
      <c r="C369" s="110">
        <f t="shared" si="14"/>
        <v>1925032</v>
      </c>
    </row>
    <row r="370" spans="1:3" x14ac:dyDescent="0.25">
      <c r="A370" s="110">
        <f t="shared" si="13"/>
        <v>0.32900000000000001</v>
      </c>
      <c r="C370" s="110">
        <f t="shared" si="14"/>
        <v>1930901</v>
      </c>
    </row>
    <row r="371" spans="1:3" x14ac:dyDescent="0.25">
      <c r="A371" s="110">
        <f t="shared" si="13"/>
        <v>0.33</v>
      </c>
      <c r="C371" s="110">
        <f t="shared" si="14"/>
        <v>1936770</v>
      </c>
    </row>
    <row r="372" spans="1:3" x14ac:dyDescent="0.25">
      <c r="A372" s="110">
        <f t="shared" si="13"/>
        <v>0.33100000000000002</v>
      </c>
      <c r="C372" s="110">
        <f t="shared" si="14"/>
        <v>1942639</v>
      </c>
    </row>
    <row r="373" spans="1:3" x14ac:dyDescent="0.25">
      <c r="A373" s="110">
        <f t="shared" si="13"/>
        <v>0.33200000000000002</v>
      </c>
      <c r="C373" s="110">
        <f t="shared" si="14"/>
        <v>1948508</v>
      </c>
    </row>
    <row r="374" spans="1:3" x14ac:dyDescent="0.25">
      <c r="A374" s="110">
        <f t="shared" si="13"/>
        <v>0.33300000000000002</v>
      </c>
      <c r="C374" s="110">
        <f t="shared" si="14"/>
        <v>1954377</v>
      </c>
    </row>
    <row r="375" spans="1:3" x14ac:dyDescent="0.25">
      <c r="A375" s="110">
        <f t="shared" si="13"/>
        <v>0.33400000000000002</v>
      </c>
      <c r="C375" s="110">
        <f t="shared" si="14"/>
        <v>1960246</v>
      </c>
    </row>
    <row r="376" spans="1:3" x14ac:dyDescent="0.25">
      <c r="A376" s="110">
        <f t="shared" si="13"/>
        <v>0.33500000000000002</v>
      </c>
      <c r="C376" s="110">
        <f t="shared" si="14"/>
        <v>1966115</v>
      </c>
    </row>
    <row r="377" spans="1:3" x14ac:dyDescent="0.25">
      <c r="A377" s="110">
        <f t="shared" si="13"/>
        <v>0.33600000000000002</v>
      </c>
      <c r="C377" s="110">
        <f t="shared" si="14"/>
        <v>1971984</v>
      </c>
    </row>
    <row r="378" spans="1:3" x14ac:dyDescent="0.25">
      <c r="A378" s="110">
        <f t="shared" si="13"/>
        <v>0.33700000000000002</v>
      </c>
      <c r="C378" s="110">
        <f t="shared" si="14"/>
        <v>1977853</v>
      </c>
    </row>
    <row r="379" spans="1:3" x14ac:dyDescent="0.25">
      <c r="A379" s="110">
        <f t="shared" si="13"/>
        <v>0.33800000000000002</v>
      </c>
      <c r="C379" s="110">
        <f t="shared" si="14"/>
        <v>1983722</v>
      </c>
    </row>
    <row r="380" spans="1:3" x14ac:dyDescent="0.25">
      <c r="A380" s="110">
        <f t="shared" si="13"/>
        <v>0.33900000000000002</v>
      </c>
      <c r="C380" s="110">
        <f t="shared" si="14"/>
        <v>1989591</v>
      </c>
    </row>
    <row r="381" spans="1:3" x14ac:dyDescent="0.25">
      <c r="A381" s="110">
        <f t="shared" si="13"/>
        <v>0.34</v>
      </c>
      <c r="C381" s="110">
        <f t="shared" si="14"/>
        <v>1995460</v>
      </c>
    </row>
    <row r="382" spans="1:3" x14ac:dyDescent="0.25">
      <c r="A382" s="110">
        <f t="shared" si="13"/>
        <v>0.34100000000000003</v>
      </c>
      <c r="C382" s="110">
        <f t="shared" si="14"/>
        <v>2001329</v>
      </c>
    </row>
    <row r="383" spans="1:3" x14ac:dyDescent="0.25">
      <c r="A383" s="110">
        <f t="shared" si="13"/>
        <v>0.34200000000000003</v>
      </c>
      <c r="C383" s="110">
        <f t="shared" si="14"/>
        <v>2007198</v>
      </c>
    </row>
    <row r="384" spans="1:3" x14ac:dyDescent="0.25">
      <c r="A384" s="110">
        <f t="shared" si="13"/>
        <v>0.34300000000000003</v>
      </c>
      <c r="C384" s="110">
        <f t="shared" si="14"/>
        <v>2013067</v>
      </c>
    </row>
    <row r="385" spans="1:3" x14ac:dyDescent="0.25">
      <c r="A385" s="110">
        <f t="shared" si="13"/>
        <v>0.34400000000000003</v>
      </c>
      <c r="C385" s="110">
        <f t="shared" si="14"/>
        <v>2018936</v>
      </c>
    </row>
    <row r="386" spans="1:3" x14ac:dyDescent="0.25">
      <c r="A386" s="110">
        <f t="shared" si="13"/>
        <v>0.34500000000000003</v>
      </c>
      <c r="C386" s="110">
        <f t="shared" si="14"/>
        <v>2024805</v>
      </c>
    </row>
    <row r="387" spans="1:3" x14ac:dyDescent="0.25">
      <c r="A387" s="110">
        <f t="shared" si="13"/>
        <v>0.34600000000000003</v>
      </c>
      <c r="C387" s="110">
        <f t="shared" si="14"/>
        <v>2030674</v>
      </c>
    </row>
    <row r="388" spans="1:3" x14ac:dyDescent="0.25">
      <c r="A388" s="110">
        <f t="shared" si="13"/>
        <v>0.34700000000000003</v>
      </c>
      <c r="C388" s="110">
        <f t="shared" si="14"/>
        <v>2036543</v>
      </c>
    </row>
    <row r="389" spans="1:3" x14ac:dyDescent="0.25">
      <c r="A389" s="110">
        <f t="shared" si="13"/>
        <v>0.34800000000000003</v>
      </c>
      <c r="C389" s="110">
        <f t="shared" si="14"/>
        <v>2042412</v>
      </c>
    </row>
    <row r="390" spans="1:3" x14ac:dyDescent="0.25">
      <c r="A390" s="110">
        <f t="shared" si="13"/>
        <v>0.34900000000000003</v>
      </c>
      <c r="C390" s="110">
        <f t="shared" si="14"/>
        <v>2048281</v>
      </c>
    </row>
    <row r="391" spans="1:3" x14ac:dyDescent="0.25">
      <c r="A391" s="110">
        <f t="shared" si="13"/>
        <v>0.35000000000000003</v>
      </c>
      <c r="C391" s="110">
        <f t="shared" si="14"/>
        <v>2054150</v>
      </c>
    </row>
    <row r="392" spans="1:3" x14ac:dyDescent="0.25">
      <c r="A392" s="110">
        <f t="shared" si="13"/>
        <v>0.35100000000000003</v>
      </c>
      <c r="C392" s="110">
        <f t="shared" si="14"/>
        <v>2060019</v>
      </c>
    </row>
    <row r="393" spans="1:3" x14ac:dyDescent="0.25">
      <c r="A393" s="110">
        <f t="shared" si="13"/>
        <v>0.35199999999999998</v>
      </c>
      <c r="C393" s="110">
        <f t="shared" si="14"/>
        <v>2065888</v>
      </c>
    </row>
    <row r="394" spans="1:3" x14ac:dyDescent="0.25">
      <c r="A394" s="110">
        <f t="shared" si="13"/>
        <v>0.35299999999999998</v>
      </c>
      <c r="C394" s="110">
        <f t="shared" si="14"/>
        <v>2071757</v>
      </c>
    </row>
    <row r="395" spans="1:3" x14ac:dyDescent="0.25">
      <c r="A395" s="110">
        <f t="shared" si="13"/>
        <v>0.35399999999999998</v>
      </c>
      <c r="C395" s="110">
        <f t="shared" si="14"/>
        <v>2077626</v>
      </c>
    </row>
    <row r="396" spans="1:3" x14ac:dyDescent="0.25">
      <c r="A396" s="110">
        <f t="shared" si="13"/>
        <v>0.35499999999999998</v>
      </c>
      <c r="C396" s="110">
        <f t="shared" si="14"/>
        <v>2083495</v>
      </c>
    </row>
    <row r="397" spans="1:3" x14ac:dyDescent="0.25">
      <c r="A397" s="110">
        <f t="shared" si="13"/>
        <v>0.35599999999999998</v>
      </c>
      <c r="C397" s="110">
        <f t="shared" si="14"/>
        <v>2089364</v>
      </c>
    </row>
    <row r="398" spans="1:3" x14ac:dyDescent="0.25">
      <c r="A398" s="110">
        <f t="shared" si="13"/>
        <v>0.35699999999999998</v>
      </c>
      <c r="C398" s="110">
        <f t="shared" si="14"/>
        <v>2095233</v>
      </c>
    </row>
    <row r="399" spans="1:3" x14ac:dyDescent="0.25">
      <c r="A399" s="110">
        <f t="shared" si="13"/>
        <v>0.35799999999999998</v>
      </c>
      <c r="C399" s="110">
        <f t="shared" si="14"/>
        <v>2101102</v>
      </c>
    </row>
    <row r="400" spans="1:3" x14ac:dyDescent="0.25">
      <c r="A400" s="110">
        <f t="shared" si="13"/>
        <v>0.35899999999999999</v>
      </c>
      <c r="C400" s="110">
        <f t="shared" si="14"/>
        <v>2106971</v>
      </c>
    </row>
    <row r="401" spans="1:3" x14ac:dyDescent="0.25">
      <c r="A401" s="110">
        <f t="shared" si="13"/>
        <v>0.36</v>
      </c>
      <c r="C401" s="110">
        <f t="shared" si="14"/>
        <v>2112840</v>
      </c>
    </row>
    <row r="402" spans="1:3" x14ac:dyDescent="0.25">
      <c r="A402" s="110">
        <f t="shared" si="13"/>
        <v>0.36099999999999999</v>
      </c>
      <c r="C402" s="110">
        <f t="shared" si="14"/>
        <v>2118709</v>
      </c>
    </row>
    <row r="403" spans="1:3" x14ac:dyDescent="0.25">
      <c r="A403" s="110">
        <f t="shared" si="13"/>
        <v>0.36199999999999999</v>
      </c>
      <c r="C403" s="110">
        <f t="shared" si="14"/>
        <v>2124578</v>
      </c>
    </row>
    <row r="404" spans="1:3" x14ac:dyDescent="0.25">
      <c r="A404" s="110">
        <f t="shared" si="13"/>
        <v>0.36299999999999999</v>
      </c>
      <c r="C404" s="110">
        <f t="shared" si="14"/>
        <v>2130447</v>
      </c>
    </row>
    <row r="405" spans="1:3" x14ac:dyDescent="0.25">
      <c r="A405" s="110">
        <f t="shared" si="13"/>
        <v>0.36399999999999999</v>
      </c>
      <c r="C405" s="110">
        <f t="shared" si="14"/>
        <v>2136316</v>
      </c>
    </row>
    <row r="406" spans="1:3" x14ac:dyDescent="0.25">
      <c r="A406" s="110">
        <f t="shared" si="13"/>
        <v>0.36499999999999999</v>
      </c>
      <c r="C406" s="110">
        <f t="shared" si="14"/>
        <v>2142185</v>
      </c>
    </row>
    <row r="407" spans="1:3" x14ac:dyDescent="0.25">
      <c r="A407" s="110">
        <f t="shared" si="13"/>
        <v>0.36599999999999999</v>
      </c>
      <c r="C407" s="110">
        <f t="shared" si="14"/>
        <v>2148054</v>
      </c>
    </row>
    <row r="408" spans="1:3" x14ac:dyDescent="0.25">
      <c r="A408" s="110">
        <f t="shared" si="13"/>
        <v>0.36699999999999999</v>
      </c>
      <c r="C408" s="110">
        <f t="shared" si="14"/>
        <v>2153923</v>
      </c>
    </row>
    <row r="409" spans="1:3" x14ac:dyDescent="0.25">
      <c r="A409" s="110">
        <f t="shared" si="13"/>
        <v>0.36799999999999999</v>
      </c>
      <c r="C409" s="110">
        <f t="shared" si="14"/>
        <v>2159792</v>
      </c>
    </row>
    <row r="410" spans="1:3" x14ac:dyDescent="0.25">
      <c r="A410" s="110">
        <f t="shared" si="13"/>
        <v>0.36899999999999999</v>
      </c>
      <c r="C410" s="110">
        <f t="shared" si="14"/>
        <v>2165661</v>
      </c>
    </row>
    <row r="411" spans="1:3" x14ac:dyDescent="0.25">
      <c r="A411" s="110">
        <f t="shared" si="13"/>
        <v>0.37</v>
      </c>
      <c r="C411" s="110">
        <f t="shared" si="14"/>
        <v>2171530</v>
      </c>
    </row>
    <row r="412" spans="1:3" x14ac:dyDescent="0.25">
      <c r="A412" s="110">
        <f t="shared" si="13"/>
        <v>0.371</v>
      </c>
      <c r="C412" s="110">
        <f t="shared" si="14"/>
        <v>2177399</v>
      </c>
    </row>
    <row r="413" spans="1:3" x14ac:dyDescent="0.25">
      <c r="A413" s="110">
        <f t="shared" si="13"/>
        <v>0.372</v>
      </c>
      <c r="C413" s="110">
        <f t="shared" si="14"/>
        <v>2183268</v>
      </c>
    </row>
    <row r="414" spans="1:3" x14ac:dyDescent="0.25">
      <c r="A414" s="110">
        <f t="shared" si="13"/>
        <v>0.373</v>
      </c>
      <c r="C414" s="110">
        <f t="shared" si="14"/>
        <v>2189137</v>
      </c>
    </row>
    <row r="415" spans="1:3" x14ac:dyDescent="0.25">
      <c r="A415" s="110">
        <f t="shared" si="13"/>
        <v>0.374</v>
      </c>
      <c r="C415" s="110">
        <f t="shared" si="14"/>
        <v>2195006</v>
      </c>
    </row>
    <row r="416" spans="1:3" x14ac:dyDescent="0.25">
      <c r="A416" s="110">
        <f t="shared" si="13"/>
        <v>0.375</v>
      </c>
      <c r="C416" s="110">
        <f t="shared" si="14"/>
        <v>2200875</v>
      </c>
    </row>
    <row r="417" spans="1:3" x14ac:dyDescent="0.25">
      <c r="A417" s="110">
        <f t="shared" si="13"/>
        <v>0.376</v>
      </c>
      <c r="C417" s="110">
        <f t="shared" si="14"/>
        <v>2206744</v>
      </c>
    </row>
    <row r="418" spans="1:3" x14ac:dyDescent="0.25">
      <c r="A418" s="110">
        <f t="shared" si="13"/>
        <v>0.377</v>
      </c>
      <c r="C418" s="110">
        <f t="shared" si="14"/>
        <v>2212613</v>
      </c>
    </row>
    <row r="419" spans="1:3" x14ac:dyDescent="0.25">
      <c r="A419" s="110">
        <f t="shared" si="13"/>
        <v>0.378</v>
      </c>
      <c r="C419" s="110">
        <f t="shared" si="14"/>
        <v>2218482</v>
      </c>
    </row>
    <row r="420" spans="1:3" x14ac:dyDescent="0.25">
      <c r="A420" s="110">
        <f t="shared" si="13"/>
        <v>0.379</v>
      </c>
      <c r="C420" s="110">
        <f t="shared" si="14"/>
        <v>2224351</v>
      </c>
    </row>
    <row r="421" spans="1:3" x14ac:dyDescent="0.25">
      <c r="A421" s="110">
        <f t="shared" si="13"/>
        <v>0.38</v>
      </c>
      <c r="C421" s="110">
        <f t="shared" si="14"/>
        <v>2230220</v>
      </c>
    </row>
    <row r="422" spans="1:3" x14ac:dyDescent="0.25">
      <c r="A422" s="110">
        <f t="shared" si="13"/>
        <v>0.38100000000000001</v>
      </c>
      <c r="C422" s="110">
        <f t="shared" si="14"/>
        <v>2236089</v>
      </c>
    </row>
    <row r="423" spans="1:3" x14ac:dyDescent="0.25">
      <c r="A423" s="110">
        <f t="shared" si="13"/>
        <v>0.38200000000000001</v>
      </c>
      <c r="C423" s="110">
        <f t="shared" si="14"/>
        <v>2241958</v>
      </c>
    </row>
    <row r="424" spans="1:3" x14ac:dyDescent="0.25">
      <c r="A424" s="110">
        <f t="shared" si="13"/>
        <v>0.38300000000000001</v>
      </c>
      <c r="C424" s="110">
        <f t="shared" si="14"/>
        <v>2247827</v>
      </c>
    </row>
    <row r="425" spans="1:3" x14ac:dyDescent="0.25">
      <c r="A425" s="110">
        <f t="shared" si="13"/>
        <v>0.38400000000000001</v>
      </c>
      <c r="C425" s="110">
        <f t="shared" si="14"/>
        <v>2253696</v>
      </c>
    </row>
    <row r="426" spans="1:3" x14ac:dyDescent="0.25">
      <c r="A426" s="110">
        <f t="shared" si="13"/>
        <v>0.38500000000000001</v>
      </c>
      <c r="C426" s="110">
        <f t="shared" si="14"/>
        <v>2259565</v>
      </c>
    </row>
    <row r="427" spans="1:3" x14ac:dyDescent="0.25">
      <c r="A427" s="110">
        <f t="shared" ref="A427:A490" si="15">(ROW()-41)*0.001</f>
        <v>0.38600000000000001</v>
      </c>
      <c r="C427" s="110">
        <f t="shared" ref="C427:C490" si="16">IF(((ROW()-41)*5869)&lt;B$14,C426+5869,C426-5869)</f>
        <v>2265434</v>
      </c>
    </row>
    <row r="428" spans="1:3" x14ac:dyDescent="0.25">
      <c r="A428" s="110">
        <f t="shared" si="15"/>
        <v>0.38700000000000001</v>
      </c>
      <c r="C428" s="110">
        <f t="shared" si="16"/>
        <v>2271303</v>
      </c>
    </row>
    <row r="429" spans="1:3" x14ac:dyDescent="0.25">
      <c r="A429" s="110">
        <f t="shared" si="15"/>
        <v>0.38800000000000001</v>
      </c>
      <c r="C429" s="110">
        <f t="shared" si="16"/>
        <v>2277172</v>
      </c>
    </row>
    <row r="430" spans="1:3" x14ac:dyDescent="0.25">
      <c r="A430" s="110">
        <f t="shared" si="15"/>
        <v>0.38900000000000001</v>
      </c>
      <c r="C430" s="110">
        <f t="shared" si="16"/>
        <v>2283041</v>
      </c>
    </row>
    <row r="431" spans="1:3" x14ac:dyDescent="0.25">
      <c r="A431" s="110">
        <f t="shared" si="15"/>
        <v>0.39</v>
      </c>
      <c r="C431" s="110">
        <f t="shared" si="16"/>
        <v>2288910</v>
      </c>
    </row>
    <row r="432" spans="1:3" x14ac:dyDescent="0.25">
      <c r="A432" s="110">
        <f t="shared" si="15"/>
        <v>0.39100000000000001</v>
      </c>
      <c r="C432" s="110">
        <f t="shared" si="16"/>
        <v>2294779</v>
      </c>
    </row>
    <row r="433" spans="1:3" x14ac:dyDescent="0.25">
      <c r="A433" s="110">
        <f t="shared" si="15"/>
        <v>0.39200000000000002</v>
      </c>
      <c r="C433" s="110">
        <f t="shared" si="16"/>
        <v>2300648</v>
      </c>
    </row>
    <row r="434" spans="1:3" x14ac:dyDescent="0.25">
      <c r="A434" s="110">
        <f t="shared" si="15"/>
        <v>0.39300000000000002</v>
      </c>
      <c r="C434" s="110">
        <f t="shared" si="16"/>
        <v>2306517</v>
      </c>
    </row>
    <row r="435" spans="1:3" x14ac:dyDescent="0.25">
      <c r="A435" s="110">
        <f t="shared" si="15"/>
        <v>0.39400000000000002</v>
      </c>
      <c r="C435" s="110">
        <f t="shared" si="16"/>
        <v>2312386</v>
      </c>
    </row>
    <row r="436" spans="1:3" x14ac:dyDescent="0.25">
      <c r="A436" s="110">
        <f t="shared" si="15"/>
        <v>0.39500000000000002</v>
      </c>
      <c r="C436" s="110">
        <f t="shared" si="16"/>
        <v>2318255</v>
      </c>
    </row>
    <row r="437" spans="1:3" x14ac:dyDescent="0.25">
      <c r="A437" s="110">
        <f t="shared" si="15"/>
        <v>0.39600000000000002</v>
      </c>
      <c r="C437" s="110">
        <f t="shared" si="16"/>
        <v>2324124</v>
      </c>
    </row>
    <row r="438" spans="1:3" x14ac:dyDescent="0.25">
      <c r="A438" s="110">
        <f t="shared" si="15"/>
        <v>0.39700000000000002</v>
      </c>
      <c r="C438" s="110">
        <f t="shared" si="16"/>
        <v>2329993</v>
      </c>
    </row>
    <row r="439" spans="1:3" x14ac:dyDescent="0.25">
      <c r="A439" s="110">
        <f t="shared" si="15"/>
        <v>0.39800000000000002</v>
      </c>
      <c r="C439" s="110">
        <f t="shared" si="16"/>
        <v>2335862</v>
      </c>
    </row>
    <row r="440" spans="1:3" x14ac:dyDescent="0.25">
      <c r="A440" s="110">
        <f t="shared" si="15"/>
        <v>0.39900000000000002</v>
      </c>
      <c r="C440" s="110">
        <f t="shared" si="16"/>
        <v>2341731</v>
      </c>
    </row>
    <row r="441" spans="1:3" x14ac:dyDescent="0.25">
      <c r="A441" s="110">
        <f t="shared" si="15"/>
        <v>0.4</v>
      </c>
      <c r="C441" s="110">
        <f t="shared" si="16"/>
        <v>2347600</v>
      </c>
    </row>
    <row r="442" spans="1:3" x14ac:dyDescent="0.25">
      <c r="A442" s="110">
        <f t="shared" si="15"/>
        <v>0.40100000000000002</v>
      </c>
      <c r="C442" s="110">
        <f t="shared" si="16"/>
        <v>2353469</v>
      </c>
    </row>
    <row r="443" spans="1:3" x14ac:dyDescent="0.25">
      <c r="A443" s="110">
        <f t="shared" si="15"/>
        <v>0.40200000000000002</v>
      </c>
      <c r="C443" s="110">
        <f t="shared" si="16"/>
        <v>2359338</v>
      </c>
    </row>
    <row r="444" spans="1:3" x14ac:dyDescent="0.25">
      <c r="A444" s="110">
        <f t="shared" si="15"/>
        <v>0.40300000000000002</v>
      </c>
      <c r="C444" s="110">
        <f t="shared" si="16"/>
        <v>2365207</v>
      </c>
    </row>
    <row r="445" spans="1:3" x14ac:dyDescent="0.25">
      <c r="A445" s="110">
        <f t="shared" si="15"/>
        <v>0.40400000000000003</v>
      </c>
      <c r="C445" s="110">
        <f t="shared" si="16"/>
        <v>2371076</v>
      </c>
    </row>
    <row r="446" spans="1:3" x14ac:dyDescent="0.25">
      <c r="A446" s="110">
        <f t="shared" si="15"/>
        <v>0.40500000000000003</v>
      </c>
      <c r="C446" s="110">
        <f t="shared" si="16"/>
        <v>2376945</v>
      </c>
    </row>
    <row r="447" spans="1:3" x14ac:dyDescent="0.25">
      <c r="A447" s="110">
        <f t="shared" si="15"/>
        <v>0.40600000000000003</v>
      </c>
      <c r="C447" s="110">
        <f t="shared" si="16"/>
        <v>2382814</v>
      </c>
    </row>
    <row r="448" spans="1:3" x14ac:dyDescent="0.25">
      <c r="A448" s="110">
        <f t="shared" si="15"/>
        <v>0.40700000000000003</v>
      </c>
      <c r="C448" s="110">
        <f t="shared" si="16"/>
        <v>2388683</v>
      </c>
    </row>
    <row r="449" spans="1:3" x14ac:dyDescent="0.25">
      <c r="A449" s="110">
        <f t="shared" si="15"/>
        <v>0.40800000000000003</v>
      </c>
      <c r="C449" s="110">
        <f t="shared" si="16"/>
        <v>2394552</v>
      </c>
    </row>
    <row r="450" spans="1:3" x14ac:dyDescent="0.25">
      <c r="A450" s="110">
        <f t="shared" si="15"/>
        <v>0.40900000000000003</v>
      </c>
      <c r="C450" s="110">
        <f t="shared" si="16"/>
        <v>2400421</v>
      </c>
    </row>
    <row r="451" spans="1:3" x14ac:dyDescent="0.25">
      <c r="A451" s="110">
        <f t="shared" si="15"/>
        <v>0.41000000000000003</v>
      </c>
      <c r="C451" s="110">
        <f t="shared" si="16"/>
        <v>2406290</v>
      </c>
    </row>
    <row r="452" spans="1:3" x14ac:dyDescent="0.25">
      <c r="A452" s="110">
        <f t="shared" si="15"/>
        <v>0.41100000000000003</v>
      </c>
      <c r="C452" s="110">
        <f t="shared" si="16"/>
        <v>2412159</v>
      </c>
    </row>
    <row r="453" spans="1:3" x14ac:dyDescent="0.25">
      <c r="A453" s="110">
        <f t="shared" si="15"/>
        <v>0.41200000000000003</v>
      </c>
      <c r="C453" s="110">
        <f t="shared" si="16"/>
        <v>2418028</v>
      </c>
    </row>
    <row r="454" spans="1:3" x14ac:dyDescent="0.25">
      <c r="A454" s="110">
        <f t="shared" si="15"/>
        <v>0.41300000000000003</v>
      </c>
      <c r="C454" s="110">
        <f t="shared" si="16"/>
        <v>2423897</v>
      </c>
    </row>
    <row r="455" spans="1:3" x14ac:dyDescent="0.25">
      <c r="A455" s="110">
        <f t="shared" si="15"/>
        <v>0.41400000000000003</v>
      </c>
      <c r="C455" s="110">
        <f t="shared" si="16"/>
        <v>2429766</v>
      </c>
    </row>
    <row r="456" spans="1:3" x14ac:dyDescent="0.25">
      <c r="A456" s="110">
        <f t="shared" si="15"/>
        <v>0.41500000000000004</v>
      </c>
      <c r="C456" s="110">
        <f t="shared" si="16"/>
        <v>2435635</v>
      </c>
    </row>
    <row r="457" spans="1:3" x14ac:dyDescent="0.25">
      <c r="A457" s="110">
        <f t="shared" si="15"/>
        <v>0.41600000000000004</v>
      </c>
      <c r="C457" s="110">
        <f t="shared" si="16"/>
        <v>2441504</v>
      </c>
    </row>
    <row r="458" spans="1:3" x14ac:dyDescent="0.25">
      <c r="A458" s="110">
        <f t="shared" si="15"/>
        <v>0.41699999999999998</v>
      </c>
      <c r="C458" s="110">
        <f t="shared" si="16"/>
        <v>2447373</v>
      </c>
    </row>
    <row r="459" spans="1:3" x14ac:dyDescent="0.25">
      <c r="A459" s="110">
        <f t="shared" si="15"/>
        <v>0.41799999999999998</v>
      </c>
      <c r="C459" s="110">
        <f t="shared" si="16"/>
        <v>2453242</v>
      </c>
    </row>
    <row r="460" spans="1:3" x14ac:dyDescent="0.25">
      <c r="A460" s="110">
        <f t="shared" si="15"/>
        <v>0.41899999999999998</v>
      </c>
      <c r="C460" s="110">
        <f t="shared" si="16"/>
        <v>2459111</v>
      </c>
    </row>
    <row r="461" spans="1:3" x14ac:dyDescent="0.25">
      <c r="A461" s="110">
        <f t="shared" si="15"/>
        <v>0.42</v>
      </c>
      <c r="C461" s="110">
        <f t="shared" si="16"/>
        <v>2464980</v>
      </c>
    </row>
    <row r="462" spans="1:3" x14ac:dyDescent="0.25">
      <c r="A462" s="110">
        <f t="shared" si="15"/>
        <v>0.42099999999999999</v>
      </c>
      <c r="C462" s="110">
        <f t="shared" si="16"/>
        <v>2470849</v>
      </c>
    </row>
    <row r="463" spans="1:3" x14ac:dyDescent="0.25">
      <c r="A463" s="110">
        <f t="shared" si="15"/>
        <v>0.42199999999999999</v>
      </c>
      <c r="C463" s="110">
        <f t="shared" si="16"/>
        <v>2476718</v>
      </c>
    </row>
    <row r="464" spans="1:3" x14ac:dyDescent="0.25">
      <c r="A464" s="110">
        <f t="shared" si="15"/>
        <v>0.42299999999999999</v>
      </c>
      <c r="C464" s="110">
        <f t="shared" si="16"/>
        <v>2482587</v>
      </c>
    </row>
    <row r="465" spans="1:3" x14ac:dyDescent="0.25">
      <c r="A465" s="110">
        <f t="shared" si="15"/>
        <v>0.42399999999999999</v>
      </c>
      <c r="C465" s="110">
        <f t="shared" si="16"/>
        <v>2488456</v>
      </c>
    </row>
    <row r="466" spans="1:3" x14ac:dyDescent="0.25">
      <c r="A466" s="110">
        <f t="shared" si="15"/>
        <v>0.42499999999999999</v>
      </c>
      <c r="C466" s="110">
        <f t="shared" si="16"/>
        <v>2494325</v>
      </c>
    </row>
    <row r="467" spans="1:3" x14ac:dyDescent="0.25">
      <c r="A467" s="110">
        <f t="shared" si="15"/>
        <v>0.42599999999999999</v>
      </c>
      <c r="C467" s="110">
        <f t="shared" si="16"/>
        <v>2500194</v>
      </c>
    </row>
    <row r="468" spans="1:3" x14ac:dyDescent="0.25">
      <c r="A468" s="110">
        <f t="shared" si="15"/>
        <v>0.42699999999999999</v>
      </c>
      <c r="C468" s="110">
        <f t="shared" si="16"/>
        <v>2506063</v>
      </c>
    </row>
    <row r="469" spans="1:3" x14ac:dyDescent="0.25">
      <c r="A469" s="110">
        <f t="shared" si="15"/>
        <v>0.42799999999999999</v>
      </c>
      <c r="C469" s="110">
        <f t="shared" si="16"/>
        <v>2511932</v>
      </c>
    </row>
    <row r="470" spans="1:3" x14ac:dyDescent="0.25">
      <c r="A470" s="110">
        <f t="shared" si="15"/>
        <v>0.42899999999999999</v>
      </c>
      <c r="C470" s="110">
        <f t="shared" si="16"/>
        <v>2517801</v>
      </c>
    </row>
    <row r="471" spans="1:3" x14ac:dyDescent="0.25">
      <c r="A471" s="110">
        <f t="shared" si="15"/>
        <v>0.43</v>
      </c>
      <c r="C471" s="110">
        <f t="shared" si="16"/>
        <v>2523670</v>
      </c>
    </row>
    <row r="472" spans="1:3" x14ac:dyDescent="0.25">
      <c r="A472" s="110">
        <f t="shared" si="15"/>
        <v>0.43099999999999999</v>
      </c>
      <c r="C472" s="110">
        <f t="shared" si="16"/>
        <v>2529539</v>
      </c>
    </row>
    <row r="473" spans="1:3" x14ac:dyDescent="0.25">
      <c r="A473" s="110">
        <f t="shared" si="15"/>
        <v>0.432</v>
      </c>
      <c r="C473" s="110">
        <f t="shared" si="16"/>
        <v>2535408</v>
      </c>
    </row>
    <row r="474" spans="1:3" x14ac:dyDescent="0.25">
      <c r="A474" s="110">
        <f t="shared" si="15"/>
        <v>0.433</v>
      </c>
      <c r="C474" s="110">
        <f t="shared" si="16"/>
        <v>2541277</v>
      </c>
    </row>
    <row r="475" spans="1:3" x14ac:dyDescent="0.25">
      <c r="A475" s="110">
        <f t="shared" si="15"/>
        <v>0.434</v>
      </c>
      <c r="C475" s="110">
        <f t="shared" si="16"/>
        <v>2547146</v>
      </c>
    </row>
    <row r="476" spans="1:3" x14ac:dyDescent="0.25">
      <c r="A476" s="110">
        <f t="shared" si="15"/>
        <v>0.435</v>
      </c>
      <c r="C476" s="110">
        <f t="shared" si="16"/>
        <v>2553015</v>
      </c>
    </row>
    <row r="477" spans="1:3" x14ac:dyDescent="0.25">
      <c r="A477" s="110">
        <f t="shared" si="15"/>
        <v>0.436</v>
      </c>
      <c r="C477" s="110">
        <f t="shared" si="16"/>
        <v>2558884</v>
      </c>
    </row>
    <row r="478" spans="1:3" x14ac:dyDescent="0.25">
      <c r="A478" s="110">
        <f t="shared" si="15"/>
        <v>0.437</v>
      </c>
      <c r="C478" s="110">
        <f t="shared" si="16"/>
        <v>2564753</v>
      </c>
    </row>
    <row r="479" spans="1:3" x14ac:dyDescent="0.25">
      <c r="A479" s="110">
        <f t="shared" si="15"/>
        <v>0.438</v>
      </c>
      <c r="C479" s="110">
        <f t="shared" si="16"/>
        <v>2570622</v>
      </c>
    </row>
    <row r="480" spans="1:3" x14ac:dyDescent="0.25">
      <c r="A480" s="110">
        <f t="shared" si="15"/>
        <v>0.439</v>
      </c>
      <c r="C480" s="110">
        <f t="shared" si="16"/>
        <v>2576491</v>
      </c>
    </row>
    <row r="481" spans="1:3" x14ac:dyDescent="0.25">
      <c r="A481" s="110">
        <f t="shared" si="15"/>
        <v>0.44</v>
      </c>
      <c r="C481" s="110">
        <f t="shared" si="16"/>
        <v>2582360</v>
      </c>
    </row>
    <row r="482" spans="1:3" x14ac:dyDescent="0.25">
      <c r="A482" s="110">
        <f t="shared" si="15"/>
        <v>0.441</v>
      </c>
      <c r="C482" s="110">
        <f t="shared" si="16"/>
        <v>2588229</v>
      </c>
    </row>
    <row r="483" spans="1:3" x14ac:dyDescent="0.25">
      <c r="A483" s="110">
        <f t="shared" si="15"/>
        <v>0.442</v>
      </c>
      <c r="C483" s="110">
        <f t="shared" si="16"/>
        <v>2594098</v>
      </c>
    </row>
    <row r="484" spans="1:3" x14ac:dyDescent="0.25">
      <c r="A484" s="110">
        <f t="shared" si="15"/>
        <v>0.443</v>
      </c>
      <c r="C484" s="110">
        <f t="shared" si="16"/>
        <v>2599967</v>
      </c>
    </row>
    <row r="485" spans="1:3" x14ac:dyDescent="0.25">
      <c r="A485" s="110">
        <f t="shared" si="15"/>
        <v>0.44400000000000001</v>
      </c>
      <c r="C485" s="110">
        <f t="shared" si="16"/>
        <v>2605836</v>
      </c>
    </row>
    <row r="486" spans="1:3" x14ac:dyDescent="0.25">
      <c r="A486" s="110">
        <f t="shared" si="15"/>
        <v>0.44500000000000001</v>
      </c>
      <c r="C486" s="110">
        <f t="shared" si="16"/>
        <v>2611705</v>
      </c>
    </row>
    <row r="487" spans="1:3" x14ac:dyDescent="0.25">
      <c r="A487" s="110">
        <f t="shared" si="15"/>
        <v>0.44600000000000001</v>
      </c>
      <c r="C487" s="110">
        <f t="shared" si="16"/>
        <v>2617574</v>
      </c>
    </row>
    <row r="488" spans="1:3" x14ac:dyDescent="0.25">
      <c r="A488" s="110">
        <f t="shared" si="15"/>
        <v>0.44700000000000001</v>
      </c>
      <c r="C488" s="110">
        <f t="shared" si="16"/>
        <v>2623443</v>
      </c>
    </row>
    <row r="489" spans="1:3" x14ac:dyDescent="0.25">
      <c r="A489" s="110">
        <f t="shared" si="15"/>
        <v>0.44800000000000001</v>
      </c>
      <c r="C489" s="110">
        <f t="shared" si="16"/>
        <v>2629312</v>
      </c>
    </row>
    <row r="490" spans="1:3" x14ac:dyDescent="0.25">
      <c r="A490" s="110">
        <f t="shared" si="15"/>
        <v>0.44900000000000001</v>
      </c>
      <c r="C490" s="110">
        <f t="shared" si="16"/>
        <v>2635181</v>
      </c>
    </row>
    <row r="491" spans="1:3" x14ac:dyDescent="0.25">
      <c r="A491" s="110">
        <f t="shared" ref="A491:A554" si="17">(ROW()-41)*0.001</f>
        <v>0.45</v>
      </c>
      <c r="C491" s="110">
        <f t="shared" ref="C491:C554" si="18">IF(((ROW()-41)*5869)&lt;B$14,C490+5869,C490-5869)</f>
        <v>2641050</v>
      </c>
    </row>
    <row r="492" spans="1:3" x14ac:dyDescent="0.25">
      <c r="A492" s="110">
        <f t="shared" si="17"/>
        <v>0.45100000000000001</v>
      </c>
      <c r="C492" s="110">
        <f t="shared" si="18"/>
        <v>2646919</v>
      </c>
    </row>
    <row r="493" spans="1:3" x14ac:dyDescent="0.25">
      <c r="A493" s="110">
        <f t="shared" si="17"/>
        <v>0.45200000000000001</v>
      </c>
      <c r="C493" s="110">
        <f t="shared" si="18"/>
        <v>2652788</v>
      </c>
    </row>
    <row r="494" spans="1:3" x14ac:dyDescent="0.25">
      <c r="A494" s="110">
        <f t="shared" si="17"/>
        <v>0.45300000000000001</v>
      </c>
      <c r="C494" s="110">
        <f t="shared" si="18"/>
        <v>2658657</v>
      </c>
    </row>
    <row r="495" spans="1:3" x14ac:dyDescent="0.25">
      <c r="A495" s="110">
        <f t="shared" si="17"/>
        <v>0.45400000000000001</v>
      </c>
      <c r="C495" s="110">
        <f t="shared" si="18"/>
        <v>2664526</v>
      </c>
    </row>
    <row r="496" spans="1:3" x14ac:dyDescent="0.25">
      <c r="A496" s="110">
        <f t="shared" si="17"/>
        <v>0.45500000000000002</v>
      </c>
      <c r="C496" s="110">
        <f t="shared" si="18"/>
        <v>2670395</v>
      </c>
    </row>
    <row r="497" spans="1:3" x14ac:dyDescent="0.25">
      <c r="A497" s="110">
        <f t="shared" si="17"/>
        <v>0.45600000000000002</v>
      </c>
      <c r="C497" s="110">
        <f t="shared" si="18"/>
        <v>2676264</v>
      </c>
    </row>
    <row r="498" spans="1:3" x14ac:dyDescent="0.25">
      <c r="A498" s="110">
        <f t="shared" si="17"/>
        <v>0.45700000000000002</v>
      </c>
      <c r="C498" s="110">
        <f t="shared" si="18"/>
        <v>2682133</v>
      </c>
    </row>
    <row r="499" spans="1:3" x14ac:dyDescent="0.25">
      <c r="A499" s="110">
        <f t="shared" si="17"/>
        <v>0.45800000000000002</v>
      </c>
      <c r="C499" s="110">
        <f t="shared" si="18"/>
        <v>2688002</v>
      </c>
    </row>
    <row r="500" spans="1:3" x14ac:dyDescent="0.25">
      <c r="A500" s="110">
        <f t="shared" si="17"/>
        <v>0.45900000000000002</v>
      </c>
      <c r="C500" s="110">
        <f t="shared" si="18"/>
        <v>2693871</v>
      </c>
    </row>
    <row r="501" spans="1:3" x14ac:dyDescent="0.25">
      <c r="A501" s="110">
        <f t="shared" si="17"/>
        <v>0.46</v>
      </c>
      <c r="C501" s="110">
        <f t="shared" si="18"/>
        <v>2699740</v>
      </c>
    </row>
    <row r="502" spans="1:3" x14ac:dyDescent="0.25">
      <c r="A502" s="110">
        <f t="shared" si="17"/>
        <v>0.46100000000000002</v>
      </c>
      <c r="C502" s="110">
        <f t="shared" si="18"/>
        <v>2705609</v>
      </c>
    </row>
    <row r="503" spans="1:3" x14ac:dyDescent="0.25">
      <c r="A503" s="110">
        <f t="shared" si="17"/>
        <v>0.46200000000000002</v>
      </c>
      <c r="C503" s="110">
        <f t="shared" si="18"/>
        <v>2711478</v>
      </c>
    </row>
    <row r="504" spans="1:3" x14ac:dyDescent="0.25">
      <c r="A504" s="110">
        <f t="shared" si="17"/>
        <v>0.46300000000000002</v>
      </c>
      <c r="C504" s="110">
        <f t="shared" si="18"/>
        <v>2717347</v>
      </c>
    </row>
    <row r="505" spans="1:3" x14ac:dyDescent="0.25">
      <c r="A505" s="110">
        <f t="shared" si="17"/>
        <v>0.46400000000000002</v>
      </c>
      <c r="C505" s="110">
        <f t="shared" si="18"/>
        <v>2723216</v>
      </c>
    </row>
    <row r="506" spans="1:3" x14ac:dyDescent="0.25">
      <c r="A506" s="110">
        <f t="shared" si="17"/>
        <v>0.46500000000000002</v>
      </c>
      <c r="C506" s="110">
        <f t="shared" si="18"/>
        <v>2729085</v>
      </c>
    </row>
    <row r="507" spans="1:3" x14ac:dyDescent="0.25">
      <c r="A507" s="110">
        <f t="shared" si="17"/>
        <v>0.46600000000000003</v>
      </c>
      <c r="C507" s="110">
        <f t="shared" si="18"/>
        <v>2734954</v>
      </c>
    </row>
    <row r="508" spans="1:3" x14ac:dyDescent="0.25">
      <c r="A508" s="110">
        <f t="shared" si="17"/>
        <v>0.46700000000000003</v>
      </c>
      <c r="C508" s="110">
        <f t="shared" si="18"/>
        <v>2740823</v>
      </c>
    </row>
    <row r="509" spans="1:3" x14ac:dyDescent="0.25">
      <c r="A509" s="110">
        <f t="shared" si="17"/>
        <v>0.46800000000000003</v>
      </c>
      <c r="C509" s="110">
        <f t="shared" si="18"/>
        <v>2746692</v>
      </c>
    </row>
    <row r="510" spans="1:3" x14ac:dyDescent="0.25">
      <c r="A510" s="110">
        <f t="shared" si="17"/>
        <v>0.46900000000000003</v>
      </c>
      <c r="C510" s="110">
        <f t="shared" si="18"/>
        <v>2752561</v>
      </c>
    </row>
    <row r="511" spans="1:3" x14ac:dyDescent="0.25">
      <c r="A511" s="110">
        <f t="shared" si="17"/>
        <v>0.47000000000000003</v>
      </c>
      <c r="C511" s="110">
        <f t="shared" si="18"/>
        <v>2758430</v>
      </c>
    </row>
    <row r="512" spans="1:3" x14ac:dyDescent="0.25">
      <c r="A512" s="110">
        <f t="shared" si="17"/>
        <v>0.47100000000000003</v>
      </c>
      <c r="C512" s="110">
        <f t="shared" si="18"/>
        <v>2764299</v>
      </c>
    </row>
    <row r="513" spans="1:3" x14ac:dyDescent="0.25">
      <c r="A513" s="110">
        <f t="shared" si="17"/>
        <v>0.47200000000000003</v>
      </c>
      <c r="C513" s="110">
        <f t="shared" si="18"/>
        <v>2770168</v>
      </c>
    </row>
    <row r="514" spans="1:3" x14ac:dyDescent="0.25">
      <c r="A514" s="110">
        <f t="shared" si="17"/>
        <v>0.47300000000000003</v>
      </c>
      <c r="C514" s="110">
        <f t="shared" si="18"/>
        <v>2776037</v>
      </c>
    </row>
    <row r="515" spans="1:3" x14ac:dyDescent="0.25">
      <c r="A515" s="110">
        <f t="shared" si="17"/>
        <v>0.47400000000000003</v>
      </c>
      <c r="C515" s="110">
        <f t="shared" si="18"/>
        <v>2781906</v>
      </c>
    </row>
    <row r="516" spans="1:3" x14ac:dyDescent="0.25">
      <c r="A516" s="110">
        <f t="shared" si="17"/>
        <v>0.47500000000000003</v>
      </c>
      <c r="C516" s="110">
        <f t="shared" si="18"/>
        <v>2787775</v>
      </c>
    </row>
    <row r="517" spans="1:3" x14ac:dyDescent="0.25">
      <c r="A517" s="110">
        <f t="shared" si="17"/>
        <v>0.47600000000000003</v>
      </c>
      <c r="C517" s="110">
        <f t="shared" si="18"/>
        <v>2793644</v>
      </c>
    </row>
    <row r="518" spans="1:3" x14ac:dyDescent="0.25">
      <c r="A518" s="110">
        <f t="shared" si="17"/>
        <v>0.47700000000000004</v>
      </c>
      <c r="C518" s="110">
        <f t="shared" si="18"/>
        <v>2799513</v>
      </c>
    </row>
    <row r="519" spans="1:3" x14ac:dyDescent="0.25">
      <c r="A519" s="110">
        <f t="shared" si="17"/>
        <v>0.47800000000000004</v>
      </c>
      <c r="C519" s="110">
        <f t="shared" si="18"/>
        <v>2805382</v>
      </c>
    </row>
    <row r="520" spans="1:3" x14ac:dyDescent="0.25">
      <c r="A520" s="110">
        <f t="shared" si="17"/>
        <v>0.47900000000000004</v>
      </c>
      <c r="C520" s="110">
        <f t="shared" si="18"/>
        <v>2811251</v>
      </c>
    </row>
    <row r="521" spans="1:3" x14ac:dyDescent="0.25">
      <c r="A521" s="110">
        <f t="shared" si="17"/>
        <v>0.48</v>
      </c>
      <c r="C521" s="110">
        <f t="shared" si="18"/>
        <v>2817120</v>
      </c>
    </row>
    <row r="522" spans="1:3" x14ac:dyDescent="0.25">
      <c r="A522" s="110">
        <f t="shared" si="17"/>
        <v>0.48099999999999998</v>
      </c>
      <c r="C522" s="110">
        <f t="shared" si="18"/>
        <v>2822989</v>
      </c>
    </row>
    <row r="523" spans="1:3" x14ac:dyDescent="0.25">
      <c r="A523" s="110">
        <f t="shared" si="17"/>
        <v>0.48199999999999998</v>
      </c>
      <c r="C523" s="110">
        <f t="shared" si="18"/>
        <v>2828858</v>
      </c>
    </row>
    <row r="524" spans="1:3" x14ac:dyDescent="0.25">
      <c r="A524" s="110">
        <f t="shared" si="17"/>
        <v>0.48299999999999998</v>
      </c>
      <c r="C524" s="110">
        <f t="shared" si="18"/>
        <v>2834727</v>
      </c>
    </row>
    <row r="525" spans="1:3" x14ac:dyDescent="0.25">
      <c r="A525" s="110">
        <f t="shared" si="17"/>
        <v>0.48399999999999999</v>
      </c>
      <c r="C525" s="110">
        <f t="shared" si="18"/>
        <v>2840596</v>
      </c>
    </row>
    <row r="526" spans="1:3" x14ac:dyDescent="0.25">
      <c r="A526" s="110">
        <f t="shared" si="17"/>
        <v>0.48499999999999999</v>
      </c>
      <c r="C526" s="110">
        <f t="shared" si="18"/>
        <v>2846465</v>
      </c>
    </row>
    <row r="527" spans="1:3" x14ac:dyDescent="0.25">
      <c r="A527" s="110">
        <f t="shared" si="17"/>
        <v>0.48599999999999999</v>
      </c>
      <c r="C527" s="110">
        <f t="shared" si="18"/>
        <v>2852334</v>
      </c>
    </row>
    <row r="528" spans="1:3" x14ac:dyDescent="0.25">
      <c r="A528" s="110">
        <f t="shared" si="17"/>
        <v>0.48699999999999999</v>
      </c>
      <c r="C528" s="110">
        <f t="shared" si="18"/>
        <v>2858203</v>
      </c>
    </row>
    <row r="529" spans="1:3" x14ac:dyDescent="0.25">
      <c r="A529" s="110">
        <f t="shared" si="17"/>
        <v>0.48799999999999999</v>
      </c>
      <c r="C529" s="110">
        <f t="shared" si="18"/>
        <v>2864072</v>
      </c>
    </row>
    <row r="530" spans="1:3" x14ac:dyDescent="0.25">
      <c r="A530" s="110">
        <f t="shared" si="17"/>
        <v>0.48899999999999999</v>
      </c>
      <c r="C530" s="110">
        <f t="shared" si="18"/>
        <v>2869941</v>
      </c>
    </row>
    <row r="531" spans="1:3" x14ac:dyDescent="0.25">
      <c r="A531" s="110">
        <f t="shared" si="17"/>
        <v>0.49</v>
      </c>
      <c r="C531" s="110">
        <f t="shared" si="18"/>
        <v>2875810</v>
      </c>
    </row>
    <row r="532" spans="1:3" x14ac:dyDescent="0.25">
      <c r="A532" s="110">
        <f t="shared" si="17"/>
        <v>0.49099999999999999</v>
      </c>
      <c r="C532" s="110">
        <f t="shared" si="18"/>
        <v>2881679</v>
      </c>
    </row>
    <row r="533" spans="1:3" x14ac:dyDescent="0.25">
      <c r="A533" s="110">
        <f t="shared" si="17"/>
        <v>0.49199999999999999</v>
      </c>
      <c r="C533" s="110">
        <f t="shared" si="18"/>
        <v>2887548</v>
      </c>
    </row>
    <row r="534" spans="1:3" x14ac:dyDescent="0.25">
      <c r="A534" s="110">
        <f t="shared" si="17"/>
        <v>0.49299999999999999</v>
      </c>
      <c r="C534" s="110">
        <f t="shared" si="18"/>
        <v>2893417</v>
      </c>
    </row>
    <row r="535" spans="1:3" x14ac:dyDescent="0.25">
      <c r="A535" s="110">
        <f t="shared" si="17"/>
        <v>0.49399999999999999</v>
      </c>
      <c r="C535" s="110">
        <f t="shared" si="18"/>
        <v>2899286</v>
      </c>
    </row>
    <row r="536" spans="1:3" x14ac:dyDescent="0.25">
      <c r="A536" s="110">
        <f t="shared" si="17"/>
        <v>0.495</v>
      </c>
      <c r="C536" s="110">
        <f t="shared" si="18"/>
        <v>2905155</v>
      </c>
    </row>
    <row r="537" spans="1:3" x14ac:dyDescent="0.25">
      <c r="A537" s="110">
        <f t="shared" si="17"/>
        <v>0.496</v>
      </c>
      <c r="C537" s="110">
        <f t="shared" si="18"/>
        <v>2911024</v>
      </c>
    </row>
    <row r="538" spans="1:3" x14ac:dyDescent="0.25">
      <c r="A538" s="110">
        <f t="shared" si="17"/>
        <v>0.497</v>
      </c>
      <c r="C538" s="110">
        <f t="shared" si="18"/>
        <v>2916893</v>
      </c>
    </row>
    <row r="539" spans="1:3" x14ac:dyDescent="0.25">
      <c r="A539" s="110">
        <f t="shared" si="17"/>
        <v>0.498</v>
      </c>
      <c r="C539" s="110">
        <f t="shared" si="18"/>
        <v>2922762</v>
      </c>
    </row>
    <row r="540" spans="1:3" x14ac:dyDescent="0.25">
      <c r="A540" s="110">
        <f t="shared" si="17"/>
        <v>0.499</v>
      </c>
      <c r="C540" s="110">
        <f t="shared" si="18"/>
        <v>2928631</v>
      </c>
    </row>
    <row r="541" spans="1:3" x14ac:dyDescent="0.25">
      <c r="A541" s="110">
        <f t="shared" si="17"/>
        <v>0.5</v>
      </c>
      <c r="C541" s="110">
        <f t="shared" si="18"/>
        <v>2934500</v>
      </c>
    </row>
    <row r="542" spans="1:3" x14ac:dyDescent="0.25">
      <c r="A542" s="110">
        <f t="shared" si="17"/>
        <v>0.501</v>
      </c>
      <c r="C542" s="110">
        <f t="shared" si="18"/>
        <v>2940369</v>
      </c>
    </row>
    <row r="543" spans="1:3" x14ac:dyDescent="0.25">
      <c r="A543" s="110">
        <f t="shared" si="17"/>
        <v>0.502</v>
      </c>
      <c r="C543" s="110">
        <f t="shared" si="18"/>
        <v>2946238</v>
      </c>
    </row>
    <row r="544" spans="1:3" x14ac:dyDescent="0.25">
      <c r="A544" s="110">
        <f t="shared" si="17"/>
        <v>0.503</v>
      </c>
      <c r="C544" s="110">
        <f t="shared" si="18"/>
        <v>2952107</v>
      </c>
    </row>
    <row r="545" spans="1:3" x14ac:dyDescent="0.25">
      <c r="A545" s="110">
        <f t="shared" si="17"/>
        <v>0.504</v>
      </c>
      <c r="C545" s="110">
        <f t="shared" si="18"/>
        <v>2957976</v>
      </c>
    </row>
    <row r="546" spans="1:3" x14ac:dyDescent="0.25">
      <c r="A546" s="110">
        <f t="shared" si="17"/>
        <v>0.505</v>
      </c>
      <c r="C546" s="110">
        <f t="shared" si="18"/>
        <v>2963845</v>
      </c>
    </row>
    <row r="547" spans="1:3" x14ac:dyDescent="0.25">
      <c r="A547" s="110">
        <f t="shared" si="17"/>
        <v>0.50600000000000001</v>
      </c>
      <c r="C547" s="110">
        <f t="shared" si="18"/>
        <v>2969714</v>
      </c>
    </row>
    <row r="548" spans="1:3" x14ac:dyDescent="0.25">
      <c r="A548" s="110">
        <f t="shared" si="17"/>
        <v>0.50700000000000001</v>
      </c>
      <c r="C548" s="110">
        <f t="shared" si="18"/>
        <v>2975583</v>
      </c>
    </row>
    <row r="549" spans="1:3" x14ac:dyDescent="0.25">
      <c r="A549" s="110">
        <f t="shared" si="17"/>
        <v>0.50800000000000001</v>
      </c>
      <c r="C549" s="110">
        <f t="shared" si="18"/>
        <v>2981452</v>
      </c>
    </row>
    <row r="550" spans="1:3" x14ac:dyDescent="0.25">
      <c r="A550" s="110">
        <f t="shared" si="17"/>
        <v>0.50900000000000001</v>
      </c>
      <c r="C550" s="110">
        <f t="shared" si="18"/>
        <v>2987321</v>
      </c>
    </row>
    <row r="551" spans="1:3" x14ac:dyDescent="0.25">
      <c r="A551" s="110">
        <f t="shared" si="17"/>
        <v>0.51</v>
      </c>
      <c r="C551" s="110">
        <f t="shared" si="18"/>
        <v>2993190</v>
      </c>
    </row>
    <row r="552" spans="1:3" x14ac:dyDescent="0.25">
      <c r="A552" s="110">
        <f t="shared" si="17"/>
        <v>0.51100000000000001</v>
      </c>
      <c r="C552" s="110">
        <f t="shared" si="18"/>
        <v>2999059</v>
      </c>
    </row>
    <row r="553" spans="1:3" x14ac:dyDescent="0.25">
      <c r="A553" s="110">
        <f t="shared" si="17"/>
        <v>0.51200000000000001</v>
      </c>
      <c r="C553" s="110">
        <f t="shared" si="18"/>
        <v>3004928</v>
      </c>
    </row>
    <row r="554" spans="1:3" x14ac:dyDescent="0.25">
      <c r="A554" s="110">
        <f t="shared" si="17"/>
        <v>0.51300000000000001</v>
      </c>
      <c r="C554" s="110">
        <f t="shared" si="18"/>
        <v>3010797</v>
      </c>
    </row>
    <row r="555" spans="1:3" x14ac:dyDescent="0.25">
      <c r="A555" s="110">
        <f t="shared" ref="A555:A618" si="19">(ROW()-41)*0.001</f>
        <v>0.51400000000000001</v>
      </c>
      <c r="C555" s="110">
        <f t="shared" ref="C555:C618" si="20">IF(((ROW()-41)*5869)&lt;B$14,C554+5869,C554-5869)</f>
        <v>3016666</v>
      </c>
    </row>
    <row r="556" spans="1:3" x14ac:dyDescent="0.25">
      <c r="A556" s="110">
        <f t="shared" si="19"/>
        <v>0.51500000000000001</v>
      </c>
      <c r="C556" s="110">
        <f t="shared" si="20"/>
        <v>3022535</v>
      </c>
    </row>
    <row r="557" spans="1:3" x14ac:dyDescent="0.25">
      <c r="A557" s="110">
        <f t="shared" si="19"/>
        <v>0.51600000000000001</v>
      </c>
      <c r="C557" s="110">
        <f t="shared" si="20"/>
        <v>3028404</v>
      </c>
    </row>
    <row r="558" spans="1:3" x14ac:dyDescent="0.25">
      <c r="A558" s="110">
        <f t="shared" si="19"/>
        <v>0.51700000000000002</v>
      </c>
      <c r="C558" s="110">
        <f t="shared" si="20"/>
        <v>3034273</v>
      </c>
    </row>
    <row r="559" spans="1:3" x14ac:dyDescent="0.25">
      <c r="A559" s="110">
        <f t="shared" si="19"/>
        <v>0.51800000000000002</v>
      </c>
      <c r="C559" s="110">
        <f t="shared" si="20"/>
        <v>3040142</v>
      </c>
    </row>
    <row r="560" spans="1:3" x14ac:dyDescent="0.25">
      <c r="A560" s="110">
        <f t="shared" si="19"/>
        <v>0.51900000000000002</v>
      </c>
      <c r="C560" s="110">
        <f t="shared" si="20"/>
        <v>3046011</v>
      </c>
    </row>
    <row r="561" spans="1:3" x14ac:dyDescent="0.25">
      <c r="A561" s="110">
        <f t="shared" si="19"/>
        <v>0.52</v>
      </c>
      <c r="C561" s="110">
        <f t="shared" si="20"/>
        <v>3051880</v>
      </c>
    </row>
    <row r="562" spans="1:3" x14ac:dyDescent="0.25">
      <c r="A562" s="110">
        <f t="shared" si="19"/>
        <v>0.52100000000000002</v>
      </c>
      <c r="C562" s="110">
        <f t="shared" si="20"/>
        <v>3057749</v>
      </c>
    </row>
    <row r="563" spans="1:3" x14ac:dyDescent="0.25">
      <c r="A563" s="110">
        <f t="shared" si="19"/>
        <v>0.52200000000000002</v>
      </c>
      <c r="C563" s="110">
        <f t="shared" si="20"/>
        <v>3063618</v>
      </c>
    </row>
    <row r="564" spans="1:3" x14ac:dyDescent="0.25">
      <c r="A564" s="110">
        <f t="shared" si="19"/>
        <v>0.52300000000000002</v>
      </c>
      <c r="C564" s="110">
        <f t="shared" si="20"/>
        <v>3069487</v>
      </c>
    </row>
    <row r="565" spans="1:3" x14ac:dyDescent="0.25">
      <c r="A565" s="110">
        <f t="shared" si="19"/>
        <v>0.52400000000000002</v>
      </c>
      <c r="C565" s="110">
        <f t="shared" si="20"/>
        <v>3075356</v>
      </c>
    </row>
    <row r="566" spans="1:3" x14ac:dyDescent="0.25">
      <c r="A566" s="110">
        <f t="shared" si="19"/>
        <v>0.52500000000000002</v>
      </c>
      <c r="C566" s="110">
        <f t="shared" si="20"/>
        <v>3081225</v>
      </c>
    </row>
    <row r="567" spans="1:3" x14ac:dyDescent="0.25">
      <c r="A567" s="110">
        <f t="shared" si="19"/>
        <v>0.52600000000000002</v>
      </c>
      <c r="C567" s="110">
        <f t="shared" si="20"/>
        <v>3087094</v>
      </c>
    </row>
    <row r="568" spans="1:3" x14ac:dyDescent="0.25">
      <c r="A568" s="110">
        <f t="shared" si="19"/>
        <v>0.52700000000000002</v>
      </c>
      <c r="C568" s="110">
        <f t="shared" si="20"/>
        <v>3092963</v>
      </c>
    </row>
    <row r="569" spans="1:3" x14ac:dyDescent="0.25">
      <c r="A569" s="110">
        <f t="shared" si="19"/>
        <v>0.52800000000000002</v>
      </c>
      <c r="C569" s="110">
        <f t="shared" si="20"/>
        <v>3098832</v>
      </c>
    </row>
    <row r="570" spans="1:3" x14ac:dyDescent="0.25">
      <c r="A570" s="110">
        <f t="shared" si="19"/>
        <v>0.52900000000000003</v>
      </c>
      <c r="C570" s="110">
        <f t="shared" si="20"/>
        <v>3104701</v>
      </c>
    </row>
    <row r="571" spans="1:3" x14ac:dyDescent="0.25">
      <c r="A571" s="110">
        <f t="shared" si="19"/>
        <v>0.53</v>
      </c>
      <c r="C571" s="110">
        <f t="shared" si="20"/>
        <v>3110570</v>
      </c>
    </row>
    <row r="572" spans="1:3" x14ac:dyDescent="0.25">
      <c r="A572" s="110">
        <f t="shared" si="19"/>
        <v>0.53100000000000003</v>
      </c>
      <c r="C572" s="110">
        <f t="shared" si="20"/>
        <v>3116439</v>
      </c>
    </row>
    <row r="573" spans="1:3" x14ac:dyDescent="0.25">
      <c r="A573" s="110">
        <f t="shared" si="19"/>
        <v>0.53200000000000003</v>
      </c>
      <c r="C573" s="110">
        <f t="shared" si="20"/>
        <v>3122308</v>
      </c>
    </row>
    <row r="574" spans="1:3" x14ac:dyDescent="0.25">
      <c r="A574" s="110">
        <f t="shared" si="19"/>
        <v>0.53300000000000003</v>
      </c>
      <c r="C574" s="110">
        <f t="shared" si="20"/>
        <v>3128177</v>
      </c>
    </row>
    <row r="575" spans="1:3" x14ac:dyDescent="0.25">
      <c r="A575" s="110">
        <f t="shared" si="19"/>
        <v>0.53400000000000003</v>
      </c>
      <c r="C575" s="110">
        <f t="shared" si="20"/>
        <v>3134046</v>
      </c>
    </row>
    <row r="576" spans="1:3" x14ac:dyDescent="0.25">
      <c r="A576" s="110">
        <f t="shared" si="19"/>
        <v>0.53500000000000003</v>
      </c>
      <c r="C576" s="110">
        <f t="shared" si="20"/>
        <v>3139915</v>
      </c>
    </row>
    <row r="577" spans="1:3" x14ac:dyDescent="0.25">
      <c r="A577" s="110">
        <f t="shared" si="19"/>
        <v>0.53600000000000003</v>
      </c>
      <c r="C577" s="110">
        <f t="shared" si="20"/>
        <v>3145784</v>
      </c>
    </row>
    <row r="578" spans="1:3" x14ac:dyDescent="0.25">
      <c r="A578" s="110">
        <f t="shared" si="19"/>
        <v>0.53700000000000003</v>
      </c>
      <c r="C578" s="110">
        <f t="shared" si="20"/>
        <v>3151653</v>
      </c>
    </row>
    <row r="579" spans="1:3" x14ac:dyDescent="0.25">
      <c r="A579" s="110">
        <f t="shared" si="19"/>
        <v>0.53800000000000003</v>
      </c>
      <c r="C579" s="110">
        <f t="shared" si="20"/>
        <v>3157522</v>
      </c>
    </row>
    <row r="580" spans="1:3" x14ac:dyDescent="0.25">
      <c r="A580" s="110">
        <f t="shared" si="19"/>
        <v>0.53900000000000003</v>
      </c>
      <c r="C580" s="110">
        <f t="shared" si="20"/>
        <v>3163391</v>
      </c>
    </row>
    <row r="581" spans="1:3" x14ac:dyDescent="0.25">
      <c r="A581" s="110">
        <f t="shared" si="19"/>
        <v>0.54</v>
      </c>
      <c r="C581" s="110">
        <f t="shared" si="20"/>
        <v>3169260</v>
      </c>
    </row>
    <row r="582" spans="1:3" x14ac:dyDescent="0.25">
      <c r="A582" s="110">
        <f t="shared" si="19"/>
        <v>0.54100000000000004</v>
      </c>
      <c r="C582" s="110">
        <f t="shared" si="20"/>
        <v>3175129</v>
      </c>
    </row>
    <row r="583" spans="1:3" x14ac:dyDescent="0.25">
      <c r="A583" s="110">
        <f t="shared" si="19"/>
        <v>0.54200000000000004</v>
      </c>
      <c r="C583" s="110">
        <f t="shared" si="20"/>
        <v>3180998</v>
      </c>
    </row>
    <row r="584" spans="1:3" x14ac:dyDescent="0.25">
      <c r="A584" s="110">
        <f t="shared" si="19"/>
        <v>0.54300000000000004</v>
      </c>
      <c r="C584" s="110">
        <f t="shared" si="20"/>
        <v>3186867</v>
      </c>
    </row>
    <row r="585" spans="1:3" x14ac:dyDescent="0.25">
      <c r="A585" s="110">
        <f t="shared" si="19"/>
        <v>0.54400000000000004</v>
      </c>
      <c r="C585" s="110">
        <f t="shared" si="20"/>
        <v>3192736</v>
      </c>
    </row>
    <row r="586" spans="1:3" x14ac:dyDescent="0.25">
      <c r="A586" s="110">
        <f t="shared" si="19"/>
        <v>0.54500000000000004</v>
      </c>
      <c r="C586" s="110">
        <f t="shared" si="20"/>
        <v>3198605</v>
      </c>
    </row>
    <row r="587" spans="1:3" x14ac:dyDescent="0.25">
      <c r="A587" s="110">
        <f t="shared" si="19"/>
        <v>0.54600000000000004</v>
      </c>
      <c r="C587" s="110">
        <f t="shared" si="20"/>
        <v>3204474</v>
      </c>
    </row>
    <row r="588" spans="1:3" x14ac:dyDescent="0.25">
      <c r="A588" s="110">
        <f t="shared" si="19"/>
        <v>0.54700000000000004</v>
      </c>
      <c r="C588" s="110">
        <f t="shared" si="20"/>
        <v>3210343</v>
      </c>
    </row>
    <row r="589" spans="1:3" x14ac:dyDescent="0.25">
      <c r="A589" s="110">
        <f t="shared" si="19"/>
        <v>0.54800000000000004</v>
      </c>
      <c r="C589" s="110">
        <f t="shared" si="20"/>
        <v>3216212</v>
      </c>
    </row>
    <row r="590" spans="1:3" x14ac:dyDescent="0.25">
      <c r="A590" s="110">
        <f t="shared" si="19"/>
        <v>0.54900000000000004</v>
      </c>
      <c r="C590" s="110">
        <f t="shared" si="20"/>
        <v>3222081</v>
      </c>
    </row>
    <row r="591" spans="1:3" x14ac:dyDescent="0.25">
      <c r="A591" s="110">
        <f t="shared" si="19"/>
        <v>0.55000000000000004</v>
      </c>
      <c r="C591" s="110">
        <f t="shared" si="20"/>
        <v>3227950</v>
      </c>
    </row>
    <row r="592" spans="1:3" x14ac:dyDescent="0.25">
      <c r="A592" s="110">
        <f t="shared" si="19"/>
        <v>0.55100000000000005</v>
      </c>
      <c r="C592" s="110">
        <f t="shared" si="20"/>
        <v>3233819</v>
      </c>
    </row>
    <row r="593" spans="1:3" x14ac:dyDescent="0.25">
      <c r="A593" s="110">
        <f t="shared" si="19"/>
        <v>0.55200000000000005</v>
      </c>
      <c r="C593" s="110">
        <f t="shared" si="20"/>
        <v>3239688</v>
      </c>
    </row>
    <row r="594" spans="1:3" x14ac:dyDescent="0.25">
      <c r="A594" s="110">
        <f t="shared" si="19"/>
        <v>0.55300000000000005</v>
      </c>
      <c r="C594" s="110">
        <f t="shared" si="20"/>
        <v>3245557</v>
      </c>
    </row>
    <row r="595" spans="1:3" x14ac:dyDescent="0.25">
      <c r="A595" s="110">
        <f t="shared" si="19"/>
        <v>0.55400000000000005</v>
      </c>
      <c r="C595" s="110">
        <f t="shared" si="20"/>
        <v>3251426</v>
      </c>
    </row>
    <row r="596" spans="1:3" x14ac:dyDescent="0.25">
      <c r="A596" s="110">
        <f t="shared" si="19"/>
        <v>0.55500000000000005</v>
      </c>
      <c r="C596" s="110">
        <f t="shared" si="20"/>
        <v>3257295</v>
      </c>
    </row>
    <row r="597" spans="1:3" x14ac:dyDescent="0.25">
      <c r="A597" s="110">
        <f t="shared" si="19"/>
        <v>0.55600000000000005</v>
      </c>
      <c r="C597" s="110">
        <f t="shared" si="20"/>
        <v>3263164</v>
      </c>
    </row>
    <row r="598" spans="1:3" x14ac:dyDescent="0.25">
      <c r="A598" s="110">
        <f t="shared" si="19"/>
        <v>0.55700000000000005</v>
      </c>
      <c r="C598" s="110">
        <f t="shared" si="20"/>
        <v>3269033</v>
      </c>
    </row>
    <row r="599" spans="1:3" x14ac:dyDescent="0.25">
      <c r="A599" s="110">
        <f t="shared" si="19"/>
        <v>0.55800000000000005</v>
      </c>
      <c r="C599" s="110">
        <f t="shared" si="20"/>
        <v>3274902</v>
      </c>
    </row>
    <row r="600" spans="1:3" x14ac:dyDescent="0.25">
      <c r="A600" s="110">
        <f t="shared" si="19"/>
        <v>0.55900000000000005</v>
      </c>
      <c r="C600" s="110">
        <f t="shared" si="20"/>
        <v>3280771</v>
      </c>
    </row>
    <row r="601" spans="1:3" x14ac:dyDescent="0.25">
      <c r="A601" s="110">
        <f t="shared" si="19"/>
        <v>0.56000000000000005</v>
      </c>
      <c r="C601" s="110">
        <f t="shared" si="20"/>
        <v>3286640</v>
      </c>
    </row>
    <row r="602" spans="1:3" x14ac:dyDescent="0.25">
      <c r="A602" s="110">
        <f t="shared" si="19"/>
        <v>0.56100000000000005</v>
      </c>
      <c r="C602" s="110">
        <f t="shared" si="20"/>
        <v>3292509</v>
      </c>
    </row>
    <row r="603" spans="1:3" x14ac:dyDescent="0.25">
      <c r="A603" s="110">
        <f t="shared" si="19"/>
        <v>0.56200000000000006</v>
      </c>
      <c r="C603" s="110">
        <f t="shared" si="20"/>
        <v>3298378</v>
      </c>
    </row>
    <row r="604" spans="1:3" x14ac:dyDescent="0.25">
      <c r="A604" s="110">
        <f t="shared" si="19"/>
        <v>0.56300000000000006</v>
      </c>
      <c r="C604" s="110">
        <f t="shared" si="20"/>
        <v>3304247</v>
      </c>
    </row>
    <row r="605" spans="1:3" x14ac:dyDescent="0.25">
      <c r="A605" s="110">
        <f t="shared" si="19"/>
        <v>0.56400000000000006</v>
      </c>
      <c r="C605" s="110">
        <f t="shared" si="20"/>
        <v>3310116</v>
      </c>
    </row>
    <row r="606" spans="1:3" x14ac:dyDescent="0.25">
      <c r="A606" s="110">
        <f t="shared" si="19"/>
        <v>0.56500000000000006</v>
      </c>
      <c r="C606" s="110">
        <f t="shared" si="20"/>
        <v>3315985</v>
      </c>
    </row>
    <row r="607" spans="1:3" x14ac:dyDescent="0.25">
      <c r="A607" s="110">
        <f t="shared" si="19"/>
        <v>0.56600000000000006</v>
      </c>
      <c r="C607" s="110">
        <f t="shared" si="20"/>
        <v>3321854</v>
      </c>
    </row>
    <row r="608" spans="1:3" x14ac:dyDescent="0.25">
      <c r="A608" s="110">
        <f t="shared" si="19"/>
        <v>0.56700000000000006</v>
      </c>
      <c r="C608" s="110">
        <f t="shared" si="20"/>
        <v>3327723</v>
      </c>
    </row>
    <row r="609" spans="1:3" x14ac:dyDescent="0.25">
      <c r="A609" s="110">
        <f t="shared" si="19"/>
        <v>0.56800000000000006</v>
      </c>
      <c r="C609" s="110">
        <f t="shared" si="20"/>
        <v>3333592</v>
      </c>
    </row>
    <row r="610" spans="1:3" x14ac:dyDescent="0.25">
      <c r="A610" s="110">
        <f t="shared" si="19"/>
        <v>0.56900000000000006</v>
      </c>
      <c r="C610" s="110">
        <f t="shared" si="20"/>
        <v>3339461</v>
      </c>
    </row>
    <row r="611" spans="1:3" x14ac:dyDescent="0.25">
      <c r="A611" s="110">
        <f t="shared" si="19"/>
        <v>0.57000000000000006</v>
      </c>
      <c r="C611" s="110">
        <f t="shared" si="20"/>
        <v>3345330</v>
      </c>
    </row>
    <row r="612" spans="1:3" x14ac:dyDescent="0.25">
      <c r="A612" s="110">
        <f t="shared" si="19"/>
        <v>0.57100000000000006</v>
      </c>
      <c r="C612" s="110">
        <f t="shared" si="20"/>
        <v>3351199</v>
      </c>
    </row>
    <row r="613" spans="1:3" x14ac:dyDescent="0.25">
      <c r="A613" s="110">
        <f t="shared" si="19"/>
        <v>0.57200000000000006</v>
      </c>
      <c r="C613" s="110">
        <f t="shared" si="20"/>
        <v>3357068</v>
      </c>
    </row>
    <row r="614" spans="1:3" x14ac:dyDescent="0.25">
      <c r="A614" s="110">
        <f t="shared" si="19"/>
        <v>0.57300000000000006</v>
      </c>
      <c r="C614" s="110">
        <f t="shared" si="20"/>
        <v>3362937</v>
      </c>
    </row>
    <row r="615" spans="1:3" x14ac:dyDescent="0.25">
      <c r="A615" s="110">
        <f t="shared" si="19"/>
        <v>0.57400000000000007</v>
      </c>
      <c r="C615" s="110">
        <f t="shared" si="20"/>
        <v>3368806</v>
      </c>
    </row>
    <row r="616" spans="1:3" x14ac:dyDescent="0.25">
      <c r="A616" s="110">
        <f t="shared" si="19"/>
        <v>0.57500000000000007</v>
      </c>
      <c r="C616" s="110">
        <f t="shared" si="20"/>
        <v>3374675</v>
      </c>
    </row>
    <row r="617" spans="1:3" x14ac:dyDescent="0.25">
      <c r="A617" s="110">
        <f t="shared" si="19"/>
        <v>0.57600000000000007</v>
      </c>
      <c r="C617" s="110">
        <f t="shared" si="20"/>
        <v>3380544</v>
      </c>
    </row>
    <row r="618" spans="1:3" x14ac:dyDescent="0.25">
      <c r="A618" s="110">
        <f t="shared" si="19"/>
        <v>0.57699999999999996</v>
      </c>
      <c r="C618" s="110">
        <f t="shared" si="20"/>
        <v>3386413</v>
      </c>
    </row>
    <row r="619" spans="1:3" x14ac:dyDescent="0.25">
      <c r="A619" s="110">
        <f t="shared" ref="A619:A682" si="21">(ROW()-41)*0.001</f>
        <v>0.57799999999999996</v>
      </c>
      <c r="C619" s="110">
        <f t="shared" ref="C619:C682" si="22">IF(((ROW()-41)*5869)&lt;B$14,C618+5869,C618-5869)</f>
        <v>3392282</v>
      </c>
    </row>
    <row r="620" spans="1:3" x14ac:dyDescent="0.25">
      <c r="A620" s="110">
        <f t="shared" si="21"/>
        <v>0.57899999999999996</v>
      </c>
      <c r="C620" s="110">
        <f t="shared" si="22"/>
        <v>3398151</v>
      </c>
    </row>
    <row r="621" spans="1:3" x14ac:dyDescent="0.25">
      <c r="A621" s="110">
        <f t="shared" si="21"/>
        <v>0.57999999999999996</v>
      </c>
      <c r="C621" s="110">
        <f t="shared" si="22"/>
        <v>3404020</v>
      </c>
    </row>
    <row r="622" spans="1:3" x14ac:dyDescent="0.25">
      <c r="A622" s="110">
        <f t="shared" si="21"/>
        <v>0.58099999999999996</v>
      </c>
      <c r="C622" s="110">
        <f t="shared" si="22"/>
        <v>3409889</v>
      </c>
    </row>
    <row r="623" spans="1:3" x14ac:dyDescent="0.25">
      <c r="A623" s="110">
        <f t="shared" si="21"/>
        <v>0.58199999999999996</v>
      </c>
      <c r="C623" s="110">
        <f t="shared" si="22"/>
        <v>3415758</v>
      </c>
    </row>
    <row r="624" spans="1:3" x14ac:dyDescent="0.25">
      <c r="A624" s="110">
        <f t="shared" si="21"/>
        <v>0.58299999999999996</v>
      </c>
      <c r="C624" s="110">
        <f t="shared" si="22"/>
        <v>3421627</v>
      </c>
    </row>
    <row r="625" spans="1:3" x14ac:dyDescent="0.25">
      <c r="A625" s="110">
        <f t="shared" si="21"/>
        <v>0.58399999999999996</v>
      </c>
      <c r="C625" s="110">
        <f t="shared" si="22"/>
        <v>3427496</v>
      </c>
    </row>
    <row r="626" spans="1:3" x14ac:dyDescent="0.25">
      <c r="A626" s="110">
        <f t="shared" si="21"/>
        <v>0.58499999999999996</v>
      </c>
      <c r="C626" s="110">
        <f t="shared" si="22"/>
        <v>3433365</v>
      </c>
    </row>
    <row r="627" spans="1:3" x14ac:dyDescent="0.25">
      <c r="A627" s="110">
        <f t="shared" si="21"/>
        <v>0.58599999999999997</v>
      </c>
      <c r="C627" s="110">
        <f t="shared" si="22"/>
        <v>3439234</v>
      </c>
    </row>
    <row r="628" spans="1:3" x14ac:dyDescent="0.25">
      <c r="A628" s="110">
        <f t="shared" si="21"/>
        <v>0.58699999999999997</v>
      </c>
      <c r="C628" s="110">
        <f t="shared" si="22"/>
        <v>3445103</v>
      </c>
    </row>
    <row r="629" spans="1:3" x14ac:dyDescent="0.25">
      <c r="A629" s="110">
        <f t="shared" si="21"/>
        <v>0.58799999999999997</v>
      </c>
      <c r="C629" s="110">
        <f t="shared" si="22"/>
        <v>3450972</v>
      </c>
    </row>
    <row r="630" spans="1:3" x14ac:dyDescent="0.25">
      <c r="A630" s="110">
        <f t="shared" si="21"/>
        <v>0.58899999999999997</v>
      </c>
      <c r="C630" s="110">
        <f t="shared" si="22"/>
        <v>3456841</v>
      </c>
    </row>
    <row r="631" spans="1:3" x14ac:dyDescent="0.25">
      <c r="A631" s="110">
        <f t="shared" si="21"/>
        <v>0.59</v>
      </c>
      <c r="C631" s="110">
        <f t="shared" si="22"/>
        <v>3462710</v>
      </c>
    </row>
    <row r="632" spans="1:3" x14ac:dyDescent="0.25">
      <c r="A632" s="110">
        <f t="shared" si="21"/>
        <v>0.59099999999999997</v>
      </c>
      <c r="C632" s="110">
        <f t="shared" si="22"/>
        <v>3468579</v>
      </c>
    </row>
    <row r="633" spans="1:3" x14ac:dyDescent="0.25">
      <c r="A633" s="110">
        <f t="shared" si="21"/>
        <v>0.59199999999999997</v>
      </c>
      <c r="C633" s="110">
        <f t="shared" si="22"/>
        <v>3474448</v>
      </c>
    </row>
    <row r="634" spans="1:3" x14ac:dyDescent="0.25">
      <c r="A634" s="110">
        <f t="shared" si="21"/>
        <v>0.59299999999999997</v>
      </c>
      <c r="C634" s="110">
        <f t="shared" si="22"/>
        <v>3480317</v>
      </c>
    </row>
    <row r="635" spans="1:3" x14ac:dyDescent="0.25">
      <c r="A635" s="110">
        <f t="shared" si="21"/>
        <v>0.59399999999999997</v>
      </c>
      <c r="C635" s="110">
        <f t="shared" si="22"/>
        <v>3486186</v>
      </c>
    </row>
    <row r="636" spans="1:3" x14ac:dyDescent="0.25">
      <c r="A636" s="110">
        <f t="shared" si="21"/>
        <v>0.59499999999999997</v>
      </c>
      <c r="C636" s="110">
        <f t="shared" si="22"/>
        <v>3492055</v>
      </c>
    </row>
    <row r="637" spans="1:3" x14ac:dyDescent="0.25">
      <c r="A637" s="110">
        <f t="shared" si="21"/>
        <v>0.59599999999999997</v>
      </c>
      <c r="C637" s="110">
        <f t="shared" si="22"/>
        <v>3497924</v>
      </c>
    </row>
    <row r="638" spans="1:3" x14ac:dyDescent="0.25">
      <c r="A638" s="110">
        <f t="shared" si="21"/>
        <v>0.59699999999999998</v>
      </c>
      <c r="C638" s="110">
        <f t="shared" si="22"/>
        <v>3503793</v>
      </c>
    </row>
    <row r="639" spans="1:3" x14ac:dyDescent="0.25">
      <c r="A639" s="110">
        <f t="shared" si="21"/>
        <v>0.59799999999999998</v>
      </c>
      <c r="C639" s="110">
        <f t="shared" si="22"/>
        <v>3509662</v>
      </c>
    </row>
    <row r="640" spans="1:3" x14ac:dyDescent="0.25">
      <c r="A640" s="110">
        <f t="shared" si="21"/>
        <v>0.59899999999999998</v>
      </c>
      <c r="C640" s="110">
        <f t="shared" si="22"/>
        <v>3515531</v>
      </c>
    </row>
    <row r="641" spans="1:3" x14ac:dyDescent="0.25">
      <c r="A641" s="110">
        <f t="shared" si="21"/>
        <v>0.6</v>
      </c>
      <c r="C641" s="110">
        <f t="shared" si="22"/>
        <v>3521400</v>
      </c>
    </row>
    <row r="642" spans="1:3" x14ac:dyDescent="0.25">
      <c r="A642" s="110">
        <f t="shared" si="21"/>
        <v>0.60099999999999998</v>
      </c>
      <c r="C642" s="110">
        <f t="shared" si="22"/>
        <v>3527269</v>
      </c>
    </row>
    <row r="643" spans="1:3" x14ac:dyDescent="0.25">
      <c r="A643" s="110">
        <f t="shared" si="21"/>
        <v>0.60199999999999998</v>
      </c>
      <c r="C643" s="110">
        <f t="shared" si="22"/>
        <v>3533138</v>
      </c>
    </row>
    <row r="644" spans="1:3" x14ac:dyDescent="0.25">
      <c r="A644" s="110">
        <f t="shared" si="21"/>
        <v>0.60299999999999998</v>
      </c>
      <c r="C644" s="110">
        <f t="shared" si="22"/>
        <v>3539007</v>
      </c>
    </row>
    <row r="645" spans="1:3" x14ac:dyDescent="0.25">
      <c r="A645" s="110">
        <f t="shared" si="21"/>
        <v>0.60399999999999998</v>
      </c>
      <c r="C645" s="110">
        <f t="shared" si="22"/>
        <v>3544876</v>
      </c>
    </row>
    <row r="646" spans="1:3" x14ac:dyDescent="0.25">
      <c r="A646" s="110">
        <f t="shared" si="21"/>
        <v>0.60499999999999998</v>
      </c>
      <c r="C646" s="110">
        <f t="shared" si="22"/>
        <v>3550745</v>
      </c>
    </row>
    <row r="647" spans="1:3" x14ac:dyDescent="0.25">
      <c r="A647" s="110">
        <f t="shared" si="21"/>
        <v>0.60599999999999998</v>
      </c>
      <c r="C647" s="110">
        <f t="shared" si="22"/>
        <v>3556614</v>
      </c>
    </row>
    <row r="648" spans="1:3" x14ac:dyDescent="0.25">
      <c r="A648" s="110">
        <f t="shared" si="21"/>
        <v>0.60699999999999998</v>
      </c>
      <c r="C648" s="110">
        <f t="shared" si="22"/>
        <v>3562483</v>
      </c>
    </row>
    <row r="649" spans="1:3" x14ac:dyDescent="0.25">
      <c r="A649" s="110">
        <f t="shared" si="21"/>
        <v>0.60799999999999998</v>
      </c>
      <c r="C649" s="110">
        <f t="shared" si="22"/>
        <v>3568352</v>
      </c>
    </row>
    <row r="650" spans="1:3" x14ac:dyDescent="0.25">
      <c r="A650" s="110">
        <f t="shared" si="21"/>
        <v>0.60899999999999999</v>
      </c>
      <c r="C650" s="110">
        <f t="shared" si="22"/>
        <v>3574221</v>
      </c>
    </row>
    <row r="651" spans="1:3" x14ac:dyDescent="0.25">
      <c r="A651" s="110">
        <f t="shared" si="21"/>
        <v>0.61</v>
      </c>
      <c r="C651" s="110">
        <f t="shared" si="22"/>
        <v>3580090</v>
      </c>
    </row>
    <row r="652" spans="1:3" x14ac:dyDescent="0.25">
      <c r="A652" s="110">
        <f t="shared" si="21"/>
        <v>0.61099999999999999</v>
      </c>
      <c r="C652" s="110">
        <f t="shared" si="22"/>
        <v>3585959</v>
      </c>
    </row>
    <row r="653" spans="1:3" x14ac:dyDescent="0.25">
      <c r="A653" s="110">
        <f t="shared" si="21"/>
        <v>0.61199999999999999</v>
      </c>
      <c r="C653" s="110">
        <f t="shared" si="22"/>
        <v>3591828</v>
      </c>
    </row>
    <row r="654" spans="1:3" x14ac:dyDescent="0.25">
      <c r="A654" s="110">
        <f t="shared" si="21"/>
        <v>0.61299999999999999</v>
      </c>
      <c r="C654" s="110">
        <f t="shared" si="22"/>
        <v>3597697</v>
      </c>
    </row>
    <row r="655" spans="1:3" x14ac:dyDescent="0.25">
      <c r="A655" s="110">
        <f t="shared" si="21"/>
        <v>0.61399999999999999</v>
      </c>
      <c r="C655" s="110">
        <f t="shared" si="22"/>
        <v>3603566</v>
      </c>
    </row>
    <row r="656" spans="1:3" x14ac:dyDescent="0.25">
      <c r="A656" s="110">
        <f t="shared" si="21"/>
        <v>0.61499999999999999</v>
      </c>
      <c r="C656" s="110">
        <f t="shared" si="22"/>
        <v>3609435</v>
      </c>
    </row>
    <row r="657" spans="1:3" x14ac:dyDescent="0.25">
      <c r="A657" s="110">
        <f t="shared" si="21"/>
        <v>0.61599999999999999</v>
      </c>
      <c r="C657" s="110">
        <f t="shared" si="22"/>
        <v>3615304</v>
      </c>
    </row>
    <row r="658" spans="1:3" x14ac:dyDescent="0.25">
      <c r="A658" s="110">
        <f t="shared" si="21"/>
        <v>0.61699999999999999</v>
      </c>
      <c r="C658" s="110">
        <f t="shared" si="22"/>
        <v>3621173</v>
      </c>
    </row>
    <row r="659" spans="1:3" x14ac:dyDescent="0.25">
      <c r="A659" s="110">
        <f t="shared" si="21"/>
        <v>0.61799999999999999</v>
      </c>
      <c r="C659" s="110">
        <f t="shared" si="22"/>
        <v>3627042</v>
      </c>
    </row>
    <row r="660" spans="1:3" x14ac:dyDescent="0.25">
      <c r="A660" s="110">
        <f t="shared" si="21"/>
        <v>0.61899999999999999</v>
      </c>
      <c r="C660" s="110">
        <f t="shared" si="22"/>
        <v>3632911</v>
      </c>
    </row>
    <row r="661" spans="1:3" x14ac:dyDescent="0.25">
      <c r="A661" s="110">
        <f t="shared" si="21"/>
        <v>0.62</v>
      </c>
      <c r="C661" s="110">
        <f t="shared" si="22"/>
        <v>3638780</v>
      </c>
    </row>
    <row r="662" spans="1:3" x14ac:dyDescent="0.25">
      <c r="A662" s="110">
        <f t="shared" si="21"/>
        <v>0.621</v>
      </c>
      <c r="C662" s="110">
        <f t="shared" si="22"/>
        <v>3644649</v>
      </c>
    </row>
    <row r="663" spans="1:3" x14ac:dyDescent="0.25">
      <c r="A663" s="110">
        <f t="shared" si="21"/>
        <v>0.622</v>
      </c>
      <c r="C663" s="110">
        <f t="shared" si="22"/>
        <v>3650518</v>
      </c>
    </row>
    <row r="664" spans="1:3" x14ac:dyDescent="0.25">
      <c r="A664" s="110">
        <f t="shared" si="21"/>
        <v>0.623</v>
      </c>
      <c r="C664" s="110">
        <f t="shared" si="22"/>
        <v>3656387</v>
      </c>
    </row>
    <row r="665" spans="1:3" x14ac:dyDescent="0.25">
      <c r="A665" s="110">
        <f t="shared" si="21"/>
        <v>0.624</v>
      </c>
      <c r="C665" s="110">
        <f t="shared" si="22"/>
        <v>3662256</v>
      </c>
    </row>
    <row r="666" spans="1:3" x14ac:dyDescent="0.25">
      <c r="A666" s="110">
        <f t="shared" si="21"/>
        <v>0.625</v>
      </c>
      <c r="C666" s="110">
        <f t="shared" si="22"/>
        <v>3668125</v>
      </c>
    </row>
    <row r="667" spans="1:3" x14ac:dyDescent="0.25">
      <c r="A667" s="110">
        <f t="shared" si="21"/>
        <v>0.626</v>
      </c>
      <c r="C667" s="110">
        <f t="shared" si="22"/>
        <v>3673994</v>
      </c>
    </row>
    <row r="668" spans="1:3" x14ac:dyDescent="0.25">
      <c r="A668" s="110">
        <f t="shared" si="21"/>
        <v>0.627</v>
      </c>
      <c r="C668" s="110">
        <f t="shared" si="22"/>
        <v>3679863</v>
      </c>
    </row>
    <row r="669" spans="1:3" x14ac:dyDescent="0.25">
      <c r="A669" s="110">
        <f t="shared" si="21"/>
        <v>0.628</v>
      </c>
      <c r="C669" s="110">
        <f t="shared" si="22"/>
        <v>3685732</v>
      </c>
    </row>
    <row r="670" spans="1:3" x14ac:dyDescent="0.25">
      <c r="A670" s="110">
        <f t="shared" si="21"/>
        <v>0.629</v>
      </c>
      <c r="C670" s="110">
        <f t="shared" si="22"/>
        <v>3691601</v>
      </c>
    </row>
    <row r="671" spans="1:3" x14ac:dyDescent="0.25">
      <c r="A671" s="110">
        <f t="shared" si="21"/>
        <v>0.63</v>
      </c>
      <c r="C671" s="110">
        <f t="shared" si="22"/>
        <v>3697470</v>
      </c>
    </row>
    <row r="672" spans="1:3" x14ac:dyDescent="0.25">
      <c r="A672" s="110">
        <f t="shared" si="21"/>
        <v>0.63100000000000001</v>
      </c>
      <c r="C672" s="110">
        <f t="shared" si="22"/>
        <v>3703339</v>
      </c>
    </row>
    <row r="673" spans="1:3" x14ac:dyDescent="0.25">
      <c r="A673" s="110">
        <f t="shared" si="21"/>
        <v>0.63200000000000001</v>
      </c>
      <c r="C673" s="110">
        <f t="shared" si="22"/>
        <v>3709208</v>
      </c>
    </row>
    <row r="674" spans="1:3" x14ac:dyDescent="0.25">
      <c r="A674" s="110">
        <f t="shared" si="21"/>
        <v>0.63300000000000001</v>
      </c>
      <c r="C674" s="110">
        <f t="shared" si="22"/>
        <v>3715077</v>
      </c>
    </row>
    <row r="675" spans="1:3" x14ac:dyDescent="0.25">
      <c r="A675" s="110">
        <f t="shared" si="21"/>
        <v>0.63400000000000001</v>
      </c>
      <c r="C675" s="110">
        <f t="shared" si="22"/>
        <v>3720946</v>
      </c>
    </row>
    <row r="676" spans="1:3" x14ac:dyDescent="0.25">
      <c r="A676" s="110">
        <f t="shared" si="21"/>
        <v>0.63500000000000001</v>
      </c>
      <c r="C676" s="110">
        <f t="shared" si="22"/>
        <v>3726815</v>
      </c>
    </row>
    <row r="677" spans="1:3" x14ac:dyDescent="0.25">
      <c r="A677" s="110">
        <f t="shared" si="21"/>
        <v>0.63600000000000001</v>
      </c>
      <c r="C677" s="110">
        <f t="shared" si="22"/>
        <v>3732684</v>
      </c>
    </row>
    <row r="678" spans="1:3" x14ac:dyDescent="0.25">
      <c r="A678" s="110">
        <f t="shared" si="21"/>
        <v>0.63700000000000001</v>
      </c>
      <c r="C678" s="110">
        <f t="shared" si="22"/>
        <v>3738553</v>
      </c>
    </row>
    <row r="679" spans="1:3" x14ac:dyDescent="0.25">
      <c r="A679" s="110">
        <f t="shared" si="21"/>
        <v>0.63800000000000001</v>
      </c>
      <c r="C679" s="110">
        <f t="shared" si="22"/>
        <v>3744422</v>
      </c>
    </row>
    <row r="680" spans="1:3" x14ac:dyDescent="0.25">
      <c r="A680" s="110">
        <f t="shared" si="21"/>
        <v>0.63900000000000001</v>
      </c>
      <c r="C680" s="110">
        <f t="shared" si="22"/>
        <v>3750291</v>
      </c>
    </row>
    <row r="681" spans="1:3" x14ac:dyDescent="0.25">
      <c r="A681" s="110">
        <f t="shared" si="21"/>
        <v>0.64</v>
      </c>
      <c r="C681" s="110">
        <f t="shared" si="22"/>
        <v>3756160</v>
      </c>
    </row>
    <row r="682" spans="1:3" x14ac:dyDescent="0.25">
      <c r="A682" s="110">
        <f t="shared" si="21"/>
        <v>0.64100000000000001</v>
      </c>
      <c r="C682" s="110">
        <f t="shared" si="22"/>
        <v>3762029</v>
      </c>
    </row>
    <row r="683" spans="1:3" x14ac:dyDescent="0.25">
      <c r="A683" s="110">
        <f t="shared" ref="A683:A746" si="23">(ROW()-41)*0.001</f>
        <v>0.64200000000000002</v>
      </c>
      <c r="C683" s="110">
        <f t="shared" ref="C683:C746" si="24">IF(((ROW()-41)*5869)&lt;B$14,C682+5869,C682-5869)</f>
        <v>3767898</v>
      </c>
    </row>
    <row r="684" spans="1:3" x14ac:dyDescent="0.25">
      <c r="A684" s="110">
        <f t="shared" si="23"/>
        <v>0.64300000000000002</v>
      </c>
      <c r="C684" s="110">
        <f t="shared" si="24"/>
        <v>3773767</v>
      </c>
    </row>
    <row r="685" spans="1:3" x14ac:dyDescent="0.25">
      <c r="A685" s="110">
        <f t="shared" si="23"/>
        <v>0.64400000000000002</v>
      </c>
      <c r="C685" s="110">
        <f t="shared" si="24"/>
        <v>3779636</v>
      </c>
    </row>
    <row r="686" spans="1:3" x14ac:dyDescent="0.25">
      <c r="A686" s="110">
        <f t="shared" si="23"/>
        <v>0.64500000000000002</v>
      </c>
      <c r="C686" s="110">
        <f t="shared" si="24"/>
        <v>3785505</v>
      </c>
    </row>
    <row r="687" spans="1:3" x14ac:dyDescent="0.25">
      <c r="A687" s="110">
        <f t="shared" si="23"/>
        <v>0.64600000000000002</v>
      </c>
      <c r="C687" s="110">
        <f t="shared" si="24"/>
        <v>3791374</v>
      </c>
    </row>
    <row r="688" spans="1:3" x14ac:dyDescent="0.25">
      <c r="A688" s="110">
        <f t="shared" si="23"/>
        <v>0.64700000000000002</v>
      </c>
      <c r="C688" s="110">
        <f t="shared" si="24"/>
        <v>3797243</v>
      </c>
    </row>
    <row r="689" spans="1:3" x14ac:dyDescent="0.25">
      <c r="A689" s="110">
        <f t="shared" si="23"/>
        <v>0.64800000000000002</v>
      </c>
      <c r="C689" s="110">
        <f t="shared" si="24"/>
        <v>3803112</v>
      </c>
    </row>
    <row r="690" spans="1:3" x14ac:dyDescent="0.25">
      <c r="A690" s="110">
        <f t="shared" si="23"/>
        <v>0.64900000000000002</v>
      </c>
      <c r="C690" s="110">
        <f t="shared" si="24"/>
        <v>3808981</v>
      </c>
    </row>
    <row r="691" spans="1:3" x14ac:dyDescent="0.25">
      <c r="A691" s="110">
        <f t="shared" si="23"/>
        <v>0.65</v>
      </c>
      <c r="C691" s="110">
        <f t="shared" si="24"/>
        <v>3814850</v>
      </c>
    </row>
    <row r="692" spans="1:3" x14ac:dyDescent="0.25">
      <c r="A692" s="110">
        <f t="shared" si="23"/>
        <v>0.65100000000000002</v>
      </c>
      <c r="C692" s="110">
        <f t="shared" si="24"/>
        <v>3820719</v>
      </c>
    </row>
    <row r="693" spans="1:3" x14ac:dyDescent="0.25">
      <c r="A693" s="110">
        <f t="shared" si="23"/>
        <v>0.65200000000000002</v>
      </c>
      <c r="C693" s="110">
        <f t="shared" si="24"/>
        <v>3826588</v>
      </c>
    </row>
    <row r="694" spans="1:3" x14ac:dyDescent="0.25">
      <c r="A694" s="110">
        <f t="shared" si="23"/>
        <v>0.65300000000000002</v>
      </c>
      <c r="C694" s="110">
        <f t="shared" si="24"/>
        <v>3832457</v>
      </c>
    </row>
    <row r="695" spans="1:3" x14ac:dyDescent="0.25">
      <c r="A695" s="110">
        <f t="shared" si="23"/>
        <v>0.65400000000000003</v>
      </c>
      <c r="C695" s="110">
        <f t="shared" si="24"/>
        <v>3838326</v>
      </c>
    </row>
    <row r="696" spans="1:3" x14ac:dyDescent="0.25">
      <c r="A696" s="110">
        <f t="shared" si="23"/>
        <v>0.65500000000000003</v>
      </c>
      <c r="C696" s="110">
        <f t="shared" si="24"/>
        <v>3844195</v>
      </c>
    </row>
    <row r="697" spans="1:3" x14ac:dyDescent="0.25">
      <c r="A697" s="110">
        <f t="shared" si="23"/>
        <v>0.65600000000000003</v>
      </c>
      <c r="C697" s="110">
        <f t="shared" si="24"/>
        <v>3850064</v>
      </c>
    </row>
    <row r="698" spans="1:3" x14ac:dyDescent="0.25">
      <c r="A698" s="110">
        <f t="shared" si="23"/>
        <v>0.65700000000000003</v>
      </c>
      <c r="C698" s="110">
        <f t="shared" si="24"/>
        <v>3855933</v>
      </c>
    </row>
    <row r="699" spans="1:3" x14ac:dyDescent="0.25">
      <c r="A699" s="110">
        <f t="shared" si="23"/>
        <v>0.65800000000000003</v>
      </c>
      <c r="C699" s="110">
        <f t="shared" si="24"/>
        <v>3861802</v>
      </c>
    </row>
    <row r="700" spans="1:3" x14ac:dyDescent="0.25">
      <c r="A700" s="110">
        <f t="shared" si="23"/>
        <v>0.65900000000000003</v>
      </c>
      <c r="C700" s="110">
        <f t="shared" si="24"/>
        <v>3867671</v>
      </c>
    </row>
    <row r="701" spans="1:3" x14ac:dyDescent="0.25">
      <c r="A701" s="110">
        <f t="shared" si="23"/>
        <v>0.66</v>
      </c>
      <c r="C701" s="110">
        <f t="shared" si="24"/>
        <v>3873540</v>
      </c>
    </row>
    <row r="702" spans="1:3" x14ac:dyDescent="0.25">
      <c r="A702" s="110">
        <f t="shared" si="23"/>
        <v>0.66100000000000003</v>
      </c>
      <c r="C702" s="110">
        <f t="shared" si="24"/>
        <v>3879409</v>
      </c>
    </row>
    <row r="703" spans="1:3" x14ac:dyDescent="0.25">
      <c r="A703" s="110">
        <f t="shared" si="23"/>
        <v>0.66200000000000003</v>
      </c>
      <c r="C703" s="110">
        <f t="shared" si="24"/>
        <v>3885278</v>
      </c>
    </row>
    <row r="704" spans="1:3" x14ac:dyDescent="0.25">
      <c r="A704" s="110">
        <f t="shared" si="23"/>
        <v>0.66300000000000003</v>
      </c>
      <c r="C704" s="110">
        <f t="shared" si="24"/>
        <v>3891147</v>
      </c>
    </row>
    <row r="705" spans="1:4" x14ac:dyDescent="0.25">
      <c r="A705" s="110">
        <f t="shared" si="23"/>
        <v>0.66400000000000003</v>
      </c>
      <c r="C705" s="110">
        <f t="shared" si="24"/>
        <v>3897016</v>
      </c>
    </row>
    <row r="706" spans="1:4" x14ac:dyDescent="0.25">
      <c r="A706" s="110">
        <f t="shared" si="23"/>
        <v>0.66500000000000004</v>
      </c>
      <c r="C706" s="110">
        <f t="shared" si="24"/>
        <v>3902885</v>
      </c>
    </row>
    <row r="707" spans="1:4" x14ac:dyDescent="0.25">
      <c r="A707" s="110">
        <f t="shared" si="23"/>
        <v>0.66600000000000004</v>
      </c>
      <c r="C707" s="110">
        <f t="shared" si="24"/>
        <v>3908754</v>
      </c>
    </row>
    <row r="708" spans="1:4" x14ac:dyDescent="0.25">
      <c r="A708" s="110">
        <f t="shared" si="23"/>
        <v>0.66700000000000004</v>
      </c>
      <c r="C708" s="110">
        <f t="shared" si="24"/>
        <v>3914623</v>
      </c>
    </row>
    <row r="709" spans="1:4" x14ac:dyDescent="0.25">
      <c r="A709" s="110">
        <f t="shared" si="23"/>
        <v>0.66800000000000004</v>
      </c>
      <c r="C709" s="110">
        <f t="shared" si="24"/>
        <v>3920492</v>
      </c>
    </row>
    <row r="710" spans="1:4" x14ac:dyDescent="0.25">
      <c r="A710" s="110">
        <f t="shared" si="23"/>
        <v>0.66900000000000004</v>
      </c>
      <c r="C710" s="110">
        <f t="shared" si="24"/>
        <v>3926361</v>
      </c>
    </row>
    <row r="711" spans="1:4" x14ac:dyDescent="0.25">
      <c r="A711" s="110">
        <f t="shared" si="23"/>
        <v>0.67</v>
      </c>
      <c r="C711" s="110">
        <f t="shared" si="24"/>
        <v>3932230</v>
      </c>
    </row>
    <row r="712" spans="1:4" x14ac:dyDescent="0.25">
      <c r="A712" s="110">
        <f t="shared" si="23"/>
        <v>0.67100000000000004</v>
      </c>
      <c r="C712" s="110">
        <f t="shared" si="24"/>
        <v>3938099</v>
      </c>
    </row>
    <row r="713" spans="1:4" x14ac:dyDescent="0.25">
      <c r="A713" s="110">
        <f t="shared" si="23"/>
        <v>0.67200000000000004</v>
      </c>
      <c r="C713" s="110">
        <f t="shared" si="24"/>
        <v>3943968</v>
      </c>
    </row>
    <row r="714" spans="1:4" x14ac:dyDescent="0.25">
      <c r="A714" s="110">
        <f t="shared" si="23"/>
        <v>0.67300000000000004</v>
      </c>
      <c r="B714" s="110" t="s">
        <v>288</v>
      </c>
      <c r="C714" s="110">
        <f t="shared" si="24"/>
        <v>3949837</v>
      </c>
      <c r="D714" s="110">
        <v>0</v>
      </c>
    </row>
    <row r="715" spans="1:4" x14ac:dyDescent="0.25">
      <c r="A715" s="110">
        <f t="shared" si="23"/>
        <v>0.67400000000000004</v>
      </c>
      <c r="C715" s="110">
        <f t="shared" si="24"/>
        <v>3955706</v>
      </c>
    </row>
    <row r="716" spans="1:4" x14ac:dyDescent="0.25">
      <c r="A716" s="110">
        <f t="shared" si="23"/>
        <v>0.67500000000000004</v>
      </c>
      <c r="C716" s="110">
        <f t="shared" si="24"/>
        <v>3961575</v>
      </c>
    </row>
    <row r="717" spans="1:4" x14ac:dyDescent="0.25">
      <c r="A717" s="110">
        <f t="shared" si="23"/>
        <v>0.67600000000000005</v>
      </c>
      <c r="C717" s="110">
        <f t="shared" si="24"/>
        <v>3967444</v>
      </c>
    </row>
    <row r="718" spans="1:4" x14ac:dyDescent="0.25">
      <c r="A718" s="110">
        <f t="shared" si="23"/>
        <v>0.67700000000000005</v>
      </c>
      <c r="C718" s="110">
        <f t="shared" si="24"/>
        <v>3973313</v>
      </c>
    </row>
    <row r="719" spans="1:4" x14ac:dyDescent="0.25">
      <c r="A719" s="110">
        <f t="shared" si="23"/>
        <v>0.67800000000000005</v>
      </c>
      <c r="C719" s="110">
        <f t="shared" si="24"/>
        <v>3979182</v>
      </c>
    </row>
    <row r="720" spans="1:4" x14ac:dyDescent="0.25">
      <c r="A720" s="110">
        <f t="shared" si="23"/>
        <v>0.67900000000000005</v>
      </c>
      <c r="C720" s="110">
        <f t="shared" si="24"/>
        <v>3985051</v>
      </c>
    </row>
    <row r="721" spans="1:3" x14ac:dyDescent="0.25">
      <c r="A721" s="110">
        <f t="shared" si="23"/>
        <v>0.68</v>
      </c>
      <c r="C721" s="110">
        <f t="shared" si="24"/>
        <v>3990920</v>
      </c>
    </row>
    <row r="722" spans="1:3" x14ac:dyDescent="0.25">
      <c r="A722" s="110">
        <f t="shared" si="23"/>
        <v>0.68100000000000005</v>
      </c>
      <c r="C722" s="110">
        <f t="shared" si="24"/>
        <v>3996789</v>
      </c>
    </row>
    <row r="723" spans="1:3" x14ac:dyDescent="0.25">
      <c r="A723" s="110">
        <f t="shared" si="23"/>
        <v>0.68200000000000005</v>
      </c>
      <c r="C723" s="110">
        <f t="shared" si="24"/>
        <v>4002658</v>
      </c>
    </row>
    <row r="724" spans="1:3" x14ac:dyDescent="0.25">
      <c r="A724" s="110">
        <f t="shared" si="23"/>
        <v>0.68300000000000005</v>
      </c>
      <c r="C724" s="110">
        <f t="shared" si="24"/>
        <v>4008527</v>
      </c>
    </row>
    <row r="725" spans="1:3" x14ac:dyDescent="0.25">
      <c r="A725" s="110">
        <f t="shared" si="23"/>
        <v>0.68400000000000005</v>
      </c>
      <c r="C725" s="110">
        <f t="shared" si="24"/>
        <v>4014396</v>
      </c>
    </row>
    <row r="726" spans="1:3" x14ac:dyDescent="0.25">
      <c r="A726" s="110">
        <f t="shared" si="23"/>
        <v>0.68500000000000005</v>
      </c>
      <c r="C726" s="110">
        <f t="shared" si="24"/>
        <v>4020265</v>
      </c>
    </row>
    <row r="727" spans="1:3" x14ac:dyDescent="0.25">
      <c r="A727" s="110">
        <f t="shared" si="23"/>
        <v>0.68600000000000005</v>
      </c>
      <c r="C727" s="110">
        <f t="shared" si="24"/>
        <v>4026134</v>
      </c>
    </row>
    <row r="728" spans="1:3" x14ac:dyDescent="0.25">
      <c r="A728" s="110">
        <f t="shared" si="23"/>
        <v>0.68700000000000006</v>
      </c>
      <c r="C728" s="110">
        <f t="shared" si="24"/>
        <v>4032003</v>
      </c>
    </row>
    <row r="729" spans="1:3" x14ac:dyDescent="0.25">
      <c r="A729" s="110">
        <f t="shared" si="23"/>
        <v>0.68800000000000006</v>
      </c>
      <c r="C729" s="110">
        <f t="shared" si="24"/>
        <v>4037872</v>
      </c>
    </row>
    <row r="730" spans="1:3" x14ac:dyDescent="0.25">
      <c r="A730" s="110">
        <f t="shared" si="23"/>
        <v>0.68900000000000006</v>
      </c>
      <c r="C730" s="110">
        <f t="shared" si="24"/>
        <v>4043741</v>
      </c>
    </row>
    <row r="731" spans="1:3" x14ac:dyDescent="0.25">
      <c r="A731" s="110">
        <f t="shared" si="23"/>
        <v>0.69000000000000006</v>
      </c>
      <c r="C731" s="110">
        <f t="shared" si="24"/>
        <v>4049610</v>
      </c>
    </row>
    <row r="732" spans="1:3" x14ac:dyDescent="0.25">
      <c r="A732" s="110">
        <f t="shared" si="23"/>
        <v>0.69100000000000006</v>
      </c>
      <c r="C732" s="110">
        <f t="shared" si="24"/>
        <v>4055479</v>
      </c>
    </row>
    <row r="733" spans="1:3" x14ac:dyDescent="0.25">
      <c r="A733" s="110">
        <f t="shared" si="23"/>
        <v>0.69200000000000006</v>
      </c>
      <c r="C733" s="110">
        <f t="shared" si="24"/>
        <v>4061348</v>
      </c>
    </row>
    <row r="734" spans="1:3" x14ac:dyDescent="0.25">
      <c r="A734" s="110">
        <f t="shared" si="23"/>
        <v>0.69300000000000006</v>
      </c>
      <c r="C734" s="110">
        <f t="shared" si="24"/>
        <v>4067217</v>
      </c>
    </row>
    <row r="735" spans="1:3" x14ac:dyDescent="0.25">
      <c r="A735" s="110">
        <f t="shared" si="23"/>
        <v>0.69400000000000006</v>
      </c>
      <c r="C735" s="110">
        <f t="shared" si="24"/>
        <v>4073086</v>
      </c>
    </row>
    <row r="736" spans="1:3" x14ac:dyDescent="0.25">
      <c r="A736" s="110">
        <f t="shared" si="23"/>
        <v>0.69500000000000006</v>
      </c>
      <c r="C736" s="110">
        <f t="shared" si="24"/>
        <v>4078955</v>
      </c>
    </row>
    <row r="737" spans="1:3" x14ac:dyDescent="0.25">
      <c r="A737" s="110">
        <f t="shared" si="23"/>
        <v>0.69600000000000006</v>
      </c>
      <c r="C737" s="110">
        <f t="shared" si="24"/>
        <v>4084824</v>
      </c>
    </row>
    <row r="738" spans="1:3" x14ac:dyDescent="0.25">
      <c r="A738" s="110">
        <f t="shared" si="23"/>
        <v>0.69700000000000006</v>
      </c>
      <c r="C738" s="110">
        <f t="shared" si="24"/>
        <v>4090693</v>
      </c>
    </row>
    <row r="739" spans="1:3" x14ac:dyDescent="0.25">
      <c r="A739" s="110">
        <f t="shared" si="23"/>
        <v>0.69800000000000006</v>
      </c>
      <c r="C739" s="110">
        <f t="shared" si="24"/>
        <v>4096562</v>
      </c>
    </row>
    <row r="740" spans="1:3" x14ac:dyDescent="0.25">
      <c r="A740" s="110">
        <f t="shared" si="23"/>
        <v>0.69900000000000007</v>
      </c>
      <c r="C740" s="110">
        <f t="shared" si="24"/>
        <v>4102431</v>
      </c>
    </row>
    <row r="741" spans="1:3" x14ac:dyDescent="0.25">
      <c r="A741" s="110">
        <f t="shared" si="23"/>
        <v>0.70000000000000007</v>
      </c>
      <c r="C741" s="110">
        <f t="shared" si="24"/>
        <v>4108300</v>
      </c>
    </row>
    <row r="742" spans="1:3" x14ac:dyDescent="0.25">
      <c r="A742" s="110">
        <f t="shared" si="23"/>
        <v>0.70100000000000007</v>
      </c>
      <c r="C742" s="110">
        <f t="shared" si="24"/>
        <v>4114169</v>
      </c>
    </row>
    <row r="743" spans="1:3" x14ac:dyDescent="0.25">
      <c r="A743" s="110">
        <f t="shared" si="23"/>
        <v>0.70200000000000007</v>
      </c>
      <c r="C743" s="110">
        <f t="shared" si="24"/>
        <v>4120038</v>
      </c>
    </row>
    <row r="744" spans="1:3" x14ac:dyDescent="0.25">
      <c r="A744" s="110">
        <f t="shared" si="23"/>
        <v>0.70300000000000007</v>
      </c>
      <c r="C744" s="110">
        <f t="shared" si="24"/>
        <v>4125907</v>
      </c>
    </row>
    <row r="745" spans="1:3" x14ac:dyDescent="0.25">
      <c r="A745" s="110">
        <f t="shared" si="23"/>
        <v>0.70399999999999996</v>
      </c>
      <c r="C745" s="110">
        <f t="shared" si="24"/>
        <v>4131776</v>
      </c>
    </row>
    <row r="746" spans="1:3" x14ac:dyDescent="0.25">
      <c r="A746" s="110">
        <f t="shared" si="23"/>
        <v>0.70499999999999996</v>
      </c>
      <c r="C746" s="110">
        <f t="shared" si="24"/>
        <v>4137645</v>
      </c>
    </row>
    <row r="747" spans="1:3" x14ac:dyDescent="0.25">
      <c r="A747" s="110">
        <f t="shared" ref="A747:A810" si="25">(ROW()-41)*0.001</f>
        <v>0.70599999999999996</v>
      </c>
      <c r="C747" s="110">
        <f t="shared" ref="C747:C810" si="26">IF(((ROW()-41)*5869)&lt;B$14,C746+5869,C746-5869)</f>
        <v>4143514</v>
      </c>
    </row>
    <row r="748" spans="1:3" x14ac:dyDescent="0.25">
      <c r="A748" s="110">
        <f t="shared" si="25"/>
        <v>0.70699999999999996</v>
      </c>
      <c r="C748" s="110">
        <f t="shared" si="26"/>
        <v>4149383</v>
      </c>
    </row>
    <row r="749" spans="1:3" x14ac:dyDescent="0.25">
      <c r="A749" s="110">
        <f t="shared" si="25"/>
        <v>0.70799999999999996</v>
      </c>
      <c r="C749" s="110">
        <f t="shared" si="26"/>
        <v>4155252</v>
      </c>
    </row>
    <row r="750" spans="1:3" x14ac:dyDescent="0.25">
      <c r="A750" s="110">
        <f t="shared" si="25"/>
        <v>0.70899999999999996</v>
      </c>
      <c r="C750" s="110">
        <f t="shared" si="26"/>
        <v>4161121</v>
      </c>
    </row>
    <row r="751" spans="1:3" x14ac:dyDescent="0.25">
      <c r="A751" s="110">
        <f t="shared" si="25"/>
        <v>0.71</v>
      </c>
      <c r="C751" s="110">
        <f t="shared" si="26"/>
        <v>4166990</v>
      </c>
    </row>
    <row r="752" spans="1:3" x14ac:dyDescent="0.25">
      <c r="A752" s="110">
        <f t="shared" si="25"/>
        <v>0.71099999999999997</v>
      </c>
      <c r="C752" s="110">
        <f t="shared" si="26"/>
        <v>4172859</v>
      </c>
    </row>
    <row r="753" spans="1:3" x14ac:dyDescent="0.25">
      <c r="A753" s="110">
        <f t="shared" si="25"/>
        <v>0.71199999999999997</v>
      </c>
      <c r="C753" s="110">
        <f t="shared" si="26"/>
        <v>4178728</v>
      </c>
    </row>
    <row r="754" spans="1:3" x14ac:dyDescent="0.25">
      <c r="A754" s="110">
        <f t="shared" si="25"/>
        <v>0.71299999999999997</v>
      </c>
      <c r="C754" s="110">
        <f t="shared" si="26"/>
        <v>4184597</v>
      </c>
    </row>
    <row r="755" spans="1:3" x14ac:dyDescent="0.25">
      <c r="A755" s="110">
        <f t="shared" si="25"/>
        <v>0.71399999999999997</v>
      </c>
      <c r="C755" s="110">
        <f t="shared" si="26"/>
        <v>4190466</v>
      </c>
    </row>
    <row r="756" spans="1:3" x14ac:dyDescent="0.25">
      <c r="A756" s="110">
        <f t="shared" si="25"/>
        <v>0.71499999999999997</v>
      </c>
      <c r="C756" s="110">
        <f t="shared" si="26"/>
        <v>4196335</v>
      </c>
    </row>
    <row r="757" spans="1:3" x14ac:dyDescent="0.25">
      <c r="A757" s="110">
        <f t="shared" si="25"/>
        <v>0.71599999999999997</v>
      </c>
      <c r="C757" s="110">
        <f t="shared" si="26"/>
        <v>4202204</v>
      </c>
    </row>
    <row r="758" spans="1:3" x14ac:dyDescent="0.25">
      <c r="A758" s="110">
        <f t="shared" si="25"/>
        <v>0.71699999999999997</v>
      </c>
      <c r="C758" s="110">
        <f t="shared" si="26"/>
        <v>4208073</v>
      </c>
    </row>
    <row r="759" spans="1:3" x14ac:dyDescent="0.25">
      <c r="A759" s="110">
        <f t="shared" si="25"/>
        <v>0.71799999999999997</v>
      </c>
      <c r="C759" s="110">
        <f t="shared" si="26"/>
        <v>4213942</v>
      </c>
    </row>
    <row r="760" spans="1:3" x14ac:dyDescent="0.25">
      <c r="A760" s="110">
        <f t="shared" si="25"/>
        <v>0.71899999999999997</v>
      </c>
      <c r="C760" s="110">
        <f t="shared" si="26"/>
        <v>4219811</v>
      </c>
    </row>
    <row r="761" spans="1:3" x14ac:dyDescent="0.25">
      <c r="A761" s="110">
        <f t="shared" si="25"/>
        <v>0.72</v>
      </c>
      <c r="C761" s="110">
        <f t="shared" si="26"/>
        <v>4225680</v>
      </c>
    </row>
    <row r="762" spans="1:3" x14ac:dyDescent="0.25">
      <c r="A762" s="110">
        <f t="shared" si="25"/>
        <v>0.72099999999999997</v>
      </c>
      <c r="C762" s="110">
        <f t="shared" si="26"/>
        <v>4231549</v>
      </c>
    </row>
    <row r="763" spans="1:3" x14ac:dyDescent="0.25">
      <c r="A763" s="110">
        <f t="shared" si="25"/>
        <v>0.72199999999999998</v>
      </c>
      <c r="C763" s="110">
        <f t="shared" si="26"/>
        <v>4237418</v>
      </c>
    </row>
    <row r="764" spans="1:3" x14ac:dyDescent="0.25">
      <c r="A764" s="110">
        <f t="shared" si="25"/>
        <v>0.72299999999999998</v>
      </c>
      <c r="C764" s="110">
        <f t="shared" si="26"/>
        <v>4243287</v>
      </c>
    </row>
    <row r="765" spans="1:3" x14ac:dyDescent="0.25">
      <c r="A765" s="110">
        <f t="shared" si="25"/>
        <v>0.72399999999999998</v>
      </c>
      <c r="C765" s="110">
        <f t="shared" si="26"/>
        <v>4249156</v>
      </c>
    </row>
    <row r="766" spans="1:3" x14ac:dyDescent="0.25">
      <c r="A766" s="110">
        <f t="shared" si="25"/>
        <v>0.72499999999999998</v>
      </c>
      <c r="C766" s="110">
        <f t="shared" si="26"/>
        <v>4255025</v>
      </c>
    </row>
    <row r="767" spans="1:3" x14ac:dyDescent="0.25">
      <c r="A767" s="110">
        <f t="shared" si="25"/>
        <v>0.72599999999999998</v>
      </c>
      <c r="C767" s="110">
        <f t="shared" si="26"/>
        <v>4260894</v>
      </c>
    </row>
    <row r="768" spans="1:3" x14ac:dyDescent="0.25">
      <c r="A768" s="110">
        <f t="shared" si="25"/>
        <v>0.72699999999999998</v>
      </c>
      <c r="C768" s="110">
        <f t="shared" si="26"/>
        <v>4266763</v>
      </c>
    </row>
    <row r="769" spans="1:3" x14ac:dyDescent="0.25">
      <c r="A769" s="110">
        <f t="shared" si="25"/>
        <v>0.72799999999999998</v>
      </c>
      <c r="C769" s="110">
        <f t="shared" si="26"/>
        <v>4272632</v>
      </c>
    </row>
    <row r="770" spans="1:3" x14ac:dyDescent="0.25">
      <c r="A770" s="110">
        <f t="shared" si="25"/>
        <v>0.72899999999999998</v>
      </c>
      <c r="C770" s="110">
        <f t="shared" si="26"/>
        <v>4278501</v>
      </c>
    </row>
    <row r="771" spans="1:3" x14ac:dyDescent="0.25">
      <c r="A771" s="110">
        <f t="shared" si="25"/>
        <v>0.73</v>
      </c>
      <c r="C771" s="110">
        <f t="shared" si="26"/>
        <v>4284370</v>
      </c>
    </row>
    <row r="772" spans="1:3" x14ac:dyDescent="0.25">
      <c r="A772" s="110">
        <f t="shared" si="25"/>
        <v>0.73099999999999998</v>
      </c>
      <c r="C772" s="110">
        <f t="shared" si="26"/>
        <v>4290239</v>
      </c>
    </row>
    <row r="773" spans="1:3" x14ac:dyDescent="0.25">
      <c r="A773" s="110">
        <f t="shared" si="25"/>
        <v>0.73199999999999998</v>
      </c>
      <c r="C773" s="110">
        <f t="shared" si="26"/>
        <v>4296108</v>
      </c>
    </row>
    <row r="774" spans="1:3" x14ac:dyDescent="0.25">
      <c r="A774" s="110">
        <f t="shared" si="25"/>
        <v>0.73299999999999998</v>
      </c>
      <c r="C774" s="110">
        <f t="shared" si="26"/>
        <v>4301977</v>
      </c>
    </row>
    <row r="775" spans="1:3" x14ac:dyDescent="0.25">
      <c r="A775" s="110">
        <f t="shared" si="25"/>
        <v>0.73399999999999999</v>
      </c>
      <c r="C775" s="110">
        <f t="shared" si="26"/>
        <v>4307846</v>
      </c>
    </row>
    <row r="776" spans="1:3" x14ac:dyDescent="0.25">
      <c r="A776" s="110">
        <f t="shared" si="25"/>
        <v>0.73499999999999999</v>
      </c>
      <c r="C776" s="110">
        <f t="shared" si="26"/>
        <v>4313715</v>
      </c>
    </row>
    <row r="777" spans="1:3" x14ac:dyDescent="0.25">
      <c r="A777" s="110">
        <f t="shared" si="25"/>
        <v>0.73599999999999999</v>
      </c>
      <c r="C777" s="110">
        <f t="shared" si="26"/>
        <v>4319584</v>
      </c>
    </row>
    <row r="778" spans="1:3" x14ac:dyDescent="0.25">
      <c r="A778" s="110">
        <f t="shared" si="25"/>
        <v>0.73699999999999999</v>
      </c>
      <c r="C778" s="110">
        <f t="shared" si="26"/>
        <v>4325453</v>
      </c>
    </row>
    <row r="779" spans="1:3" x14ac:dyDescent="0.25">
      <c r="A779" s="110">
        <f t="shared" si="25"/>
        <v>0.73799999999999999</v>
      </c>
      <c r="C779" s="110">
        <f t="shared" si="26"/>
        <v>4331322</v>
      </c>
    </row>
    <row r="780" spans="1:3" x14ac:dyDescent="0.25">
      <c r="A780" s="110">
        <f t="shared" si="25"/>
        <v>0.73899999999999999</v>
      </c>
      <c r="C780" s="110">
        <f t="shared" si="26"/>
        <v>4337191</v>
      </c>
    </row>
    <row r="781" spans="1:3" x14ac:dyDescent="0.25">
      <c r="A781" s="110">
        <f t="shared" si="25"/>
        <v>0.74</v>
      </c>
      <c r="C781" s="110">
        <f t="shared" si="26"/>
        <v>4343060</v>
      </c>
    </row>
    <row r="782" spans="1:3" x14ac:dyDescent="0.25">
      <c r="A782" s="110">
        <f t="shared" si="25"/>
        <v>0.74099999999999999</v>
      </c>
      <c r="C782" s="110">
        <f t="shared" si="26"/>
        <v>4348929</v>
      </c>
    </row>
    <row r="783" spans="1:3" x14ac:dyDescent="0.25">
      <c r="A783" s="110">
        <f t="shared" si="25"/>
        <v>0.74199999999999999</v>
      </c>
      <c r="C783" s="110">
        <f t="shared" si="26"/>
        <v>4354798</v>
      </c>
    </row>
    <row r="784" spans="1:3" x14ac:dyDescent="0.25">
      <c r="A784" s="110">
        <f t="shared" si="25"/>
        <v>0.74299999999999999</v>
      </c>
      <c r="C784" s="110">
        <f t="shared" si="26"/>
        <v>4360667</v>
      </c>
    </row>
    <row r="785" spans="1:3" x14ac:dyDescent="0.25">
      <c r="A785" s="110">
        <f t="shared" si="25"/>
        <v>0.74399999999999999</v>
      </c>
      <c r="C785" s="110">
        <f t="shared" si="26"/>
        <v>4366536</v>
      </c>
    </row>
    <row r="786" spans="1:3" x14ac:dyDescent="0.25">
      <c r="A786" s="110">
        <f t="shared" si="25"/>
        <v>0.745</v>
      </c>
      <c r="C786" s="110">
        <f t="shared" si="26"/>
        <v>4372405</v>
      </c>
    </row>
    <row r="787" spans="1:3" x14ac:dyDescent="0.25">
      <c r="A787" s="110">
        <f t="shared" si="25"/>
        <v>0.746</v>
      </c>
      <c r="C787" s="110">
        <f t="shared" si="26"/>
        <v>4378274</v>
      </c>
    </row>
    <row r="788" spans="1:3" x14ac:dyDescent="0.25">
      <c r="A788" s="110">
        <f t="shared" si="25"/>
        <v>0.747</v>
      </c>
      <c r="C788" s="110">
        <f t="shared" si="26"/>
        <v>4384143</v>
      </c>
    </row>
    <row r="789" spans="1:3" x14ac:dyDescent="0.25">
      <c r="A789" s="110">
        <f t="shared" si="25"/>
        <v>0.748</v>
      </c>
      <c r="C789" s="110">
        <f t="shared" si="26"/>
        <v>4390012</v>
      </c>
    </row>
    <row r="790" spans="1:3" x14ac:dyDescent="0.25">
      <c r="A790" s="110">
        <f t="shared" si="25"/>
        <v>0.749</v>
      </c>
      <c r="C790" s="110">
        <f t="shared" si="26"/>
        <v>4395881</v>
      </c>
    </row>
    <row r="791" spans="1:3" x14ac:dyDescent="0.25">
      <c r="A791" s="110">
        <f t="shared" si="25"/>
        <v>0.75</v>
      </c>
      <c r="C791" s="110">
        <f t="shared" si="26"/>
        <v>4401750</v>
      </c>
    </row>
    <row r="792" spans="1:3" x14ac:dyDescent="0.25">
      <c r="A792" s="110">
        <f t="shared" si="25"/>
        <v>0.751</v>
      </c>
      <c r="C792" s="110">
        <f t="shared" si="26"/>
        <v>4407619</v>
      </c>
    </row>
    <row r="793" spans="1:3" x14ac:dyDescent="0.25">
      <c r="A793" s="110">
        <f t="shared" si="25"/>
        <v>0.752</v>
      </c>
      <c r="C793" s="110">
        <f t="shared" si="26"/>
        <v>4413488</v>
      </c>
    </row>
    <row r="794" spans="1:3" x14ac:dyDescent="0.25">
      <c r="A794" s="110">
        <f t="shared" si="25"/>
        <v>0.753</v>
      </c>
      <c r="C794" s="110">
        <f t="shared" si="26"/>
        <v>4419357</v>
      </c>
    </row>
    <row r="795" spans="1:3" x14ac:dyDescent="0.25">
      <c r="A795" s="110">
        <f t="shared" si="25"/>
        <v>0.754</v>
      </c>
      <c r="C795" s="110">
        <f t="shared" si="26"/>
        <v>4425226</v>
      </c>
    </row>
    <row r="796" spans="1:3" x14ac:dyDescent="0.25">
      <c r="A796" s="110">
        <f t="shared" si="25"/>
        <v>0.755</v>
      </c>
      <c r="C796" s="110">
        <f t="shared" si="26"/>
        <v>4431095</v>
      </c>
    </row>
    <row r="797" spans="1:3" x14ac:dyDescent="0.25">
      <c r="A797" s="110">
        <f t="shared" si="25"/>
        <v>0.75600000000000001</v>
      </c>
      <c r="C797" s="110">
        <f t="shared" si="26"/>
        <v>4436964</v>
      </c>
    </row>
    <row r="798" spans="1:3" x14ac:dyDescent="0.25">
      <c r="A798" s="110">
        <f t="shared" si="25"/>
        <v>0.75700000000000001</v>
      </c>
      <c r="C798" s="110">
        <f t="shared" si="26"/>
        <v>4442833</v>
      </c>
    </row>
    <row r="799" spans="1:3" x14ac:dyDescent="0.25">
      <c r="A799" s="110">
        <f t="shared" si="25"/>
        <v>0.75800000000000001</v>
      </c>
      <c r="C799" s="110">
        <f t="shared" si="26"/>
        <v>4448702</v>
      </c>
    </row>
    <row r="800" spans="1:3" x14ac:dyDescent="0.25">
      <c r="A800" s="110">
        <f t="shared" si="25"/>
        <v>0.75900000000000001</v>
      </c>
      <c r="C800" s="110">
        <f t="shared" si="26"/>
        <v>4454571</v>
      </c>
    </row>
    <row r="801" spans="1:3" x14ac:dyDescent="0.25">
      <c r="A801" s="110">
        <f t="shared" si="25"/>
        <v>0.76</v>
      </c>
      <c r="C801" s="110">
        <f t="shared" si="26"/>
        <v>4460440</v>
      </c>
    </row>
    <row r="802" spans="1:3" x14ac:dyDescent="0.25">
      <c r="A802" s="110">
        <f t="shared" si="25"/>
        <v>0.76100000000000001</v>
      </c>
      <c r="C802" s="110">
        <f t="shared" si="26"/>
        <v>4466309</v>
      </c>
    </row>
    <row r="803" spans="1:3" x14ac:dyDescent="0.25">
      <c r="A803" s="110">
        <f t="shared" si="25"/>
        <v>0.76200000000000001</v>
      </c>
      <c r="C803" s="110">
        <f t="shared" si="26"/>
        <v>4472178</v>
      </c>
    </row>
    <row r="804" spans="1:3" x14ac:dyDescent="0.25">
      <c r="A804" s="110">
        <f t="shared" si="25"/>
        <v>0.76300000000000001</v>
      </c>
      <c r="C804" s="110">
        <f t="shared" si="26"/>
        <v>4478047</v>
      </c>
    </row>
    <row r="805" spans="1:3" x14ac:dyDescent="0.25">
      <c r="A805" s="110">
        <f t="shared" si="25"/>
        <v>0.76400000000000001</v>
      </c>
      <c r="C805" s="110">
        <f t="shared" si="26"/>
        <v>4483916</v>
      </c>
    </row>
    <row r="806" spans="1:3" x14ac:dyDescent="0.25">
      <c r="A806" s="110">
        <f t="shared" si="25"/>
        <v>0.76500000000000001</v>
      </c>
      <c r="C806" s="110">
        <f t="shared" si="26"/>
        <v>4489785</v>
      </c>
    </row>
    <row r="807" spans="1:3" x14ac:dyDescent="0.25">
      <c r="A807" s="110">
        <f t="shared" si="25"/>
        <v>0.76600000000000001</v>
      </c>
      <c r="C807" s="110">
        <f t="shared" si="26"/>
        <v>4495654</v>
      </c>
    </row>
    <row r="808" spans="1:3" x14ac:dyDescent="0.25">
      <c r="A808" s="110">
        <f t="shared" si="25"/>
        <v>0.76700000000000002</v>
      </c>
      <c r="C808" s="110">
        <f t="shared" si="26"/>
        <v>4501523</v>
      </c>
    </row>
    <row r="809" spans="1:3" x14ac:dyDescent="0.25">
      <c r="A809" s="110">
        <f t="shared" si="25"/>
        <v>0.76800000000000002</v>
      </c>
      <c r="C809" s="110">
        <f t="shared" si="26"/>
        <v>4507392</v>
      </c>
    </row>
    <row r="810" spans="1:3" x14ac:dyDescent="0.25">
      <c r="A810" s="110">
        <f t="shared" si="25"/>
        <v>0.76900000000000002</v>
      </c>
      <c r="C810" s="110">
        <f t="shared" si="26"/>
        <v>4513261</v>
      </c>
    </row>
    <row r="811" spans="1:3" x14ac:dyDescent="0.25">
      <c r="A811" s="110">
        <f t="shared" ref="A811:A874" si="27">(ROW()-41)*0.001</f>
        <v>0.77</v>
      </c>
      <c r="C811" s="110">
        <f t="shared" ref="C811:C874" si="28">IF(((ROW()-41)*5869)&lt;B$14,C810+5869,C810-5869)</f>
        <v>4519130</v>
      </c>
    </row>
    <row r="812" spans="1:3" x14ac:dyDescent="0.25">
      <c r="A812" s="110">
        <f t="shared" si="27"/>
        <v>0.77100000000000002</v>
      </c>
      <c r="C812" s="110">
        <f t="shared" si="28"/>
        <v>4524999</v>
      </c>
    </row>
    <row r="813" spans="1:3" x14ac:dyDescent="0.25">
      <c r="A813" s="110">
        <f t="shared" si="27"/>
        <v>0.77200000000000002</v>
      </c>
      <c r="C813" s="110">
        <f t="shared" si="28"/>
        <v>4530868</v>
      </c>
    </row>
    <row r="814" spans="1:3" x14ac:dyDescent="0.25">
      <c r="A814" s="110">
        <f t="shared" si="27"/>
        <v>0.77300000000000002</v>
      </c>
      <c r="C814" s="110">
        <f t="shared" si="28"/>
        <v>4536737</v>
      </c>
    </row>
    <row r="815" spans="1:3" x14ac:dyDescent="0.25">
      <c r="A815" s="110">
        <f t="shared" si="27"/>
        <v>0.77400000000000002</v>
      </c>
      <c r="C815" s="110">
        <f t="shared" si="28"/>
        <v>4542606</v>
      </c>
    </row>
    <row r="816" spans="1:3" x14ac:dyDescent="0.25">
      <c r="A816" s="110">
        <f t="shared" si="27"/>
        <v>0.77500000000000002</v>
      </c>
      <c r="C816" s="110">
        <f t="shared" si="28"/>
        <v>4548475</v>
      </c>
    </row>
    <row r="817" spans="1:3" x14ac:dyDescent="0.25">
      <c r="A817" s="110">
        <f t="shared" si="27"/>
        <v>0.77600000000000002</v>
      </c>
      <c r="C817" s="110">
        <f t="shared" si="28"/>
        <v>4554344</v>
      </c>
    </row>
    <row r="818" spans="1:3" x14ac:dyDescent="0.25">
      <c r="A818" s="110">
        <f t="shared" si="27"/>
        <v>0.77700000000000002</v>
      </c>
      <c r="C818" s="110">
        <f t="shared" si="28"/>
        <v>4560213</v>
      </c>
    </row>
    <row r="819" spans="1:3" x14ac:dyDescent="0.25">
      <c r="A819" s="110">
        <f t="shared" si="27"/>
        <v>0.77800000000000002</v>
      </c>
      <c r="C819" s="110">
        <f t="shared" si="28"/>
        <v>4566082</v>
      </c>
    </row>
    <row r="820" spans="1:3" x14ac:dyDescent="0.25">
      <c r="A820" s="110">
        <f t="shared" si="27"/>
        <v>0.77900000000000003</v>
      </c>
      <c r="C820" s="110">
        <f t="shared" si="28"/>
        <v>4571951</v>
      </c>
    </row>
    <row r="821" spans="1:3" x14ac:dyDescent="0.25">
      <c r="A821" s="110">
        <f t="shared" si="27"/>
        <v>0.78</v>
      </c>
      <c r="C821" s="110">
        <f t="shared" si="28"/>
        <v>4577820</v>
      </c>
    </row>
    <row r="822" spans="1:3" x14ac:dyDescent="0.25">
      <c r="A822" s="110">
        <f t="shared" si="27"/>
        <v>0.78100000000000003</v>
      </c>
      <c r="C822" s="110">
        <f t="shared" si="28"/>
        <v>4583689</v>
      </c>
    </row>
    <row r="823" spans="1:3" x14ac:dyDescent="0.25">
      <c r="A823" s="110">
        <f t="shared" si="27"/>
        <v>0.78200000000000003</v>
      </c>
      <c r="C823" s="110">
        <f t="shared" si="28"/>
        <v>4589558</v>
      </c>
    </row>
    <row r="824" spans="1:3" x14ac:dyDescent="0.25">
      <c r="A824" s="110">
        <f t="shared" si="27"/>
        <v>0.78300000000000003</v>
      </c>
      <c r="C824" s="110">
        <f t="shared" si="28"/>
        <v>4595427</v>
      </c>
    </row>
    <row r="825" spans="1:3" x14ac:dyDescent="0.25">
      <c r="A825" s="110">
        <f t="shared" si="27"/>
        <v>0.78400000000000003</v>
      </c>
      <c r="C825" s="110">
        <f t="shared" si="28"/>
        <v>4601296</v>
      </c>
    </row>
    <row r="826" spans="1:3" x14ac:dyDescent="0.25">
      <c r="A826" s="110">
        <f t="shared" si="27"/>
        <v>0.78500000000000003</v>
      </c>
      <c r="C826" s="110">
        <f t="shared" si="28"/>
        <v>4607165</v>
      </c>
    </row>
    <row r="827" spans="1:3" x14ac:dyDescent="0.25">
      <c r="A827" s="110">
        <f t="shared" si="27"/>
        <v>0.78600000000000003</v>
      </c>
      <c r="C827" s="110">
        <f t="shared" si="28"/>
        <v>4613034</v>
      </c>
    </row>
    <row r="828" spans="1:3" x14ac:dyDescent="0.25">
      <c r="A828" s="110">
        <f t="shared" si="27"/>
        <v>0.78700000000000003</v>
      </c>
      <c r="C828" s="110">
        <f t="shared" si="28"/>
        <v>4618903</v>
      </c>
    </row>
    <row r="829" spans="1:3" x14ac:dyDescent="0.25">
      <c r="A829" s="110">
        <f t="shared" si="27"/>
        <v>0.78800000000000003</v>
      </c>
      <c r="C829" s="110">
        <f t="shared" si="28"/>
        <v>4624772</v>
      </c>
    </row>
    <row r="830" spans="1:3" x14ac:dyDescent="0.25">
      <c r="A830" s="110">
        <f t="shared" si="27"/>
        <v>0.78900000000000003</v>
      </c>
      <c r="C830" s="110">
        <f t="shared" si="28"/>
        <v>4630641</v>
      </c>
    </row>
    <row r="831" spans="1:3" x14ac:dyDescent="0.25">
      <c r="A831" s="110">
        <f t="shared" si="27"/>
        <v>0.79</v>
      </c>
      <c r="C831" s="110">
        <f t="shared" si="28"/>
        <v>4636510</v>
      </c>
    </row>
    <row r="832" spans="1:3" x14ac:dyDescent="0.25">
      <c r="A832" s="110">
        <f t="shared" si="27"/>
        <v>0.79100000000000004</v>
      </c>
      <c r="C832" s="110">
        <f t="shared" si="28"/>
        <v>4642379</v>
      </c>
    </row>
    <row r="833" spans="1:3" x14ac:dyDescent="0.25">
      <c r="A833" s="110">
        <f t="shared" si="27"/>
        <v>0.79200000000000004</v>
      </c>
      <c r="C833" s="110">
        <f t="shared" si="28"/>
        <v>4648248</v>
      </c>
    </row>
    <row r="834" spans="1:3" x14ac:dyDescent="0.25">
      <c r="A834" s="110">
        <f t="shared" si="27"/>
        <v>0.79300000000000004</v>
      </c>
      <c r="C834" s="110">
        <f t="shared" si="28"/>
        <v>4654117</v>
      </c>
    </row>
    <row r="835" spans="1:3" x14ac:dyDescent="0.25">
      <c r="A835" s="110">
        <f t="shared" si="27"/>
        <v>0.79400000000000004</v>
      </c>
      <c r="C835" s="110">
        <f t="shared" si="28"/>
        <v>4659986</v>
      </c>
    </row>
    <row r="836" spans="1:3" x14ac:dyDescent="0.25">
      <c r="A836" s="110">
        <f t="shared" si="27"/>
        <v>0.79500000000000004</v>
      </c>
      <c r="C836" s="110">
        <f t="shared" si="28"/>
        <v>4665855</v>
      </c>
    </row>
    <row r="837" spans="1:3" x14ac:dyDescent="0.25">
      <c r="A837" s="110">
        <f t="shared" si="27"/>
        <v>0.79600000000000004</v>
      </c>
      <c r="C837" s="110">
        <f t="shared" si="28"/>
        <v>4671724</v>
      </c>
    </row>
    <row r="838" spans="1:3" x14ac:dyDescent="0.25">
      <c r="A838" s="110">
        <f t="shared" si="27"/>
        <v>0.79700000000000004</v>
      </c>
      <c r="C838" s="110">
        <f t="shared" si="28"/>
        <v>4677593</v>
      </c>
    </row>
    <row r="839" spans="1:3" x14ac:dyDescent="0.25">
      <c r="A839" s="110">
        <f t="shared" si="27"/>
        <v>0.79800000000000004</v>
      </c>
      <c r="C839" s="110">
        <f t="shared" si="28"/>
        <v>4683462</v>
      </c>
    </row>
    <row r="840" spans="1:3" x14ac:dyDescent="0.25">
      <c r="A840" s="110">
        <f t="shared" si="27"/>
        <v>0.79900000000000004</v>
      </c>
      <c r="C840" s="110">
        <f t="shared" si="28"/>
        <v>4689331</v>
      </c>
    </row>
    <row r="841" spans="1:3" x14ac:dyDescent="0.25">
      <c r="A841" s="110">
        <f t="shared" si="27"/>
        <v>0.8</v>
      </c>
      <c r="C841" s="110">
        <f t="shared" si="28"/>
        <v>4695200</v>
      </c>
    </row>
    <row r="842" spans="1:3" x14ac:dyDescent="0.25">
      <c r="A842" s="110">
        <f t="shared" si="27"/>
        <v>0.80100000000000005</v>
      </c>
      <c r="C842" s="110">
        <f t="shared" si="28"/>
        <v>4701069</v>
      </c>
    </row>
    <row r="843" spans="1:3" x14ac:dyDescent="0.25">
      <c r="A843" s="110">
        <f t="shared" si="27"/>
        <v>0.80200000000000005</v>
      </c>
      <c r="C843" s="110">
        <f t="shared" si="28"/>
        <v>4706938</v>
      </c>
    </row>
    <row r="844" spans="1:3" x14ac:dyDescent="0.25">
      <c r="A844" s="110">
        <f t="shared" si="27"/>
        <v>0.80300000000000005</v>
      </c>
      <c r="C844" s="110">
        <f t="shared" si="28"/>
        <v>4712807</v>
      </c>
    </row>
    <row r="845" spans="1:3" x14ac:dyDescent="0.25">
      <c r="A845" s="110">
        <f t="shared" si="27"/>
        <v>0.80400000000000005</v>
      </c>
      <c r="C845" s="110">
        <f t="shared" si="28"/>
        <v>4718676</v>
      </c>
    </row>
    <row r="846" spans="1:3" x14ac:dyDescent="0.25">
      <c r="A846" s="110">
        <f t="shared" si="27"/>
        <v>0.80500000000000005</v>
      </c>
      <c r="C846" s="110">
        <f t="shared" si="28"/>
        <v>4724545</v>
      </c>
    </row>
    <row r="847" spans="1:3" x14ac:dyDescent="0.25">
      <c r="A847" s="110">
        <f t="shared" si="27"/>
        <v>0.80600000000000005</v>
      </c>
      <c r="C847" s="110">
        <f t="shared" si="28"/>
        <v>4730414</v>
      </c>
    </row>
    <row r="848" spans="1:3" x14ac:dyDescent="0.25">
      <c r="A848" s="110">
        <f t="shared" si="27"/>
        <v>0.80700000000000005</v>
      </c>
      <c r="C848" s="110">
        <f t="shared" si="28"/>
        <v>4736283</v>
      </c>
    </row>
    <row r="849" spans="1:3" x14ac:dyDescent="0.25">
      <c r="A849" s="110">
        <f t="shared" si="27"/>
        <v>0.80800000000000005</v>
      </c>
      <c r="C849" s="110">
        <f t="shared" si="28"/>
        <v>4742152</v>
      </c>
    </row>
    <row r="850" spans="1:3" x14ac:dyDescent="0.25">
      <c r="A850" s="110">
        <f t="shared" si="27"/>
        <v>0.80900000000000005</v>
      </c>
      <c r="C850" s="110">
        <f t="shared" si="28"/>
        <v>4748021</v>
      </c>
    </row>
    <row r="851" spans="1:3" x14ac:dyDescent="0.25">
      <c r="A851" s="110">
        <f t="shared" si="27"/>
        <v>0.81</v>
      </c>
      <c r="C851" s="110">
        <f t="shared" si="28"/>
        <v>4753890</v>
      </c>
    </row>
    <row r="852" spans="1:3" x14ac:dyDescent="0.25">
      <c r="A852" s="110">
        <f t="shared" si="27"/>
        <v>0.81100000000000005</v>
      </c>
      <c r="C852" s="110">
        <f t="shared" si="28"/>
        <v>4759759</v>
      </c>
    </row>
    <row r="853" spans="1:3" x14ac:dyDescent="0.25">
      <c r="A853" s="110">
        <f t="shared" si="27"/>
        <v>0.81200000000000006</v>
      </c>
      <c r="C853" s="110">
        <f t="shared" si="28"/>
        <v>4765628</v>
      </c>
    </row>
    <row r="854" spans="1:3" x14ac:dyDescent="0.25">
      <c r="A854" s="110">
        <f t="shared" si="27"/>
        <v>0.81300000000000006</v>
      </c>
      <c r="C854" s="110">
        <f t="shared" si="28"/>
        <v>4771497</v>
      </c>
    </row>
    <row r="855" spans="1:3" x14ac:dyDescent="0.25">
      <c r="A855" s="110">
        <f t="shared" si="27"/>
        <v>0.81400000000000006</v>
      </c>
      <c r="C855" s="110">
        <f t="shared" si="28"/>
        <v>4777366</v>
      </c>
    </row>
    <row r="856" spans="1:3" x14ac:dyDescent="0.25">
      <c r="A856" s="110">
        <f t="shared" si="27"/>
        <v>0.81500000000000006</v>
      </c>
      <c r="C856" s="110">
        <f t="shared" si="28"/>
        <v>4783235</v>
      </c>
    </row>
    <row r="857" spans="1:3" x14ac:dyDescent="0.25">
      <c r="A857" s="110">
        <f t="shared" si="27"/>
        <v>0.81600000000000006</v>
      </c>
      <c r="C857" s="110">
        <f t="shared" si="28"/>
        <v>4789104</v>
      </c>
    </row>
    <row r="858" spans="1:3" x14ac:dyDescent="0.25">
      <c r="A858" s="110">
        <f t="shared" si="27"/>
        <v>0.81700000000000006</v>
      </c>
      <c r="C858" s="110">
        <f t="shared" si="28"/>
        <v>4794973</v>
      </c>
    </row>
    <row r="859" spans="1:3" x14ac:dyDescent="0.25">
      <c r="A859" s="110">
        <f t="shared" si="27"/>
        <v>0.81800000000000006</v>
      </c>
      <c r="C859" s="110">
        <f t="shared" si="28"/>
        <v>4800842</v>
      </c>
    </row>
    <row r="860" spans="1:3" x14ac:dyDescent="0.25">
      <c r="A860" s="110">
        <f t="shared" si="27"/>
        <v>0.81900000000000006</v>
      </c>
      <c r="C860" s="110">
        <f t="shared" si="28"/>
        <v>4806711</v>
      </c>
    </row>
    <row r="861" spans="1:3" x14ac:dyDescent="0.25">
      <c r="A861" s="110">
        <f t="shared" si="27"/>
        <v>0.82000000000000006</v>
      </c>
      <c r="C861" s="110">
        <f t="shared" si="28"/>
        <v>4812580</v>
      </c>
    </row>
    <row r="862" spans="1:3" x14ac:dyDescent="0.25">
      <c r="A862" s="110">
        <f t="shared" si="27"/>
        <v>0.82100000000000006</v>
      </c>
      <c r="C862" s="110">
        <f t="shared" si="28"/>
        <v>4818449</v>
      </c>
    </row>
    <row r="863" spans="1:3" x14ac:dyDescent="0.25">
      <c r="A863" s="110">
        <f t="shared" si="27"/>
        <v>0.82200000000000006</v>
      </c>
      <c r="C863" s="110">
        <f t="shared" si="28"/>
        <v>4824318</v>
      </c>
    </row>
    <row r="864" spans="1:3" x14ac:dyDescent="0.25">
      <c r="A864" s="110">
        <f t="shared" si="27"/>
        <v>0.82300000000000006</v>
      </c>
      <c r="C864" s="110">
        <f t="shared" si="28"/>
        <v>4830187</v>
      </c>
    </row>
    <row r="865" spans="1:3" x14ac:dyDescent="0.25">
      <c r="A865" s="110">
        <f t="shared" si="27"/>
        <v>0.82400000000000007</v>
      </c>
      <c r="C865" s="110">
        <f t="shared" si="28"/>
        <v>4836056</v>
      </c>
    </row>
    <row r="866" spans="1:3" x14ac:dyDescent="0.25">
      <c r="A866" s="110">
        <f t="shared" si="27"/>
        <v>0.82500000000000007</v>
      </c>
      <c r="C866" s="110">
        <f t="shared" si="28"/>
        <v>4841925</v>
      </c>
    </row>
    <row r="867" spans="1:3" x14ac:dyDescent="0.25">
      <c r="A867" s="110">
        <f t="shared" si="27"/>
        <v>0.82600000000000007</v>
      </c>
      <c r="C867" s="110">
        <f t="shared" si="28"/>
        <v>4847794</v>
      </c>
    </row>
    <row r="868" spans="1:3" x14ac:dyDescent="0.25">
      <c r="A868" s="110">
        <f t="shared" si="27"/>
        <v>0.82700000000000007</v>
      </c>
      <c r="C868" s="110">
        <f t="shared" si="28"/>
        <v>4853663</v>
      </c>
    </row>
    <row r="869" spans="1:3" x14ac:dyDescent="0.25">
      <c r="A869" s="110">
        <f t="shared" si="27"/>
        <v>0.82800000000000007</v>
      </c>
      <c r="C869" s="110">
        <f t="shared" si="28"/>
        <v>4859532</v>
      </c>
    </row>
    <row r="870" spans="1:3" x14ac:dyDescent="0.25">
      <c r="A870" s="110">
        <f t="shared" si="27"/>
        <v>0.82900000000000007</v>
      </c>
      <c r="C870" s="110">
        <f t="shared" si="28"/>
        <v>4865401</v>
      </c>
    </row>
    <row r="871" spans="1:3" x14ac:dyDescent="0.25">
      <c r="A871" s="110">
        <f t="shared" si="27"/>
        <v>0.83000000000000007</v>
      </c>
      <c r="C871" s="110">
        <f t="shared" si="28"/>
        <v>4871270</v>
      </c>
    </row>
    <row r="872" spans="1:3" x14ac:dyDescent="0.25">
      <c r="A872" s="110">
        <f t="shared" si="27"/>
        <v>0.83100000000000007</v>
      </c>
      <c r="C872" s="110">
        <f t="shared" si="28"/>
        <v>4877139</v>
      </c>
    </row>
    <row r="873" spans="1:3" x14ac:dyDescent="0.25">
      <c r="A873" s="110">
        <f t="shared" si="27"/>
        <v>0.83200000000000007</v>
      </c>
      <c r="C873" s="110">
        <f t="shared" si="28"/>
        <v>4883008</v>
      </c>
    </row>
    <row r="874" spans="1:3" x14ac:dyDescent="0.25">
      <c r="A874" s="110">
        <f t="shared" si="27"/>
        <v>0.83299999999999996</v>
      </c>
      <c r="C874" s="110">
        <f t="shared" si="28"/>
        <v>4888877</v>
      </c>
    </row>
    <row r="875" spans="1:3" x14ac:dyDescent="0.25">
      <c r="A875" s="110">
        <f t="shared" ref="A875:A938" si="29">(ROW()-41)*0.001</f>
        <v>0.83399999999999996</v>
      </c>
      <c r="C875" s="110">
        <f t="shared" ref="C875:C938" si="30">IF(((ROW()-41)*5869)&lt;B$14,C874+5869,C874-5869)</f>
        <v>4894746</v>
      </c>
    </row>
    <row r="876" spans="1:3" x14ac:dyDescent="0.25">
      <c r="A876" s="110">
        <f t="shared" si="29"/>
        <v>0.83499999999999996</v>
      </c>
      <c r="C876" s="110">
        <f t="shared" si="30"/>
        <v>4900615</v>
      </c>
    </row>
    <row r="877" spans="1:3" x14ac:dyDescent="0.25">
      <c r="A877" s="110">
        <f t="shared" si="29"/>
        <v>0.83599999999999997</v>
      </c>
      <c r="C877" s="110">
        <f t="shared" si="30"/>
        <v>4906484</v>
      </c>
    </row>
    <row r="878" spans="1:3" x14ac:dyDescent="0.25">
      <c r="A878" s="110">
        <f t="shared" si="29"/>
        <v>0.83699999999999997</v>
      </c>
      <c r="C878" s="110">
        <f t="shared" si="30"/>
        <v>4912353</v>
      </c>
    </row>
    <row r="879" spans="1:3" x14ac:dyDescent="0.25">
      <c r="A879" s="110">
        <f t="shared" si="29"/>
        <v>0.83799999999999997</v>
      </c>
      <c r="C879" s="110">
        <f t="shared" si="30"/>
        <v>4918222</v>
      </c>
    </row>
    <row r="880" spans="1:3" x14ac:dyDescent="0.25">
      <c r="A880" s="110">
        <f t="shared" si="29"/>
        <v>0.83899999999999997</v>
      </c>
      <c r="C880" s="110">
        <f t="shared" si="30"/>
        <v>4924091</v>
      </c>
    </row>
    <row r="881" spans="1:3" x14ac:dyDescent="0.25">
      <c r="A881" s="110">
        <f t="shared" si="29"/>
        <v>0.84</v>
      </c>
      <c r="C881" s="110">
        <f t="shared" si="30"/>
        <v>4929960</v>
      </c>
    </row>
    <row r="882" spans="1:3" x14ac:dyDescent="0.25">
      <c r="A882" s="110">
        <f t="shared" si="29"/>
        <v>0.84099999999999997</v>
      </c>
      <c r="C882" s="110">
        <f t="shared" si="30"/>
        <v>4935829</v>
      </c>
    </row>
    <row r="883" spans="1:3" x14ac:dyDescent="0.25">
      <c r="A883" s="110">
        <f t="shared" si="29"/>
        <v>0.84199999999999997</v>
      </c>
      <c r="C883" s="110">
        <f t="shared" si="30"/>
        <v>4941698</v>
      </c>
    </row>
    <row r="884" spans="1:3" x14ac:dyDescent="0.25">
      <c r="A884" s="110">
        <f t="shared" si="29"/>
        <v>0.84299999999999997</v>
      </c>
      <c r="C884" s="110">
        <f t="shared" si="30"/>
        <v>4947567</v>
      </c>
    </row>
    <row r="885" spans="1:3" x14ac:dyDescent="0.25">
      <c r="A885" s="110">
        <f t="shared" si="29"/>
        <v>0.84399999999999997</v>
      </c>
      <c r="C885" s="110">
        <f t="shared" si="30"/>
        <v>4953436</v>
      </c>
    </row>
    <row r="886" spans="1:3" x14ac:dyDescent="0.25">
      <c r="A886" s="110">
        <f t="shared" si="29"/>
        <v>0.84499999999999997</v>
      </c>
      <c r="C886" s="110">
        <f t="shared" si="30"/>
        <v>4959305</v>
      </c>
    </row>
    <row r="887" spans="1:3" x14ac:dyDescent="0.25">
      <c r="A887" s="110">
        <f t="shared" si="29"/>
        <v>0.84599999999999997</v>
      </c>
      <c r="C887" s="110">
        <f t="shared" si="30"/>
        <v>4965174</v>
      </c>
    </row>
    <row r="888" spans="1:3" x14ac:dyDescent="0.25">
      <c r="A888" s="110">
        <f t="shared" si="29"/>
        <v>0.84699999999999998</v>
      </c>
      <c r="C888" s="110">
        <f t="shared" si="30"/>
        <v>4971043</v>
      </c>
    </row>
    <row r="889" spans="1:3" x14ac:dyDescent="0.25">
      <c r="A889" s="110">
        <f t="shared" si="29"/>
        <v>0.84799999999999998</v>
      </c>
      <c r="C889" s="110">
        <f t="shared" si="30"/>
        <v>4976912</v>
      </c>
    </row>
    <row r="890" spans="1:3" x14ac:dyDescent="0.25">
      <c r="A890" s="110">
        <f t="shared" si="29"/>
        <v>0.84899999999999998</v>
      </c>
      <c r="C890" s="110">
        <f t="shared" si="30"/>
        <v>4982781</v>
      </c>
    </row>
    <row r="891" spans="1:3" x14ac:dyDescent="0.25">
      <c r="A891" s="110">
        <f t="shared" si="29"/>
        <v>0.85</v>
      </c>
      <c r="C891" s="110">
        <f t="shared" si="30"/>
        <v>4988650</v>
      </c>
    </row>
    <row r="892" spans="1:3" x14ac:dyDescent="0.25">
      <c r="A892" s="110">
        <f t="shared" si="29"/>
        <v>0.85099999999999998</v>
      </c>
      <c r="C892" s="110">
        <f t="shared" si="30"/>
        <v>4994519</v>
      </c>
    </row>
    <row r="893" spans="1:3" x14ac:dyDescent="0.25">
      <c r="A893" s="110">
        <f t="shared" si="29"/>
        <v>0.85199999999999998</v>
      </c>
      <c r="C893" s="110">
        <f t="shared" si="30"/>
        <v>5000388</v>
      </c>
    </row>
    <row r="894" spans="1:3" x14ac:dyDescent="0.25">
      <c r="A894" s="110">
        <f t="shared" si="29"/>
        <v>0.85299999999999998</v>
      </c>
      <c r="C894" s="110">
        <f t="shared" si="30"/>
        <v>5006257</v>
      </c>
    </row>
    <row r="895" spans="1:3" x14ac:dyDescent="0.25">
      <c r="A895" s="110">
        <f t="shared" si="29"/>
        <v>0.85399999999999998</v>
      </c>
      <c r="C895" s="110">
        <f t="shared" si="30"/>
        <v>5012126</v>
      </c>
    </row>
    <row r="896" spans="1:3" x14ac:dyDescent="0.25">
      <c r="A896" s="110">
        <f t="shared" si="29"/>
        <v>0.85499999999999998</v>
      </c>
      <c r="C896" s="110">
        <f t="shared" si="30"/>
        <v>5017995</v>
      </c>
    </row>
    <row r="897" spans="1:3" x14ac:dyDescent="0.25">
      <c r="A897" s="110">
        <f t="shared" si="29"/>
        <v>0.85599999999999998</v>
      </c>
      <c r="C897" s="110">
        <f t="shared" si="30"/>
        <v>5023864</v>
      </c>
    </row>
    <row r="898" spans="1:3" x14ac:dyDescent="0.25">
      <c r="A898" s="110">
        <f t="shared" si="29"/>
        <v>0.85699999999999998</v>
      </c>
      <c r="C898" s="110">
        <f t="shared" si="30"/>
        <v>5029733</v>
      </c>
    </row>
    <row r="899" spans="1:3" x14ac:dyDescent="0.25">
      <c r="A899" s="110">
        <f t="shared" si="29"/>
        <v>0.85799999999999998</v>
      </c>
      <c r="C899" s="110">
        <f t="shared" si="30"/>
        <v>5035602</v>
      </c>
    </row>
    <row r="900" spans="1:3" x14ac:dyDescent="0.25">
      <c r="A900" s="110">
        <f t="shared" si="29"/>
        <v>0.85899999999999999</v>
      </c>
      <c r="C900" s="110">
        <f t="shared" si="30"/>
        <v>5041471</v>
      </c>
    </row>
    <row r="901" spans="1:3" x14ac:dyDescent="0.25">
      <c r="A901" s="110">
        <f t="shared" si="29"/>
        <v>0.86</v>
      </c>
      <c r="C901" s="110">
        <f t="shared" si="30"/>
        <v>5047340</v>
      </c>
    </row>
    <row r="902" spans="1:3" x14ac:dyDescent="0.25">
      <c r="A902" s="110">
        <f t="shared" si="29"/>
        <v>0.86099999999999999</v>
      </c>
      <c r="C902" s="110">
        <f t="shared" si="30"/>
        <v>5053209</v>
      </c>
    </row>
    <row r="903" spans="1:3" x14ac:dyDescent="0.25">
      <c r="A903" s="110">
        <f t="shared" si="29"/>
        <v>0.86199999999999999</v>
      </c>
      <c r="C903" s="110">
        <f t="shared" si="30"/>
        <v>5059078</v>
      </c>
    </row>
    <row r="904" spans="1:3" x14ac:dyDescent="0.25">
      <c r="A904" s="110">
        <f t="shared" si="29"/>
        <v>0.86299999999999999</v>
      </c>
      <c r="C904" s="110">
        <f t="shared" si="30"/>
        <v>5064947</v>
      </c>
    </row>
    <row r="905" spans="1:3" x14ac:dyDescent="0.25">
      <c r="A905" s="110">
        <f t="shared" si="29"/>
        <v>0.86399999999999999</v>
      </c>
      <c r="C905" s="110">
        <f t="shared" si="30"/>
        <v>5070816</v>
      </c>
    </row>
    <row r="906" spans="1:3" x14ac:dyDescent="0.25">
      <c r="A906" s="110">
        <f t="shared" si="29"/>
        <v>0.86499999999999999</v>
      </c>
      <c r="C906" s="110">
        <f t="shared" si="30"/>
        <v>5076685</v>
      </c>
    </row>
    <row r="907" spans="1:3" x14ac:dyDescent="0.25">
      <c r="A907" s="110">
        <f t="shared" si="29"/>
        <v>0.86599999999999999</v>
      </c>
      <c r="C907" s="110">
        <f t="shared" si="30"/>
        <v>5082554</v>
      </c>
    </row>
    <row r="908" spans="1:3" x14ac:dyDescent="0.25">
      <c r="A908" s="110">
        <f t="shared" si="29"/>
        <v>0.86699999999999999</v>
      </c>
      <c r="C908" s="110">
        <f t="shared" si="30"/>
        <v>5088423</v>
      </c>
    </row>
    <row r="909" spans="1:3" x14ac:dyDescent="0.25">
      <c r="A909" s="110">
        <f t="shared" si="29"/>
        <v>0.86799999999999999</v>
      </c>
      <c r="C909" s="110">
        <f t="shared" si="30"/>
        <v>5094292</v>
      </c>
    </row>
    <row r="910" spans="1:3" x14ac:dyDescent="0.25">
      <c r="A910" s="110">
        <f t="shared" si="29"/>
        <v>0.86899999999999999</v>
      </c>
      <c r="C910" s="110">
        <f t="shared" si="30"/>
        <v>5100161</v>
      </c>
    </row>
    <row r="911" spans="1:3" x14ac:dyDescent="0.25">
      <c r="A911" s="110">
        <f t="shared" si="29"/>
        <v>0.87</v>
      </c>
      <c r="C911" s="110">
        <f t="shared" si="30"/>
        <v>5106030</v>
      </c>
    </row>
    <row r="912" spans="1:3" x14ac:dyDescent="0.25">
      <c r="A912" s="110">
        <f t="shared" si="29"/>
        <v>0.871</v>
      </c>
      <c r="C912" s="110">
        <f t="shared" si="30"/>
        <v>5111899</v>
      </c>
    </row>
    <row r="913" spans="1:3" x14ac:dyDescent="0.25">
      <c r="A913" s="110">
        <f t="shared" si="29"/>
        <v>0.872</v>
      </c>
      <c r="C913" s="110">
        <f t="shared" si="30"/>
        <v>5117768</v>
      </c>
    </row>
    <row r="914" spans="1:3" x14ac:dyDescent="0.25">
      <c r="A914" s="110">
        <f t="shared" si="29"/>
        <v>0.873</v>
      </c>
      <c r="C914" s="110">
        <f t="shared" si="30"/>
        <v>5123637</v>
      </c>
    </row>
    <row r="915" spans="1:3" x14ac:dyDescent="0.25">
      <c r="A915" s="110">
        <f t="shared" si="29"/>
        <v>0.874</v>
      </c>
      <c r="C915" s="110">
        <f t="shared" si="30"/>
        <v>5129506</v>
      </c>
    </row>
    <row r="916" spans="1:3" x14ac:dyDescent="0.25">
      <c r="A916" s="110">
        <f t="shared" si="29"/>
        <v>0.875</v>
      </c>
      <c r="C916" s="110">
        <f t="shared" si="30"/>
        <v>5135375</v>
      </c>
    </row>
    <row r="917" spans="1:3" x14ac:dyDescent="0.25">
      <c r="A917" s="110">
        <f t="shared" si="29"/>
        <v>0.876</v>
      </c>
      <c r="C917" s="110">
        <f t="shared" si="30"/>
        <v>5141244</v>
      </c>
    </row>
    <row r="918" spans="1:3" x14ac:dyDescent="0.25">
      <c r="A918" s="110">
        <f t="shared" si="29"/>
        <v>0.877</v>
      </c>
      <c r="C918" s="110">
        <f t="shared" si="30"/>
        <v>5147113</v>
      </c>
    </row>
    <row r="919" spans="1:3" x14ac:dyDescent="0.25">
      <c r="A919" s="110">
        <f t="shared" si="29"/>
        <v>0.878</v>
      </c>
      <c r="C919" s="110">
        <f t="shared" si="30"/>
        <v>5152982</v>
      </c>
    </row>
    <row r="920" spans="1:3" x14ac:dyDescent="0.25">
      <c r="A920" s="110">
        <f t="shared" si="29"/>
        <v>0.879</v>
      </c>
      <c r="C920" s="110">
        <f t="shared" si="30"/>
        <v>5158851</v>
      </c>
    </row>
    <row r="921" spans="1:3" x14ac:dyDescent="0.25">
      <c r="A921" s="110">
        <f t="shared" si="29"/>
        <v>0.88</v>
      </c>
      <c r="C921" s="110">
        <f t="shared" si="30"/>
        <v>5164720</v>
      </c>
    </row>
    <row r="922" spans="1:3" x14ac:dyDescent="0.25">
      <c r="A922" s="110">
        <f t="shared" si="29"/>
        <v>0.88100000000000001</v>
      </c>
      <c r="C922" s="110">
        <f t="shared" si="30"/>
        <v>5170589</v>
      </c>
    </row>
    <row r="923" spans="1:3" x14ac:dyDescent="0.25">
      <c r="A923" s="110">
        <f t="shared" si="29"/>
        <v>0.88200000000000001</v>
      </c>
      <c r="C923" s="110">
        <f t="shared" si="30"/>
        <v>5176458</v>
      </c>
    </row>
    <row r="924" spans="1:3" x14ac:dyDescent="0.25">
      <c r="A924" s="110">
        <f t="shared" si="29"/>
        <v>0.88300000000000001</v>
      </c>
      <c r="C924" s="110">
        <f t="shared" si="30"/>
        <v>5182327</v>
      </c>
    </row>
    <row r="925" spans="1:3" x14ac:dyDescent="0.25">
      <c r="A925" s="110">
        <f t="shared" si="29"/>
        <v>0.88400000000000001</v>
      </c>
      <c r="C925" s="110">
        <f t="shared" si="30"/>
        <v>5188196</v>
      </c>
    </row>
    <row r="926" spans="1:3" x14ac:dyDescent="0.25">
      <c r="A926" s="110">
        <f t="shared" si="29"/>
        <v>0.88500000000000001</v>
      </c>
      <c r="C926" s="110">
        <f t="shared" si="30"/>
        <v>5194065</v>
      </c>
    </row>
    <row r="927" spans="1:3" x14ac:dyDescent="0.25">
      <c r="A927" s="110">
        <f t="shared" si="29"/>
        <v>0.88600000000000001</v>
      </c>
      <c r="C927" s="110">
        <f t="shared" si="30"/>
        <v>5199934</v>
      </c>
    </row>
    <row r="928" spans="1:3" x14ac:dyDescent="0.25">
      <c r="A928" s="110">
        <f t="shared" si="29"/>
        <v>0.88700000000000001</v>
      </c>
      <c r="C928" s="110">
        <f t="shared" si="30"/>
        <v>5205803</v>
      </c>
    </row>
    <row r="929" spans="1:3" x14ac:dyDescent="0.25">
      <c r="A929" s="110">
        <f t="shared" si="29"/>
        <v>0.88800000000000001</v>
      </c>
      <c r="C929" s="110">
        <f t="shared" si="30"/>
        <v>5211672</v>
      </c>
    </row>
    <row r="930" spans="1:3" x14ac:dyDescent="0.25">
      <c r="A930" s="110">
        <f t="shared" si="29"/>
        <v>0.88900000000000001</v>
      </c>
      <c r="C930" s="110">
        <f t="shared" si="30"/>
        <v>5217541</v>
      </c>
    </row>
    <row r="931" spans="1:3" x14ac:dyDescent="0.25">
      <c r="A931" s="110">
        <f t="shared" si="29"/>
        <v>0.89</v>
      </c>
      <c r="C931" s="110">
        <f t="shared" si="30"/>
        <v>5223410</v>
      </c>
    </row>
    <row r="932" spans="1:3" x14ac:dyDescent="0.25">
      <c r="A932" s="110">
        <f t="shared" si="29"/>
        <v>0.89100000000000001</v>
      </c>
      <c r="C932" s="110">
        <f t="shared" si="30"/>
        <v>5229279</v>
      </c>
    </row>
    <row r="933" spans="1:3" x14ac:dyDescent="0.25">
      <c r="A933" s="110">
        <f t="shared" si="29"/>
        <v>0.89200000000000002</v>
      </c>
      <c r="C933" s="110">
        <f t="shared" si="30"/>
        <v>5235148</v>
      </c>
    </row>
    <row r="934" spans="1:3" x14ac:dyDescent="0.25">
      <c r="A934" s="110">
        <f t="shared" si="29"/>
        <v>0.89300000000000002</v>
      </c>
      <c r="C934" s="110">
        <f t="shared" si="30"/>
        <v>5241017</v>
      </c>
    </row>
    <row r="935" spans="1:3" x14ac:dyDescent="0.25">
      <c r="A935" s="110">
        <f t="shared" si="29"/>
        <v>0.89400000000000002</v>
      </c>
      <c r="C935" s="110">
        <f t="shared" si="30"/>
        <v>5246886</v>
      </c>
    </row>
    <row r="936" spans="1:3" x14ac:dyDescent="0.25">
      <c r="A936" s="110">
        <f t="shared" si="29"/>
        <v>0.89500000000000002</v>
      </c>
      <c r="C936" s="110">
        <f t="shared" si="30"/>
        <v>5252755</v>
      </c>
    </row>
    <row r="937" spans="1:3" x14ac:dyDescent="0.25">
      <c r="A937" s="110">
        <f t="shared" si="29"/>
        <v>0.89600000000000002</v>
      </c>
      <c r="C937" s="110">
        <f t="shared" si="30"/>
        <v>5258624</v>
      </c>
    </row>
    <row r="938" spans="1:3" x14ac:dyDescent="0.25">
      <c r="A938" s="110">
        <f t="shared" si="29"/>
        <v>0.89700000000000002</v>
      </c>
      <c r="C938" s="110">
        <f t="shared" si="30"/>
        <v>5264493</v>
      </c>
    </row>
    <row r="939" spans="1:3" x14ac:dyDescent="0.25">
      <c r="A939" s="110">
        <f t="shared" ref="A939:A1002" si="31">(ROW()-41)*0.001</f>
        <v>0.89800000000000002</v>
      </c>
      <c r="C939" s="110">
        <f t="shared" ref="C939:C1002" si="32">IF(((ROW()-41)*5869)&lt;B$14,C938+5869,C938-5869)</f>
        <v>5270362</v>
      </c>
    </row>
    <row r="940" spans="1:3" x14ac:dyDescent="0.25">
      <c r="A940" s="110">
        <f t="shared" si="31"/>
        <v>0.89900000000000002</v>
      </c>
      <c r="C940" s="110">
        <f t="shared" si="32"/>
        <v>5276231</v>
      </c>
    </row>
    <row r="941" spans="1:3" x14ac:dyDescent="0.25">
      <c r="A941" s="110">
        <f t="shared" si="31"/>
        <v>0.9</v>
      </c>
      <c r="C941" s="110">
        <f t="shared" si="32"/>
        <v>5282100</v>
      </c>
    </row>
    <row r="942" spans="1:3" x14ac:dyDescent="0.25">
      <c r="A942" s="110">
        <f t="shared" si="31"/>
        <v>0.90100000000000002</v>
      </c>
      <c r="C942" s="110">
        <f t="shared" si="32"/>
        <v>5287969</v>
      </c>
    </row>
    <row r="943" spans="1:3" x14ac:dyDescent="0.25">
      <c r="A943" s="110">
        <f t="shared" si="31"/>
        <v>0.90200000000000002</v>
      </c>
      <c r="C943" s="110">
        <f t="shared" si="32"/>
        <v>5293838</v>
      </c>
    </row>
    <row r="944" spans="1:3" x14ac:dyDescent="0.25">
      <c r="A944" s="110">
        <f t="shared" si="31"/>
        <v>0.90300000000000002</v>
      </c>
      <c r="C944" s="110">
        <f t="shared" si="32"/>
        <v>5299707</v>
      </c>
    </row>
    <row r="945" spans="1:3" x14ac:dyDescent="0.25">
      <c r="A945" s="110">
        <f t="shared" si="31"/>
        <v>0.90400000000000003</v>
      </c>
      <c r="C945" s="110">
        <f t="shared" si="32"/>
        <v>5305576</v>
      </c>
    </row>
    <row r="946" spans="1:3" x14ac:dyDescent="0.25">
      <c r="A946" s="110">
        <f t="shared" si="31"/>
        <v>0.90500000000000003</v>
      </c>
      <c r="C946" s="110">
        <f t="shared" si="32"/>
        <v>5311445</v>
      </c>
    </row>
    <row r="947" spans="1:3" x14ac:dyDescent="0.25">
      <c r="A947" s="110">
        <f t="shared" si="31"/>
        <v>0.90600000000000003</v>
      </c>
      <c r="C947" s="110">
        <f t="shared" si="32"/>
        <v>5317314</v>
      </c>
    </row>
    <row r="948" spans="1:3" x14ac:dyDescent="0.25">
      <c r="A948" s="110">
        <f t="shared" si="31"/>
        <v>0.90700000000000003</v>
      </c>
      <c r="C948" s="110">
        <f t="shared" si="32"/>
        <v>5323183</v>
      </c>
    </row>
    <row r="949" spans="1:3" x14ac:dyDescent="0.25">
      <c r="A949" s="110">
        <f t="shared" si="31"/>
        <v>0.90800000000000003</v>
      </c>
      <c r="C949" s="110">
        <f t="shared" si="32"/>
        <v>5329052</v>
      </c>
    </row>
    <row r="950" spans="1:3" x14ac:dyDescent="0.25">
      <c r="A950" s="110">
        <f t="shared" si="31"/>
        <v>0.90900000000000003</v>
      </c>
      <c r="C950" s="110">
        <f t="shared" si="32"/>
        <v>5334921</v>
      </c>
    </row>
    <row r="951" spans="1:3" x14ac:dyDescent="0.25">
      <c r="A951" s="110">
        <f t="shared" si="31"/>
        <v>0.91</v>
      </c>
      <c r="C951" s="110">
        <f t="shared" si="32"/>
        <v>5340790</v>
      </c>
    </row>
    <row r="952" spans="1:3" x14ac:dyDescent="0.25">
      <c r="A952" s="110">
        <f t="shared" si="31"/>
        <v>0.91100000000000003</v>
      </c>
      <c r="C952" s="110">
        <f t="shared" si="32"/>
        <v>5346659</v>
      </c>
    </row>
    <row r="953" spans="1:3" x14ac:dyDescent="0.25">
      <c r="A953" s="110">
        <f t="shared" si="31"/>
        <v>0.91200000000000003</v>
      </c>
      <c r="C953" s="110">
        <f t="shared" si="32"/>
        <v>5352528</v>
      </c>
    </row>
    <row r="954" spans="1:3" x14ac:dyDescent="0.25">
      <c r="A954" s="110">
        <f t="shared" si="31"/>
        <v>0.91300000000000003</v>
      </c>
      <c r="C954" s="110">
        <f t="shared" si="32"/>
        <v>5358397</v>
      </c>
    </row>
    <row r="955" spans="1:3" x14ac:dyDescent="0.25">
      <c r="A955" s="110">
        <f t="shared" si="31"/>
        <v>0.91400000000000003</v>
      </c>
      <c r="C955" s="110">
        <f t="shared" si="32"/>
        <v>5364266</v>
      </c>
    </row>
    <row r="956" spans="1:3" x14ac:dyDescent="0.25">
      <c r="A956" s="110">
        <f t="shared" si="31"/>
        <v>0.91500000000000004</v>
      </c>
      <c r="C956" s="110">
        <f t="shared" si="32"/>
        <v>5370135</v>
      </c>
    </row>
    <row r="957" spans="1:3" x14ac:dyDescent="0.25">
      <c r="A957" s="110">
        <f t="shared" si="31"/>
        <v>0.91600000000000004</v>
      </c>
      <c r="C957" s="110">
        <f t="shared" si="32"/>
        <v>5376004</v>
      </c>
    </row>
    <row r="958" spans="1:3" x14ac:dyDescent="0.25">
      <c r="A958" s="110">
        <f t="shared" si="31"/>
        <v>0.91700000000000004</v>
      </c>
      <c r="C958" s="110">
        <f t="shared" si="32"/>
        <v>5381873</v>
      </c>
    </row>
    <row r="959" spans="1:3" x14ac:dyDescent="0.25">
      <c r="A959" s="110">
        <f t="shared" si="31"/>
        <v>0.91800000000000004</v>
      </c>
      <c r="C959" s="110">
        <f t="shared" si="32"/>
        <v>5387742</v>
      </c>
    </row>
    <row r="960" spans="1:3" x14ac:dyDescent="0.25">
      <c r="A960" s="110">
        <f t="shared" si="31"/>
        <v>0.91900000000000004</v>
      </c>
      <c r="C960" s="110">
        <f t="shared" si="32"/>
        <v>5393611</v>
      </c>
    </row>
    <row r="961" spans="1:3" x14ac:dyDescent="0.25">
      <c r="A961" s="110">
        <f t="shared" si="31"/>
        <v>0.92</v>
      </c>
      <c r="C961" s="110">
        <f t="shared" si="32"/>
        <v>5399480</v>
      </c>
    </row>
    <row r="962" spans="1:3" x14ac:dyDescent="0.25">
      <c r="A962" s="110">
        <f t="shared" si="31"/>
        <v>0.92100000000000004</v>
      </c>
      <c r="C962" s="110">
        <f t="shared" si="32"/>
        <v>5405349</v>
      </c>
    </row>
    <row r="963" spans="1:3" x14ac:dyDescent="0.25">
      <c r="A963" s="110">
        <f t="shared" si="31"/>
        <v>0.92200000000000004</v>
      </c>
      <c r="C963" s="110">
        <f t="shared" si="32"/>
        <v>5411218</v>
      </c>
    </row>
    <row r="964" spans="1:3" x14ac:dyDescent="0.25">
      <c r="A964" s="110">
        <f t="shared" si="31"/>
        <v>0.92300000000000004</v>
      </c>
      <c r="C964" s="110">
        <f t="shared" si="32"/>
        <v>5417087</v>
      </c>
    </row>
    <row r="965" spans="1:3" x14ac:dyDescent="0.25">
      <c r="A965" s="110">
        <f t="shared" si="31"/>
        <v>0.92400000000000004</v>
      </c>
      <c r="C965" s="110">
        <f t="shared" si="32"/>
        <v>5422956</v>
      </c>
    </row>
    <row r="966" spans="1:3" x14ac:dyDescent="0.25">
      <c r="A966" s="110">
        <f t="shared" si="31"/>
        <v>0.92500000000000004</v>
      </c>
      <c r="C966" s="110">
        <f t="shared" si="32"/>
        <v>5428825</v>
      </c>
    </row>
    <row r="967" spans="1:3" x14ac:dyDescent="0.25">
      <c r="A967" s="110">
        <f t="shared" si="31"/>
        <v>0.92600000000000005</v>
      </c>
      <c r="C967" s="110">
        <f t="shared" si="32"/>
        <v>5434694</v>
      </c>
    </row>
    <row r="968" spans="1:3" x14ac:dyDescent="0.25">
      <c r="A968" s="110">
        <f t="shared" si="31"/>
        <v>0.92700000000000005</v>
      </c>
      <c r="C968" s="110">
        <f t="shared" si="32"/>
        <v>5440563</v>
      </c>
    </row>
    <row r="969" spans="1:3" x14ac:dyDescent="0.25">
      <c r="A969" s="110">
        <f t="shared" si="31"/>
        <v>0.92800000000000005</v>
      </c>
      <c r="C969" s="110">
        <f t="shared" si="32"/>
        <v>5446432</v>
      </c>
    </row>
    <row r="970" spans="1:3" x14ac:dyDescent="0.25">
      <c r="A970" s="110">
        <f t="shared" si="31"/>
        <v>0.92900000000000005</v>
      </c>
      <c r="C970" s="110">
        <f t="shared" si="32"/>
        <v>5452301</v>
      </c>
    </row>
    <row r="971" spans="1:3" x14ac:dyDescent="0.25">
      <c r="A971" s="110">
        <f t="shared" si="31"/>
        <v>0.93</v>
      </c>
      <c r="C971" s="110">
        <f t="shared" si="32"/>
        <v>5458170</v>
      </c>
    </row>
    <row r="972" spans="1:3" x14ac:dyDescent="0.25">
      <c r="A972" s="110">
        <f t="shared" si="31"/>
        <v>0.93100000000000005</v>
      </c>
      <c r="C972" s="110">
        <f t="shared" si="32"/>
        <v>5464039</v>
      </c>
    </row>
    <row r="973" spans="1:3" x14ac:dyDescent="0.25">
      <c r="A973" s="110">
        <f t="shared" si="31"/>
        <v>0.93200000000000005</v>
      </c>
      <c r="C973" s="110">
        <f t="shared" si="32"/>
        <v>5469908</v>
      </c>
    </row>
    <row r="974" spans="1:3" x14ac:dyDescent="0.25">
      <c r="A974" s="110">
        <f t="shared" si="31"/>
        <v>0.93300000000000005</v>
      </c>
      <c r="C974" s="110">
        <f t="shared" si="32"/>
        <v>5475777</v>
      </c>
    </row>
    <row r="975" spans="1:3" x14ac:dyDescent="0.25">
      <c r="A975" s="110">
        <f t="shared" si="31"/>
        <v>0.93400000000000005</v>
      </c>
      <c r="C975" s="110">
        <f t="shared" si="32"/>
        <v>5481646</v>
      </c>
    </row>
    <row r="976" spans="1:3" x14ac:dyDescent="0.25">
      <c r="A976" s="110">
        <f t="shared" si="31"/>
        <v>0.93500000000000005</v>
      </c>
      <c r="C976" s="110">
        <f t="shared" si="32"/>
        <v>5487515</v>
      </c>
    </row>
    <row r="977" spans="1:3" x14ac:dyDescent="0.25">
      <c r="A977" s="110">
        <f t="shared" si="31"/>
        <v>0.93600000000000005</v>
      </c>
      <c r="C977" s="110">
        <f t="shared" si="32"/>
        <v>5493384</v>
      </c>
    </row>
    <row r="978" spans="1:3" x14ac:dyDescent="0.25">
      <c r="A978" s="110">
        <f t="shared" si="31"/>
        <v>0.93700000000000006</v>
      </c>
      <c r="C978" s="110">
        <f t="shared" si="32"/>
        <v>5499253</v>
      </c>
    </row>
    <row r="979" spans="1:3" x14ac:dyDescent="0.25">
      <c r="A979" s="110">
        <f t="shared" si="31"/>
        <v>0.93800000000000006</v>
      </c>
      <c r="C979" s="110">
        <f t="shared" si="32"/>
        <v>5505122</v>
      </c>
    </row>
    <row r="980" spans="1:3" x14ac:dyDescent="0.25">
      <c r="A980" s="110">
        <f t="shared" si="31"/>
        <v>0.93900000000000006</v>
      </c>
      <c r="C980" s="110">
        <f t="shared" si="32"/>
        <v>5510991</v>
      </c>
    </row>
    <row r="981" spans="1:3" x14ac:dyDescent="0.25">
      <c r="A981" s="110">
        <f t="shared" si="31"/>
        <v>0.94000000000000006</v>
      </c>
      <c r="C981" s="110">
        <f t="shared" si="32"/>
        <v>5516860</v>
      </c>
    </row>
    <row r="982" spans="1:3" x14ac:dyDescent="0.25">
      <c r="A982" s="110">
        <f t="shared" si="31"/>
        <v>0.94100000000000006</v>
      </c>
      <c r="C982" s="110">
        <f t="shared" si="32"/>
        <v>5522729</v>
      </c>
    </row>
    <row r="983" spans="1:3" x14ac:dyDescent="0.25">
      <c r="A983" s="110">
        <f t="shared" si="31"/>
        <v>0.94200000000000006</v>
      </c>
      <c r="C983" s="110">
        <f t="shared" si="32"/>
        <v>5528598</v>
      </c>
    </row>
    <row r="984" spans="1:3" x14ac:dyDescent="0.25">
      <c r="A984" s="110">
        <f t="shared" si="31"/>
        <v>0.94300000000000006</v>
      </c>
      <c r="C984" s="110">
        <f t="shared" si="32"/>
        <v>5534467</v>
      </c>
    </row>
    <row r="985" spans="1:3" x14ac:dyDescent="0.25">
      <c r="A985" s="110">
        <f t="shared" si="31"/>
        <v>0.94400000000000006</v>
      </c>
      <c r="C985" s="110">
        <f t="shared" si="32"/>
        <v>5540336</v>
      </c>
    </row>
    <row r="986" spans="1:3" x14ac:dyDescent="0.25">
      <c r="A986" s="110">
        <f t="shared" si="31"/>
        <v>0.94500000000000006</v>
      </c>
      <c r="C986" s="110">
        <f t="shared" si="32"/>
        <v>5546205</v>
      </c>
    </row>
    <row r="987" spans="1:3" x14ac:dyDescent="0.25">
      <c r="A987" s="110">
        <f t="shared" si="31"/>
        <v>0.94600000000000006</v>
      </c>
      <c r="C987" s="110">
        <f t="shared" si="32"/>
        <v>5552074</v>
      </c>
    </row>
    <row r="988" spans="1:3" x14ac:dyDescent="0.25">
      <c r="A988" s="110">
        <f t="shared" si="31"/>
        <v>0.94700000000000006</v>
      </c>
      <c r="C988" s="110">
        <f t="shared" si="32"/>
        <v>5557943</v>
      </c>
    </row>
    <row r="989" spans="1:3" x14ac:dyDescent="0.25">
      <c r="A989" s="110">
        <f t="shared" si="31"/>
        <v>0.94800000000000006</v>
      </c>
      <c r="C989" s="110">
        <f t="shared" si="32"/>
        <v>5563812</v>
      </c>
    </row>
    <row r="990" spans="1:3" x14ac:dyDescent="0.25">
      <c r="A990" s="110">
        <f t="shared" si="31"/>
        <v>0.94900000000000007</v>
      </c>
      <c r="C990" s="110">
        <f t="shared" si="32"/>
        <v>5569681</v>
      </c>
    </row>
    <row r="991" spans="1:3" x14ac:dyDescent="0.25">
      <c r="A991" s="110">
        <f t="shared" si="31"/>
        <v>0.95000000000000007</v>
      </c>
      <c r="C991" s="110">
        <f t="shared" si="32"/>
        <v>5575550</v>
      </c>
    </row>
    <row r="992" spans="1:3" x14ac:dyDescent="0.25">
      <c r="A992" s="110">
        <f t="shared" si="31"/>
        <v>0.95100000000000007</v>
      </c>
      <c r="C992" s="110">
        <f t="shared" si="32"/>
        <v>5581419</v>
      </c>
    </row>
    <row r="993" spans="1:3" x14ac:dyDescent="0.25">
      <c r="A993" s="110">
        <f t="shared" si="31"/>
        <v>0.95200000000000007</v>
      </c>
      <c r="C993" s="110">
        <f t="shared" si="32"/>
        <v>5587288</v>
      </c>
    </row>
    <row r="994" spans="1:3" x14ac:dyDescent="0.25">
      <c r="A994" s="110">
        <f t="shared" si="31"/>
        <v>0.95300000000000007</v>
      </c>
      <c r="C994" s="110">
        <f t="shared" si="32"/>
        <v>5593157</v>
      </c>
    </row>
    <row r="995" spans="1:3" x14ac:dyDescent="0.25">
      <c r="A995" s="110">
        <f t="shared" si="31"/>
        <v>0.95400000000000007</v>
      </c>
      <c r="C995" s="110">
        <f t="shared" si="32"/>
        <v>5599026</v>
      </c>
    </row>
    <row r="996" spans="1:3" x14ac:dyDescent="0.25">
      <c r="A996" s="110">
        <f t="shared" si="31"/>
        <v>0.95500000000000007</v>
      </c>
      <c r="C996" s="110">
        <f t="shared" si="32"/>
        <v>5604895</v>
      </c>
    </row>
    <row r="997" spans="1:3" x14ac:dyDescent="0.25">
      <c r="A997" s="110">
        <f t="shared" si="31"/>
        <v>0.95600000000000007</v>
      </c>
      <c r="C997" s="110">
        <f t="shared" si="32"/>
        <v>5610764</v>
      </c>
    </row>
    <row r="998" spans="1:3" x14ac:dyDescent="0.25">
      <c r="A998" s="110">
        <f t="shared" si="31"/>
        <v>0.95700000000000007</v>
      </c>
      <c r="C998" s="110">
        <f t="shared" si="32"/>
        <v>5616633</v>
      </c>
    </row>
    <row r="999" spans="1:3" x14ac:dyDescent="0.25">
      <c r="A999" s="110">
        <f t="shared" si="31"/>
        <v>0.95800000000000007</v>
      </c>
      <c r="C999" s="110">
        <f t="shared" si="32"/>
        <v>5622502</v>
      </c>
    </row>
    <row r="1000" spans="1:3" x14ac:dyDescent="0.25">
      <c r="A1000" s="110">
        <f t="shared" si="31"/>
        <v>0.95900000000000007</v>
      </c>
      <c r="C1000" s="110">
        <f t="shared" si="32"/>
        <v>5628371</v>
      </c>
    </row>
    <row r="1001" spans="1:3" x14ac:dyDescent="0.25">
      <c r="A1001" s="110">
        <f t="shared" si="31"/>
        <v>0.96</v>
      </c>
      <c r="C1001" s="110">
        <f t="shared" si="32"/>
        <v>5634240</v>
      </c>
    </row>
    <row r="1002" spans="1:3" x14ac:dyDescent="0.25">
      <c r="A1002" s="110">
        <f t="shared" si="31"/>
        <v>0.96099999999999997</v>
      </c>
      <c r="C1002" s="110">
        <f t="shared" si="32"/>
        <v>5640109</v>
      </c>
    </row>
    <row r="1003" spans="1:3" x14ac:dyDescent="0.25">
      <c r="A1003" s="110">
        <f t="shared" ref="A1003:A1066" si="33">(ROW()-41)*0.001</f>
        <v>0.96199999999999997</v>
      </c>
      <c r="C1003" s="110">
        <f t="shared" ref="C1003:C1066" si="34">IF(((ROW()-41)*5869)&lt;B$14,C1002+5869,C1002-5869)</f>
        <v>5645978</v>
      </c>
    </row>
    <row r="1004" spans="1:3" x14ac:dyDescent="0.25">
      <c r="A1004" s="110">
        <f t="shared" si="33"/>
        <v>0.96299999999999997</v>
      </c>
      <c r="C1004" s="110">
        <f t="shared" si="34"/>
        <v>5651847</v>
      </c>
    </row>
    <row r="1005" spans="1:3" x14ac:dyDescent="0.25">
      <c r="A1005" s="110">
        <f t="shared" si="33"/>
        <v>0.96399999999999997</v>
      </c>
      <c r="C1005" s="110">
        <f t="shared" si="34"/>
        <v>5657716</v>
      </c>
    </row>
    <row r="1006" spans="1:3" x14ac:dyDescent="0.25">
      <c r="A1006" s="110">
        <f t="shared" si="33"/>
        <v>0.96499999999999997</v>
      </c>
      <c r="C1006" s="110">
        <f t="shared" si="34"/>
        <v>5663585</v>
      </c>
    </row>
    <row r="1007" spans="1:3" x14ac:dyDescent="0.25">
      <c r="A1007" s="110">
        <f t="shared" si="33"/>
        <v>0.96599999999999997</v>
      </c>
      <c r="C1007" s="110">
        <f t="shared" si="34"/>
        <v>5669454</v>
      </c>
    </row>
    <row r="1008" spans="1:3" x14ac:dyDescent="0.25">
      <c r="A1008" s="110">
        <f t="shared" si="33"/>
        <v>0.96699999999999997</v>
      </c>
      <c r="C1008" s="110">
        <f t="shared" si="34"/>
        <v>5675323</v>
      </c>
    </row>
    <row r="1009" spans="1:3" x14ac:dyDescent="0.25">
      <c r="A1009" s="110">
        <f t="shared" si="33"/>
        <v>0.96799999999999997</v>
      </c>
      <c r="C1009" s="110">
        <f t="shared" si="34"/>
        <v>5681192</v>
      </c>
    </row>
    <row r="1010" spans="1:3" x14ac:dyDescent="0.25">
      <c r="A1010" s="110">
        <f t="shared" si="33"/>
        <v>0.96899999999999997</v>
      </c>
      <c r="C1010" s="110">
        <f t="shared" si="34"/>
        <v>5687061</v>
      </c>
    </row>
    <row r="1011" spans="1:3" x14ac:dyDescent="0.25">
      <c r="A1011" s="110">
        <f t="shared" si="33"/>
        <v>0.97</v>
      </c>
      <c r="C1011" s="110">
        <f t="shared" si="34"/>
        <v>5692930</v>
      </c>
    </row>
    <row r="1012" spans="1:3" x14ac:dyDescent="0.25">
      <c r="A1012" s="110">
        <f t="shared" si="33"/>
        <v>0.97099999999999997</v>
      </c>
      <c r="C1012" s="110">
        <f t="shared" si="34"/>
        <v>5698799</v>
      </c>
    </row>
    <row r="1013" spans="1:3" x14ac:dyDescent="0.25">
      <c r="A1013" s="110">
        <f t="shared" si="33"/>
        <v>0.97199999999999998</v>
      </c>
      <c r="C1013" s="110">
        <f t="shared" si="34"/>
        <v>5704668</v>
      </c>
    </row>
    <row r="1014" spans="1:3" x14ac:dyDescent="0.25">
      <c r="A1014" s="110">
        <f t="shared" si="33"/>
        <v>0.97299999999999998</v>
      </c>
      <c r="C1014" s="110">
        <f t="shared" si="34"/>
        <v>5710537</v>
      </c>
    </row>
    <row r="1015" spans="1:3" x14ac:dyDescent="0.25">
      <c r="A1015" s="110">
        <f t="shared" si="33"/>
        <v>0.97399999999999998</v>
      </c>
      <c r="C1015" s="110">
        <f t="shared" si="34"/>
        <v>5716406</v>
      </c>
    </row>
    <row r="1016" spans="1:3" x14ac:dyDescent="0.25">
      <c r="A1016" s="110">
        <f t="shared" si="33"/>
        <v>0.97499999999999998</v>
      </c>
      <c r="C1016" s="110">
        <f t="shared" si="34"/>
        <v>5722275</v>
      </c>
    </row>
    <row r="1017" spans="1:3" x14ac:dyDescent="0.25">
      <c r="A1017" s="110">
        <f t="shared" si="33"/>
        <v>0.97599999999999998</v>
      </c>
      <c r="C1017" s="110">
        <f t="shared" si="34"/>
        <v>5728144</v>
      </c>
    </row>
    <row r="1018" spans="1:3" x14ac:dyDescent="0.25">
      <c r="A1018" s="110">
        <f t="shared" si="33"/>
        <v>0.97699999999999998</v>
      </c>
      <c r="C1018" s="110">
        <f t="shared" si="34"/>
        <v>5734013</v>
      </c>
    </row>
    <row r="1019" spans="1:3" x14ac:dyDescent="0.25">
      <c r="A1019" s="110">
        <f t="shared" si="33"/>
        <v>0.97799999999999998</v>
      </c>
      <c r="C1019" s="110">
        <f t="shared" si="34"/>
        <v>5739882</v>
      </c>
    </row>
    <row r="1020" spans="1:3" x14ac:dyDescent="0.25">
      <c r="A1020" s="110">
        <f t="shared" si="33"/>
        <v>0.97899999999999998</v>
      </c>
      <c r="C1020" s="110">
        <f t="shared" si="34"/>
        <v>5745751</v>
      </c>
    </row>
    <row r="1021" spans="1:3" x14ac:dyDescent="0.25">
      <c r="A1021" s="110">
        <f t="shared" si="33"/>
        <v>0.98</v>
      </c>
      <c r="C1021" s="110">
        <f t="shared" si="34"/>
        <v>5751620</v>
      </c>
    </row>
    <row r="1022" spans="1:3" x14ac:dyDescent="0.25">
      <c r="A1022" s="110">
        <f t="shared" si="33"/>
        <v>0.98099999999999998</v>
      </c>
      <c r="C1022" s="110">
        <f t="shared" si="34"/>
        <v>5757489</v>
      </c>
    </row>
    <row r="1023" spans="1:3" x14ac:dyDescent="0.25">
      <c r="A1023" s="110">
        <f t="shared" si="33"/>
        <v>0.98199999999999998</v>
      </c>
      <c r="C1023" s="110">
        <f t="shared" si="34"/>
        <v>5763358</v>
      </c>
    </row>
    <row r="1024" spans="1:3" x14ac:dyDescent="0.25">
      <c r="A1024" s="110">
        <f t="shared" si="33"/>
        <v>0.98299999999999998</v>
      </c>
      <c r="C1024" s="110">
        <f t="shared" si="34"/>
        <v>5769227</v>
      </c>
    </row>
    <row r="1025" spans="1:3" x14ac:dyDescent="0.25">
      <c r="A1025" s="110">
        <f t="shared" si="33"/>
        <v>0.98399999999999999</v>
      </c>
      <c r="C1025" s="110">
        <f t="shared" si="34"/>
        <v>5775096</v>
      </c>
    </row>
    <row r="1026" spans="1:3" x14ac:dyDescent="0.25">
      <c r="A1026" s="110">
        <f t="shared" si="33"/>
        <v>0.98499999999999999</v>
      </c>
      <c r="C1026" s="110">
        <f t="shared" si="34"/>
        <v>5780965</v>
      </c>
    </row>
    <row r="1027" spans="1:3" x14ac:dyDescent="0.25">
      <c r="A1027" s="110">
        <f t="shared" si="33"/>
        <v>0.98599999999999999</v>
      </c>
      <c r="C1027" s="110">
        <f t="shared" si="34"/>
        <v>5786834</v>
      </c>
    </row>
    <row r="1028" spans="1:3" x14ac:dyDescent="0.25">
      <c r="A1028" s="110">
        <f t="shared" si="33"/>
        <v>0.98699999999999999</v>
      </c>
      <c r="C1028" s="110">
        <f t="shared" si="34"/>
        <v>5792703</v>
      </c>
    </row>
    <row r="1029" spans="1:3" x14ac:dyDescent="0.25">
      <c r="A1029" s="110">
        <f t="shared" si="33"/>
        <v>0.98799999999999999</v>
      </c>
      <c r="C1029" s="110">
        <f t="shared" si="34"/>
        <v>5798572</v>
      </c>
    </row>
    <row r="1030" spans="1:3" x14ac:dyDescent="0.25">
      <c r="A1030" s="110">
        <f t="shared" si="33"/>
        <v>0.98899999999999999</v>
      </c>
      <c r="C1030" s="110">
        <f t="shared" si="34"/>
        <v>5804441</v>
      </c>
    </row>
    <row r="1031" spans="1:3" x14ac:dyDescent="0.25">
      <c r="A1031" s="110">
        <f t="shared" si="33"/>
        <v>0.99</v>
      </c>
      <c r="C1031" s="110">
        <f t="shared" si="34"/>
        <v>5810310</v>
      </c>
    </row>
    <row r="1032" spans="1:3" x14ac:dyDescent="0.25">
      <c r="A1032" s="110">
        <f t="shared" si="33"/>
        <v>0.99099999999999999</v>
      </c>
      <c r="C1032" s="110">
        <f t="shared" si="34"/>
        <v>5816179</v>
      </c>
    </row>
    <row r="1033" spans="1:3" x14ac:dyDescent="0.25">
      <c r="A1033" s="110">
        <f t="shared" si="33"/>
        <v>0.99199999999999999</v>
      </c>
      <c r="C1033" s="110">
        <f t="shared" si="34"/>
        <v>5822048</v>
      </c>
    </row>
    <row r="1034" spans="1:3" x14ac:dyDescent="0.25">
      <c r="A1034" s="110">
        <f t="shared" si="33"/>
        <v>0.99299999999999999</v>
      </c>
      <c r="C1034" s="110">
        <f t="shared" si="34"/>
        <v>5827917</v>
      </c>
    </row>
    <row r="1035" spans="1:3" x14ac:dyDescent="0.25">
      <c r="A1035" s="110">
        <f t="shared" si="33"/>
        <v>0.99399999999999999</v>
      </c>
      <c r="C1035" s="110">
        <f t="shared" si="34"/>
        <v>5833786</v>
      </c>
    </row>
    <row r="1036" spans="1:3" x14ac:dyDescent="0.25">
      <c r="A1036" s="110">
        <f t="shared" si="33"/>
        <v>0.995</v>
      </c>
      <c r="C1036" s="110">
        <f t="shared" si="34"/>
        <v>5839655</v>
      </c>
    </row>
    <row r="1037" spans="1:3" x14ac:dyDescent="0.25">
      <c r="A1037" s="110">
        <f t="shared" si="33"/>
        <v>0.996</v>
      </c>
      <c r="C1037" s="110">
        <f t="shared" si="34"/>
        <v>5845524</v>
      </c>
    </row>
    <row r="1038" spans="1:3" x14ac:dyDescent="0.25">
      <c r="A1038" s="110">
        <f t="shared" si="33"/>
        <v>0.997</v>
      </c>
      <c r="C1038" s="110">
        <f t="shared" si="34"/>
        <v>5851393</v>
      </c>
    </row>
    <row r="1039" spans="1:3" x14ac:dyDescent="0.25">
      <c r="A1039" s="110">
        <f t="shared" si="33"/>
        <v>0.998</v>
      </c>
      <c r="C1039" s="110">
        <f t="shared" si="34"/>
        <v>5857262</v>
      </c>
    </row>
    <row r="1040" spans="1:3" x14ac:dyDescent="0.25">
      <c r="A1040" s="110">
        <f t="shared" si="33"/>
        <v>0.999</v>
      </c>
      <c r="C1040" s="110">
        <f t="shared" si="34"/>
        <v>5863131</v>
      </c>
    </row>
    <row r="1041" spans="1:3" x14ac:dyDescent="0.25">
      <c r="A1041" s="110">
        <f t="shared" si="33"/>
        <v>1</v>
      </c>
      <c r="C1041" s="110">
        <f t="shared" si="34"/>
        <v>5869000</v>
      </c>
    </row>
    <row r="1042" spans="1:3" x14ac:dyDescent="0.25">
      <c r="A1042" s="110">
        <f t="shared" si="33"/>
        <v>1.0010000000000001</v>
      </c>
      <c r="C1042" s="110">
        <f t="shared" si="34"/>
        <v>5874869</v>
      </c>
    </row>
    <row r="1043" spans="1:3" x14ac:dyDescent="0.25">
      <c r="A1043" s="110">
        <f t="shared" si="33"/>
        <v>1.002</v>
      </c>
      <c r="C1043" s="110">
        <f t="shared" si="34"/>
        <v>5880738</v>
      </c>
    </row>
    <row r="1044" spans="1:3" x14ac:dyDescent="0.25">
      <c r="A1044" s="110">
        <f t="shared" si="33"/>
        <v>1.0030000000000001</v>
      </c>
      <c r="C1044" s="110">
        <f t="shared" si="34"/>
        <v>5886607</v>
      </c>
    </row>
    <row r="1045" spans="1:3" x14ac:dyDescent="0.25">
      <c r="A1045" s="110">
        <f t="shared" si="33"/>
        <v>1.004</v>
      </c>
      <c r="C1045" s="110">
        <f t="shared" si="34"/>
        <v>5892476</v>
      </c>
    </row>
    <row r="1046" spans="1:3" x14ac:dyDescent="0.25">
      <c r="A1046" s="110">
        <f t="shared" si="33"/>
        <v>1.0050000000000001</v>
      </c>
      <c r="C1046" s="110">
        <f t="shared" si="34"/>
        <v>5898345</v>
      </c>
    </row>
    <row r="1047" spans="1:3" x14ac:dyDescent="0.25">
      <c r="A1047" s="110">
        <f t="shared" si="33"/>
        <v>1.006</v>
      </c>
      <c r="C1047" s="110">
        <f t="shared" si="34"/>
        <v>5904214</v>
      </c>
    </row>
    <row r="1048" spans="1:3" x14ac:dyDescent="0.25">
      <c r="A1048" s="110">
        <f t="shared" si="33"/>
        <v>1.0070000000000001</v>
      </c>
      <c r="C1048" s="110">
        <f t="shared" si="34"/>
        <v>5910083</v>
      </c>
    </row>
    <row r="1049" spans="1:3" x14ac:dyDescent="0.25">
      <c r="A1049" s="110">
        <f t="shared" si="33"/>
        <v>1.008</v>
      </c>
      <c r="C1049" s="110">
        <f t="shared" si="34"/>
        <v>5915952</v>
      </c>
    </row>
    <row r="1050" spans="1:3" x14ac:dyDescent="0.25">
      <c r="A1050" s="110">
        <f t="shared" si="33"/>
        <v>1.0090000000000001</v>
      </c>
      <c r="C1050" s="110">
        <f t="shared" si="34"/>
        <v>5921821</v>
      </c>
    </row>
    <row r="1051" spans="1:3" x14ac:dyDescent="0.25">
      <c r="A1051" s="110">
        <f t="shared" si="33"/>
        <v>1.01</v>
      </c>
      <c r="C1051" s="110">
        <f t="shared" si="34"/>
        <v>5927690</v>
      </c>
    </row>
    <row r="1052" spans="1:3" x14ac:dyDescent="0.25">
      <c r="A1052" s="110">
        <f t="shared" si="33"/>
        <v>1.0110000000000001</v>
      </c>
      <c r="C1052" s="110">
        <f t="shared" si="34"/>
        <v>5933559</v>
      </c>
    </row>
    <row r="1053" spans="1:3" x14ac:dyDescent="0.25">
      <c r="A1053" s="110">
        <f t="shared" si="33"/>
        <v>1.012</v>
      </c>
      <c r="C1053" s="110">
        <f t="shared" si="34"/>
        <v>5939428</v>
      </c>
    </row>
    <row r="1054" spans="1:3" x14ac:dyDescent="0.25">
      <c r="A1054" s="110">
        <f t="shared" si="33"/>
        <v>1.0130000000000001</v>
      </c>
      <c r="C1054" s="110">
        <f t="shared" si="34"/>
        <v>5945297</v>
      </c>
    </row>
    <row r="1055" spans="1:3" x14ac:dyDescent="0.25">
      <c r="A1055" s="110">
        <f t="shared" si="33"/>
        <v>1.014</v>
      </c>
      <c r="C1055" s="110">
        <f t="shared" si="34"/>
        <v>5951166</v>
      </c>
    </row>
    <row r="1056" spans="1:3" x14ac:dyDescent="0.25">
      <c r="A1056" s="110">
        <f t="shared" si="33"/>
        <v>1.0150000000000001</v>
      </c>
      <c r="C1056" s="110">
        <f t="shared" si="34"/>
        <v>5957035</v>
      </c>
    </row>
    <row r="1057" spans="1:3" x14ac:dyDescent="0.25">
      <c r="A1057" s="110">
        <f t="shared" si="33"/>
        <v>1.016</v>
      </c>
      <c r="C1057" s="110">
        <f t="shared" si="34"/>
        <v>5962904</v>
      </c>
    </row>
    <row r="1058" spans="1:3" x14ac:dyDescent="0.25">
      <c r="A1058" s="110">
        <f t="shared" si="33"/>
        <v>1.0170000000000001</v>
      </c>
      <c r="C1058" s="110">
        <f t="shared" si="34"/>
        <v>5968773</v>
      </c>
    </row>
    <row r="1059" spans="1:3" x14ac:dyDescent="0.25">
      <c r="A1059" s="110">
        <f t="shared" si="33"/>
        <v>1.018</v>
      </c>
      <c r="C1059" s="110">
        <f t="shared" si="34"/>
        <v>5974642</v>
      </c>
    </row>
    <row r="1060" spans="1:3" x14ac:dyDescent="0.25">
      <c r="A1060" s="110">
        <f t="shared" si="33"/>
        <v>1.0190000000000001</v>
      </c>
      <c r="C1060" s="110">
        <f t="shared" si="34"/>
        <v>5980511</v>
      </c>
    </row>
    <row r="1061" spans="1:3" x14ac:dyDescent="0.25">
      <c r="A1061" s="110">
        <f t="shared" si="33"/>
        <v>1.02</v>
      </c>
      <c r="C1061" s="110">
        <f t="shared" si="34"/>
        <v>5986380</v>
      </c>
    </row>
    <row r="1062" spans="1:3" x14ac:dyDescent="0.25">
      <c r="A1062" s="110">
        <f t="shared" si="33"/>
        <v>1.0210000000000001</v>
      </c>
      <c r="C1062" s="110">
        <f t="shared" si="34"/>
        <v>5992249</v>
      </c>
    </row>
    <row r="1063" spans="1:3" x14ac:dyDescent="0.25">
      <c r="A1063" s="110">
        <f t="shared" si="33"/>
        <v>1.022</v>
      </c>
      <c r="C1063" s="110">
        <f t="shared" si="34"/>
        <v>5998118</v>
      </c>
    </row>
    <row r="1064" spans="1:3" x14ac:dyDescent="0.25">
      <c r="A1064" s="110">
        <f t="shared" si="33"/>
        <v>1.0230000000000001</v>
      </c>
      <c r="C1064" s="110">
        <f t="shared" si="34"/>
        <v>6003987</v>
      </c>
    </row>
    <row r="1065" spans="1:3" x14ac:dyDescent="0.25">
      <c r="A1065" s="110">
        <f t="shared" si="33"/>
        <v>1.024</v>
      </c>
      <c r="C1065" s="110">
        <f t="shared" si="34"/>
        <v>6009856</v>
      </c>
    </row>
    <row r="1066" spans="1:3" x14ac:dyDescent="0.25">
      <c r="A1066" s="110">
        <f t="shared" si="33"/>
        <v>1.0249999999999999</v>
      </c>
      <c r="C1066" s="110">
        <f t="shared" si="34"/>
        <v>6015725</v>
      </c>
    </row>
    <row r="1067" spans="1:3" x14ac:dyDescent="0.25">
      <c r="A1067" s="110">
        <f t="shared" ref="A1067:A1130" si="35">(ROW()-41)*0.001</f>
        <v>1.026</v>
      </c>
      <c r="C1067" s="110">
        <f t="shared" ref="C1067:C1130" si="36">IF(((ROW()-41)*5869)&lt;B$14,C1066+5869,C1066-5869)</f>
        <v>6021594</v>
      </c>
    </row>
    <row r="1068" spans="1:3" x14ac:dyDescent="0.25">
      <c r="A1068" s="110">
        <f t="shared" si="35"/>
        <v>1.0269999999999999</v>
      </c>
      <c r="C1068" s="110">
        <f t="shared" si="36"/>
        <v>6027463</v>
      </c>
    </row>
    <row r="1069" spans="1:3" x14ac:dyDescent="0.25">
      <c r="A1069" s="110">
        <f t="shared" si="35"/>
        <v>1.028</v>
      </c>
      <c r="C1069" s="110">
        <f t="shared" si="36"/>
        <v>6033332</v>
      </c>
    </row>
    <row r="1070" spans="1:3" x14ac:dyDescent="0.25">
      <c r="A1070" s="110">
        <f t="shared" si="35"/>
        <v>1.0289999999999999</v>
      </c>
      <c r="C1070" s="110">
        <f t="shared" si="36"/>
        <v>6039201</v>
      </c>
    </row>
    <row r="1071" spans="1:3" x14ac:dyDescent="0.25">
      <c r="A1071" s="110">
        <f t="shared" si="35"/>
        <v>1.03</v>
      </c>
      <c r="C1071" s="110">
        <f t="shared" si="36"/>
        <v>6045070</v>
      </c>
    </row>
    <row r="1072" spans="1:3" x14ac:dyDescent="0.25">
      <c r="A1072" s="110">
        <f t="shared" si="35"/>
        <v>1.0309999999999999</v>
      </c>
      <c r="C1072" s="110">
        <f t="shared" si="36"/>
        <v>6050939</v>
      </c>
    </row>
    <row r="1073" spans="1:3" x14ac:dyDescent="0.25">
      <c r="A1073" s="110">
        <f t="shared" si="35"/>
        <v>1.032</v>
      </c>
      <c r="C1073" s="110">
        <f t="shared" si="36"/>
        <v>6056808</v>
      </c>
    </row>
    <row r="1074" spans="1:3" x14ac:dyDescent="0.25">
      <c r="A1074" s="110">
        <f t="shared" si="35"/>
        <v>1.0329999999999999</v>
      </c>
      <c r="C1074" s="110">
        <f t="shared" si="36"/>
        <v>6062677</v>
      </c>
    </row>
    <row r="1075" spans="1:3" x14ac:dyDescent="0.25">
      <c r="A1075" s="110">
        <f t="shared" si="35"/>
        <v>1.034</v>
      </c>
      <c r="C1075" s="110">
        <f t="shared" si="36"/>
        <v>6068546</v>
      </c>
    </row>
    <row r="1076" spans="1:3" x14ac:dyDescent="0.25">
      <c r="A1076" s="110">
        <f t="shared" si="35"/>
        <v>1.0349999999999999</v>
      </c>
      <c r="C1076" s="110">
        <f t="shared" si="36"/>
        <v>6074415</v>
      </c>
    </row>
    <row r="1077" spans="1:3" x14ac:dyDescent="0.25">
      <c r="A1077" s="110">
        <f t="shared" si="35"/>
        <v>1.036</v>
      </c>
      <c r="C1077" s="110">
        <f t="shared" si="36"/>
        <v>6080284</v>
      </c>
    </row>
    <row r="1078" spans="1:3" x14ac:dyDescent="0.25">
      <c r="A1078" s="110">
        <f t="shared" si="35"/>
        <v>1.0369999999999999</v>
      </c>
      <c r="C1078" s="110">
        <f t="shared" si="36"/>
        <v>6086153</v>
      </c>
    </row>
    <row r="1079" spans="1:3" x14ac:dyDescent="0.25">
      <c r="A1079" s="110">
        <f t="shared" si="35"/>
        <v>1.038</v>
      </c>
      <c r="C1079" s="110">
        <f t="shared" si="36"/>
        <v>6092022</v>
      </c>
    </row>
    <row r="1080" spans="1:3" x14ac:dyDescent="0.25">
      <c r="A1080" s="110">
        <f t="shared" si="35"/>
        <v>1.0389999999999999</v>
      </c>
      <c r="C1080" s="110">
        <f t="shared" si="36"/>
        <v>6097891</v>
      </c>
    </row>
    <row r="1081" spans="1:3" x14ac:dyDescent="0.25">
      <c r="A1081" s="110">
        <f t="shared" si="35"/>
        <v>1.04</v>
      </c>
      <c r="C1081" s="110">
        <f t="shared" si="36"/>
        <v>6103760</v>
      </c>
    </row>
    <row r="1082" spans="1:3" x14ac:dyDescent="0.25">
      <c r="A1082" s="110">
        <f t="shared" si="35"/>
        <v>1.0409999999999999</v>
      </c>
      <c r="C1082" s="110">
        <f t="shared" si="36"/>
        <v>6109629</v>
      </c>
    </row>
    <row r="1083" spans="1:3" x14ac:dyDescent="0.25">
      <c r="A1083" s="110">
        <f t="shared" si="35"/>
        <v>1.042</v>
      </c>
      <c r="C1083" s="110">
        <f t="shared" si="36"/>
        <v>6115498</v>
      </c>
    </row>
    <row r="1084" spans="1:3" x14ac:dyDescent="0.25">
      <c r="A1084" s="110">
        <f t="shared" si="35"/>
        <v>1.0429999999999999</v>
      </c>
      <c r="C1084" s="110">
        <f t="shared" si="36"/>
        <v>6121367</v>
      </c>
    </row>
    <row r="1085" spans="1:3" x14ac:dyDescent="0.25">
      <c r="A1085" s="110">
        <f t="shared" si="35"/>
        <v>1.044</v>
      </c>
      <c r="C1085" s="110">
        <f t="shared" si="36"/>
        <v>6127236</v>
      </c>
    </row>
    <row r="1086" spans="1:3" x14ac:dyDescent="0.25">
      <c r="A1086" s="110">
        <f t="shared" si="35"/>
        <v>1.0449999999999999</v>
      </c>
      <c r="C1086" s="110">
        <f t="shared" si="36"/>
        <v>6133105</v>
      </c>
    </row>
    <row r="1087" spans="1:3" x14ac:dyDescent="0.25">
      <c r="A1087" s="110">
        <f t="shared" si="35"/>
        <v>1.046</v>
      </c>
      <c r="C1087" s="110">
        <f t="shared" si="36"/>
        <v>6138974</v>
      </c>
    </row>
    <row r="1088" spans="1:3" x14ac:dyDescent="0.25">
      <c r="A1088" s="110">
        <f t="shared" si="35"/>
        <v>1.0469999999999999</v>
      </c>
      <c r="C1088" s="110">
        <f t="shared" si="36"/>
        <v>6144843</v>
      </c>
    </row>
    <row r="1089" spans="1:3" x14ac:dyDescent="0.25">
      <c r="A1089" s="110">
        <f t="shared" si="35"/>
        <v>1.048</v>
      </c>
      <c r="C1089" s="110">
        <f t="shared" si="36"/>
        <v>6150712</v>
      </c>
    </row>
    <row r="1090" spans="1:3" x14ac:dyDescent="0.25">
      <c r="A1090" s="110">
        <f t="shared" si="35"/>
        <v>1.0489999999999999</v>
      </c>
      <c r="C1090" s="110">
        <f t="shared" si="36"/>
        <v>6156581</v>
      </c>
    </row>
    <row r="1091" spans="1:3" x14ac:dyDescent="0.25">
      <c r="A1091" s="110">
        <f t="shared" si="35"/>
        <v>1.05</v>
      </c>
      <c r="C1091" s="110">
        <f t="shared" si="36"/>
        <v>6162450</v>
      </c>
    </row>
    <row r="1092" spans="1:3" x14ac:dyDescent="0.25">
      <c r="A1092" s="110">
        <f t="shared" si="35"/>
        <v>1.0509999999999999</v>
      </c>
      <c r="C1092" s="110">
        <f t="shared" si="36"/>
        <v>6168319</v>
      </c>
    </row>
    <row r="1093" spans="1:3" x14ac:dyDescent="0.25">
      <c r="A1093" s="110">
        <f t="shared" si="35"/>
        <v>1.052</v>
      </c>
      <c r="C1093" s="110">
        <f t="shared" si="36"/>
        <v>6174188</v>
      </c>
    </row>
    <row r="1094" spans="1:3" x14ac:dyDescent="0.25">
      <c r="A1094" s="110">
        <f t="shared" si="35"/>
        <v>1.0529999999999999</v>
      </c>
      <c r="C1094" s="110">
        <f t="shared" si="36"/>
        <v>6180057</v>
      </c>
    </row>
    <row r="1095" spans="1:3" x14ac:dyDescent="0.25">
      <c r="A1095" s="110">
        <f t="shared" si="35"/>
        <v>1.054</v>
      </c>
      <c r="C1095" s="110">
        <f t="shared" si="36"/>
        <v>6185926</v>
      </c>
    </row>
    <row r="1096" spans="1:3" x14ac:dyDescent="0.25">
      <c r="A1096" s="110">
        <f t="shared" si="35"/>
        <v>1.0549999999999999</v>
      </c>
      <c r="C1096" s="110">
        <f t="shared" si="36"/>
        <v>6191795</v>
      </c>
    </row>
    <row r="1097" spans="1:3" x14ac:dyDescent="0.25">
      <c r="A1097" s="110">
        <f t="shared" si="35"/>
        <v>1.056</v>
      </c>
      <c r="C1097" s="110">
        <f t="shared" si="36"/>
        <v>6197664</v>
      </c>
    </row>
    <row r="1098" spans="1:3" x14ac:dyDescent="0.25">
      <c r="A1098" s="110">
        <f t="shared" si="35"/>
        <v>1.0569999999999999</v>
      </c>
      <c r="C1098" s="110">
        <f t="shared" si="36"/>
        <v>6203533</v>
      </c>
    </row>
    <row r="1099" spans="1:3" x14ac:dyDescent="0.25">
      <c r="A1099" s="110">
        <f t="shared" si="35"/>
        <v>1.0580000000000001</v>
      </c>
      <c r="C1099" s="110">
        <f t="shared" si="36"/>
        <v>6209402</v>
      </c>
    </row>
    <row r="1100" spans="1:3" x14ac:dyDescent="0.25">
      <c r="A1100" s="110">
        <f t="shared" si="35"/>
        <v>1.0589999999999999</v>
      </c>
      <c r="C1100" s="110">
        <f t="shared" si="36"/>
        <v>6215271</v>
      </c>
    </row>
    <row r="1101" spans="1:3" x14ac:dyDescent="0.25">
      <c r="A1101" s="110">
        <f t="shared" si="35"/>
        <v>1.06</v>
      </c>
      <c r="C1101" s="110">
        <f t="shared" si="36"/>
        <v>6221140</v>
      </c>
    </row>
    <row r="1102" spans="1:3" x14ac:dyDescent="0.25">
      <c r="A1102" s="110">
        <f t="shared" si="35"/>
        <v>1.0609999999999999</v>
      </c>
      <c r="C1102" s="110">
        <f t="shared" si="36"/>
        <v>6227009</v>
      </c>
    </row>
    <row r="1103" spans="1:3" x14ac:dyDescent="0.25">
      <c r="A1103" s="110">
        <f t="shared" si="35"/>
        <v>1.0620000000000001</v>
      </c>
      <c r="C1103" s="110">
        <f t="shared" si="36"/>
        <v>6232878</v>
      </c>
    </row>
    <row r="1104" spans="1:3" x14ac:dyDescent="0.25">
      <c r="A1104" s="110">
        <f t="shared" si="35"/>
        <v>1.0629999999999999</v>
      </c>
      <c r="C1104" s="110">
        <f t="shared" si="36"/>
        <v>6238747</v>
      </c>
    </row>
    <row r="1105" spans="1:3" x14ac:dyDescent="0.25">
      <c r="A1105" s="110">
        <f t="shared" si="35"/>
        <v>1.0640000000000001</v>
      </c>
      <c r="C1105" s="110">
        <f t="shared" si="36"/>
        <v>6244616</v>
      </c>
    </row>
    <row r="1106" spans="1:3" x14ac:dyDescent="0.25">
      <c r="A1106" s="110">
        <f t="shared" si="35"/>
        <v>1.0649999999999999</v>
      </c>
      <c r="C1106" s="110">
        <f t="shared" si="36"/>
        <v>6250485</v>
      </c>
    </row>
    <row r="1107" spans="1:3" x14ac:dyDescent="0.25">
      <c r="A1107" s="110">
        <f t="shared" si="35"/>
        <v>1.0660000000000001</v>
      </c>
      <c r="C1107" s="110">
        <f t="shared" si="36"/>
        <v>6256354</v>
      </c>
    </row>
    <row r="1108" spans="1:3" x14ac:dyDescent="0.25">
      <c r="A1108" s="110">
        <f t="shared" si="35"/>
        <v>1.0669999999999999</v>
      </c>
      <c r="C1108" s="110">
        <f t="shared" si="36"/>
        <v>6262223</v>
      </c>
    </row>
    <row r="1109" spans="1:3" x14ac:dyDescent="0.25">
      <c r="A1109" s="110">
        <f t="shared" si="35"/>
        <v>1.0680000000000001</v>
      </c>
      <c r="C1109" s="110">
        <f t="shared" si="36"/>
        <v>6268092</v>
      </c>
    </row>
    <row r="1110" spans="1:3" x14ac:dyDescent="0.25">
      <c r="A1110" s="110">
        <f t="shared" si="35"/>
        <v>1.069</v>
      </c>
      <c r="C1110" s="110">
        <f t="shared" si="36"/>
        <v>6273961</v>
      </c>
    </row>
    <row r="1111" spans="1:3" x14ac:dyDescent="0.25">
      <c r="A1111" s="110">
        <f t="shared" si="35"/>
        <v>1.07</v>
      </c>
      <c r="C1111" s="110">
        <f t="shared" si="36"/>
        <v>6279830</v>
      </c>
    </row>
    <row r="1112" spans="1:3" x14ac:dyDescent="0.25">
      <c r="A1112" s="110">
        <f t="shared" si="35"/>
        <v>1.071</v>
      </c>
      <c r="C1112" s="110">
        <f t="shared" si="36"/>
        <v>6285699</v>
      </c>
    </row>
    <row r="1113" spans="1:3" x14ac:dyDescent="0.25">
      <c r="A1113" s="110">
        <f t="shared" si="35"/>
        <v>1.0720000000000001</v>
      </c>
      <c r="C1113" s="110">
        <f t="shared" si="36"/>
        <v>6291568</v>
      </c>
    </row>
    <row r="1114" spans="1:3" x14ac:dyDescent="0.25">
      <c r="A1114" s="110">
        <f t="shared" si="35"/>
        <v>1.073</v>
      </c>
      <c r="C1114" s="110">
        <f t="shared" si="36"/>
        <v>6297437</v>
      </c>
    </row>
    <row r="1115" spans="1:3" x14ac:dyDescent="0.25">
      <c r="A1115" s="110">
        <f t="shared" si="35"/>
        <v>1.0740000000000001</v>
      </c>
      <c r="C1115" s="110">
        <f t="shared" si="36"/>
        <v>6303306</v>
      </c>
    </row>
    <row r="1116" spans="1:3" x14ac:dyDescent="0.25">
      <c r="A1116" s="110">
        <f t="shared" si="35"/>
        <v>1.075</v>
      </c>
      <c r="C1116" s="110">
        <f t="shared" si="36"/>
        <v>6309175</v>
      </c>
    </row>
    <row r="1117" spans="1:3" x14ac:dyDescent="0.25">
      <c r="A1117" s="110">
        <f t="shared" si="35"/>
        <v>1.0760000000000001</v>
      </c>
      <c r="C1117" s="110">
        <f t="shared" si="36"/>
        <v>6315044</v>
      </c>
    </row>
    <row r="1118" spans="1:3" x14ac:dyDescent="0.25">
      <c r="A1118" s="110">
        <f t="shared" si="35"/>
        <v>1.077</v>
      </c>
      <c r="C1118" s="110">
        <f t="shared" si="36"/>
        <v>6320913</v>
      </c>
    </row>
    <row r="1119" spans="1:3" x14ac:dyDescent="0.25">
      <c r="A1119" s="110">
        <f t="shared" si="35"/>
        <v>1.0780000000000001</v>
      </c>
      <c r="C1119" s="110">
        <f t="shared" si="36"/>
        <v>6326782</v>
      </c>
    </row>
    <row r="1120" spans="1:3" x14ac:dyDescent="0.25">
      <c r="A1120" s="110">
        <f t="shared" si="35"/>
        <v>1.079</v>
      </c>
      <c r="C1120" s="110">
        <f t="shared" si="36"/>
        <v>6332651</v>
      </c>
    </row>
    <row r="1121" spans="1:3" x14ac:dyDescent="0.25">
      <c r="A1121" s="110">
        <f t="shared" si="35"/>
        <v>1.08</v>
      </c>
      <c r="C1121" s="110">
        <f t="shared" si="36"/>
        <v>6338520</v>
      </c>
    </row>
    <row r="1122" spans="1:3" x14ac:dyDescent="0.25">
      <c r="A1122" s="110">
        <f t="shared" si="35"/>
        <v>1.081</v>
      </c>
      <c r="C1122" s="110">
        <f t="shared" si="36"/>
        <v>6344389</v>
      </c>
    </row>
    <row r="1123" spans="1:3" x14ac:dyDescent="0.25">
      <c r="A1123" s="110">
        <f t="shared" si="35"/>
        <v>1.0820000000000001</v>
      </c>
      <c r="C1123" s="110">
        <f t="shared" si="36"/>
        <v>6350258</v>
      </c>
    </row>
    <row r="1124" spans="1:3" x14ac:dyDescent="0.25">
      <c r="A1124" s="110">
        <f t="shared" si="35"/>
        <v>1.083</v>
      </c>
      <c r="C1124" s="110">
        <f t="shared" si="36"/>
        <v>6356127</v>
      </c>
    </row>
    <row r="1125" spans="1:3" x14ac:dyDescent="0.25">
      <c r="A1125" s="110">
        <f t="shared" si="35"/>
        <v>1.0840000000000001</v>
      </c>
      <c r="C1125" s="110">
        <f t="shared" si="36"/>
        <v>6361996</v>
      </c>
    </row>
    <row r="1126" spans="1:3" x14ac:dyDescent="0.25">
      <c r="A1126" s="110">
        <f t="shared" si="35"/>
        <v>1.085</v>
      </c>
      <c r="C1126" s="110">
        <f t="shared" si="36"/>
        <v>6367865</v>
      </c>
    </row>
    <row r="1127" spans="1:3" x14ac:dyDescent="0.25">
      <c r="A1127" s="110">
        <f t="shared" si="35"/>
        <v>1.0860000000000001</v>
      </c>
      <c r="C1127" s="110">
        <f t="shared" si="36"/>
        <v>6373734</v>
      </c>
    </row>
    <row r="1128" spans="1:3" x14ac:dyDescent="0.25">
      <c r="A1128" s="110">
        <f t="shared" si="35"/>
        <v>1.087</v>
      </c>
      <c r="C1128" s="110">
        <f t="shared" si="36"/>
        <v>6379603</v>
      </c>
    </row>
    <row r="1129" spans="1:3" x14ac:dyDescent="0.25">
      <c r="A1129" s="110">
        <f t="shared" si="35"/>
        <v>1.0880000000000001</v>
      </c>
      <c r="C1129" s="110">
        <f t="shared" si="36"/>
        <v>6385472</v>
      </c>
    </row>
    <row r="1130" spans="1:3" x14ac:dyDescent="0.25">
      <c r="A1130" s="110">
        <f t="shared" si="35"/>
        <v>1.089</v>
      </c>
      <c r="C1130" s="110">
        <f t="shared" si="36"/>
        <v>6391341</v>
      </c>
    </row>
    <row r="1131" spans="1:3" x14ac:dyDescent="0.25">
      <c r="A1131" s="110">
        <f t="shared" ref="A1131:A1194" si="37">(ROW()-41)*0.001</f>
        <v>1.0900000000000001</v>
      </c>
      <c r="C1131" s="110">
        <f t="shared" ref="C1131:C1194" si="38">IF(((ROW()-41)*5869)&lt;B$14,C1130+5869,C1130-5869)</f>
        <v>6397210</v>
      </c>
    </row>
    <row r="1132" spans="1:3" x14ac:dyDescent="0.25">
      <c r="A1132" s="110">
        <f t="shared" si="37"/>
        <v>1.091</v>
      </c>
      <c r="C1132" s="110">
        <f t="shared" si="38"/>
        <v>6403079</v>
      </c>
    </row>
    <row r="1133" spans="1:3" x14ac:dyDescent="0.25">
      <c r="A1133" s="110">
        <f t="shared" si="37"/>
        <v>1.0920000000000001</v>
      </c>
      <c r="C1133" s="110">
        <f t="shared" si="38"/>
        <v>6408948</v>
      </c>
    </row>
    <row r="1134" spans="1:3" x14ac:dyDescent="0.25">
      <c r="A1134" s="110">
        <f t="shared" si="37"/>
        <v>1.093</v>
      </c>
      <c r="C1134" s="110">
        <f t="shared" si="38"/>
        <v>6414817</v>
      </c>
    </row>
    <row r="1135" spans="1:3" x14ac:dyDescent="0.25">
      <c r="A1135" s="110">
        <f t="shared" si="37"/>
        <v>1.0940000000000001</v>
      </c>
      <c r="C1135" s="110">
        <f t="shared" si="38"/>
        <v>6420686</v>
      </c>
    </row>
    <row r="1136" spans="1:3" x14ac:dyDescent="0.25">
      <c r="A1136" s="110">
        <f t="shared" si="37"/>
        <v>1.095</v>
      </c>
      <c r="C1136" s="110">
        <f t="shared" si="38"/>
        <v>6426555</v>
      </c>
    </row>
    <row r="1137" spans="1:3" x14ac:dyDescent="0.25">
      <c r="A1137" s="110">
        <f t="shared" si="37"/>
        <v>1.0960000000000001</v>
      </c>
      <c r="C1137" s="110">
        <f t="shared" si="38"/>
        <v>6432424</v>
      </c>
    </row>
    <row r="1138" spans="1:3" x14ac:dyDescent="0.25">
      <c r="A1138" s="110">
        <f t="shared" si="37"/>
        <v>1.097</v>
      </c>
      <c r="C1138" s="110">
        <f t="shared" si="38"/>
        <v>6438293</v>
      </c>
    </row>
    <row r="1139" spans="1:3" x14ac:dyDescent="0.25">
      <c r="A1139" s="110">
        <f t="shared" si="37"/>
        <v>1.0980000000000001</v>
      </c>
      <c r="C1139" s="110">
        <f t="shared" si="38"/>
        <v>6444162</v>
      </c>
    </row>
    <row r="1140" spans="1:3" x14ac:dyDescent="0.25">
      <c r="A1140" s="110">
        <f t="shared" si="37"/>
        <v>1.099</v>
      </c>
      <c r="C1140" s="110">
        <f t="shared" si="38"/>
        <v>6450031</v>
      </c>
    </row>
    <row r="1141" spans="1:3" x14ac:dyDescent="0.25">
      <c r="A1141" s="110">
        <f t="shared" si="37"/>
        <v>1.1000000000000001</v>
      </c>
      <c r="C1141" s="110">
        <f t="shared" si="38"/>
        <v>6455900</v>
      </c>
    </row>
    <row r="1142" spans="1:3" x14ac:dyDescent="0.25">
      <c r="A1142" s="110">
        <f t="shared" si="37"/>
        <v>1.101</v>
      </c>
      <c r="C1142" s="110">
        <f t="shared" si="38"/>
        <v>6461769</v>
      </c>
    </row>
    <row r="1143" spans="1:3" x14ac:dyDescent="0.25">
      <c r="A1143" s="110">
        <f t="shared" si="37"/>
        <v>1.1020000000000001</v>
      </c>
      <c r="C1143" s="110">
        <f t="shared" si="38"/>
        <v>6467638</v>
      </c>
    </row>
    <row r="1144" spans="1:3" x14ac:dyDescent="0.25">
      <c r="A1144" s="110">
        <f t="shared" si="37"/>
        <v>1.103</v>
      </c>
      <c r="C1144" s="110">
        <f t="shared" si="38"/>
        <v>6473507</v>
      </c>
    </row>
    <row r="1145" spans="1:3" x14ac:dyDescent="0.25">
      <c r="A1145" s="110">
        <f t="shared" si="37"/>
        <v>1.1040000000000001</v>
      </c>
      <c r="C1145" s="110">
        <f t="shared" si="38"/>
        <v>6479376</v>
      </c>
    </row>
    <row r="1146" spans="1:3" x14ac:dyDescent="0.25">
      <c r="A1146" s="110">
        <f t="shared" si="37"/>
        <v>1.105</v>
      </c>
      <c r="C1146" s="110">
        <f t="shared" si="38"/>
        <v>6485245</v>
      </c>
    </row>
    <row r="1147" spans="1:3" x14ac:dyDescent="0.25">
      <c r="A1147" s="110">
        <f t="shared" si="37"/>
        <v>1.1060000000000001</v>
      </c>
      <c r="C1147" s="110">
        <f t="shared" si="38"/>
        <v>6491114</v>
      </c>
    </row>
    <row r="1148" spans="1:3" x14ac:dyDescent="0.25">
      <c r="A1148" s="110">
        <f t="shared" si="37"/>
        <v>1.107</v>
      </c>
      <c r="C1148" s="110">
        <f t="shared" si="38"/>
        <v>6496983</v>
      </c>
    </row>
    <row r="1149" spans="1:3" x14ac:dyDescent="0.25">
      <c r="A1149" s="110">
        <f t="shared" si="37"/>
        <v>1.1080000000000001</v>
      </c>
      <c r="C1149" s="110">
        <f t="shared" si="38"/>
        <v>6502852</v>
      </c>
    </row>
    <row r="1150" spans="1:3" x14ac:dyDescent="0.25">
      <c r="A1150" s="110">
        <f t="shared" si="37"/>
        <v>1.109</v>
      </c>
      <c r="C1150" s="110">
        <f t="shared" si="38"/>
        <v>6508721</v>
      </c>
    </row>
    <row r="1151" spans="1:3" x14ac:dyDescent="0.25">
      <c r="A1151" s="110">
        <f t="shared" si="37"/>
        <v>1.1100000000000001</v>
      </c>
      <c r="C1151" s="110">
        <f t="shared" si="38"/>
        <v>6514590</v>
      </c>
    </row>
    <row r="1152" spans="1:3" x14ac:dyDescent="0.25">
      <c r="A1152" s="110">
        <f t="shared" si="37"/>
        <v>1.111</v>
      </c>
      <c r="C1152" s="110">
        <f t="shared" si="38"/>
        <v>6520459</v>
      </c>
    </row>
    <row r="1153" spans="1:3" x14ac:dyDescent="0.25">
      <c r="A1153" s="110">
        <f t="shared" si="37"/>
        <v>1.1120000000000001</v>
      </c>
      <c r="C1153" s="110">
        <f t="shared" si="38"/>
        <v>6526328</v>
      </c>
    </row>
    <row r="1154" spans="1:3" x14ac:dyDescent="0.25">
      <c r="A1154" s="110">
        <f t="shared" si="37"/>
        <v>1.113</v>
      </c>
      <c r="C1154" s="110">
        <f t="shared" si="38"/>
        <v>6532197</v>
      </c>
    </row>
    <row r="1155" spans="1:3" x14ac:dyDescent="0.25">
      <c r="A1155" s="110">
        <f t="shared" si="37"/>
        <v>1.1140000000000001</v>
      </c>
      <c r="C1155" s="110">
        <f t="shared" si="38"/>
        <v>6538066</v>
      </c>
    </row>
    <row r="1156" spans="1:3" x14ac:dyDescent="0.25">
      <c r="A1156" s="110">
        <f t="shared" si="37"/>
        <v>1.115</v>
      </c>
      <c r="C1156" s="110">
        <f t="shared" si="38"/>
        <v>6543935</v>
      </c>
    </row>
    <row r="1157" spans="1:3" x14ac:dyDescent="0.25">
      <c r="A1157" s="110">
        <f t="shared" si="37"/>
        <v>1.1160000000000001</v>
      </c>
      <c r="C1157" s="110">
        <f t="shared" si="38"/>
        <v>6549804</v>
      </c>
    </row>
    <row r="1158" spans="1:3" x14ac:dyDescent="0.25">
      <c r="A1158" s="110">
        <f t="shared" si="37"/>
        <v>1.117</v>
      </c>
      <c r="C1158" s="110">
        <f t="shared" si="38"/>
        <v>6555673</v>
      </c>
    </row>
    <row r="1159" spans="1:3" x14ac:dyDescent="0.25">
      <c r="A1159" s="110">
        <f t="shared" si="37"/>
        <v>1.1180000000000001</v>
      </c>
      <c r="C1159" s="110">
        <f t="shared" si="38"/>
        <v>6561542</v>
      </c>
    </row>
    <row r="1160" spans="1:3" x14ac:dyDescent="0.25">
      <c r="A1160" s="110">
        <f t="shared" si="37"/>
        <v>1.119</v>
      </c>
      <c r="C1160" s="110">
        <f t="shared" si="38"/>
        <v>6567411</v>
      </c>
    </row>
    <row r="1161" spans="1:3" x14ac:dyDescent="0.25">
      <c r="A1161" s="110">
        <f t="shared" si="37"/>
        <v>1.1200000000000001</v>
      </c>
      <c r="C1161" s="110">
        <f t="shared" si="38"/>
        <v>6573280</v>
      </c>
    </row>
    <row r="1162" spans="1:3" x14ac:dyDescent="0.25">
      <c r="A1162" s="110">
        <f t="shared" si="37"/>
        <v>1.121</v>
      </c>
      <c r="C1162" s="110">
        <f t="shared" si="38"/>
        <v>6579149</v>
      </c>
    </row>
    <row r="1163" spans="1:3" x14ac:dyDescent="0.25">
      <c r="A1163" s="110">
        <f t="shared" si="37"/>
        <v>1.1220000000000001</v>
      </c>
      <c r="C1163" s="110">
        <f t="shared" si="38"/>
        <v>6585018</v>
      </c>
    </row>
    <row r="1164" spans="1:3" x14ac:dyDescent="0.25">
      <c r="A1164" s="110">
        <f t="shared" si="37"/>
        <v>1.123</v>
      </c>
      <c r="C1164" s="110">
        <f t="shared" si="38"/>
        <v>6590887</v>
      </c>
    </row>
    <row r="1165" spans="1:3" x14ac:dyDescent="0.25">
      <c r="A1165" s="110">
        <f t="shared" si="37"/>
        <v>1.1240000000000001</v>
      </c>
      <c r="C1165" s="110">
        <f t="shared" si="38"/>
        <v>6596756</v>
      </c>
    </row>
    <row r="1166" spans="1:3" x14ac:dyDescent="0.25">
      <c r="A1166" s="110">
        <f t="shared" si="37"/>
        <v>1.125</v>
      </c>
      <c r="C1166" s="110">
        <f t="shared" si="38"/>
        <v>6602625</v>
      </c>
    </row>
    <row r="1167" spans="1:3" x14ac:dyDescent="0.25">
      <c r="A1167" s="110">
        <f t="shared" si="37"/>
        <v>1.1260000000000001</v>
      </c>
      <c r="C1167" s="110">
        <f t="shared" si="38"/>
        <v>6608494</v>
      </c>
    </row>
    <row r="1168" spans="1:3" x14ac:dyDescent="0.25">
      <c r="A1168" s="110">
        <f t="shared" si="37"/>
        <v>1.127</v>
      </c>
      <c r="C1168" s="110">
        <f t="shared" si="38"/>
        <v>6614363</v>
      </c>
    </row>
    <row r="1169" spans="1:3" x14ac:dyDescent="0.25">
      <c r="A1169" s="110">
        <f t="shared" si="37"/>
        <v>1.1280000000000001</v>
      </c>
      <c r="C1169" s="110">
        <f t="shared" si="38"/>
        <v>6620232</v>
      </c>
    </row>
    <row r="1170" spans="1:3" x14ac:dyDescent="0.25">
      <c r="A1170" s="110">
        <f t="shared" si="37"/>
        <v>1.129</v>
      </c>
      <c r="C1170" s="110">
        <f t="shared" si="38"/>
        <v>6626101</v>
      </c>
    </row>
    <row r="1171" spans="1:3" x14ac:dyDescent="0.25">
      <c r="A1171" s="110">
        <f t="shared" si="37"/>
        <v>1.1300000000000001</v>
      </c>
      <c r="C1171" s="110">
        <f t="shared" si="38"/>
        <v>6631970</v>
      </c>
    </row>
    <row r="1172" spans="1:3" x14ac:dyDescent="0.25">
      <c r="A1172" s="110">
        <f t="shared" si="37"/>
        <v>1.131</v>
      </c>
      <c r="C1172" s="110">
        <f t="shared" si="38"/>
        <v>6637839</v>
      </c>
    </row>
    <row r="1173" spans="1:3" x14ac:dyDescent="0.25">
      <c r="A1173" s="110">
        <f t="shared" si="37"/>
        <v>1.1320000000000001</v>
      </c>
      <c r="C1173" s="110">
        <f t="shared" si="38"/>
        <v>6643708</v>
      </c>
    </row>
    <row r="1174" spans="1:3" x14ac:dyDescent="0.25">
      <c r="A1174" s="110">
        <f t="shared" si="37"/>
        <v>1.133</v>
      </c>
      <c r="C1174" s="110">
        <f t="shared" si="38"/>
        <v>6649577</v>
      </c>
    </row>
    <row r="1175" spans="1:3" x14ac:dyDescent="0.25">
      <c r="A1175" s="110">
        <f t="shared" si="37"/>
        <v>1.1340000000000001</v>
      </c>
      <c r="C1175" s="110">
        <f t="shared" si="38"/>
        <v>6655446</v>
      </c>
    </row>
    <row r="1176" spans="1:3" x14ac:dyDescent="0.25">
      <c r="A1176" s="110">
        <f t="shared" si="37"/>
        <v>1.135</v>
      </c>
      <c r="C1176" s="110">
        <f t="shared" si="38"/>
        <v>6661315</v>
      </c>
    </row>
    <row r="1177" spans="1:3" x14ac:dyDescent="0.25">
      <c r="A1177" s="110">
        <f t="shared" si="37"/>
        <v>1.1360000000000001</v>
      </c>
      <c r="C1177" s="110">
        <f t="shared" si="38"/>
        <v>6667184</v>
      </c>
    </row>
    <row r="1178" spans="1:3" x14ac:dyDescent="0.25">
      <c r="A1178" s="110">
        <f t="shared" si="37"/>
        <v>1.137</v>
      </c>
      <c r="C1178" s="110">
        <f t="shared" si="38"/>
        <v>6673053</v>
      </c>
    </row>
    <row r="1179" spans="1:3" x14ac:dyDescent="0.25">
      <c r="A1179" s="110">
        <f t="shared" si="37"/>
        <v>1.1380000000000001</v>
      </c>
      <c r="C1179" s="110">
        <f t="shared" si="38"/>
        <v>6678922</v>
      </c>
    </row>
    <row r="1180" spans="1:3" x14ac:dyDescent="0.25">
      <c r="A1180" s="110">
        <f t="shared" si="37"/>
        <v>1.139</v>
      </c>
      <c r="C1180" s="110">
        <f t="shared" si="38"/>
        <v>6684791</v>
      </c>
    </row>
    <row r="1181" spans="1:3" x14ac:dyDescent="0.25">
      <c r="A1181" s="110">
        <f t="shared" si="37"/>
        <v>1.1400000000000001</v>
      </c>
      <c r="C1181" s="110">
        <f t="shared" si="38"/>
        <v>6690660</v>
      </c>
    </row>
    <row r="1182" spans="1:3" x14ac:dyDescent="0.25">
      <c r="A1182" s="110">
        <f t="shared" si="37"/>
        <v>1.141</v>
      </c>
      <c r="C1182" s="110">
        <f t="shared" si="38"/>
        <v>6696529</v>
      </c>
    </row>
    <row r="1183" spans="1:3" x14ac:dyDescent="0.25">
      <c r="A1183" s="110">
        <f t="shared" si="37"/>
        <v>1.1420000000000001</v>
      </c>
      <c r="C1183" s="110">
        <f t="shared" si="38"/>
        <v>6702398</v>
      </c>
    </row>
    <row r="1184" spans="1:3" x14ac:dyDescent="0.25">
      <c r="A1184" s="110">
        <f t="shared" si="37"/>
        <v>1.143</v>
      </c>
      <c r="C1184" s="110">
        <f t="shared" si="38"/>
        <v>6708267</v>
      </c>
    </row>
    <row r="1185" spans="1:3" x14ac:dyDescent="0.25">
      <c r="A1185" s="110">
        <f t="shared" si="37"/>
        <v>1.1440000000000001</v>
      </c>
      <c r="C1185" s="110">
        <f t="shared" si="38"/>
        <v>6714136</v>
      </c>
    </row>
    <row r="1186" spans="1:3" x14ac:dyDescent="0.25">
      <c r="A1186" s="110">
        <f t="shared" si="37"/>
        <v>1.145</v>
      </c>
      <c r="C1186" s="110">
        <f t="shared" si="38"/>
        <v>6720005</v>
      </c>
    </row>
    <row r="1187" spans="1:3" x14ac:dyDescent="0.25">
      <c r="A1187" s="110">
        <f t="shared" si="37"/>
        <v>1.1460000000000001</v>
      </c>
      <c r="C1187" s="110">
        <f t="shared" si="38"/>
        <v>6725874</v>
      </c>
    </row>
    <row r="1188" spans="1:3" x14ac:dyDescent="0.25">
      <c r="A1188" s="110">
        <f t="shared" si="37"/>
        <v>1.147</v>
      </c>
      <c r="C1188" s="110">
        <f t="shared" si="38"/>
        <v>6731743</v>
      </c>
    </row>
    <row r="1189" spans="1:3" x14ac:dyDescent="0.25">
      <c r="A1189" s="110">
        <f t="shared" si="37"/>
        <v>1.1480000000000001</v>
      </c>
      <c r="C1189" s="110">
        <f t="shared" si="38"/>
        <v>6737612</v>
      </c>
    </row>
    <row r="1190" spans="1:3" x14ac:dyDescent="0.25">
      <c r="A1190" s="110">
        <f t="shared" si="37"/>
        <v>1.149</v>
      </c>
      <c r="C1190" s="110">
        <f t="shared" si="38"/>
        <v>6743481</v>
      </c>
    </row>
    <row r="1191" spans="1:3" x14ac:dyDescent="0.25">
      <c r="A1191" s="110">
        <f t="shared" si="37"/>
        <v>1.1500000000000001</v>
      </c>
      <c r="C1191" s="110">
        <f t="shared" si="38"/>
        <v>6749350</v>
      </c>
    </row>
    <row r="1192" spans="1:3" x14ac:dyDescent="0.25">
      <c r="A1192" s="110">
        <f t="shared" si="37"/>
        <v>1.151</v>
      </c>
      <c r="C1192" s="110">
        <f t="shared" si="38"/>
        <v>6755219</v>
      </c>
    </row>
    <row r="1193" spans="1:3" x14ac:dyDescent="0.25">
      <c r="A1193" s="110">
        <f t="shared" si="37"/>
        <v>1.1520000000000001</v>
      </c>
      <c r="C1193" s="110">
        <f t="shared" si="38"/>
        <v>6761088</v>
      </c>
    </row>
    <row r="1194" spans="1:3" x14ac:dyDescent="0.25">
      <c r="A1194" s="110">
        <f t="shared" si="37"/>
        <v>1.153</v>
      </c>
      <c r="C1194" s="110">
        <f t="shared" si="38"/>
        <v>6766957</v>
      </c>
    </row>
    <row r="1195" spans="1:3" x14ac:dyDescent="0.25">
      <c r="A1195" s="110">
        <f t="shared" ref="A1195:A1258" si="39">(ROW()-41)*0.001</f>
        <v>1.1539999999999999</v>
      </c>
      <c r="C1195" s="110">
        <f t="shared" ref="C1195:C1258" si="40">IF(((ROW()-41)*5869)&lt;B$14,C1194+5869,C1194-5869)</f>
        <v>6772826</v>
      </c>
    </row>
    <row r="1196" spans="1:3" x14ac:dyDescent="0.25">
      <c r="A1196" s="110">
        <f t="shared" si="39"/>
        <v>1.155</v>
      </c>
      <c r="C1196" s="110">
        <f t="shared" si="40"/>
        <v>6778695</v>
      </c>
    </row>
    <row r="1197" spans="1:3" x14ac:dyDescent="0.25">
      <c r="A1197" s="110">
        <f t="shared" si="39"/>
        <v>1.1559999999999999</v>
      </c>
      <c r="C1197" s="110">
        <f t="shared" si="40"/>
        <v>6784564</v>
      </c>
    </row>
    <row r="1198" spans="1:3" x14ac:dyDescent="0.25">
      <c r="A1198" s="110">
        <f t="shared" si="39"/>
        <v>1.157</v>
      </c>
      <c r="C1198" s="110">
        <f t="shared" si="40"/>
        <v>6790433</v>
      </c>
    </row>
    <row r="1199" spans="1:3" x14ac:dyDescent="0.25">
      <c r="A1199" s="110">
        <f t="shared" si="39"/>
        <v>1.1579999999999999</v>
      </c>
      <c r="C1199" s="110">
        <f t="shared" si="40"/>
        <v>6796302</v>
      </c>
    </row>
    <row r="1200" spans="1:3" x14ac:dyDescent="0.25">
      <c r="A1200" s="110">
        <f t="shared" si="39"/>
        <v>1.159</v>
      </c>
      <c r="C1200" s="110">
        <f t="shared" si="40"/>
        <v>6802171</v>
      </c>
    </row>
    <row r="1201" spans="1:3" x14ac:dyDescent="0.25">
      <c r="A1201" s="110">
        <f t="shared" si="39"/>
        <v>1.1599999999999999</v>
      </c>
      <c r="C1201" s="110">
        <f t="shared" si="40"/>
        <v>6808040</v>
      </c>
    </row>
    <row r="1202" spans="1:3" x14ac:dyDescent="0.25">
      <c r="A1202" s="110">
        <f t="shared" si="39"/>
        <v>1.161</v>
      </c>
      <c r="C1202" s="110">
        <f t="shared" si="40"/>
        <v>6813909</v>
      </c>
    </row>
    <row r="1203" spans="1:3" x14ac:dyDescent="0.25">
      <c r="A1203" s="110">
        <f t="shared" si="39"/>
        <v>1.1619999999999999</v>
      </c>
      <c r="C1203" s="110">
        <f t="shared" si="40"/>
        <v>6819778</v>
      </c>
    </row>
    <row r="1204" spans="1:3" x14ac:dyDescent="0.25">
      <c r="A1204" s="110">
        <f t="shared" si="39"/>
        <v>1.163</v>
      </c>
      <c r="C1204" s="110">
        <f t="shared" si="40"/>
        <v>6825647</v>
      </c>
    </row>
    <row r="1205" spans="1:3" x14ac:dyDescent="0.25">
      <c r="A1205" s="110">
        <f t="shared" si="39"/>
        <v>1.1639999999999999</v>
      </c>
      <c r="C1205" s="110">
        <f t="shared" si="40"/>
        <v>6831516</v>
      </c>
    </row>
    <row r="1206" spans="1:3" x14ac:dyDescent="0.25">
      <c r="A1206" s="110">
        <f t="shared" si="39"/>
        <v>1.165</v>
      </c>
      <c r="C1206" s="110">
        <f t="shared" si="40"/>
        <v>6837385</v>
      </c>
    </row>
    <row r="1207" spans="1:3" x14ac:dyDescent="0.25">
      <c r="A1207" s="110">
        <f t="shared" si="39"/>
        <v>1.1659999999999999</v>
      </c>
      <c r="C1207" s="110">
        <f t="shared" si="40"/>
        <v>6843254</v>
      </c>
    </row>
    <row r="1208" spans="1:3" x14ac:dyDescent="0.25">
      <c r="A1208" s="110">
        <f t="shared" si="39"/>
        <v>1.167</v>
      </c>
      <c r="C1208" s="110">
        <f t="shared" si="40"/>
        <v>6849123</v>
      </c>
    </row>
    <row r="1209" spans="1:3" x14ac:dyDescent="0.25">
      <c r="A1209" s="110">
        <f t="shared" si="39"/>
        <v>1.1679999999999999</v>
      </c>
      <c r="C1209" s="110">
        <f t="shared" si="40"/>
        <v>6854992</v>
      </c>
    </row>
    <row r="1210" spans="1:3" x14ac:dyDescent="0.25">
      <c r="A1210" s="110">
        <f t="shared" si="39"/>
        <v>1.169</v>
      </c>
      <c r="C1210" s="110">
        <f t="shared" si="40"/>
        <v>6860861</v>
      </c>
    </row>
    <row r="1211" spans="1:3" x14ac:dyDescent="0.25">
      <c r="A1211" s="110">
        <f t="shared" si="39"/>
        <v>1.17</v>
      </c>
      <c r="C1211" s="110">
        <f t="shared" si="40"/>
        <v>6866730</v>
      </c>
    </row>
    <row r="1212" spans="1:3" x14ac:dyDescent="0.25">
      <c r="A1212" s="110">
        <f t="shared" si="39"/>
        <v>1.171</v>
      </c>
      <c r="C1212" s="110">
        <f t="shared" si="40"/>
        <v>6872599</v>
      </c>
    </row>
    <row r="1213" spans="1:3" x14ac:dyDescent="0.25">
      <c r="A1213" s="110">
        <f t="shared" si="39"/>
        <v>1.1719999999999999</v>
      </c>
      <c r="C1213" s="110">
        <f t="shared" si="40"/>
        <v>6878468</v>
      </c>
    </row>
    <row r="1214" spans="1:3" x14ac:dyDescent="0.25">
      <c r="A1214" s="110">
        <f t="shared" si="39"/>
        <v>1.173</v>
      </c>
      <c r="C1214" s="110">
        <f t="shared" si="40"/>
        <v>6884337</v>
      </c>
    </row>
    <row r="1215" spans="1:3" x14ac:dyDescent="0.25">
      <c r="A1215" s="110">
        <f t="shared" si="39"/>
        <v>1.1739999999999999</v>
      </c>
      <c r="C1215" s="110">
        <f t="shared" si="40"/>
        <v>6890206</v>
      </c>
    </row>
    <row r="1216" spans="1:3" x14ac:dyDescent="0.25">
      <c r="A1216" s="110">
        <f t="shared" si="39"/>
        <v>1.175</v>
      </c>
      <c r="C1216" s="110">
        <f t="shared" si="40"/>
        <v>6896075</v>
      </c>
    </row>
    <row r="1217" spans="1:3" x14ac:dyDescent="0.25">
      <c r="A1217" s="110">
        <f t="shared" si="39"/>
        <v>1.1759999999999999</v>
      </c>
      <c r="C1217" s="110">
        <f t="shared" si="40"/>
        <v>6901944</v>
      </c>
    </row>
    <row r="1218" spans="1:3" x14ac:dyDescent="0.25">
      <c r="A1218" s="110">
        <f t="shared" si="39"/>
        <v>1.177</v>
      </c>
      <c r="C1218" s="110">
        <f t="shared" si="40"/>
        <v>6907813</v>
      </c>
    </row>
    <row r="1219" spans="1:3" x14ac:dyDescent="0.25">
      <c r="A1219" s="110">
        <f t="shared" si="39"/>
        <v>1.1779999999999999</v>
      </c>
      <c r="C1219" s="110">
        <f t="shared" si="40"/>
        <v>6913682</v>
      </c>
    </row>
    <row r="1220" spans="1:3" x14ac:dyDescent="0.25">
      <c r="A1220" s="110">
        <f t="shared" si="39"/>
        <v>1.179</v>
      </c>
      <c r="C1220" s="110">
        <f t="shared" si="40"/>
        <v>6919551</v>
      </c>
    </row>
    <row r="1221" spans="1:3" x14ac:dyDescent="0.25">
      <c r="A1221" s="110">
        <f t="shared" si="39"/>
        <v>1.18</v>
      </c>
      <c r="C1221" s="110">
        <f t="shared" si="40"/>
        <v>6925420</v>
      </c>
    </row>
    <row r="1222" spans="1:3" x14ac:dyDescent="0.25">
      <c r="A1222" s="110">
        <f t="shared" si="39"/>
        <v>1.181</v>
      </c>
      <c r="C1222" s="110">
        <f t="shared" si="40"/>
        <v>6931289</v>
      </c>
    </row>
    <row r="1223" spans="1:3" x14ac:dyDescent="0.25">
      <c r="A1223" s="110">
        <f t="shared" si="39"/>
        <v>1.1819999999999999</v>
      </c>
      <c r="C1223" s="110">
        <f t="shared" si="40"/>
        <v>6937158</v>
      </c>
    </row>
    <row r="1224" spans="1:3" x14ac:dyDescent="0.25">
      <c r="A1224" s="110">
        <f t="shared" si="39"/>
        <v>1.1830000000000001</v>
      </c>
      <c r="C1224" s="110">
        <f t="shared" si="40"/>
        <v>6943027</v>
      </c>
    </row>
    <row r="1225" spans="1:3" x14ac:dyDescent="0.25">
      <c r="A1225" s="110">
        <f t="shared" si="39"/>
        <v>1.1839999999999999</v>
      </c>
      <c r="C1225" s="110">
        <f t="shared" si="40"/>
        <v>6948896</v>
      </c>
    </row>
    <row r="1226" spans="1:3" x14ac:dyDescent="0.25">
      <c r="A1226" s="110">
        <f t="shared" si="39"/>
        <v>1.1850000000000001</v>
      </c>
      <c r="C1226" s="110">
        <f t="shared" si="40"/>
        <v>6954765</v>
      </c>
    </row>
    <row r="1227" spans="1:3" x14ac:dyDescent="0.25">
      <c r="A1227" s="110">
        <f t="shared" si="39"/>
        <v>1.1859999999999999</v>
      </c>
      <c r="C1227" s="110">
        <f t="shared" si="40"/>
        <v>6960634</v>
      </c>
    </row>
    <row r="1228" spans="1:3" x14ac:dyDescent="0.25">
      <c r="A1228" s="110">
        <f t="shared" si="39"/>
        <v>1.1870000000000001</v>
      </c>
      <c r="C1228" s="110">
        <f t="shared" si="40"/>
        <v>6966503</v>
      </c>
    </row>
    <row r="1229" spans="1:3" x14ac:dyDescent="0.25">
      <c r="A1229" s="110">
        <f t="shared" si="39"/>
        <v>1.1879999999999999</v>
      </c>
      <c r="C1229" s="110">
        <f t="shared" si="40"/>
        <v>6972372</v>
      </c>
    </row>
    <row r="1230" spans="1:3" x14ac:dyDescent="0.25">
      <c r="A1230" s="110">
        <f t="shared" si="39"/>
        <v>1.1890000000000001</v>
      </c>
      <c r="C1230" s="110">
        <f t="shared" si="40"/>
        <v>6978241</v>
      </c>
    </row>
    <row r="1231" spans="1:3" x14ac:dyDescent="0.25">
      <c r="A1231" s="110">
        <f t="shared" si="39"/>
        <v>1.19</v>
      </c>
      <c r="C1231" s="110">
        <f t="shared" si="40"/>
        <v>6984110</v>
      </c>
    </row>
    <row r="1232" spans="1:3" x14ac:dyDescent="0.25">
      <c r="A1232" s="110">
        <f t="shared" si="39"/>
        <v>1.1910000000000001</v>
      </c>
      <c r="C1232" s="110">
        <f t="shared" si="40"/>
        <v>6989979</v>
      </c>
    </row>
    <row r="1233" spans="1:3" x14ac:dyDescent="0.25">
      <c r="A1233" s="110">
        <f t="shared" si="39"/>
        <v>1.1919999999999999</v>
      </c>
      <c r="C1233" s="110">
        <f t="shared" si="40"/>
        <v>6995848</v>
      </c>
    </row>
    <row r="1234" spans="1:3" x14ac:dyDescent="0.25">
      <c r="A1234" s="110">
        <f t="shared" si="39"/>
        <v>1.1930000000000001</v>
      </c>
      <c r="C1234" s="110">
        <f t="shared" si="40"/>
        <v>7001717</v>
      </c>
    </row>
    <row r="1235" spans="1:3" x14ac:dyDescent="0.25">
      <c r="A1235" s="110">
        <f t="shared" si="39"/>
        <v>1.194</v>
      </c>
      <c r="C1235" s="110">
        <f t="shared" si="40"/>
        <v>7007586</v>
      </c>
    </row>
    <row r="1236" spans="1:3" x14ac:dyDescent="0.25">
      <c r="A1236" s="110">
        <f t="shared" si="39"/>
        <v>1.1950000000000001</v>
      </c>
      <c r="C1236" s="110">
        <f t="shared" si="40"/>
        <v>7013455</v>
      </c>
    </row>
    <row r="1237" spans="1:3" x14ac:dyDescent="0.25">
      <c r="A1237" s="110">
        <f t="shared" si="39"/>
        <v>1.196</v>
      </c>
      <c r="C1237" s="110">
        <f t="shared" si="40"/>
        <v>7019324</v>
      </c>
    </row>
    <row r="1238" spans="1:3" x14ac:dyDescent="0.25">
      <c r="A1238" s="110">
        <f t="shared" si="39"/>
        <v>1.1970000000000001</v>
      </c>
      <c r="C1238" s="110">
        <f t="shared" si="40"/>
        <v>7025193</v>
      </c>
    </row>
    <row r="1239" spans="1:3" x14ac:dyDescent="0.25">
      <c r="A1239" s="110">
        <f t="shared" si="39"/>
        <v>1.198</v>
      </c>
      <c r="C1239" s="110">
        <f t="shared" si="40"/>
        <v>7031062</v>
      </c>
    </row>
    <row r="1240" spans="1:3" x14ac:dyDescent="0.25">
      <c r="A1240" s="110">
        <f t="shared" si="39"/>
        <v>1.1990000000000001</v>
      </c>
      <c r="C1240" s="110">
        <f t="shared" si="40"/>
        <v>7036931</v>
      </c>
    </row>
    <row r="1241" spans="1:3" x14ac:dyDescent="0.25">
      <c r="A1241" s="110">
        <f t="shared" si="39"/>
        <v>1.2</v>
      </c>
      <c r="C1241" s="110">
        <f t="shared" si="40"/>
        <v>7042800</v>
      </c>
    </row>
    <row r="1242" spans="1:3" x14ac:dyDescent="0.25">
      <c r="A1242" s="110">
        <f t="shared" si="39"/>
        <v>1.2010000000000001</v>
      </c>
      <c r="C1242" s="110">
        <f t="shared" si="40"/>
        <v>7048669</v>
      </c>
    </row>
    <row r="1243" spans="1:3" x14ac:dyDescent="0.25">
      <c r="A1243" s="110">
        <f t="shared" si="39"/>
        <v>1.202</v>
      </c>
      <c r="C1243" s="110">
        <f t="shared" si="40"/>
        <v>7054538</v>
      </c>
    </row>
    <row r="1244" spans="1:3" x14ac:dyDescent="0.25">
      <c r="A1244" s="110">
        <f t="shared" si="39"/>
        <v>1.2030000000000001</v>
      </c>
      <c r="C1244" s="110">
        <f t="shared" si="40"/>
        <v>7060407</v>
      </c>
    </row>
    <row r="1245" spans="1:3" x14ac:dyDescent="0.25">
      <c r="A1245" s="110">
        <f t="shared" si="39"/>
        <v>1.204</v>
      </c>
      <c r="C1245" s="110">
        <f t="shared" si="40"/>
        <v>7066276</v>
      </c>
    </row>
    <row r="1246" spans="1:3" x14ac:dyDescent="0.25">
      <c r="A1246" s="110">
        <f t="shared" si="39"/>
        <v>1.2050000000000001</v>
      </c>
      <c r="C1246" s="110">
        <f t="shared" si="40"/>
        <v>7072145</v>
      </c>
    </row>
    <row r="1247" spans="1:3" x14ac:dyDescent="0.25">
      <c r="A1247" s="110">
        <f t="shared" si="39"/>
        <v>1.206</v>
      </c>
      <c r="C1247" s="110">
        <f t="shared" si="40"/>
        <v>7078014</v>
      </c>
    </row>
    <row r="1248" spans="1:3" x14ac:dyDescent="0.25">
      <c r="A1248" s="110">
        <f t="shared" si="39"/>
        <v>1.2070000000000001</v>
      </c>
      <c r="C1248" s="110">
        <f t="shared" si="40"/>
        <v>7083883</v>
      </c>
    </row>
    <row r="1249" spans="1:3" x14ac:dyDescent="0.25">
      <c r="A1249" s="110">
        <f t="shared" si="39"/>
        <v>1.208</v>
      </c>
      <c r="C1249" s="110">
        <f t="shared" si="40"/>
        <v>7089752</v>
      </c>
    </row>
    <row r="1250" spans="1:3" x14ac:dyDescent="0.25">
      <c r="A1250" s="110">
        <f t="shared" si="39"/>
        <v>1.2090000000000001</v>
      </c>
      <c r="C1250" s="110">
        <f t="shared" si="40"/>
        <v>7095621</v>
      </c>
    </row>
    <row r="1251" spans="1:3" x14ac:dyDescent="0.25">
      <c r="A1251" s="110">
        <f t="shared" si="39"/>
        <v>1.21</v>
      </c>
      <c r="C1251" s="110">
        <f t="shared" si="40"/>
        <v>7101490</v>
      </c>
    </row>
    <row r="1252" spans="1:3" x14ac:dyDescent="0.25">
      <c r="A1252" s="110">
        <f t="shared" si="39"/>
        <v>1.2110000000000001</v>
      </c>
      <c r="C1252" s="110">
        <f t="shared" si="40"/>
        <v>7107359</v>
      </c>
    </row>
    <row r="1253" spans="1:3" x14ac:dyDescent="0.25">
      <c r="A1253" s="110">
        <f t="shared" si="39"/>
        <v>1.212</v>
      </c>
      <c r="C1253" s="110">
        <f t="shared" si="40"/>
        <v>7113228</v>
      </c>
    </row>
    <row r="1254" spans="1:3" x14ac:dyDescent="0.25">
      <c r="A1254" s="110">
        <f t="shared" si="39"/>
        <v>1.2130000000000001</v>
      </c>
      <c r="C1254" s="110">
        <f t="shared" si="40"/>
        <v>7119097</v>
      </c>
    </row>
    <row r="1255" spans="1:3" x14ac:dyDescent="0.25">
      <c r="A1255" s="110">
        <f t="shared" si="39"/>
        <v>1.214</v>
      </c>
      <c r="C1255" s="110">
        <f t="shared" si="40"/>
        <v>7124966</v>
      </c>
    </row>
    <row r="1256" spans="1:3" x14ac:dyDescent="0.25">
      <c r="A1256" s="110">
        <f t="shared" si="39"/>
        <v>1.2150000000000001</v>
      </c>
      <c r="C1256" s="110">
        <f t="shared" si="40"/>
        <v>7130835</v>
      </c>
    </row>
    <row r="1257" spans="1:3" x14ac:dyDescent="0.25">
      <c r="A1257" s="110">
        <f t="shared" si="39"/>
        <v>1.216</v>
      </c>
      <c r="C1257" s="110">
        <f t="shared" si="40"/>
        <v>7136704</v>
      </c>
    </row>
    <row r="1258" spans="1:3" x14ac:dyDescent="0.25">
      <c r="A1258" s="110">
        <f t="shared" si="39"/>
        <v>1.2170000000000001</v>
      </c>
      <c r="C1258" s="110">
        <f t="shared" si="40"/>
        <v>7142573</v>
      </c>
    </row>
    <row r="1259" spans="1:3" x14ac:dyDescent="0.25">
      <c r="A1259" s="110">
        <f t="shared" ref="A1259:A1322" si="41">(ROW()-41)*0.001</f>
        <v>1.218</v>
      </c>
      <c r="C1259" s="110">
        <f t="shared" ref="C1259:C1322" si="42">IF(((ROW()-41)*5869)&lt;B$14,C1258+5869,C1258-5869)</f>
        <v>7148442</v>
      </c>
    </row>
    <row r="1260" spans="1:3" x14ac:dyDescent="0.25">
      <c r="A1260" s="110">
        <f t="shared" si="41"/>
        <v>1.2190000000000001</v>
      </c>
      <c r="C1260" s="110">
        <f t="shared" si="42"/>
        <v>7154311</v>
      </c>
    </row>
    <row r="1261" spans="1:3" x14ac:dyDescent="0.25">
      <c r="A1261" s="110">
        <f t="shared" si="41"/>
        <v>1.22</v>
      </c>
      <c r="C1261" s="110">
        <f t="shared" si="42"/>
        <v>7160180</v>
      </c>
    </row>
    <row r="1262" spans="1:3" x14ac:dyDescent="0.25">
      <c r="A1262" s="110">
        <f t="shared" si="41"/>
        <v>1.2210000000000001</v>
      </c>
      <c r="C1262" s="110">
        <f t="shared" si="42"/>
        <v>7166049</v>
      </c>
    </row>
    <row r="1263" spans="1:3" x14ac:dyDescent="0.25">
      <c r="A1263" s="110">
        <f t="shared" si="41"/>
        <v>1.222</v>
      </c>
      <c r="C1263" s="110">
        <f t="shared" si="42"/>
        <v>7171918</v>
      </c>
    </row>
    <row r="1264" spans="1:3" x14ac:dyDescent="0.25">
      <c r="A1264" s="110">
        <f t="shared" si="41"/>
        <v>1.2230000000000001</v>
      </c>
      <c r="C1264" s="110">
        <f t="shared" si="42"/>
        <v>7177787</v>
      </c>
    </row>
    <row r="1265" spans="1:3" x14ac:dyDescent="0.25">
      <c r="A1265" s="110">
        <f t="shared" si="41"/>
        <v>1.224</v>
      </c>
      <c r="C1265" s="110">
        <f t="shared" si="42"/>
        <v>7183656</v>
      </c>
    </row>
    <row r="1266" spans="1:3" x14ac:dyDescent="0.25">
      <c r="A1266" s="110">
        <f t="shared" si="41"/>
        <v>1.2250000000000001</v>
      </c>
      <c r="C1266" s="110">
        <f t="shared" si="42"/>
        <v>7189525</v>
      </c>
    </row>
    <row r="1267" spans="1:3" x14ac:dyDescent="0.25">
      <c r="A1267" s="110">
        <f t="shared" si="41"/>
        <v>1.226</v>
      </c>
      <c r="C1267" s="110">
        <f t="shared" si="42"/>
        <v>7195394</v>
      </c>
    </row>
    <row r="1268" spans="1:3" x14ac:dyDescent="0.25">
      <c r="A1268" s="110">
        <f t="shared" si="41"/>
        <v>1.2270000000000001</v>
      </c>
      <c r="C1268" s="110">
        <f t="shared" si="42"/>
        <v>7201263</v>
      </c>
    </row>
    <row r="1269" spans="1:3" x14ac:dyDescent="0.25">
      <c r="A1269" s="110">
        <f t="shared" si="41"/>
        <v>1.228</v>
      </c>
      <c r="C1269" s="110">
        <f t="shared" si="42"/>
        <v>7207132</v>
      </c>
    </row>
    <row r="1270" spans="1:3" x14ac:dyDescent="0.25">
      <c r="A1270" s="110">
        <f t="shared" si="41"/>
        <v>1.2290000000000001</v>
      </c>
      <c r="C1270" s="110">
        <f t="shared" si="42"/>
        <v>7213001</v>
      </c>
    </row>
    <row r="1271" spans="1:3" x14ac:dyDescent="0.25">
      <c r="A1271" s="110">
        <f t="shared" si="41"/>
        <v>1.23</v>
      </c>
      <c r="C1271" s="110">
        <f t="shared" si="42"/>
        <v>7218870</v>
      </c>
    </row>
    <row r="1272" spans="1:3" x14ac:dyDescent="0.25">
      <c r="A1272" s="110">
        <f t="shared" si="41"/>
        <v>1.2310000000000001</v>
      </c>
      <c r="C1272" s="110">
        <f t="shared" si="42"/>
        <v>7224739</v>
      </c>
    </row>
    <row r="1273" spans="1:3" x14ac:dyDescent="0.25">
      <c r="A1273" s="110">
        <f t="shared" si="41"/>
        <v>1.232</v>
      </c>
      <c r="C1273" s="110">
        <f t="shared" si="42"/>
        <v>7230608</v>
      </c>
    </row>
    <row r="1274" spans="1:3" x14ac:dyDescent="0.25">
      <c r="A1274" s="110">
        <f t="shared" si="41"/>
        <v>1.2330000000000001</v>
      </c>
      <c r="C1274" s="110">
        <f t="shared" si="42"/>
        <v>7236477</v>
      </c>
    </row>
    <row r="1275" spans="1:3" x14ac:dyDescent="0.25">
      <c r="A1275" s="110">
        <f t="shared" si="41"/>
        <v>1.234</v>
      </c>
      <c r="C1275" s="110">
        <f t="shared" si="42"/>
        <v>7242346</v>
      </c>
    </row>
    <row r="1276" spans="1:3" x14ac:dyDescent="0.25">
      <c r="A1276" s="110">
        <f t="shared" si="41"/>
        <v>1.2350000000000001</v>
      </c>
      <c r="C1276" s="110">
        <f t="shared" si="42"/>
        <v>7248215</v>
      </c>
    </row>
    <row r="1277" spans="1:3" x14ac:dyDescent="0.25">
      <c r="A1277" s="110">
        <f t="shared" si="41"/>
        <v>1.236</v>
      </c>
      <c r="C1277" s="110">
        <f t="shared" si="42"/>
        <v>7254084</v>
      </c>
    </row>
    <row r="1278" spans="1:3" x14ac:dyDescent="0.25">
      <c r="A1278" s="110">
        <f t="shared" si="41"/>
        <v>1.2370000000000001</v>
      </c>
      <c r="C1278" s="110">
        <f t="shared" si="42"/>
        <v>7259953</v>
      </c>
    </row>
    <row r="1279" spans="1:3" x14ac:dyDescent="0.25">
      <c r="A1279" s="110">
        <f t="shared" si="41"/>
        <v>1.238</v>
      </c>
      <c r="C1279" s="110">
        <f t="shared" si="42"/>
        <v>7265822</v>
      </c>
    </row>
    <row r="1280" spans="1:3" x14ac:dyDescent="0.25">
      <c r="A1280" s="110">
        <f t="shared" si="41"/>
        <v>1.2390000000000001</v>
      </c>
      <c r="C1280" s="110">
        <f t="shared" si="42"/>
        <v>7271691</v>
      </c>
    </row>
    <row r="1281" spans="1:3" x14ac:dyDescent="0.25">
      <c r="A1281" s="110">
        <f t="shared" si="41"/>
        <v>1.24</v>
      </c>
      <c r="C1281" s="110">
        <f t="shared" si="42"/>
        <v>7277560</v>
      </c>
    </row>
    <row r="1282" spans="1:3" x14ac:dyDescent="0.25">
      <c r="A1282" s="110">
        <f t="shared" si="41"/>
        <v>1.2410000000000001</v>
      </c>
      <c r="C1282" s="110">
        <f t="shared" si="42"/>
        <v>7283429</v>
      </c>
    </row>
    <row r="1283" spans="1:3" x14ac:dyDescent="0.25">
      <c r="A1283" s="110">
        <f t="shared" si="41"/>
        <v>1.242</v>
      </c>
      <c r="C1283" s="110">
        <f t="shared" si="42"/>
        <v>7289298</v>
      </c>
    </row>
    <row r="1284" spans="1:3" x14ac:dyDescent="0.25">
      <c r="A1284" s="110">
        <f t="shared" si="41"/>
        <v>1.2430000000000001</v>
      </c>
      <c r="C1284" s="110">
        <f t="shared" si="42"/>
        <v>7295167</v>
      </c>
    </row>
    <row r="1285" spans="1:3" x14ac:dyDescent="0.25">
      <c r="A1285" s="110">
        <f t="shared" si="41"/>
        <v>1.244</v>
      </c>
      <c r="C1285" s="110">
        <f t="shared" si="42"/>
        <v>7301036</v>
      </c>
    </row>
    <row r="1286" spans="1:3" x14ac:dyDescent="0.25">
      <c r="A1286" s="110">
        <f t="shared" si="41"/>
        <v>1.2450000000000001</v>
      </c>
      <c r="C1286" s="110">
        <f t="shared" si="42"/>
        <v>7306905</v>
      </c>
    </row>
    <row r="1287" spans="1:3" x14ac:dyDescent="0.25">
      <c r="A1287" s="110">
        <f t="shared" si="41"/>
        <v>1.246</v>
      </c>
      <c r="C1287" s="110">
        <f t="shared" si="42"/>
        <v>7312774</v>
      </c>
    </row>
    <row r="1288" spans="1:3" x14ac:dyDescent="0.25">
      <c r="A1288" s="110">
        <f t="shared" si="41"/>
        <v>1.2470000000000001</v>
      </c>
      <c r="C1288" s="110">
        <f t="shared" si="42"/>
        <v>7318643</v>
      </c>
    </row>
    <row r="1289" spans="1:3" x14ac:dyDescent="0.25">
      <c r="A1289" s="110">
        <f t="shared" si="41"/>
        <v>1.248</v>
      </c>
      <c r="C1289" s="110">
        <f t="shared" si="42"/>
        <v>7324512</v>
      </c>
    </row>
    <row r="1290" spans="1:3" x14ac:dyDescent="0.25">
      <c r="A1290" s="110">
        <f t="shared" si="41"/>
        <v>1.2490000000000001</v>
      </c>
      <c r="C1290" s="110">
        <f t="shared" si="42"/>
        <v>7330381</v>
      </c>
    </row>
    <row r="1291" spans="1:3" x14ac:dyDescent="0.25">
      <c r="A1291" s="110">
        <f t="shared" si="41"/>
        <v>1.25</v>
      </c>
      <c r="C1291" s="110">
        <f t="shared" si="42"/>
        <v>7336250</v>
      </c>
    </row>
    <row r="1292" spans="1:3" x14ac:dyDescent="0.25">
      <c r="A1292" s="110">
        <f t="shared" si="41"/>
        <v>1.2510000000000001</v>
      </c>
      <c r="C1292" s="110">
        <f t="shared" si="42"/>
        <v>7342119</v>
      </c>
    </row>
    <row r="1293" spans="1:3" x14ac:dyDescent="0.25">
      <c r="A1293" s="110">
        <f t="shared" si="41"/>
        <v>1.252</v>
      </c>
      <c r="C1293" s="110">
        <f t="shared" si="42"/>
        <v>7347988</v>
      </c>
    </row>
    <row r="1294" spans="1:3" x14ac:dyDescent="0.25">
      <c r="A1294" s="110">
        <f t="shared" si="41"/>
        <v>1.2530000000000001</v>
      </c>
      <c r="C1294" s="110">
        <f t="shared" si="42"/>
        <v>7353857</v>
      </c>
    </row>
    <row r="1295" spans="1:3" x14ac:dyDescent="0.25">
      <c r="A1295" s="110">
        <f t="shared" si="41"/>
        <v>1.254</v>
      </c>
      <c r="C1295" s="110">
        <f t="shared" si="42"/>
        <v>7359726</v>
      </c>
    </row>
    <row r="1296" spans="1:3" x14ac:dyDescent="0.25">
      <c r="A1296" s="110">
        <f t="shared" si="41"/>
        <v>1.2550000000000001</v>
      </c>
      <c r="C1296" s="110">
        <f t="shared" si="42"/>
        <v>7365595</v>
      </c>
    </row>
    <row r="1297" spans="1:3" x14ac:dyDescent="0.25">
      <c r="A1297" s="110">
        <f t="shared" si="41"/>
        <v>1.256</v>
      </c>
      <c r="C1297" s="110">
        <f t="shared" si="42"/>
        <v>7371464</v>
      </c>
    </row>
    <row r="1298" spans="1:3" x14ac:dyDescent="0.25">
      <c r="A1298" s="110">
        <f t="shared" si="41"/>
        <v>1.2570000000000001</v>
      </c>
      <c r="C1298" s="110">
        <f t="shared" si="42"/>
        <v>7377333</v>
      </c>
    </row>
    <row r="1299" spans="1:3" x14ac:dyDescent="0.25">
      <c r="A1299" s="110">
        <f t="shared" si="41"/>
        <v>1.258</v>
      </c>
      <c r="C1299" s="110">
        <f t="shared" si="42"/>
        <v>7383202</v>
      </c>
    </row>
    <row r="1300" spans="1:3" x14ac:dyDescent="0.25">
      <c r="A1300" s="110">
        <f t="shared" si="41"/>
        <v>1.2590000000000001</v>
      </c>
      <c r="C1300" s="110">
        <f t="shared" si="42"/>
        <v>7389071</v>
      </c>
    </row>
    <row r="1301" spans="1:3" x14ac:dyDescent="0.25">
      <c r="A1301" s="110">
        <f t="shared" si="41"/>
        <v>1.26</v>
      </c>
      <c r="C1301" s="110">
        <f t="shared" si="42"/>
        <v>7394940</v>
      </c>
    </row>
    <row r="1302" spans="1:3" x14ac:dyDescent="0.25">
      <c r="A1302" s="110">
        <f t="shared" si="41"/>
        <v>1.2610000000000001</v>
      </c>
      <c r="C1302" s="110">
        <f t="shared" si="42"/>
        <v>7400809</v>
      </c>
    </row>
    <row r="1303" spans="1:3" x14ac:dyDescent="0.25">
      <c r="A1303" s="110">
        <f t="shared" si="41"/>
        <v>1.262</v>
      </c>
      <c r="C1303" s="110">
        <f t="shared" si="42"/>
        <v>7406678</v>
      </c>
    </row>
    <row r="1304" spans="1:3" x14ac:dyDescent="0.25">
      <c r="A1304" s="110">
        <f t="shared" si="41"/>
        <v>1.2630000000000001</v>
      </c>
      <c r="C1304" s="110">
        <f t="shared" si="42"/>
        <v>7412547</v>
      </c>
    </row>
    <row r="1305" spans="1:3" x14ac:dyDescent="0.25">
      <c r="A1305" s="110">
        <f t="shared" si="41"/>
        <v>1.264</v>
      </c>
      <c r="C1305" s="110">
        <f t="shared" si="42"/>
        <v>7418416</v>
      </c>
    </row>
    <row r="1306" spans="1:3" x14ac:dyDescent="0.25">
      <c r="A1306" s="110">
        <f t="shared" si="41"/>
        <v>1.2650000000000001</v>
      </c>
      <c r="C1306" s="110">
        <f t="shared" si="42"/>
        <v>7424285</v>
      </c>
    </row>
    <row r="1307" spans="1:3" x14ac:dyDescent="0.25">
      <c r="A1307" s="110">
        <f t="shared" si="41"/>
        <v>1.266</v>
      </c>
      <c r="C1307" s="110">
        <f t="shared" si="42"/>
        <v>7430154</v>
      </c>
    </row>
    <row r="1308" spans="1:3" x14ac:dyDescent="0.25">
      <c r="A1308" s="110">
        <f t="shared" si="41"/>
        <v>1.2670000000000001</v>
      </c>
      <c r="C1308" s="110">
        <f t="shared" si="42"/>
        <v>7436023</v>
      </c>
    </row>
    <row r="1309" spans="1:3" x14ac:dyDescent="0.25">
      <c r="A1309" s="110">
        <f t="shared" si="41"/>
        <v>1.268</v>
      </c>
      <c r="C1309" s="110">
        <f t="shared" si="42"/>
        <v>7441892</v>
      </c>
    </row>
    <row r="1310" spans="1:3" x14ac:dyDescent="0.25">
      <c r="A1310" s="110">
        <f t="shared" si="41"/>
        <v>1.2690000000000001</v>
      </c>
      <c r="C1310" s="110">
        <f t="shared" si="42"/>
        <v>7447761</v>
      </c>
    </row>
    <row r="1311" spans="1:3" x14ac:dyDescent="0.25">
      <c r="A1311" s="110">
        <f t="shared" si="41"/>
        <v>1.27</v>
      </c>
      <c r="C1311" s="110">
        <f t="shared" si="42"/>
        <v>7453630</v>
      </c>
    </row>
    <row r="1312" spans="1:3" x14ac:dyDescent="0.25">
      <c r="A1312" s="110">
        <f t="shared" si="41"/>
        <v>1.2710000000000001</v>
      </c>
      <c r="C1312" s="110">
        <f t="shared" si="42"/>
        <v>7459499</v>
      </c>
    </row>
    <row r="1313" spans="1:3" x14ac:dyDescent="0.25">
      <c r="A1313" s="110">
        <f t="shared" si="41"/>
        <v>1.272</v>
      </c>
      <c r="C1313" s="110">
        <f t="shared" si="42"/>
        <v>7465368</v>
      </c>
    </row>
    <row r="1314" spans="1:3" x14ac:dyDescent="0.25">
      <c r="A1314" s="110">
        <f t="shared" si="41"/>
        <v>1.2730000000000001</v>
      </c>
      <c r="C1314" s="110">
        <f t="shared" si="42"/>
        <v>7471237</v>
      </c>
    </row>
    <row r="1315" spans="1:3" x14ac:dyDescent="0.25">
      <c r="A1315" s="110">
        <f t="shared" si="41"/>
        <v>1.274</v>
      </c>
      <c r="C1315" s="110">
        <f t="shared" si="42"/>
        <v>7477106</v>
      </c>
    </row>
    <row r="1316" spans="1:3" x14ac:dyDescent="0.25">
      <c r="A1316" s="110">
        <f t="shared" si="41"/>
        <v>1.2750000000000001</v>
      </c>
      <c r="C1316" s="110">
        <f t="shared" si="42"/>
        <v>7482975</v>
      </c>
    </row>
    <row r="1317" spans="1:3" x14ac:dyDescent="0.25">
      <c r="A1317" s="110">
        <f t="shared" si="41"/>
        <v>1.276</v>
      </c>
      <c r="C1317" s="110">
        <f t="shared" si="42"/>
        <v>7488844</v>
      </c>
    </row>
    <row r="1318" spans="1:3" x14ac:dyDescent="0.25">
      <c r="A1318" s="110">
        <f t="shared" si="41"/>
        <v>1.2770000000000001</v>
      </c>
      <c r="C1318" s="110">
        <f t="shared" si="42"/>
        <v>7494713</v>
      </c>
    </row>
    <row r="1319" spans="1:3" x14ac:dyDescent="0.25">
      <c r="A1319" s="110">
        <f t="shared" si="41"/>
        <v>1.278</v>
      </c>
      <c r="C1319" s="110">
        <f t="shared" si="42"/>
        <v>7500582</v>
      </c>
    </row>
    <row r="1320" spans="1:3" x14ac:dyDescent="0.25">
      <c r="A1320" s="110">
        <f t="shared" si="41"/>
        <v>1.2790000000000001</v>
      </c>
      <c r="C1320" s="110">
        <f t="shared" si="42"/>
        <v>7506451</v>
      </c>
    </row>
    <row r="1321" spans="1:3" x14ac:dyDescent="0.25">
      <c r="A1321" s="110">
        <f t="shared" si="41"/>
        <v>1.28</v>
      </c>
      <c r="C1321" s="110">
        <f t="shared" si="42"/>
        <v>7512320</v>
      </c>
    </row>
    <row r="1322" spans="1:3" x14ac:dyDescent="0.25">
      <c r="A1322" s="110">
        <f t="shared" si="41"/>
        <v>1.2809999999999999</v>
      </c>
      <c r="C1322" s="110">
        <f t="shared" si="42"/>
        <v>7518189</v>
      </c>
    </row>
    <row r="1323" spans="1:3" x14ac:dyDescent="0.25">
      <c r="A1323" s="110">
        <f t="shared" ref="A1323:A1386" si="43">(ROW()-41)*0.001</f>
        <v>1.282</v>
      </c>
      <c r="C1323" s="110">
        <f t="shared" ref="C1323:C1386" si="44">IF(((ROW()-41)*5869)&lt;B$14,C1322+5869,C1322-5869)</f>
        <v>7524058</v>
      </c>
    </row>
    <row r="1324" spans="1:3" x14ac:dyDescent="0.25">
      <c r="A1324" s="110">
        <f t="shared" si="43"/>
        <v>1.2829999999999999</v>
      </c>
      <c r="C1324" s="110">
        <f t="shared" si="44"/>
        <v>7529927</v>
      </c>
    </row>
    <row r="1325" spans="1:3" x14ac:dyDescent="0.25">
      <c r="A1325" s="110">
        <f t="shared" si="43"/>
        <v>1.284</v>
      </c>
      <c r="C1325" s="110">
        <f t="shared" si="44"/>
        <v>7535796</v>
      </c>
    </row>
    <row r="1326" spans="1:3" x14ac:dyDescent="0.25">
      <c r="A1326" s="110">
        <f t="shared" si="43"/>
        <v>1.2849999999999999</v>
      </c>
      <c r="C1326" s="110">
        <f t="shared" si="44"/>
        <v>7541665</v>
      </c>
    </row>
    <row r="1327" spans="1:3" x14ac:dyDescent="0.25">
      <c r="A1327" s="110">
        <f t="shared" si="43"/>
        <v>1.286</v>
      </c>
      <c r="C1327" s="110">
        <f t="shared" si="44"/>
        <v>7547534</v>
      </c>
    </row>
    <row r="1328" spans="1:3" x14ac:dyDescent="0.25">
      <c r="A1328" s="110">
        <f t="shared" si="43"/>
        <v>1.2869999999999999</v>
      </c>
      <c r="C1328" s="110">
        <f t="shared" si="44"/>
        <v>7553403</v>
      </c>
    </row>
    <row r="1329" spans="1:3" x14ac:dyDescent="0.25">
      <c r="A1329" s="110">
        <f t="shared" si="43"/>
        <v>1.288</v>
      </c>
      <c r="C1329" s="110">
        <f t="shared" si="44"/>
        <v>7559272</v>
      </c>
    </row>
    <row r="1330" spans="1:3" x14ac:dyDescent="0.25">
      <c r="A1330" s="110">
        <f t="shared" si="43"/>
        <v>1.2889999999999999</v>
      </c>
      <c r="C1330" s="110">
        <f t="shared" si="44"/>
        <v>7565141</v>
      </c>
    </row>
    <row r="1331" spans="1:3" x14ac:dyDescent="0.25">
      <c r="A1331" s="110">
        <f t="shared" si="43"/>
        <v>1.29</v>
      </c>
      <c r="C1331" s="110">
        <f t="shared" si="44"/>
        <v>7571010</v>
      </c>
    </row>
    <row r="1332" spans="1:3" x14ac:dyDescent="0.25">
      <c r="A1332" s="110">
        <f t="shared" si="43"/>
        <v>1.2909999999999999</v>
      </c>
      <c r="C1332" s="110">
        <f t="shared" si="44"/>
        <v>7576879</v>
      </c>
    </row>
    <row r="1333" spans="1:3" x14ac:dyDescent="0.25">
      <c r="A1333" s="110">
        <f t="shared" si="43"/>
        <v>1.292</v>
      </c>
      <c r="C1333" s="110">
        <f t="shared" si="44"/>
        <v>7582748</v>
      </c>
    </row>
    <row r="1334" spans="1:3" x14ac:dyDescent="0.25">
      <c r="A1334" s="110">
        <f t="shared" si="43"/>
        <v>1.2929999999999999</v>
      </c>
      <c r="C1334" s="110">
        <f t="shared" si="44"/>
        <v>7588617</v>
      </c>
    </row>
    <row r="1335" spans="1:3" x14ac:dyDescent="0.25">
      <c r="A1335" s="110">
        <f t="shared" si="43"/>
        <v>1.294</v>
      </c>
      <c r="C1335" s="110">
        <f t="shared" si="44"/>
        <v>7594486</v>
      </c>
    </row>
    <row r="1336" spans="1:3" x14ac:dyDescent="0.25">
      <c r="A1336" s="110">
        <f t="shared" si="43"/>
        <v>1.2949999999999999</v>
      </c>
      <c r="C1336" s="110">
        <f t="shared" si="44"/>
        <v>7600355</v>
      </c>
    </row>
    <row r="1337" spans="1:3" x14ac:dyDescent="0.25">
      <c r="A1337" s="110">
        <f t="shared" si="43"/>
        <v>1.296</v>
      </c>
      <c r="C1337" s="110">
        <f t="shared" si="44"/>
        <v>7606224</v>
      </c>
    </row>
    <row r="1338" spans="1:3" x14ac:dyDescent="0.25">
      <c r="A1338" s="110">
        <f t="shared" si="43"/>
        <v>1.2969999999999999</v>
      </c>
      <c r="C1338" s="110">
        <f t="shared" si="44"/>
        <v>7612093</v>
      </c>
    </row>
    <row r="1339" spans="1:3" x14ac:dyDescent="0.25">
      <c r="A1339" s="110">
        <f t="shared" si="43"/>
        <v>1.298</v>
      </c>
      <c r="C1339" s="110">
        <f t="shared" si="44"/>
        <v>7617962</v>
      </c>
    </row>
    <row r="1340" spans="1:3" x14ac:dyDescent="0.25">
      <c r="A1340" s="110">
        <f t="shared" si="43"/>
        <v>1.2989999999999999</v>
      </c>
      <c r="C1340" s="110">
        <f t="shared" si="44"/>
        <v>7623831</v>
      </c>
    </row>
    <row r="1341" spans="1:3" x14ac:dyDescent="0.25">
      <c r="A1341" s="110">
        <f t="shared" si="43"/>
        <v>1.3</v>
      </c>
      <c r="C1341" s="110">
        <f t="shared" si="44"/>
        <v>7629700</v>
      </c>
    </row>
    <row r="1342" spans="1:3" x14ac:dyDescent="0.25">
      <c r="A1342" s="110">
        <f t="shared" si="43"/>
        <v>1.3009999999999999</v>
      </c>
      <c r="C1342" s="110">
        <f t="shared" si="44"/>
        <v>7635569</v>
      </c>
    </row>
    <row r="1343" spans="1:3" x14ac:dyDescent="0.25">
      <c r="A1343" s="110">
        <f t="shared" si="43"/>
        <v>1.302</v>
      </c>
      <c r="C1343" s="110">
        <f t="shared" si="44"/>
        <v>7641438</v>
      </c>
    </row>
    <row r="1344" spans="1:3" x14ac:dyDescent="0.25">
      <c r="A1344" s="110">
        <f t="shared" si="43"/>
        <v>1.3029999999999999</v>
      </c>
      <c r="C1344" s="110">
        <f t="shared" si="44"/>
        <v>7647307</v>
      </c>
    </row>
    <row r="1345" spans="1:3" x14ac:dyDescent="0.25">
      <c r="A1345" s="110">
        <f t="shared" si="43"/>
        <v>1.304</v>
      </c>
      <c r="C1345" s="110">
        <f t="shared" si="44"/>
        <v>7653176</v>
      </c>
    </row>
    <row r="1346" spans="1:3" x14ac:dyDescent="0.25">
      <c r="A1346" s="110">
        <f t="shared" si="43"/>
        <v>1.3049999999999999</v>
      </c>
      <c r="C1346" s="110">
        <f t="shared" si="44"/>
        <v>7659045</v>
      </c>
    </row>
    <row r="1347" spans="1:3" x14ac:dyDescent="0.25">
      <c r="A1347" s="110">
        <f t="shared" si="43"/>
        <v>1.306</v>
      </c>
      <c r="C1347" s="110">
        <f t="shared" si="44"/>
        <v>7664914</v>
      </c>
    </row>
    <row r="1348" spans="1:3" x14ac:dyDescent="0.25">
      <c r="A1348" s="110">
        <f t="shared" si="43"/>
        <v>1.3069999999999999</v>
      </c>
      <c r="C1348" s="110">
        <f t="shared" si="44"/>
        <v>7670783</v>
      </c>
    </row>
    <row r="1349" spans="1:3" x14ac:dyDescent="0.25">
      <c r="A1349" s="110">
        <f t="shared" si="43"/>
        <v>1.3080000000000001</v>
      </c>
      <c r="C1349" s="110">
        <f t="shared" si="44"/>
        <v>7676652</v>
      </c>
    </row>
    <row r="1350" spans="1:3" x14ac:dyDescent="0.25">
      <c r="A1350" s="110">
        <f t="shared" si="43"/>
        <v>1.3089999999999999</v>
      </c>
      <c r="C1350" s="110">
        <f t="shared" si="44"/>
        <v>7682521</v>
      </c>
    </row>
    <row r="1351" spans="1:3" x14ac:dyDescent="0.25">
      <c r="A1351" s="110">
        <f t="shared" si="43"/>
        <v>1.31</v>
      </c>
      <c r="C1351" s="110">
        <f t="shared" si="44"/>
        <v>7688390</v>
      </c>
    </row>
    <row r="1352" spans="1:3" x14ac:dyDescent="0.25">
      <c r="A1352" s="110">
        <f t="shared" si="43"/>
        <v>1.3109999999999999</v>
      </c>
      <c r="C1352" s="110">
        <f t="shared" si="44"/>
        <v>7694259</v>
      </c>
    </row>
    <row r="1353" spans="1:3" x14ac:dyDescent="0.25">
      <c r="A1353" s="110">
        <f t="shared" si="43"/>
        <v>1.3120000000000001</v>
      </c>
      <c r="C1353" s="110">
        <f t="shared" si="44"/>
        <v>7700128</v>
      </c>
    </row>
    <row r="1354" spans="1:3" x14ac:dyDescent="0.25">
      <c r="A1354" s="110">
        <f t="shared" si="43"/>
        <v>1.3129999999999999</v>
      </c>
      <c r="C1354" s="110">
        <f t="shared" si="44"/>
        <v>7705997</v>
      </c>
    </row>
    <row r="1355" spans="1:3" x14ac:dyDescent="0.25">
      <c r="A1355" s="110">
        <f t="shared" si="43"/>
        <v>1.3140000000000001</v>
      </c>
      <c r="C1355" s="110">
        <f t="shared" si="44"/>
        <v>7711866</v>
      </c>
    </row>
    <row r="1356" spans="1:3" x14ac:dyDescent="0.25">
      <c r="A1356" s="110">
        <f t="shared" si="43"/>
        <v>1.3149999999999999</v>
      </c>
      <c r="C1356" s="110">
        <f t="shared" si="44"/>
        <v>7717735</v>
      </c>
    </row>
    <row r="1357" spans="1:3" x14ac:dyDescent="0.25">
      <c r="A1357" s="110">
        <f t="shared" si="43"/>
        <v>1.3160000000000001</v>
      </c>
      <c r="C1357" s="110">
        <f t="shared" si="44"/>
        <v>7723604</v>
      </c>
    </row>
    <row r="1358" spans="1:3" x14ac:dyDescent="0.25">
      <c r="A1358" s="110">
        <f t="shared" si="43"/>
        <v>1.3169999999999999</v>
      </c>
      <c r="C1358" s="110">
        <f t="shared" si="44"/>
        <v>7729473</v>
      </c>
    </row>
    <row r="1359" spans="1:3" x14ac:dyDescent="0.25">
      <c r="A1359" s="110">
        <f t="shared" si="43"/>
        <v>1.3180000000000001</v>
      </c>
      <c r="C1359" s="110">
        <f t="shared" si="44"/>
        <v>7735342</v>
      </c>
    </row>
    <row r="1360" spans="1:3" x14ac:dyDescent="0.25">
      <c r="A1360" s="110">
        <f t="shared" si="43"/>
        <v>1.319</v>
      </c>
      <c r="C1360" s="110">
        <f t="shared" si="44"/>
        <v>7741211</v>
      </c>
    </row>
    <row r="1361" spans="1:3" x14ac:dyDescent="0.25">
      <c r="A1361" s="110">
        <f t="shared" si="43"/>
        <v>1.32</v>
      </c>
      <c r="C1361" s="110">
        <f t="shared" si="44"/>
        <v>7747080</v>
      </c>
    </row>
    <row r="1362" spans="1:3" x14ac:dyDescent="0.25">
      <c r="A1362" s="110">
        <f t="shared" si="43"/>
        <v>1.321</v>
      </c>
      <c r="C1362" s="110">
        <f t="shared" si="44"/>
        <v>7752949</v>
      </c>
    </row>
    <row r="1363" spans="1:3" x14ac:dyDescent="0.25">
      <c r="A1363" s="110">
        <f t="shared" si="43"/>
        <v>1.3220000000000001</v>
      </c>
      <c r="C1363" s="110">
        <f t="shared" si="44"/>
        <v>7758818</v>
      </c>
    </row>
    <row r="1364" spans="1:3" x14ac:dyDescent="0.25">
      <c r="A1364" s="110">
        <f t="shared" si="43"/>
        <v>1.323</v>
      </c>
      <c r="C1364" s="110">
        <f t="shared" si="44"/>
        <v>7764687</v>
      </c>
    </row>
    <row r="1365" spans="1:3" x14ac:dyDescent="0.25">
      <c r="A1365" s="110">
        <f t="shared" si="43"/>
        <v>1.3240000000000001</v>
      </c>
      <c r="C1365" s="110">
        <f t="shared" si="44"/>
        <v>7770556</v>
      </c>
    </row>
    <row r="1366" spans="1:3" x14ac:dyDescent="0.25">
      <c r="A1366" s="110">
        <f t="shared" si="43"/>
        <v>1.325</v>
      </c>
      <c r="C1366" s="110">
        <f t="shared" si="44"/>
        <v>7776425</v>
      </c>
    </row>
    <row r="1367" spans="1:3" x14ac:dyDescent="0.25">
      <c r="A1367" s="110">
        <f t="shared" si="43"/>
        <v>1.3260000000000001</v>
      </c>
      <c r="C1367" s="110">
        <f t="shared" si="44"/>
        <v>7782294</v>
      </c>
    </row>
    <row r="1368" spans="1:3" x14ac:dyDescent="0.25">
      <c r="A1368" s="110">
        <f t="shared" si="43"/>
        <v>1.327</v>
      </c>
      <c r="C1368" s="110">
        <f t="shared" si="44"/>
        <v>7788163</v>
      </c>
    </row>
    <row r="1369" spans="1:3" x14ac:dyDescent="0.25">
      <c r="A1369" s="110">
        <f t="shared" si="43"/>
        <v>1.3280000000000001</v>
      </c>
      <c r="C1369" s="110">
        <f t="shared" si="44"/>
        <v>7794032</v>
      </c>
    </row>
    <row r="1370" spans="1:3" x14ac:dyDescent="0.25">
      <c r="A1370" s="110">
        <f t="shared" si="43"/>
        <v>1.329</v>
      </c>
      <c r="C1370" s="110">
        <f t="shared" si="44"/>
        <v>7799901</v>
      </c>
    </row>
    <row r="1371" spans="1:3" x14ac:dyDescent="0.25">
      <c r="A1371" s="110">
        <f t="shared" si="43"/>
        <v>1.33</v>
      </c>
      <c r="C1371" s="110">
        <f t="shared" si="44"/>
        <v>7805770</v>
      </c>
    </row>
    <row r="1372" spans="1:3" x14ac:dyDescent="0.25">
      <c r="A1372" s="110">
        <f t="shared" si="43"/>
        <v>1.331</v>
      </c>
      <c r="C1372" s="110">
        <f t="shared" si="44"/>
        <v>7811639</v>
      </c>
    </row>
    <row r="1373" spans="1:3" x14ac:dyDescent="0.25">
      <c r="A1373" s="110">
        <f t="shared" si="43"/>
        <v>1.3320000000000001</v>
      </c>
      <c r="C1373" s="110">
        <f t="shared" si="44"/>
        <v>7817508</v>
      </c>
    </row>
    <row r="1374" spans="1:3" x14ac:dyDescent="0.25">
      <c r="A1374" s="110">
        <f t="shared" si="43"/>
        <v>1.333</v>
      </c>
      <c r="C1374" s="110">
        <f t="shared" si="44"/>
        <v>7823377</v>
      </c>
    </row>
    <row r="1375" spans="1:3" x14ac:dyDescent="0.25">
      <c r="A1375" s="110">
        <f t="shared" si="43"/>
        <v>1.3340000000000001</v>
      </c>
      <c r="C1375" s="110">
        <f t="shared" si="44"/>
        <v>7829246</v>
      </c>
    </row>
    <row r="1376" spans="1:3" x14ac:dyDescent="0.25">
      <c r="A1376" s="110">
        <f t="shared" si="43"/>
        <v>1.335</v>
      </c>
      <c r="C1376" s="110">
        <f t="shared" si="44"/>
        <v>7835115</v>
      </c>
    </row>
    <row r="1377" spans="1:3" x14ac:dyDescent="0.25">
      <c r="A1377" s="110">
        <f t="shared" si="43"/>
        <v>1.3360000000000001</v>
      </c>
      <c r="C1377" s="110">
        <f t="shared" si="44"/>
        <v>7840984</v>
      </c>
    </row>
    <row r="1378" spans="1:3" x14ac:dyDescent="0.25">
      <c r="A1378" s="110">
        <f t="shared" si="43"/>
        <v>1.337</v>
      </c>
      <c r="C1378" s="110">
        <f t="shared" si="44"/>
        <v>7846853</v>
      </c>
    </row>
    <row r="1379" spans="1:3" x14ac:dyDescent="0.25">
      <c r="A1379" s="110">
        <f t="shared" si="43"/>
        <v>1.3380000000000001</v>
      </c>
      <c r="C1379" s="110">
        <f t="shared" si="44"/>
        <v>7852722</v>
      </c>
    </row>
    <row r="1380" spans="1:3" x14ac:dyDescent="0.25">
      <c r="A1380" s="110">
        <f t="shared" si="43"/>
        <v>1.339</v>
      </c>
      <c r="C1380" s="110">
        <f t="shared" si="44"/>
        <v>7858591</v>
      </c>
    </row>
    <row r="1381" spans="1:3" x14ac:dyDescent="0.25">
      <c r="A1381" s="110">
        <f t="shared" si="43"/>
        <v>1.34</v>
      </c>
      <c r="C1381" s="110">
        <f t="shared" si="44"/>
        <v>7864460</v>
      </c>
    </row>
    <row r="1382" spans="1:3" x14ac:dyDescent="0.25">
      <c r="A1382" s="110">
        <f t="shared" si="43"/>
        <v>1.341</v>
      </c>
      <c r="C1382" s="110">
        <f t="shared" si="44"/>
        <v>7870329</v>
      </c>
    </row>
    <row r="1383" spans="1:3" x14ac:dyDescent="0.25">
      <c r="A1383" s="110">
        <f t="shared" si="43"/>
        <v>1.3420000000000001</v>
      </c>
      <c r="C1383" s="110">
        <f t="shared" si="44"/>
        <v>7876198</v>
      </c>
    </row>
    <row r="1384" spans="1:3" x14ac:dyDescent="0.25">
      <c r="A1384" s="110">
        <f t="shared" si="43"/>
        <v>1.343</v>
      </c>
      <c r="C1384" s="110">
        <f t="shared" si="44"/>
        <v>7882067</v>
      </c>
    </row>
    <row r="1385" spans="1:3" x14ac:dyDescent="0.25">
      <c r="A1385" s="110">
        <f t="shared" si="43"/>
        <v>1.3440000000000001</v>
      </c>
      <c r="C1385" s="110">
        <f t="shared" si="44"/>
        <v>7887936</v>
      </c>
    </row>
    <row r="1386" spans="1:3" x14ac:dyDescent="0.25">
      <c r="A1386" s="110">
        <f t="shared" si="43"/>
        <v>1.345</v>
      </c>
      <c r="C1386" s="110">
        <f t="shared" si="44"/>
        <v>7893805</v>
      </c>
    </row>
    <row r="1387" spans="1:3" x14ac:dyDescent="0.25">
      <c r="A1387" s="110">
        <f t="shared" ref="A1387:A1400" si="45">(ROW()-41)*0.001</f>
        <v>1.3460000000000001</v>
      </c>
      <c r="C1387" s="110">
        <f t="shared" ref="C1387:C1450" si="46">IF(((ROW()-41)*5869)&lt;B$14,C1386+5869,C1386-5869)</f>
        <v>7899674</v>
      </c>
    </row>
    <row r="1388" spans="1:3" x14ac:dyDescent="0.25">
      <c r="A1388" s="110">
        <f t="shared" si="45"/>
        <v>1.347</v>
      </c>
      <c r="C1388" s="110">
        <f t="shared" si="46"/>
        <v>7905543</v>
      </c>
    </row>
    <row r="1389" spans="1:3" x14ac:dyDescent="0.25">
      <c r="A1389" s="110">
        <f t="shared" si="45"/>
        <v>1.3480000000000001</v>
      </c>
      <c r="C1389" s="110">
        <f t="shared" si="46"/>
        <v>7911412</v>
      </c>
    </row>
    <row r="1390" spans="1:3" x14ac:dyDescent="0.25">
      <c r="A1390" s="110">
        <f t="shared" si="45"/>
        <v>1.349</v>
      </c>
      <c r="C1390" s="110">
        <f t="shared" si="46"/>
        <v>7917281</v>
      </c>
    </row>
    <row r="1391" spans="1:3" x14ac:dyDescent="0.25">
      <c r="A1391" s="110">
        <f t="shared" si="45"/>
        <v>1.35</v>
      </c>
      <c r="C1391" s="110">
        <f t="shared" si="46"/>
        <v>7923150</v>
      </c>
    </row>
    <row r="1392" spans="1:3" x14ac:dyDescent="0.25">
      <c r="A1392" s="110">
        <f t="shared" si="45"/>
        <v>1.351</v>
      </c>
      <c r="C1392" s="110">
        <f t="shared" si="46"/>
        <v>7929019</v>
      </c>
    </row>
    <row r="1393" spans="1:3" x14ac:dyDescent="0.25">
      <c r="A1393" s="110">
        <f t="shared" si="45"/>
        <v>1.3520000000000001</v>
      </c>
      <c r="C1393" s="110">
        <f t="shared" si="46"/>
        <v>7934888</v>
      </c>
    </row>
    <row r="1394" spans="1:3" x14ac:dyDescent="0.25">
      <c r="A1394" s="110">
        <f t="shared" si="45"/>
        <v>1.353</v>
      </c>
      <c r="C1394" s="110">
        <f t="shared" si="46"/>
        <v>7940757</v>
      </c>
    </row>
    <row r="1395" spans="1:3" x14ac:dyDescent="0.25">
      <c r="A1395" s="110">
        <f t="shared" si="45"/>
        <v>1.3540000000000001</v>
      </c>
      <c r="C1395" s="110">
        <f t="shared" si="46"/>
        <v>7946626</v>
      </c>
    </row>
    <row r="1396" spans="1:3" x14ac:dyDescent="0.25">
      <c r="A1396" s="110">
        <f t="shared" si="45"/>
        <v>1.355</v>
      </c>
      <c r="C1396" s="110">
        <f t="shared" si="46"/>
        <v>7952495</v>
      </c>
    </row>
    <row r="1397" spans="1:3" x14ac:dyDescent="0.25">
      <c r="A1397" s="110">
        <f t="shared" si="45"/>
        <v>1.3560000000000001</v>
      </c>
      <c r="C1397" s="110">
        <f t="shared" si="46"/>
        <v>7958364</v>
      </c>
    </row>
    <row r="1398" spans="1:3" x14ac:dyDescent="0.25">
      <c r="A1398" s="110">
        <f t="shared" si="45"/>
        <v>1.357</v>
      </c>
      <c r="C1398" s="110">
        <f t="shared" si="46"/>
        <v>7964233</v>
      </c>
    </row>
    <row r="1399" spans="1:3" x14ac:dyDescent="0.25">
      <c r="A1399" s="110">
        <f t="shared" si="45"/>
        <v>1.3580000000000001</v>
      </c>
      <c r="C1399" s="110">
        <f t="shared" si="46"/>
        <v>7970102</v>
      </c>
    </row>
    <row r="1400" spans="1:3" x14ac:dyDescent="0.25">
      <c r="A1400" s="110">
        <f t="shared" si="45"/>
        <v>1.359</v>
      </c>
      <c r="C1400" s="110">
        <f t="shared" si="46"/>
        <v>7975971</v>
      </c>
    </row>
    <row r="1401" spans="1:3" x14ac:dyDescent="0.25">
      <c r="A1401" s="110">
        <f>(ROW()-41)*0.001</f>
        <v>1.36</v>
      </c>
      <c r="C1401" s="110">
        <f t="shared" si="46"/>
        <v>7981840</v>
      </c>
    </row>
    <row r="1402" spans="1:3" x14ac:dyDescent="0.25">
      <c r="A1402" s="110">
        <f t="shared" ref="A1402:A1465" si="47">(ROW()-41)*0.001</f>
        <v>1.361</v>
      </c>
      <c r="C1402" s="110">
        <f t="shared" si="46"/>
        <v>7987709</v>
      </c>
    </row>
    <row r="1403" spans="1:3" x14ac:dyDescent="0.25">
      <c r="A1403" s="110">
        <f t="shared" si="47"/>
        <v>1.3620000000000001</v>
      </c>
      <c r="C1403" s="110">
        <f t="shared" si="46"/>
        <v>7993578</v>
      </c>
    </row>
    <row r="1404" spans="1:3" x14ac:dyDescent="0.25">
      <c r="A1404" s="110">
        <f t="shared" si="47"/>
        <v>1.363</v>
      </c>
      <c r="C1404" s="110">
        <f t="shared" si="46"/>
        <v>7999447</v>
      </c>
    </row>
    <row r="1405" spans="1:3" x14ac:dyDescent="0.25">
      <c r="A1405" s="110">
        <f t="shared" si="47"/>
        <v>1.3640000000000001</v>
      </c>
      <c r="C1405" s="110">
        <f t="shared" si="46"/>
        <v>8005316</v>
      </c>
    </row>
    <row r="1406" spans="1:3" x14ac:dyDescent="0.25">
      <c r="A1406" s="110">
        <f t="shared" si="47"/>
        <v>1.365</v>
      </c>
      <c r="C1406" s="110">
        <f t="shared" si="46"/>
        <v>8011185</v>
      </c>
    </row>
    <row r="1407" spans="1:3" x14ac:dyDescent="0.25">
      <c r="A1407" s="110">
        <f t="shared" si="47"/>
        <v>1.3660000000000001</v>
      </c>
      <c r="C1407" s="110">
        <f t="shared" si="46"/>
        <v>8017054</v>
      </c>
    </row>
    <row r="1408" spans="1:3" x14ac:dyDescent="0.25">
      <c r="A1408" s="110">
        <f t="shared" si="47"/>
        <v>1.367</v>
      </c>
      <c r="C1408" s="110">
        <f t="shared" si="46"/>
        <v>8022923</v>
      </c>
    </row>
    <row r="1409" spans="1:3" x14ac:dyDescent="0.25">
      <c r="A1409" s="110">
        <f t="shared" si="47"/>
        <v>1.3680000000000001</v>
      </c>
      <c r="C1409" s="110">
        <f t="shared" si="46"/>
        <v>8028792</v>
      </c>
    </row>
    <row r="1410" spans="1:3" x14ac:dyDescent="0.25">
      <c r="A1410" s="110">
        <f t="shared" si="47"/>
        <v>1.369</v>
      </c>
      <c r="C1410" s="110">
        <f t="shared" si="46"/>
        <v>8034661</v>
      </c>
    </row>
    <row r="1411" spans="1:3" x14ac:dyDescent="0.25">
      <c r="A1411" s="110">
        <f t="shared" si="47"/>
        <v>1.37</v>
      </c>
      <c r="C1411" s="110">
        <f t="shared" si="46"/>
        <v>8040530</v>
      </c>
    </row>
    <row r="1412" spans="1:3" x14ac:dyDescent="0.25">
      <c r="A1412" s="110">
        <f t="shared" si="47"/>
        <v>1.371</v>
      </c>
      <c r="C1412" s="110">
        <f t="shared" si="46"/>
        <v>8046399</v>
      </c>
    </row>
    <row r="1413" spans="1:3" x14ac:dyDescent="0.25">
      <c r="A1413" s="110">
        <f t="shared" si="47"/>
        <v>1.3720000000000001</v>
      </c>
      <c r="C1413" s="110">
        <f t="shared" si="46"/>
        <v>8052268</v>
      </c>
    </row>
    <row r="1414" spans="1:3" x14ac:dyDescent="0.25">
      <c r="A1414" s="110">
        <f t="shared" si="47"/>
        <v>1.373</v>
      </c>
      <c r="C1414" s="110">
        <f t="shared" si="46"/>
        <v>8058137</v>
      </c>
    </row>
    <row r="1415" spans="1:3" x14ac:dyDescent="0.25">
      <c r="A1415" s="110">
        <f t="shared" si="47"/>
        <v>1.3740000000000001</v>
      </c>
      <c r="C1415" s="110">
        <f t="shared" si="46"/>
        <v>8064006</v>
      </c>
    </row>
    <row r="1416" spans="1:3" x14ac:dyDescent="0.25">
      <c r="A1416" s="110">
        <f t="shared" si="47"/>
        <v>1.375</v>
      </c>
      <c r="C1416" s="110">
        <f t="shared" si="46"/>
        <v>8069875</v>
      </c>
    </row>
    <row r="1417" spans="1:3" x14ac:dyDescent="0.25">
      <c r="A1417" s="110">
        <f t="shared" si="47"/>
        <v>1.3760000000000001</v>
      </c>
      <c r="C1417" s="110">
        <f t="shared" si="46"/>
        <v>8075744</v>
      </c>
    </row>
    <row r="1418" spans="1:3" x14ac:dyDescent="0.25">
      <c r="A1418" s="110">
        <f t="shared" si="47"/>
        <v>1.377</v>
      </c>
      <c r="C1418" s="110">
        <f t="shared" si="46"/>
        <v>8081613</v>
      </c>
    </row>
    <row r="1419" spans="1:3" x14ac:dyDescent="0.25">
      <c r="A1419" s="110">
        <f t="shared" si="47"/>
        <v>1.3780000000000001</v>
      </c>
      <c r="C1419" s="110">
        <f t="shared" si="46"/>
        <v>8087482</v>
      </c>
    </row>
    <row r="1420" spans="1:3" x14ac:dyDescent="0.25">
      <c r="A1420" s="110">
        <f t="shared" si="47"/>
        <v>1.379</v>
      </c>
      <c r="C1420" s="110">
        <f t="shared" si="46"/>
        <v>8093351</v>
      </c>
    </row>
    <row r="1421" spans="1:3" x14ac:dyDescent="0.25">
      <c r="A1421" s="110">
        <f t="shared" si="47"/>
        <v>1.3800000000000001</v>
      </c>
      <c r="C1421" s="110">
        <f t="shared" si="46"/>
        <v>8099220</v>
      </c>
    </row>
    <row r="1422" spans="1:3" x14ac:dyDescent="0.25">
      <c r="A1422" s="110">
        <f t="shared" si="47"/>
        <v>1.381</v>
      </c>
      <c r="C1422" s="110">
        <f t="shared" si="46"/>
        <v>8105089</v>
      </c>
    </row>
    <row r="1423" spans="1:3" x14ac:dyDescent="0.25">
      <c r="A1423" s="110">
        <f t="shared" si="47"/>
        <v>1.3820000000000001</v>
      </c>
      <c r="C1423" s="110">
        <f t="shared" si="46"/>
        <v>8110958</v>
      </c>
    </row>
    <row r="1424" spans="1:3" x14ac:dyDescent="0.25">
      <c r="A1424" s="110">
        <f t="shared" si="47"/>
        <v>1.383</v>
      </c>
      <c r="C1424" s="110">
        <f t="shared" si="46"/>
        <v>8116827</v>
      </c>
    </row>
    <row r="1425" spans="1:3" x14ac:dyDescent="0.25">
      <c r="A1425" s="110">
        <f t="shared" si="47"/>
        <v>1.3840000000000001</v>
      </c>
      <c r="C1425" s="110">
        <f t="shared" si="46"/>
        <v>8122696</v>
      </c>
    </row>
    <row r="1426" spans="1:3" x14ac:dyDescent="0.25">
      <c r="A1426" s="110">
        <f t="shared" si="47"/>
        <v>1.385</v>
      </c>
      <c r="C1426" s="110">
        <f t="shared" si="46"/>
        <v>8128565</v>
      </c>
    </row>
    <row r="1427" spans="1:3" x14ac:dyDescent="0.25">
      <c r="A1427" s="110">
        <f t="shared" si="47"/>
        <v>1.3860000000000001</v>
      </c>
      <c r="C1427" s="110">
        <f t="shared" si="46"/>
        <v>8134434</v>
      </c>
    </row>
    <row r="1428" spans="1:3" x14ac:dyDescent="0.25">
      <c r="A1428" s="110">
        <f t="shared" si="47"/>
        <v>1.387</v>
      </c>
      <c r="C1428" s="110">
        <f t="shared" si="46"/>
        <v>8140303</v>
      </c>
    </row>
    <row r="1429" spans="1:3" x14ac:dyDescent="0.25">
      <c r="A1429" s="110">
        <f t="shared" si="47"/>
        <v>1.3880000000000001</v>
      </c>
      <c r="C1429" s="110">
        <f t="shared" si="46"/>
        <v>8146172</v>
      </c>
    </row>
    <row r="1430" spans="1:3" x14ac:dyDescent="0.25">
      <c r="A1430" s="110">
        <f t="shared" si="47"/>
        <v>1.389</v>
      </c>
      <c r="C1430" s="110">
        <f t="shared" si="46"/>
        <v>8152041</v>
      </c>
    </row>
    <row r="1431" spans="1:3" x14ac:dyDescent="0.25">
      <c r="A1431" s="110">
        <f t="shared" si="47"/>
        <v>1.3900000000000001</v>
      </c>
      <c r="C1431" s="110">
        <f t="shared" si="46"/>
        <v>8157910</v>
      </c>
    </row>
    <row r="1432" spans="1:3" x14ac:dyDescent="0.25">
      <c r="A1432" s="110">
        <f t="shared" si="47"/>
        <v>1.391</v>
      </c>
      <c r="C1432" s="110">
        <f t="shared" si="46"/>
        <v>8163779</v>
      </c>
    </row>
    <row r="1433" spans="1:3" x14ac:dyDescent="0.25">
      <c r="A1433" s="110">
        <f t="shared" si="47"/>
        <v>1.3920000000000001</v>
      </c>
      <c r="C1433" s="110">
        <f t="shared" si="46"/>
        <v>8169648</v>
      </c>
    </row>
    <row r="1434" spans="1:3" x14ac:dyDescent="0.25">
      <c r="A1434" s="110">
        <f t="shared" si="47"/>
        <v>1.393</v>
      </c>
      <c r="C1434" s="110">
        <f t="shared" si="46"/>
        <v>8175517</v>
      </c>
    </row>
    <row r="1435" spans="1:3" x14ac:dyDescent="0.25">
      <c r="A1435" s="110">
        <f t="shared" si="47"/>
        <v>1.3940000000000001</v>
      </c>
      <c r="C1435" s="110">
        <f t="shared" si="46"/>
        <v>8181386</v>
      </c>
    </row>
    <row r="1436" spans="1:3" x14ac:dyDescent="0.25">
      <c r="A1436" s="110">
        <f t="shared" si="47"/>
        <v>1.395</v>
      </c>
      <c r="C1436" s="110">
        <f t="shared" si="46"/>
        <v>8187255</v>
      </c>
    </row>
    <row r="1437" spans="1:3" x14ac:dyDescent="0.25">
      <c r="A1437" s="110">
        <f t="shared" si="47"/>
        <v>1.3960000000000001</v>
      </c>
      <c r="C1437" s="110">
        <f t="shared" si="46"/>
        <v>8193124</v>
      </c>
    </row>
    <row r="1438" spans="1:3" x14ac:dyDescent="0.25">
      <c r="A1438" s="110">
        <f t="shared" si="47"/>
        <v>1.397</v>
      </c>
      <c r="C1438" s="110">
        <f t="shared" si="46"/>
        <v>8198993</v>
      </c>
    </row>
    <row r="1439" spans="1:3" x14ac:dyDescent="0.25">
      <c r="A1439" s="110">
        <f t="shared" si="47"/>
        <v>1.3980000000000001</v>
      </c>
      <c r="C1439" s="110">
        <f t="shared" si="46"/>
        <v>8204862</v>
      </c>
    </row>
    <row r="1440" spans="1:3" x14ac:dyDescent="0.25">
      <c r="A1440" s="110">
        <f t="shared" si="47"/>
        <v>1.399</v>
      </c>
      <c r="C1440" s="110">
        <f t="shared" si="46"/>
        <v>8210731</v>
      </c>
    </row>
    <row r="1441" spans="1:3" x14ac:dyDescent="0.25">
      <c r="A1441" s="110">
        <f t="shared" si="47"/>
        <v>1.4000000000000001</v>
      </c>
      <c r="C1441" s="110">
        <f t="shared" si="46"/>
        <v>8216600</v>
      </c>
    </row>
    <row r="1442" spans="1:3" x14ac:dyDescent="0.25">
      <c r="A1442" s="110">
        <f t="shared" si="47"/>
        <v>1.401</v>
      </c>
      <c r="C1442" s="110">
        <f t="shared" si="46"/>
        <v>8222469</v>
      </c>
    </row>
    <row r="1443" spans="1:3" x14ac:dyDescent="0.25">
      <c r="A1443" s="110">
        <f t="shared" si="47"/>
        <v>1.4020000000000001</v>
      </c>
      <c r="C1443" s="110">
        <f t="shared" si="46"/>
        <v>8228338</v>
      </c>
    </row>
    <row r="1444" spans="1:3" x14ac:dyDescent="0.25">
      <c r="A1444" s="110">
        <f t="shared" si="47"/>
        <v>1.403</v>
      </c>
      <c r="C1444" s="110">
        <f t="shared" si="46"/>
        <v>8234207</v>
      </c>
    </row>
    <row r="1445" spans="1:3" x14ac:dyDescent="0.25">
      <c r="A1445" s="110">
        <f t="shared" si="47"/>
        <v>1.4040000000000001</v>
      </c>
      <c r="C1445" s="110">
        <f t="shared" si="46"/>
        <v>8240076</v>
      </c>
    </row>
    <row r="1446" spans="1:3" x14ac:dyDescent="0.25">
      <c r="A1446" s="110">
        <f t="shared" si="47"/>
        <v>1.405</v>
      </c>
      <c r="C1446" s="110">
        <f t="shared" si="46"/>
        <v>8245945</v>
      </c>
    </row>
    <row r="1447" spans="1:3" x14ac:dyDescent="0.25">
      <c r="A1447" s="110">
        <f t="shared" si="47"/>
        <v>1.4060000000000001</v>
      </c>
      <c r="C1447" s="110">
        <f t="shared" si="46"/>
        <v>8251814</v>
      </c>
    </row>
    <row r="1448" spans="1:3" x14ac:dyDescent="0.25">
      <c r="A1448" s="110">
        <f t="shared" si="47"/>
        <v>1.407</v>
      </c>
      <c r="C1448" s="110">
        <f t="shared" si="46"/>
        <v>8257683</v>
      </c>
    </row>
    <row r="1449" spans="1:3" x14ac:dyDescent="0.25">
      <c r="A1449" s="110">
        <f t="shared" si="47"/>
        <v>1.4079999999999999</v>
      </c>
      <c r="C1449" s="110">
        <f t="shared" si="46"/>
        <v>8263552</v>
      </c>
    </row>
    <row r="1450" spans="1:3" x14ac:dyDescent="0.25">
      <c r="A1450" s="110">
        <f t="shared" si="47"/>
        <v>1.409</v>
      </c>
      <c r="C1450" s="110">
        <f t="shared" si="46"/>
        <v>8269421</v>
      </c>
    </row>
    <row r="1451" spans="1:3" x14ac:dyDescent="0.25">
      <c r="A1451" s="110">
        <f t="shared" si="47"/>
        <v>1.41</v>
      </c>
      <c r="C1451" s="110">
        <f t="shared" ref="C1451:C1470" si="48">IF(((ROW()-41)*5869)&lt;B$14,C1450+5869,C1450-5869)</f>
        <v>8275290</v>
      </c>
    </row>
    <row r="1452" spans="1:3" x14ac:dyDescent="0.25">
      <c r="A1452" s="110">
        <f t="shared" si="47"/>
        <v>1.411</v>
      </c>
      <c r="C1452" s="110">
        <f t="shared" si="48"/>
        <v>8281159</v>
      </c>
    </row>
    <row r="1453" spans="1:3" x14ac:dyDescent="0.25">
      <c r="A1453" s="110">
        <f t="shared" si="47"/>
        <v>1.4119999999999999</v>
      </c>
      <c r="C1453" s="110">
        <f t="shared" si="48"/>
        <v>8287028</v>
      </c>
    </row>
    <row r="1454" spans="1:3" x14ac:dyDescent="0.25">
      <c r="A1454" s="110">
        <f t="shared" si="47"/>
        <v>1.413</v>
      </c>
      <c r="C1454" s="110">
        <f t="shared" si="48"/>
        <v>8292897</v>
      </c>
    </row>
    <row r="1455" spans="1:3" x14ac:dyDescent="0.25">
      <c r="A1455" s="110">
        <f t="shared" si="47"/>
        <v>1.4139999999999999</v>
      </c>
      <c r="C1455" s="110">
        <f t="shared" si="48"/>
        <v>8298766</v>
      </c>
    </row>
    <row r="1456" spans="1:3" x14ac:dyDescent="0.25">
      <c r="A1456" s="110">
        <f t="shared" si="47"/>
        <v>1.415</v>
      </c>
      <c r="C1456" s="110">
        <f t="shared" si="48"/>
        <v>8304635</v>
      </c>
    </row>
    <row r="1457" spans="1:3" x14ac:dyDescent="0.25">
      <c r="A1457" s="110">
        <f t="shared" si="47"/>
        <v>1.4159999999999999</v>
      </c>
      <c r="C1457" s="110">
        <f t="shared" si="48"/>
        <v>8310504</v>
      </c>
    </row>
    <row r="1458" spans="1:3" x14ac:dyDescent="0.25">
      <c r="A1458" s="110">
        <f t="shared" si="47"/>
        <v>1.417</v>
      </c>
      <c r="C1458" s="110">
        <f t="shared" si="48"/>
        <v>8316373</v>
      </c>
    </row>
    <row r="1459" spans="1:3" x14ac:dyDescent="0.25">
      <c r="A1459" s="110">
        <f t="shared" si="47"/>
        <v>1.4179999999999999</v>
      </c>
      <c r="C1459" s="110">
        <f t="shared" si="48"/>
        <v>8322242</v>
      </c>
    </row>
    <row r="1460" spans="1:3" x14ac:dyDescent="0.25">
      <c r="A1460" s="110">
        <f t="shared" si="47"/>
        <v>1.419</v>
      </c>
      <c r="C1460" s="110">
        <f t="shared" si="48"/>
        <v>8328111</v>
      </c>
    </row>
    <row r="1461" spans="1:3" x14ac:dyDescent="0.25">
      <c r="A1461" s="110">
        <f t="shared" si="47"/>
        <v>1.42</v>
      </c>
      <c r="C1461" s="110">
        <f t="shared" si="48"/>
        <v>8333980</v>
      </c>
    </row>
    <row r="1462" spans="1:3" x14ac:dyDescent="0.25">
      <c r="A1462" s="110">
        <f t="shared" si="47"/>
        <v>1.421</v>
      </c>
      <c r="C1462" s="110">
        <f t="shared" si="48"/>
        <v>8339849</v>
      </c>
    </row>
    <row r="1463" spans="1:3" x14ac:dyDescent="0.25">
      <c r="A1463" s="110">
        <f t="shared" si="47"/>
        <v>1.4219999999999999</v>
      </c>
      <c r="C1463" s="110">
        <f t="shared" si="48"/>
        <v>8345718</v>
      </c>
    </row>
    <row r="1464" spans="1:3" x14ac:dyDescent="0.25">
      <c r="A1464" s="110">
        <f t="shared" si="47"/>
        <v>1.423</v>
      </c>
      <c r="C1464" s="110">
        <f t="shared" si="48"/>
        <v>8351587</v>
      </c>
    </row>
    <row r="1465" spans="1:3" x14ac:dyDescent="0.25">
      <c r="A1465" s="110">
        <f t="shared" si="47"/>
        <v>1.4239999999999999</v>
      </c>
      <c r="C1465" s="110">
        <f t="shared" si="48"/>
        <v>8357456</v>
      </c>
    </row>
    <row r="1466" spans="1:3" x14ac:dyDescent="0.25">
      <c r="A1466" s="110">
        <f t="shared" ref="A1466:A1529" si="49">(ROW()-41)*0.001</f>
        <v>1.425</v>
      </c>
      <c r="C1466" s="110">
        <f t="shared" si="48"/>
        <v>8363325</v>
      </c>
    </row>
    <row r="1467" spans="1:3" x14ac:dyDescent="0.25">
      <c r="A1467" s="110">
        <f t="shared" si="49"/>
        <v>1.4259999999999999</v>
      </c>
      <c r="C1467" s="110">
        <f t="shared" si="48"/>
        <v>8369194</v>
      </c>
    </row>
    <row r="1468" spans="1:3" x14ac:dyDescent="0.25">
      <c r="A1468" s="110">
        <f t="shared" si="49"/>
        <v>1.427</v>
      </c>
      <c r="C1468" s="110">
        <f t="shared" si="48"/>
        <v>8375063</v>
      </c>
    </row>
    <row r="1469" spans="1:3" x14ac:dyDescent="0.25">
      <c r="A1469" s="110">
        <f t="shared" si="49"/>
        <v>1.4279999999999999</v>
      </c>
      <c r="C1469" s="110">
        <f t="shared" si="48"/>
        <v>8380932</v>
      </c>
    </row>
    <row r="1470" spans="1:3" x14ac:dyDescent="0.25">
      <c r="A1470" s="110">
        <f t="shared" si="49"/>
        <v>1.429</v>
      </c>
      <c r="B1470" s="110" t="s">
        <v>289</v>
      </c>
      <c r="C1470" s="110">
        <f t="shared" si="48"/>
        <v>8386801</v>
      </c>
    </row>
  </sheetData>
  <mergeCells count="4">
    <mergeCell ref="A8:B8"/>
    <mergeCell ref="A1:E1"/>
    <mergeCell ref="A21:B21"/>
    <mergeCell ref="A25:B2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16" workbookViewId="0">
      <selection activeCell="C16" sqref="C16"/>
    </sheetView>
  </sheetViews>
  <sheetFormatPr defaultColWidth="11.42578125" defaultRowHeight="15" x14ac:dyDescent="0.25"/>
  <cols>
    <col min="1" max="1" width="17" customWidth="1"/>
    <col min="2" max="2" width="22.85546875" style="31" customWidth="1"/>
    <col min="4" max="4" width="5.5703125" customWidth="1"/>
    <col min="5" max="5" width="14.42578125" customWidth="1"/>
    <col min="8" max="8" width="12.7109375" customWidth="1"/>
    <col min="258" max="258" width="22.85546875" customWidth="1"/>
    <col min="260" max="260" width="5.5703125" customWidth="1"/>
    <col min="261" max="261" width="14.42578125" customWidth="1"/>
    <col min="514" max="514" width="22.85546875" customWidth="1"/>
    <col min="516" max="516" width="5.5703125" customWidth="1"/>
    <col min="517" max="517" width="14.42578125" customWidth="1"/>
    <col min="770" max="770" width="22.85546875" customWidth="1"/>
    <col min="772" max="772" width="5.5703125" customWidth="1"/>
    <col min="773" max="773" width="14.42578125" customWidth="1"/>
    <col min="1026" max="1026" width="22.85546875" customWidth="1"/>
    <col min="1028" max="1028" width="5.5703125" customWidth="1"/>
    <col min="1029" max="1029" width="14.42578125" customWidth="1"/>
    <col min="1282" max="1282" width="22.85546875" customWidth="1"/>
    <col min="1284" max="1284" width="5.5703125" customWidth="1"/>
    <col min="1285" max="1285" width="14.42578125" customWidth="1"/>
    <col min="1538" max="1538" width="22.85546875" customWidth="1"/>
    <col min="1540" max="1540" width="5.5703125" customWidth="1"/>
    <col min="1541" max="1541" width="14.42578125" customWidth="1"/>
    <col min="1794" max="1794" width="22.85546875" customWidth="1"/>
    <col min="1796" max="1796" width="5.5703125" customWidth="1"/>
    <col min="1797" max="1797" width="14.42578125" customWidth="1"/>
    <col min="2050" max="2050" width="22.85546875" customWidth="1"/>
    <col min="2052" max="2052" width="5.5703125" customWidth="1"/>
    <col min="2053" max="2053" width="14.42578125" customWidth="1"/>
    <col min="2306" max="2306" width="22.85546875" customWidth="1"/>
    <col min="2308" max="2308" width="5.5703125" customWidth="1"/>
    <col min="2309" max="2309" width="14.42578125" customWidth="1"/>
    <col min="2562" max="2562" width="22.85546875" customWidth="1"/>
    <col min="2564" max="2564" width="5.5703125" customWidth="1"/>
    <col min="2565" max="2565" width="14.42578125" customWidth="1"/>
    <col min="2818" max="2818" width="22.85546875" customWidth="1"/>
    <col min="2820" max="2820" width="5.5703125" customWidth="1"/>
    <col min="2821" max="2821" width="14.42578125" customWidth="1"/>
    <col min="3074" max="3074" width="22.85546875" customWidth="1"/>
    <col min="3076" max="3076" width="5.5703125" customWidth="1"/>
    <col min="3077" max="3077" width="14.42578125" customWidth="1"/>
    <col min="3330" max="3330" width="22.85546875" customWidth="1"/>
    <col min="3332" max="3332" width="5.5703125" customWidth="1"/>
    <col min="3333" max="3333" width="14.42578125" customWidth="1"/>
    <col min="3586" max="3586" width="22.85546875" customWidth="1"/>
    <col min="3588" max="3588" width="5.5703125" customWidth="1"/>
    <col min="3589" max="3589" width="14.42578125" customWidth="1"/>
    <col min="3842" max="3842" width="22.85546875" customWidth="1"/>
    <col min="3844" max="3844" width="5.5703125" customWidth="1"/>
    <col min="3845" max="3845" width="14.42578125" customWidth="1"/>
    <col min="4098" max="4098" width="22.85546875" customWidth="1"/>
    <col min="4100" max="4100" width="5.5703125" customWidth="1"/>
    <col min="4101" max="4101" width="14.42578125" customWidth="1"/>
    <col min="4354" max="4354" width="22.85546875" customWidth="1"/>
    <col min="4356" max="4356" width="5.5703125" customWidth="1"/>
    <col min="4357" max="4357" width="14.42578125" customWidth="1"/>
    <col min="4610" max="4610" width="22.85546875" customWidth="1"/>
    <col min="4612" max="4612" width="5.5703125" customWidth="1"/>
    <col min="4613" max="4613" width="14.42578125" customWidth="1"/>
    <col min="4866" max="4866" width="22.85546875" customWidth="1"/>
    <col min="4868" max="4868" width="5.5703125" customWidth="1"/>
    <col min="4869" max="4869" width="14.42578125" customWidth="1"/>
    <col min="5122" max="5122" width="22.85546875" customWidth="1"/>
    <col min="5124" max="5124" width="5.5703125" customWidth="1"/>
    <col min="5125" max="5125" width="14.42578125" customWidth="1"/>
    <col min="5378" max="5378" width="22.85546875" customWidth="1"/>
    <col min="5380" max="5380" width="5.5703125" customWidth="1"/>
    <col min="5381" max="5381" width="14.42578125" customWidth="1"/>
    <col min="5634" max="5634" width="22.85546875" customWidth="1"/>
    <col min="5636" max="5636" width="5.5703125" customWidth="1"/>
    <col min="5637" max="5637" width="14.42578125" customWidth="1"/>
    <col min="5890" max="5890" width="22.85546875" customWidth="1"/>
    <col min="5892" max="5892" width="5.5703125" customWidth="1"/>
    <col min="5893" max="5893" width="14.42578125" customWidth="1"/>
    <col min="6146" max="6146" width="22.85546875" customWidth="1"/>
    <col min="6148" max="6148" width="5.5703125" customWidth="1"/>
    <col min="6149" max="6149" width="14.42578125" customWidth="1"/>
    <col min="6402" max="6402" width="22.85546875" customWidth="1"/>
    <col min="6404" max="6404" width="5.5703125" customWidth="1"/>
    <col min="6405" max="6405" width="14.42578125" customWidth="1"/>
    <col min="6658" max="6658" width="22.85546875" customWidth="1"/>
    <col min="6660" max="6660" width="5.5703125" customWidth="1"/>
    <col min="6661" max="6661" width="14.42578125" customWidth="1"/>
    <col min="6914" max="6914" width="22.85546875" customWidth="1"/>
    <col min="6916" max="6916" width="5.5703125" customWidth="1"/>
    <col min="6917" max="6917" width="14.42578125" customWidth="1"/>
    <col min="7170" max="7170" width="22.85546875" customWidth="1"/>
    <col min="7172" max="7172" width="5.5703125" customWidth="1"/>
    <col min="7173" max="7173" width="14.42578125" customWidth="1"/>
    <col min="7426" max="7426" width="22.85546875" customWidth="1"/>
    <col min="7428" max="7428" width="5.5703125" customWidth="1"/>
    <col min="7429" max="7429" width="14.42578125" customWidth="1"/>
    <col min="7682" max="7682" width="22.85546875" customWidth="1"/>
    <col min="7684" max="7684" width="5.5703125" customWidth="1"/>
    <col min="7685" max="7685" width="14.42578125" customWidth="1"/>
    <col min="7938" max="7938" width="22.85546875" customWidth="1"/>
    <col min="7940" max="7940" width="5.5703125" customWidth="1"/>
    <col min="7941" max="7941" width="14.42578125" customWidth="1"/>
    <col min="8194" max="8194" width="22.85546875" customWidth="1"/>
    <col min="8196" max="8196" width="5.5703125" customWidth="1"/>
    <col min="8197" max="8197" width="14.42578125" customWidth="1"/>
    <col min="8450" max="8450" width="22.85546875" customWidth="1"/>
    <col min="8452" max="8452" width="5.5703125" customWidth="1"/>
    <col min="8453" max="8453" width="14.42578125" customWidth="1"/>
    <col min="8706" max="8706" width="22.85546875" customWidth="1"/>
    <col min="8708" max="8708" width="5.5703125" customWidth="1"/>
    <col min="8709" max="8709" width="14.42578125" customWidth="1"/>
    <col min="8962" max="8962" width="22.85546875" customWidth="1"/>
    <col min="8964" max="8964" width="5.5703125" customWidth="1"/>
    <col min="8965" max="8965" width="14.42578125" customWidth="1"/>
    <col min="9218" max="9218" width="22.85546875" customWidth="1"/>
    <col min="9220" max="9220" width="5.5703125" customWidth="1"/>
    <col min="9221" max="9221" width="14.42578125" customWidth="1"/>
    <col min="9474" max="9474" width="22.85546875" customWidth="1"/>
    <col min="9476" max="9476" width="5.5703125" customWidth="1"/>
    <col min="9477" max="9477" width="14.42578125" customWidth="1"/>
    <col min="9730" max="9730" width="22.85546875" customWidth="1"/>
    <col min="9732" max="9732" width="5.5703125" customWidth="1"/>
    <col min="9733" max="9733" width="14.42578125" customWidth="1"/>
    <col min="9986" max="9986" width="22.85546875" customWidth="1"/>
    <col min="9988" max="9988" width="5.5703125" customWidth="1"/>
    <col min="9989" max="9989" width="14.42578125" customWidth="1"/>
    <col min="10242" max="10242" width="22.85546875" customWidth="1"/>
    <col min="10244" max="10244" width="5.5703125" customWidth="1"/>
    <col min="10245" max="10245" width="14.42578125" customWidth="1"/>
    <col min="10498" max="10498" width="22.85546875" customWidth="1"/>
    <col min="10500" max="10500" width="5.5703125" customWidth="1"/>
    <col min="10501" max="10501" width="14.42578125" customWidth="1"/>
    <col min="10754" max="10754" width="22.85546875" customWidth="1"/>
    <col min="10756" max="10756" width="5.5703125" customWidth="1"/>
    <col min="10757" max="10757" width="14.42578125" customWidth="1"/>
    <col min="11010" max="11010" width="22.85546875" customWidth="1"/>
    <col min="11012" max="11012" width="5.5703125" customWidth="1"/>
    <col min="11013" max="11013" width="14.42578125" customWidth="1"/>
    <col min="11266" max="11266" width="22.85546875" customWidth="1"/>
    <col min="11268" max="11268" width="5.5703125" customWidth="1"/>
    <col min="11269" max="11269" width="14.42578125" customWidth="1"/>
    <col min="11522" max="11522" width="22.85546875" customWidth="1"/>
    <col min="11524" max="11524" width="5.5703125" customWidth="1"/>
    <col min="11525" max="11525" width="14.42578125" customWidth="1"/>
    <col min="11778" max="11778" width="22.85546875" customWidth="1"/>
    <col min="11780" max="11780" width="5.5703125" customWidth="1"/>
    <col min="11781" max="11781" width="14.42578125" customWidth="1"/>
    <col min="12034" max="12034" width="22.85546875" customWidth="1"/>
    <col min="12036" max="12036" width="5.5703125" customWidth="1"/>
    <col min="12037" max="12037" width="14.42578125" customWidth="1"/>
    <col min="12290" max="12290" width="22.85546875" customWidth="1"/>
    <col min="12292" max="12292" width="5.5703125" customWidth="1"/>
    <col min="12293" max="12293" width="14.42578125" customWidth="1"/>
    <col min="12546" max="12546" width="22.85546875" customWidth="1"/>
    <col min="12548" max="12548" width="5.5703125" customWidth="1"/>
    <col min="12549" max="12549" width="14.42578125" customWidth="1"/>
    <col min="12802" max="12802" width="22.85546875" customWidth="1"/>
    <col min="12804" max="12804" width="5.5703125" customWidth="1"/>
    <col min="12805" max="12805" width="14.42578125" customWidth="1"/>
    <col min="13058" max="13058" width="22.85546875" customWidth="1"/>
    <col min="13060" max="13060" width="5.5703125" customWidth="1"/>
    <col min="13061" max="13061" width="14.42578125" customWidth="1"/>
    <col min="13314" max="13314" width="22.85546875" customWidth="1"/>
    <col min="13316" max="13316" width="5.5703125" customWidth="1"/>
    <col min="13317" max="13317" width="14.42578125" customWidth="1"/>
    <col min="13570" max="13570" width="22.85546875" customWidth="1"/>
    <col min="13572" max="13572" width="5.5703125" customWidth="1"/>
    <col min="13573" max="13573" width="14.42578125" customWidth="1"/>
    <col min="13826" max="13826" width="22.85546875" customWidth="1"/>
    <col min="13828" max="13828" width="5.5703125" customWidth="1"/>
    <col min="13829" max="13829" width="14.42578125" customWidth="1"/>
    <col min="14082" max="14082" width="22.85546875" customWidth="1"/>
    <col min="14084" max="14084" width="5.5703125" customWidth="1"/>
    <col min="14085" max="14085" width="14.42578125" customWidth="1"/>
    <col min="14338" max="14338" width="22.85546875" customWidth="1"/>
    <col min="14340" max="14340" width="5.5703125" customWidth="1"/>
    <col min="14341" max="14341" width="14.42578125" customWidth="1"/>
    <col min="14594" max="14594" width="22.85546875" customWidth="1"/>
    <col min="14596" max="14596" width="5.5703125" customWidth="1"/>
    <col min="14597" max="14597" width="14.42578125" customWidth="1"/>
    <col min="14850" max="14850" width="22.85546875" customWidth="1"/>
    <col min="14852" max="14852" width="5.5703125" customWidth="1"/>
    <col min="14853" max="14853" width="14.42578125" customWidth="1"/>
    <col min="15106" max="15106" width="22.85546875" customWidth="1"/>
    <col min="15108" max="15108" width="5.5703125" customWidth="1"/>
    <col min="15109" max="15109" width="14.42578125" customWidth="1"/>
    <col min="15362" max="15362" width="22.85546875" customWidth="1"/>
    <col min="15364" max="15364" width="5.5703125" customWidth="1"/>
    <col min="15365" max="15365" width="14.42578125" customWidth="1"/>
    <col min="15618" max="15618" width="22.85546875" customWidth="1"/>
    <col min="15620" max="15620" width="5.5703125" customWidth="1"/>
    <col min="15621" max="15621" width="14.42578125" customWidth="1"/>
    <col min="15874" max="15874" width="22.85546875" customWidth="1"/>
    <col min="15876" max="15876" width="5.5703125" customWidth="1"/>
    <col min="15877" max="15877" width="14.42578125" customWidth="1"/>
    <col min="16130" max="16130" width="22.85546875" customWidth="1"/>
    <col min="16132" max="16132" width="5.5703125" customWidth="1"/>
    <col min="16133" max="16133" width="14.42578125" customWidth="1"/>
  </cols>
  <sheetData>
    <row r="1" spans="1:11" ht="18.75" x14ac:dyDescent="0.3">
      <c r="A1" s="6" t="s">
        <v>157</v>
      </c>
    </row>
    <row r="3" spans="1:11" x14ac:dyDescent="0.25">
      <c r="A3" s="4" t="s">
        <v>34</v>
      </c>
      <c r="B3" s="33" t="s">
        <v>166</v>
      </c>
      <c r="C3" s="33"/>
      <c r="D3" s="33"/>
      <c r="E3" s="33"/>
      <c r="F3" s="33"/>
      <c r="G3" s="33"/>
      <c r="H3" s="33"/>
      <c r="I3" s="33"/>
      <c r="J3" s="33"/>
      <c r="K3" s="33"/>
    </row>
    <row r="4" spans="1:11" x14ac:dyDescent="0.25">
      <c r="A4" s="4"/>
      <c r="B4" s="70" t="s">
        <v>196</v>
      </c>
      <c r="C4" s="70"/>
      <c r="D4" s="70"/>
      <c r="E4" s="70"/>
      <c r="F4" s="70"/>
      <c r="G4" s="70"/>
      <c r="H4" s="70"/>
      <c r="I4" s="70"/>
      <c r="J4" s="70"/>
      <c r="K4" s="70"/>
    </row>
    <row r="5" spans="1:11" x14ac:dyDescent="0.25">
      <c r="A5" s="4"/>
      <c r="B5" s="70" t="s">
        <v>199</v>
      </c>
      <c r="C5" s="70"/>
      <c r="D5" s="70"/>
      <c r="E5" s="70"/>
      <c r="F5" s="70"/>
      <c r="G5" s="70"/>
      <c r="H5" s="70"/>
      <c r="I5" s="70"/>
      <c r="J5" s="70"/>
      <c r="K5" s="70"/>
    </row>
    <row r="6" spans="1:11" x14ac:dyDescent="0.25">
      <c r="A6" s="4"/>
      <c r="B6" s="71" t="s">
        <v>197</v>
      </c>
      <c r="C6" s="71"/>
      <c r="D6" s="71"/>
      <c r="E6" s="71"/>
      <c r="F6" s="71"/>
      <c r="G6" s="71"/>
      <c r="H6" s="71"/>
      <c r="I6" s="71"/>
      <c r="J6" s="71"/>
      <c r="K6" s="71"/>
    </row>
    <row r="8" spans="1:11" x14ac:dyDescent="0.25">
      <c r="A8" s="4" t="s">
        <v>23</v>
      </c>
    </row>
    <row r="9" spans="1:11" x14ac:dyDescent="0.25">
      <c r="A9" s="4"/>
      <c r="B9" s="31" t="s">
        <v>79</v>
      </c>
      <c r="C9" s="72">
        <v>12</v>
      </c>
      <c r="E9" s="47" t="s">
        <v>148</v>
      </c>
    </row>
    <row r="10" spans="1:11" x14ac:dyDescent="0.25">
      <c r="B10" s="31" t="s">
        <v>80</v>
      </c>
      <c r="C10">
        <f>1/(1000000*C9)</f>
        <v>8.3333333333333338E-8</v>
      </c>
    </row>
    <row r="11" spans="1:11" x14ac:dyDescent="0.25">
      <c r="B11" s="31" t="s">
        <v>81</v>
      </c>
      <c r="C11" s="73">
        <v>36</v>
      </c>
      <c r="E11" t="s">
        <v>146</v>
      </c>
    </row>
    <row r="12" spans="1:11" x14ac:dyDescent="0.25">
      <c r="B12" s="31" t="s">
        <v>82</v>
      </c>
      <c r="C12" s="74">
        <v>2</v>
      </c>
      <c r="E12" t="s">
        <v>156</v>
      </c>
    </row>
    <row r="13" spans="1:11" x14ac:dyDescent="0.25">
      <c r="B13" s="31" t="s">
        <v>167</v>
      </c>
      <c r="C13" s="85">
        <f>C10*16*(1.5^C12)</f>
        <v>3.0000000000000001E-6</v>
      </c>
      <c r="E13" t="s">
        <v>175</v>
      </c>
    </row>
    <row r="14" spans="1:11" x14ac:dyDescent="0.25">
      <c r="A14" s="4" t="s">
        <v>165</v>
      </c>
      <c r="C14" s="34"/>
    </row>
    <row r="15" spans="1:11" x14ac:dyDescent="0.25">
      <c r="B15" s="31" t="s">
        <v>83</v>
      </c>
      <c r="C15" s="75">
        <v>7.4999999999999997E-3</v>
      </c>
      <c r="D15" s="34"/>
      <c r="E15" t="s">
        <v>147</v>
      </c>
    </row>
    <row r="16" spans="1:11" x14ac:dyDescent="0.25">
      <c r="B16" s="31" t="s">
        <v>84</v>
      </c>
      <c r="C16" s="76">
        <v>4.5</v>
      </c>
    </row>
    <row r="17" spans="1:10" x14ac:dyDescent="0.25">
      <c r="B17" s="31" t="s">
        <v>85</v>
      </c>
      <c r="C17" s="74">
        <v>2</v>
      </c>
      <c r="E17" t="s">
        <v>86</v>
      </c>
    </row>
    <row r="18" spans="1:10" x14ac:dyDescent="0.25">
      <c r="B18" s="31" t="s">
        <v>87</v>
      </c>
      <c r="C18" s="59">
        <f>C17/SQRT(2)</f>
        <v>1.4142135623730949</v>
      </c>
    </row>
    <row r="19" spans="1:10" x14ac:dyDescent="0.25">
      <c r="A19" s="4" t="s">
        <v>168</v>
      </c>
      <c r="C19" s="59"/>
    </row>
    <row r="20" spans="1:10" x14ac:dyDescent="0.25">
      <c r="B20" s="31" t="s">
        <v>88</v>
      </c>
      <c r="C20" s="86">
        <v>4</v>
      </c>
      <c r="E20" t="s">
        <v>198</v>
      </c>
    </row>
    <row r="21" spans="1:10" x14ac:dyDescent="0.25">
      <c r="B21" s="31" t="s">
        <v>89</v>
      </c>
      <c r="C21" s="85">
        <f>(12+32*C20)*C10</f>
        <v>1.1666666666666668E-5</v>
      </c>
      <c r="E21" t="s">
        <v>174</v>
      </c>
    </row>
    <row r="23" spans="1:10" x14ac:dyDescent="0.25">
      <c r="B23" s="31" t="s">
        <v>90</v>
      </c>
      <c r="C23" s="35">
        <f>C11*C13/C15</f>
        <v>1.44E-2</v>
      </c>
      <c r="E23" t="s">
        <v>149</v>
      </c>
    </row>
    <row r="24" spans="1:10" x14ac:dyDescent="0.25">
      <c r="B24" s="31" t="s">
        <v>91</v>
      </c>
      <c r="C24" s="35">
        <f>C16*C17*2*C21/C15</f>
        <v>2.8000000000000001E-2</v>
      </c>
      <c r="E24" t="s">
        <v>150</v>
      </c>
    </row>
    <row r="26" spans="1:10" x14ac:dyDescent="0.25">
      <c r="B26" s="31" t="s">
        <v>92</v>
      </c>
      <c r="C26" s="86">
        <v>31</v>
      </c>
      <c r="E26" t="s">
        <v>173</v>
      </c>
    </row>
    <row r="27" spans="1:10" x14ac:dyDescent="0.25">
      <c r="B27" s="31" t="s">
        <v>100</v>
      </c>
      <c r="C27" s="36" t="str">
        <f>IF(C26&lt;16,"Current scaler is quite small - values above 16 are best for good microstepping","OK")</f>
        <v>OK</v>
      </c>
    </row>
    <row r="28" spans="1:10" x14ac:dyDescent="0.25">
      <c r="A28" s="55" t="s">
        <v>169</v>
      </c>
      <c r="B28" s="56"/>
      <c r="C28" s="57"/>
      <c r="D28" s="58"/>
      <c r="E28" s="58"/>
      <c r="F28" s="58"/>
      <c r="G28" s="58"/>
      <c r="H28" s="58"/>
    </row>
    <row r="29" spans="1:10" x14ac:dyDescent="0.25">
      <c r="B29" s="19" t="s">
        <v>93</v>
      </c>
      <c r="C29" s="54">
        <f>MAX(0.5+(C23+C24)*2*248*(C26+1)/C17/32-8,-2)</f>
        <v>3.0152000000000001</v>
      </c>
      <c r="E29" t="s">
        <v>183</v>
      </c>
      <c r="J29" t="s">
        <v>94</v>
      </c>
    </row>
    <row r="30" spans="1:10" ht="15.75" thickBot="1" x14ac:dyDescent="0.3">
      <c r="J30" t="s">
        <v>95</v>
      </c>
    </row>
    <row r="31" spans="1:10" x14ac:dyDescent="0.25">
      <c r="A31" s="32" t="s">
        <v>151</v>
      </c>
      <c r="C31" s="37" t="s">
        <v>96</v>
      </c>
      <c r="F31" s="77" t="s">
        <v>97</v>
      </c>
      <c r="G31" s="78"/>
      <c r="H31" s="79"/>
    </row>
    <row r="32" spans="1:10" x14ac:dyDescent="0.25">
      <c r="B32" s="50" t="s">
        <v>154</v>
      </c>
      <c r="C32" s="38">
        <f>MAX(MIN(C29,8),1)</f>
        <v>3.0152000000000001</v>
      </c>
      <c r="E32" t="s">
        <v>98</v>
      </c>
      <c r="F32" s="80">
        <f>C32-1</f>
        <v>2.0152000000000001</v>
      </c>
      <c r="G32" s="65" t="s">
        <v>152</v>
      </c>
      <c r="H32" s="81"/>
      <c r="I32" t="s">
        <v>184</v>
      </c>
    </row>
    <row r="33" spans="1:9" ht="15.75" thickBot="1" x14ac:dyDescent="0.3">
      <c r="B33" s="50" t="s">
        <v>155</v>
      </c>
      <c r="C33" s="38">
        <f>MIN(C29-C32,12)</f>
        <v>0</v>
      </c>
      <c r="E33" t="s">
        <v>99</v>
      </c>
      <c r="F33" s="82">
        <f>C33+3</f>
        <v>3</v>
      </c>
      <c r="G33" s="83" t="s">
        <v>153</v>
      </c>
      <c r="H33" s="84"/>
      <c r="I33" t="s">
        <v>185</v>
      </c>
    </row>
    <row r="35" spans="1:9" x14ac:dyDescent="0.25">
      <c r="B35" s="31" t="s">
        <v>100</v>
      </c>
      <c r="C35" s="36" t="str">
        <f>IF(C29&gt;20,"Attention: Motor requires very high Hysteresis setting  - try with reduced setting, reduce tBLANK, reduce sense resistor valule, increase fCLK, decrease VM or use classic const_toff_chopper mode", IF(C29&gt;15, "Attention: Result is large, use with CS reduced to maximum 30, or try smaller value of 16","OK"))</f>
        <v>OK</v>
      </c>
    </row>
    <row r="36" spans="1:9" x14ac:dyDescent="0.25">
      <c r="C36" s="36"/>
    </row>
    <row r="37" spans="1:9" x14ac:dyDescent="0.25">
      <c r="B37" s="31" t="s">
        <v>178</v>
      </c>
      <c r="C37" s="49">
        <f>1/(2*C21+2*C13)/1000</f>
        <v>34.090909090909086</v>
      </c>
      <c r="E37" t="s">
        <v>179</v>
      </c>
    </row>
    <row r="38" spans="1:9" x14ac:dyDescent="0.25">
      <c r="B38" s="31" t="s">
        <v>100</v>
      </c>
      <c r="C38" s="36" t="str">
        <f>IF(C37&gt;50,"Attention: Motor frequency might get quite high - work with increased hysteresis setting and measure actual frequency, or use ChopSync",IF(C37&lt;20,"The chopper frequency is low and might become audible - increase slow decay time tOFF","OK"))</f>
        <v>OK</v>
      </c>
      <c r="H38" s="21"/>
    </row>
    <row r="40" spans="1:9" x14ac:dyDescent="0.25">
      <c r="B40" s="31" t="s">
        <v>101</v>
      </c>
      <c r="C40" s="3">
        <f>C16*C17/SQRT(2)</f>
        <v>6.3639610306789276</v>
      </c>
      <c r="E40" t="s">
        <v>102</v>
      </c>
    </row>
    <row r="41" spans="1:9" x14ac:dyDescent="0.25">
      <c r="A41" s="4" t="s">
        <v>170</v>
      </c>
      <c r="C41" s="3"/>
    </row>
    <row r="42" spans="1:9" x14ac:dyDescent="0.25">
      <c r="B42" s="31" t="s">
        <v>103</v>
      </c>
      <c r="C42" s="8">
        <f>20*C40</f>
        <v>127.27922061357856</v>
      </c>
      <c r="E42" s="39" t="s">
        <v>104</v>
      </c>
    </row>
    <row r="43" spans="1:9" x14ac:dyDescent="0.25">
      <c r="B43" s="31" t="s">
        <v>105</v>
      </c>
      <c r="C43" s="8">
        <f>C40*2</f>
        <v>12.727922061357855</v>
      </c>
      <c r="E43" t="s">
        <v>106</v>
      </c>
    </row>
    <row r="44" spans="1:9" x14ac:dyDescent="0.25">
      <c r="B44"/>
    </row>
    <row r="45" spans="1:9" ht="15.75" thickBot="1" x14ac:dyDescent="0.3">
      <c r="A45" s="4" t="s">
        <v>171</v>
      </c>
    </row>
    <row r="46" spans="1:9" ht="15.75" thickBot="1" x14ac:dyDescent="0.3">
      <c r="B46" s="103" t="s">
        <v>239</v>
      </c>
      <c r="C46" s="104">
        <f>(C26+1)/32/C17*0.32-0.02</f>
        <v>0.14000000000000001</v>
      </c>
      <c r="D46" s="105" t="s">
        <v>107</v>
      </c>
      <c r="E46" t="s">
        <v>172</v>
      </c>
    </row>
  </sheetData>
  <conditionalFormatting sqref="C42">
    <cfRule type="cellIs" dxfId="12" priority="2" stopIfTrue="1" operator="lessThan">
      <formula>$C$11</formula>
    </cfRule>
  </conditionalFormatting>
  <conditionalFormatting sqref="C43">
    <cfRule type="cellIs" dxfId="11" priority="1" stopIfTrue="1" operator="greaterThan">
      <formula>$C$11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opLeftCell="A31" workbookViewId="0">
      <selection activeCell="C52" sqref="C52"/>
    </sheetView>
  </sheetViews>
  <sheetFormatPr defaultColWidth="11.42578125" defaultRowHeight="15" x14ac:dyDescent="0.25"/>
  <cols>
    <col min="1" max="1" width="39.85546875" customWidth="1"/>
    <col min="2" max="2" width="23.85546875" customWidth="1"/>
    <col min="3" max="3" width="16.85546875" customWidth="1"/>
    <col min="4" max="4" width="17.42578125" customWidth="1"/>
    <col min="5" max="5" width="17.140625" customWidth="1"/>
    <col min="257" max="257" width="39.85546875" customWidth="1"/>
    <col min="258" max="258" width="23.140625" customWidth="1"/>
    <col min="259" max="259" width="16.85546875" customWidth="1"/>
    <col min="260" max="260" width="17.42578125" customWidth="1"/>
    <col min="261" max="261" width="17.140625" customWidth="1"/>
    <col min="513" max="513" width="39.85546875" customWidth="1"/>
    <col min="514" max="514" width="23.140625" customWidth="1"/>
    <col min="515" max="515" width="16.85546875" customWidth="1"/>
    <col min="516" max="516" width="17.42578125" customWidth="1"/>
    <col min="517" max="517" width="17.140625" customWidth="1"/>
    <col min="769" max="769" width="39.85546875" customWidth="1"/>
    <col min="770" max="770" width="23.140625" customWidth="1"/>
    <col min="771" max="771" width="16.85546875" customWidth="1"/>
    <col min="772" max="772" width="17.42578125" customWidth="1"/>
    <col min="773" max="773" width="17.140625" customWidth="1"/>
    <col min="1025" max="1025" width="39.85546875" customWidth="1"/>
    <col min="1026" max="1026" width="23.140625" customWidth="1"/>
    <col min="1027" max="1027" width="16.85546875" customWidth="1"/>
    <col min="1028" max="1028" width="17.42578125" customWidth="1"/>
    <col min="1029" max="1029" width="17.140625" customWidth="1"/>
    <col min="1281" max="1281" width="39.85546875" customWidth="1"/>
    <col min="1282" max="1282" width="23.140625" customWidth="1"/>
    <col min="1283" max="1283" width="16.85546875" customWidth="1"/>
    <col min="1284" max="1284" width="17.42578125" customWidth="1"/>
    <col min="1285" max="1285" width="17.140625" customWidth="1"/>
    <col min="1537" max="1537" width="39.85546875" customWidth="1"/>
    <col min="1538" max="1538" width="23.140625" customWidth="1"/>
    <col min="1539" max="1539" width="16.85546875" customWidth="1"/>
    <col min="1540" max="1540" width="17.42578125" customWidth="1"/>
    <col min="1541" max="1541" width="17.140625" customWidth="1"/>
    <col min="1793" max="1793" width="39.85546875" customWidth="1"/>
    <col min="1794" max="1794" width="23.140625" customWidth="1"/>
    <col min="1795" max="1795" width="16.85546875" customWidth="1"/>
    <col min="1796" max="1796" width="17.42578125" customWidth="1"/>
    <col min="1797" max="1797" width="17.140625" customWidth="1"/>
    <col min="2049" max="2049" width="39.85546875" customWidth="1"/>
    <col min="2050" max="2050" width="23.140625" customWidth="1"/>
    <col min="2051" max="2051" width="16.85546875" customWidth="1"/>
    <col min="2052" max="2052" width="17.42578125" customWidth="1"/>
    <col min="2053" max="2053" width="17.140625" customWidth="1"/>
    <col min="2305" max="2305" width="39.85546875" customWidth="1"/>
    <col min="2306" max="2306" width="23.140625" customWidth="1"/>
    <col min="2307" max="2307" width="16.85546875" customWidth="1"/>
    <col min="2308" max="2308" width="17.42578125" customWidth="1"/>
    <col min="2309" max="2309" width="17.140625" customWidth="1"/>
    <col min="2561" max="2561" width="39.85546875" customWidth="1"/>
    <col min="2562" max="2562" width="23.140625" customWidth="1"/>
    <col min="2563" max="2563" width="16.85546875" customWidth="1"/>
    <col min="2564" max="2564" width="17.42578125" customWidth="1"/>
    <col min="2565" max="2565" width="17.140625" customWidth="1"/>
    <col min="2817" max="2817" width="39.85546875" customWidth="1"/>
    <col min="2818" max="2818" width="23.140625" customWidth="1"/>
    <col min="2819" max="2819" width="16.85546875" customWidth="1"/>
    <col min="2820" max="2820" width="17.42578125" customWidth="1"/>
    <col min="2821" max="2821" width="17.140625" customWidth="1"/>
    <col min="3073" max="3073" width="39.85546875" customWidth="1"/>
    <col min="3074" max="3074" width="23.140625" customWidth="1"/>
    <col min="3075" max="3075" width="16.85546875" customWidth="1"/>
    <col min="3076" max="3076" width="17.42578125" customWidth="1"/>
    <col min="3077" max="3077" width="17.140625" customWidth="1"/>
    <col min="3329" max="3329" width="39.85546875" customWidth="1"/>
    <col min="3330" max="3330" width="23.140625" customWidth="1"/>
    <col min="3331" max="3331" width="16.85546875" customWidth="1"/>
    <col min="3332" max="3332" width="17.42578125" customWidth="1"/>
    <col min="3333" max="3333" width="17.140625" customWidth="1"/>
    <col min="3585" max="3585" width="39.85546875" customWidth="1"/>
    <col min="3586" max="3586" width="23.140625" customWidth="1"/>
    <col min="3587" max="3587" width="16.85546875" customWidth="1"/>
    <col min="3588" max="3588" width="17.42578125" customWidth="1"/>
    <col min="3589" max="3589" width="17.140625" customWidth="1"/>
    <col min="3841" max="3841" width="39.85546875" customWidth="1"/>
    <col min="3842" max="3842" width="23.140625" customWidth="1"/>
    <col min="3843" max="3843" width="16.85546875" customWidth="1"/>
    <col min="3844" max="3844" width="17.42578125" customWidth="1"/>
    <col min="3845" max="3845" width="17.140625" customWidth="1"/>
    <col min="4097" max="4097" width="39.85546875" customWidth="1"/>
    <col min="4098" max="4098" width="23.140625" customWidth="1"/>
    <col min="4099" max="4099" width="16.85546875" customWidth="1"/>
    <col min="4100" max="4100" width="17.42578125" customWidth="1"/>
    <col min="4101" max="4101" width="17.140625" customWidth="1"/>
    <col min="4353" max="4353" width="39.85546875" customWidth="1"/>
    <col min="4354" max="4354" width="23.140625" customWidth="1"/>
    <col min="4355" max="4355" width="16.85546875" customWidth="1"/>
    <col min="4356" max="4356" width="17.42578125" customWidth="1"/>
    <col min="4357" max="4357" width="17.140625" customWidth="1"/>
    <col min="4609" max="4609" width="39.85546875" customWidth="1"/>
    <col min="4610" max="4610" width="23.140625" customWidth="1"/>
    <col min="4611" max="4611" width="16.85546875" customWidth="1"/>
    <col min="4612" max="4612" width="17.42578125" customWidth="1"/>
    <col min="4613" max="4613" width="17.140625" customWidth="1"/>
    <col min="4865" max="4865" width="39.85546875" customWidth="1"/>
    <col min="4866" max="4866" width="23.140625" customWidth="1"/>
    <col min="4867" max="4867" width="16.85546875" customWidth="1"/>
    <col min="4868" max="4868" width="17.42578125" customWidth="1"/>
    <col min="4869" max="4869" width="17.140625" customWidth="1"/>
    <col min="5121" max="5121" width="39.85546875" customWidth="1"/>
    <col min="5122" max="5122" width="23.140625" customWidth="1"/>
    <col min="5123" max="5123" width="16.85546875" customWidth="1"/>
    <col min="5124" max="5124" width="17.42578125" customWidth="1"/>
    <col min="5125" max="5125" width="17.140625" customWidth="1"/>
    <col min="5377" max="5377" width="39.85546875" customWidth="1"/>
    <col min="5378" max="5378" width="23.140625" customWidth="1"/>
    <col min="5379" max="5379" width="16.85546875" customWidth="1"/>
    <col min="5380" max="5380" width="17.42578125" customWidth="1"/>
    <col min="5381" max="5381" width="17.140625" customWidth="1"/>
    <col min="5633" max="5633" width="39.85546875" customWidth="1"/>
    <col min="5634" max="5634" width="23.140625" customWidth="1"/>
    <col min="5635" max="5635" width="16.85546875" customWidth="1"/>
    <col min="5636" max="5636" width="17.42578125" customWidth="1"/>
    <col min="5637" max="5637" width="17.140625" customWidth="1"/>
    <col min="5889" max="5889" width="39.85546875" customWidth="1"/>
    <col min="5890" max="5890" width="23.140625" customWidth="1"/>
    <col min="5891" max="5891" width="16.85546875" customWidth="1"/>
    <col min="5892" max="5892" width="17.42578125" customWidth="1"/>
    <col min="5893" max="5893" width="17.140625" customWidth="1"/>
    <col min="6145" max="6145" width="39.85546875" customWidth="1"/>
    <col min="6146" max="6146" width="23.140625" customWidth="1"/>
    <col min="6147" max="6147" width="16.85546875" customWidth="1"/>
    <col min="6148" max="6148" width="17.42578125" customWidth="1"/>
    <col min="6149" max="6149" width="17.140625" customWidth="1"/>
    <col min="6401" max="6401" width="39.85546875" customWidth="1"/>
    <col min="6402" max="6402" width="23.140625" customWidth="1"/>
    <col min="6403" max="6403" width="16.85546875" customWidth="1"/>
    <col min="6404" max="6404" width="17.42578125" customWidth="1"/>
    <col min="6405" max="6405" width="17.140625" customWidth="1"/>
    <col min="6657" max="6657" width="39.85546875" customWidth="1"/>
    <col min="6658" max="6658" width="23.140625" customWidth="1"/>
    <col min="6659" max="6659" width="16.85546875" customWidth="1"/>
    <col min="6660" max="6660" width="17.42578125" customWidth="1"/>
    <col min="6661" max="6661" width="17.140625" customWidth="1"/>
    <col min="6913" max="6913" width="39.85546875" customWidth="1"/>
    <col min="6914" max="6914" width="23.140625" customWidth="1"/>
    <col min="6915" max="6915" width="16.85546875" customWidth="1"/>
    <col min="6916" max="6916" width="17.42578125" customWidth="1"/>
    <col min="6917" max="6917" width="17.140625" customWidth="1"/>
    <col min="7169" max="7169" width="39.85546875" customWidth="1"/>
    <col min="7170" max="7170" width="23.140625" customWidth="1"/>
    <col min="7171" max="7171" width="16.85546875" customWidth="1"/>
    <col min="7172" max="7172" width="17.42578125" customWidth="1"/>
    <col min="7173" max="7173" width="17.140625" customWidth="1"/>
    <col min="7425" max="7425" width="39.85546875" customWidth="1"/>
    <col min="7426" max="7426" width="23.140625" customWidth="1"/>
    <col min="7427" max="7427" width="16.85546875" customWidth="1"/>
    <col min="7428" max="7428" width="17.42578125" customWidth="1"/>
    <col min="7429" max="7429" width="17.140625" customWidth="1"/>
    <col min="7681" max="7681" width="39.85546875" customWidth="1"/>
    <col min="7682" max="7682" width="23.140625" customWidth="1"/>
    <col min="7683" max="7683" width="16.85546875" customWidth="1"/>
    <col min="7684" max="7684" width="17.42578125" customWidth="1"/>
    <col min="7685" max="7685" width="17.140625" customWidth="1"/>
    <col min="7937" max="7937" width="39.85546875" customWidth="1"/>
    <col min="7938" max="7938" width="23.140625" customWidth="1"/>
    <col min="7939" max="7939" width="16.85546875" customWidth="1"/>
    <col min="7940" max="7940" width="17.42578125" customWidth="1"/>
    <col min="7941" max="7941" width="17.140625" customWidth="1"/>
    <col min="8193" max="8193" width="39.85546875" customWidth="1"/>
    <col min="8194" max="8194" width="23.140625" customWidth="1"/>
    <col min="8195" max="8195" width="16.85546875" customWidth="1"/>
    <col min="8196" max="8196" width="17.42578125" customWidth="1"/>
    <col min="8197" max="8197" width="17.140625" customWidth="1"/>
    <col min="8449" max="8449" width="39.85546875" customWidth="1"/>
    <col min="8450" max="8450" width="23.140625" customWidth="1"/>
    <col min="8451" max="8451" width="16.85546875" customWidth="1"/>
    <col min="8452" max="8452" width="17.42578125" customWidth="1"/>
    <col min="8453" max="8453" width="17.140625" customWidth="1"/>
    <col min="8705" max="8705" width="39.85546875" customWidth="1"/>
    <col min="8706" max="8706" width="23.140625" customWidth="1"/>
    <col min="8707" max="8707" width="16.85546875" customWidth="1"/>
    <col min="8708" max="8708" width="17.42578125" customWidth="1"/>
    <col min="8709" max="8709" width="17.140625" customWidth="1"/>
    <col min="8961" max="8961" width="39.85546875" customWidth="1"/>
    <col min="8962" max="8962" width="23.140625" customWidth="1"/>
    <col min="8963" max="8963" width="16.85546875" customWidth="1"/>
    <col min="8964" max="8964" width="17.42578125" customWidth="1"/>
    <col min="8965" max="8965" width="17.140625" customWidth="1"/>
    <col min="9217" max="9217" width="39.85546875" customWidth="1"/>
    <col min="9218" max="9218" width="23.140625" customWidth="1"/>
    <col min="9219" max="9219" width="16.85546875" customWidth="1"/>
    <col min="9220" max="9220" width="17.42578125" customWidth="1"/>
    <col min="9221" max="9221" width="17.140625" customWidth="1"/>
    <col min="9473" max="9473" width="39.85546875" customWidth="1"/>
    <col min="9474" max="9474" width="23.140625" customWidth="1"/>
    <col min="9475" max="9475" width="16.85546875" customWidth="1"/>
    <col min="9476" max="9476" width="17.42578125" customWidth="1"/>
    <col min="9477" max="9477" width="17.140625" customWidth="1"/>
    <col min="9729" max="9729" width="39.85546875" customWidth="1"/>
    <col min="9730" max="9730" width="23.140625" customWidth="1"/>
    <col min="9731" max="9731" width="16.85546875" customWidth="1"/>
    <col min="9732" max="9732" width="17.42578125" customWidth="1"/>
    <col min="9733" max="9733" width="17.140625" customWidth="1"/>
    <col min="9985" max="9985" width="39.85546875" customWidth="1"/>
    <col min="9986" max="9986" width="23.140625" customWidth="1"/>
    <col min="9987" max="9987" width="16.85546875" customWidth="1"/>
    <col min="9988" max="9988" width="17.42578125" customWidth="1"/>
    <col min="9989" max="9989" width="17.140625" customWidth="1"/>
    <col min="10241" max="10241" width="39.85546875" customWidth="1"/>
    <col min="10242" max="10242" width="23.140625" customWidth="1"/>
    <col min="10243" max="10243" width="16.85546875" customWidth="1"/>
    <col min="10244" max="10244" width="17.42578125" customWidth="1"/>
    <col min="10245" max="10245" width="17.140625" customWidth="1"/>
    <col min="10497" max="10497" width="39.85546875" customWidth="1"/>
    <col min="10498" max="10498" width="23.140625" customWidth="1"/>
    <col min="10499" max="10499" width="16.85546875" customWidth="1"/>
    <col min="10500" max="10500" width="17.42578125" customWidth="1"/>
    <col min="10501" max="10501" width="17.140625" customWidth="1"/>
    <col min="10753" max="10753" width="39.85546875" customWidth="1"/>
    <col min="10754" max="10754" width="23.140625" customWidth="1"/>
    <col min="10755" max="10755" width="16.85546875" customWidth="1"/>
    <col min="10756" max="10756" width="17.42578125" customWidth="1"/>
    <col min="10757" max="10757" width="17.140625" customWidth="1"/>
    <col min="11009" max="11009" width="39.85546875" customWidth="1"/>
    <col min="11010" max="11010" width="23.140625" customWidth="1"/>
    <col min="11011" max="11011" width="16.85546875" customWidth="1"/>
    <col min="11012" max="11012" width="17.42578125" customWidth="1"/>
    <col min="11013" max="11013" width="17.140625" customWidth="1"/>
    <col min="11265" max="11265" width="39.85546875" customWidth="1"/>
    <col min="11266" max="11266" width="23.140625" customWidth="1"/>
    <col min="11267" max="11267" width="16.85546875" customWidth="1"/>
    <col min="11268" max="11268" width="17.42578125" customWidth="1"/>
    <col min="11269" max="11269" width="17.140625" customWidth="1"/>
    <col min="11521" max="11521" width="39.85546875" customWidth="1"/>
    <col min="11522" max="11522" width="23.140625" customWidth="1"/>
    <col min="11523" max="11523" width="16.85546875" customWidth="1"/>
    <col min="11524" max="11524" width="17.42578125" customWidth="1"/>
    <col min="11525" max="11525" width="17.140625" customWidth="1"/>
    <col min="11777" max="11777" width="39.85546875" customWidth="1"/>
    <col min="11778" max="11778" width="23.140625" customWidth="1"/>
    <col min="11779" max="11779" width="16.85546875" customWidth="1"/>
    <col min="11780" max="11780" width="17.42578125" customWidth="1"/>
    <col min="11781" max="11781" width="17.140625" customWidth="1"/>
    <col min="12033" max="12033" width="39.85546875" customWidth="1"/>
    <col min="12034" max="12034" width="23.140625" customWidth="1"/>
    <col min="12035" max="12035" width="16.85546875" customWidth="1"/>
    <col min="12036" max="12036" width="17.42578125" customWidth="1"/>
    <col min="12037" max="12037" width="17.140625" customWidth="1"/>
    <col min="12289" max="12289" width="39.85546875" customWidth="1"/>
    <col min="12290" max="12290" width="23.140625" customWidth="1"/>
    <col min="12291" max="12291" width="16.85546875" customWidth="1"/>
    <col min="12292" max="12292" width="17.42578125" customWidth="1"/>
    <col min="12293" max="12293" width="17.140625" customWidth="1"/>
    <col min="12545" max="12545" width="39.85546875" customWidth="1"/>
    <col min="12546" max="12546" width="23.140625" customWidth="1"/>
    <col min="12547" max="12547" width="16.85546875" customWidth="1"/>
    <col min="12548" max="12548" width="17.42578125" customWidth="1"/>
    <col min="12549" max="12549" width="17.140625" customWidth="1"/>
    <col min="12801" max="12801" width="39.85546875" customWidth="1"/>
    <col min="12802" max="12802" width="23.140625" customWidth="1"/>
    <col min="12803" max="12803" width="16.85546875" customWidth="1"/>
    <col min="12804" max="12804" width="17.42578125" customWidth="1"/>
    <col min="12805" max="12805" width="17.140625" customWidth="1"/>
    <col min="13057" max="13057" width="39.85546875" customWidth="1"/>
    <col min="13058" max="13058" width="23.140625" customWidth="1"/>
    <col min="13059" max="13059" width="16.85546875" customWidth="1"/>
    <col min="13060" max="13060" width="17.42578125" customWidth="1"/>
    <col min="13061" max="13061" width="17.140625" customWidth="1"/>
    <col min="13313" max="13313" width="39.85546875" customWidth="1"/>
    <col min="13314" max="13314" width="23.140625" customWidth="1"/>
    <col min="13315" max="13315" width="16.85546875" customWidth="1"/>
    <col min="13316" max="13316" width="17.42578125" customWidth="1"/>
    <col min="13317" max="13317" width="17.140625" customWidth="1"/>
    <col min="13569" max="13569" width="39.85546875" customWidth="1"/>
    <col min="13570" max="13570" width="23.140625" customWidth="1"/>
    <col min="13571" max="13571" width="16.85546875" customWidth="1"/>
    <col min="13572" max="13572" width="17.42578125" customWidth="1"/>
    <col min="13573" max="13573" width="17.140625" customWidth="1"/>
    <col min="13825" max="13825" width="39.85546875" customWidth="1"/>
    <col min="13826" max="13826" width="23.140625" customWidth="1"/>
    <col min="13827" max="13827" width="16.85546875" customWidth="1"/>
    <col min="13828" max="13828" width="17.42578125" customWidth="1"/>
    <col min="13829" max="13829" width="17.140625" customWidth="1"/>
    <col min="14081" max="14081" width="39.85546875" customWidth="1"/>
    <col min="14082" max="14082" width="23.140625" customWidth="1"/>
    <col min="14083" max="14083" width="16.85546875" customWidth="1"/>
    <col min="14084" max="14084" width="17.42578125" customWidth="1"/>
    <col min="14085" max="14085" width="17.140625" customWidth="1"/>
    <col min="14337" max="14337" width="39.85546875" customWidth="1"/>
    <col min="14338" max="14338" width="23.140625" customWidth="1"/>
    <col min="14339" max="14339" width="16.85546875" customWidth="1"/>
    <col min="14340" max="14340" width="17.42578125" customWidth="1"/>
    <col min="14341" max="14341" width="17.140625" customWidth="1"/>
    <col min="14593" max="14593" width="39.85546875" customWidth="1"/>
    <col min="14594" max="14594" width="23.140625" customWidth="1"/>
    <col min="14595" max="14595" width="16.85546875" customWidth="1"/>
    <col min="14596" max="14596" width="17.42578125" customWidth="1"/>
    <col min="14597" max="14597" width="17.140625" customWidth="1"/>
    <col min="14849" max="14849" width="39.85546875" customWidth="1"/>
    <col min="14850" max="14850" width="23.140625" customWidth="1"/>
    <col min="14851" max="14851" width="16.85546875" customWidth="1"/>
    <col min="14852" max="14852" width="17.42578125" customWidth="1"/>
    <col min="14853" max="14853" width="17.140625" customWidth="1"/>
    <col min="15105" max="15105" width="39.85546875" customWidth="1"/>
    <col min="15106" max="15106" width="23.140625" customWidth="1"/>
    <col min="15107" max="15107" width="16.85546875" customWidth="1"/>
    <col min="15108" max="15108" width="17.42578125" customWidth="1"/>
    <col min="15109" max="15109" width="17.140625" customWidth="1"/>
    <col min="15361" max="15361" width="39.85546875" customWidth="1"/>
    <col min="15362" max="15362" width="23.140625" customWidth="1"/>
    <col min="15363" max="15363" width="16.85546875" customWidth="1"/>
    <col min="15364" max="15364" width="17.42578125" customWidth="1"/>
    <col min="15365" max="15365" width="17.140625" customWidth="1"/>
    <col min="15617" max="15617" width="39.85546875" customWidth="1"/>
    <col min="15618" max="15618" width="23.140625" customWidth="1"/>
    <col min="15619" max="15619" width="16.85546875" customWidth="1"/>
    <col min="15620" max="15620" width="17.42578125" customWidth="1"/>
    <col min="15621" max="15621" width="17.140625" customWidth="1"/>
    <col min="15873" max="15873" width="39.85546875" customWidth="1"/>
    <col min="15874" max="15874" width="23.140625" customWidth="1"/>
    <col min="15875" max="15875" width="16.85546875" customWidth="1"/>
    <col min="15876" max="15876" width="17.42578125" customWidth="1"/>
    <col min="15877" max="15877" width="17.140625" customWidth="1"/>
    <col min="16129" max="16129" width="39.85546875" customWidth="1"/>
    <col min="16130" max="16130" width="23.140625" customWidth="1"/>
    <col min="16131" max="16131" width="16.85546875" customWidth="1"/>
    <col min="16132" max="16132" width="17.42578125" customWidth="1"/>
    <col min="16133" max="16133" width="17.140625" customWidth="1"/>
  </cols>
  <sheetData>
    <row r="1" spans="1:8" s="7" customFormat="1" ht="18.75" x14ac:dyDescent="0.3">
      <c r="A1" s="6" t="s">
        <v>211</v>
      </c>
    </row>
    <row r="2" spans="1:8" x14ac:dyDescent="0.25">
      <c r="A2" s="39" t="s">
        <v>215</v>
      </c>
      <c r="B2" s="32"/>
    </row>
    <row r="3" spans="1:8" x14ac:dyDescent="0.25">
      <c r="A3" s="39"/>
      <c r="B3" s="32"/>
    </row>
    <row r="4" spans="1:8" x14ac:dyDescent="0.25">
      <c r="A4" s="4" t="s">
        <v>34</v>
      </c>
      <c r="B4" s="33" t="s">
        <v>176</v>
      </c>
      <c r="C4" s="33"/>
      <c r="D4" s="33"/>
      <c r="E4" s="33"/>
      <c r="F4" s="33"/>
      <c r="G4" s="33"/>
      <c r="H4" s="33"/>
    </row>
    <row r="5" spans="1:8" x14ac:dyDescent="0.25">
      <c r="A5" s="4"/>
      <c r="B5" t="s">
        <v>163</v>
      </c>
    </row>
    <row r="6" spans="1:8" x14ac:dyDescent="0.25">
      <c r="A6" s="4"/>
    </row>
    <row r="7" spans="1:8" x14ac:dyDescent="0.25">
      <c r="B7" s="31"/>
    </row>
    <row r="8" spans="1:8" x14ac:dyDescent="0.25">
      <c r="A8" s="4" t="s">
        <v>148</v>
      </c>
      <c r="B8" s="31" t="s">
        <v>79</v>
      </c>
      <c r="C8" s="72">
        <v>12</v>
      </c>
      <c r="E8" s="40" t="s">
        <v>110</v>
      </c>
      <c r="F8" s="33"/>
      <c r="G8" s="33"/>
      <c r="H8" s="33"/>
    </row>
    <row r="9" spans="1:8" x14ac:dyDescent="0.25">
      <c r="B9" s="31" t="s">
        <v>80</v>
      </c>
      <c r="C9">
        <f>1/(1000000*C8)</f>
        <v>8.3333333333333338E-8</v>
      </c>
    </row>
    <row r="10" spans="1:8" x14ac:dyDescent="0.25">
      <c r="B10" s="31"/>
    </row>
    <row r="11" spans="1:8" x14ac:dyDescent="0.25">
      <c r="A11" s="4" t="s">
        <v>111</v>
      </c>
      <c r="B11" s="31" t="s">
        <v>81</v>
      </c>
      <c r="C11" s="72">
        <v>24</v>
      </c>
    </row>
    <row r="12" spans="1:8" x14ac:dyDescent="0.25">
      <c r="A12" s="4" t="s">
        <v>235</v>
      </c>
      <c r="B12" s="31" t="s">
        <v>182</v>
      </c>
      <c r="C12" s="72">
        <v>24</v>
      </c>
    </row>
    <row r="13" spans="1:8" x14ac:dyDescent="0.25">
      <c r="B13" s="31"/>
      <c r="C13" s="4" t="s">
        <v>181</v>
      </c>
      <c r="D13" s="51"/>
    </row>
    <row r="14" spans="1:8" x14ac:dyDescent="0.25">
      <c r="A14" s="4" t="s">
        <v>112</v>
      </c>
      <c r="B14" s="31" t="s">
        <v>85</v>
      </c>
      <c r="C14" s="97">
        <f>1.41*C15</f>
        <v>3.9479999999999995</v>
      </c>
      <c r="D14" s="47"/>
      <c r="E14" t="s">
        <v>113</v>
      </c>
    </row>
    <row r="15" spans="1:8" x14ac:dyDescent="0.25">
      <c r="B15" s="31" t="s">
        <v>114</v>
      </c>
      <c r="C15" s="90">
        <v>2.8</v>
      </c>
      <c r="D15" s="41"/>
      <c r="E15" t="s">
        <v>201</v>
      </c>
    </row>
    <row r="16" spans="1:8" x14ac:dyDescent="0.25">
      <c r="A16" s="4" t="s">
        <v>207</v>
      </c>
      <c r="B16" s="31" t="s">
        <v>208</v>
      </c>
      <c r="C16" s="72">
        <v>1</v>
      </c>
      <c r="D16" s="41"/>
      <c r="E16" t="s">
        <v>212</v>
      </c>
    </row>
    <row r="17" spans="1:7" x14ac:dyDescent="0.25">
      <c r="B17" s="31"/>
      <c r="C17" s="41"/>
      <c r="D17" s="41"/>
    </row>
    <row r="18" spans="1:7" x14ac:dyDescent="0.25">
      <c r="A18" s="4" t="s">
        <v>115</v>
      </c>
      <c r="B18" s="31" t="s">
        <v>88</v>
      </c>
      <c r="C18" s="72">
        <v>4</v>
      </c>
      <c r="D18" s="47"/>
    </row>
    <row r="19" spans="1:7" x14ac:dyDescent="0.25">
      <c r="B19" s="31" t="s">
        <v>89</v>
      </c>
      <c r="C19" s="85">
        <f>(12+32*C18)*C9</f>
        <v>1.1666666666666668E-5</v>
      </c>
      <c r="D19" s="47" t="s">
        <v>214</v>
      </c>
    </row>
    <row r="20" spans="1:7" ht="30" x14ac:dyDescent="0.25">
      <c r="A20" s="42" t="s">
        <v>210</v>
      </c>
      <c r="B20" s="93" t="s">
        <v>116</v>
      </c>
      <c r="C20" s="94">
        <f>1/((2+4*C21)*C19)/1000</f>
        <v>29.220779220779217</v>
      </c>
      <c r="D20" s="41"/>
      <c r="E20" t="s">
        <v>117</v>
      </c>
    </row>
    <row r="21" spans="1:7" ht="30" x14ac:dyDescent="0.25">
      <c r="A21" s="42" t="s">
        <v>209</v>
      </c>
      <c r="B21" s="50" t="s">
        <v>213</v>
      </c>
      <c r="C21" s="98">
        <f>MIN(MAX(0.2,2*(C16*C15)/$C11),0.9)</f>
        <v>0.23333333333333331</v>
      </c>
      <c r="D21" s="41"/>
      <c r="E21" t="s">
        <v>118</v>
      </c>
    </row>
    <row r="22" spans="1:7" x14ac:dyDescent="0.25">
      <c r="B22" s="31"/>
      <c r="C22" s="41"/>
    </row>
    <row r="23" spans="1:7" x14ac:dyDescent="0.25">
      <c r="B23" s="31"/>
      <c r="C23" s="53" t="s">
        <v>180</v>
      </c>
      <c r="D23" s="51"/>
      <c r="E23" s="51"/>
    </row>
    <row r="24" spans="1:7" x14ac:dyDescent="0.25">
      <c r="A24" s="4" t="s">
        <v>177</v>
      </c>
      <c r="B24" s="31"/>
      <c r="C24" s="4"/>
      <c r="D24" s="4"/>
      <c r="E24" s="4"/>
    </row>
    <row r="25" spans="1:7" x14ac:dyDescent="0.25">
      <c r="A25" t="s">
        <v>119</v>
      </c>
      <c r="B25" s="31" t="s">
        <v>120</v>
      </c>
      <c r="C25" s="101">
        <v>0.02</v>
      </c>
      <c r="D25" t="s">
        <v>231</v>
      </c>
      <c r="E25" s="43"/>
    </row>
    <row r="26" spans="1:7" x14ac:dyDescent="0.25">
      <c r="A26" s="37" t="s">
        <v>121</v>
      </c>
      <c r="B26" s="31" t="s">
        <v>122</v>
      </c>
      <c r="C26" s="102">
        <f>C25</f>
        <v>0.02</v>
      </c>
      <c r="D26" t="s">
        <v>232</v>
      </c>
      <c r="E26" s="43"/>
    </row>
    <row r="27" spans="1:7" x14ac:dyDescent="0.25">
      <c r="B27" s="31"/>
      <c r="E27" s="43"/>
    </row>
    <row r="28" spans="1:7" x14ac:dyDescent="0.25">
      <c r="A28" t="s">
        <v>200</v>
      </c>
      <c r="B28" s="31" t="s">
        <v>233</v>
      </c>
      <c r="C28" s="91">
        <v>65</v>
      </c>
      <c r="D28" s="44"/>
      <c r="E28" s="47"/>
      <c r="G28" t="s">
        <v>238</v>
      </c>
    </row>
    <row r="29" spans="1:7" x14ac:dyDescent="0.25">
      <c r="B29" s="31" t="s">
        <v>123</v>
      </c>
      <c r="C29" s="35">
        <f>C25*(1+(0.55*(C28-25)/100))</f>
        <v>2.4400000000000002E-2</v>
      </c>
      <c r="D29" s="3"/>
      <c r="E29" s="35"/>
    </row>
    <row r="30" spans="1:7" x14ac:dyDescent="0.25">
      <c r="B30" s="31" t="s">
        <v>124</v>
      </c>
      <c r="C30" s="35">
        <f>C26*(1+(0.55*(C28-25)/100))</f>
        <v>2.4400000000000002E-2</v>
      </c>
      <c r="D30" s="3"/>
      <c r="E30" s="35"/>
    </row>
    <row r="31" spans="1:7" x14ac:dyDescent="0.25">
      <c r="B31" s="20"/>
      <c r="C31" s="3"/>
      <c r="D31" s="3"/>
      <c r="E31" s="35"/>
    </row>
    <row r="32" spans="1:7" x14ac:dyDescent="0.25">
      <c r="A32" t="s">
        <v>125</v>
      </c>
      <c r="B32" s="31" t="s">
        <v>126</v>
      </c>
      <c r="C32" s="100">
        <v>35</v>
      </c>
      <c r="D32" s="38"/>
      <c r="E32" s="44"/>
      <c r="G32" t="s">
        <v>127</v>
      </c>
    </row>
    <row r="33" spans="1:7" x14ac:dyDescent="0.25">
      <c r="A33" t="s">
        <v>128</v>
      </c>
      <c r="B33" s="31" t="s">
        <v>129</v>
      </c>
      <c r="C33" s="38">
        <f>C32</f>
        <v>35</v>
      </c>
      <c r="D33" s="38"/>
      <c r="E33" s="44"/>
    </row>
    <row r="34" spans="1:7" x14ac:dyDescent="0.25">
      <c r="B34" s="31" t="s">
        <v>130</v>
      </c>
      <c r="C34" s="100">
        <v>50</v>
      </c>
      <c r="D34" s="38" t="s">
        <v>234</v>
      </c>
      <c r="E34" s="38"/>
    </row>
    <row r="35" spans="1:7" x14ac:dyDescent="0.25">
      <c r="B35" s="31" t="s">
        <v>131</v>
      </c>
      <c r="C35" s="38">
        <f>C34</f>
        <v>50</v>
      </c>
      <c r="D35" s="38"/>
      <c r="E35" s="38"/>
    </row>
    <row r="36" spans="1:7" x14ac:dyDescent="0.25">
      <c r="B36" s="31"/>
      <c r="C36" s="38"/>
      <c r="D36" s="38"/>
      <c r="E36" s="38"/>
    </row>
    <row r="37" spans="1:7" x14ac:dyDescent="0.25">
      <c r="A37" s="60" t="s">
        <v>132</v>
      </c>
      <c r="B37" s="31" t="s">
        <v>133</v>
      </c>
      <c r="C37" s="3">
        <f>C29*($C$15^2)*$C$21</f>
        <v>4.463573333333333E-2</v>
      </c>
      <c r="D37" s="3"/>
      <c r="E37" s="3"/>
    </row>
    <row r="38" spans="1:7" x14ac:dyDescent="0.25">
      <c r="A38" s="15" t="s">
        <v>134</v>
      </c>
      <c r="B38" s="31" t="s">
        <v>135</v>
      </c>
      <c r="C38" s="35">
        <f>$C$20*1000*((C34+C33)/1000000000)*$C$11*$C$15*2/2</f>
        <v>0.16690909090909087</v>
      </c>
      <c r="D38" s="35"/>
      <c r="E38" s="35"/>
    </row>
    <row r="39" spans="1:7" x14ac:dyDescent="0.25">
      <c r="A39" s="47" t="s">
        <v>136</v>
      </c>
      <c r="B39" s="20" t="s">
        <v>137</v>
      </c>
      <c r="C39" s="52">
        <f>C37+C38</f>
        <v>0.21154482424242421</v>
      </c>
      <c r="D39" s="52"/>
      <c r="E39" s="52"/>
      <c r="G39" s="45"/>
    </row>
    <row r="40" spans="1:7" x14ac:dyDescent="0.25">
      <c r="B40" s="31" t="s">
        <v>138</v>
      </c>
      <c r="C40" s="3">
        <f>(1-$C$21+0.5*$C$21)*($C$15^2)*C30</f>
        <v>0.16897813333333334</v>
      </c>
      <c r="D40" s="3"/>
      <c r="E40" s="3"/>
    </row>
    <row r="41" spans="1:7" x14ac:dyDescent="0.25">
      <c r="B41" s="31" t="s">
        <v>139</v>
      </c>
      <c r="C41" s="35">
        <f>C20*1000*((C35+C32)/1000000000)*$C$11*C15*2/2</f>
        <v>0.16690909090909087</v>
      </c>
      <c r="D41" s="35"/>
      <c r="E41" s="35"/>
    </row>
    <row r="42" spans="1:7" x14ac:dyDescent="0.25">
      <c r="A42" s="47" t="s">
        <v>136</v>
      </c>
      <c r="B42" s="20" t="s">
        <v>140</v>
      </c>
      <c r="C42" s="52">
        <f>C40+C41</f>
        <v>0.33588722424242423</v>
      </c>
      <c r="D42" s="52"/>
      <c r="E42" s="52"/>
      <c r="G42" s="45"/>
    </row>
    <row r="43" spans="1:7" x14ac:dyDescent="0.25">
      <c r="A43" s="15"/>
      <c r="B43" s="20"/>
      <c r="C43" s="52"/>
      <c r="D43" s="52"/>
      <c r="E43" s="52"/>
    </row>
    <row r="44" spans="1:7" x14ac:dyDescent="0.25">
      <c r="A44" t="s">
        <v>141</v>
      </c>
      <c r="B44" s="20" t="s">
        <v>142</v>
      </c>
      <c r="C44" s="52">
        <f>2*C40+C41+2*C37+C38</f>
        <v>0.7610459151515151</v>
      </c>
      <c r="D44" s="52"/>
      <c r="E44" s="52"/>
    </row>
    <row r="45" spans="1:7" x14ac:dyDescent="0.25">
      <c r="A45" s="51" t="s">
        <v>158</v>
      </c>
      <c r="B45" s="20" t="s">
        <v>143</v>
      </c>
      <c r="C45" s="52">
        <f>2*C44</f>
        <v>1.5220918303030302</v>
      </c>
      <c r="D45" s="52"/>
      <c r="E45" s="52"/>
      <c r="G45" s="45"/>
    </row>
    <row r="46" spans="1:7" x14ac:dyDescent="0.25">
      <c r="A46" s="51" t="s">
        <v>159</v>
      </c>
      <c r="B46" s="31" t="s">
        <v>160</v>
      </c>
      <c r="C46" s="52">
        <f>C12*(0.0001*C20+0.003+C8*0.001)</f>
        <v>0.43012987012987014</v>
      </c>
      <c r="D46" s="52" t="s">
        <v>237</v>
      </c>
      <c r="E46" s="52"/>
      <c r="G46" s="45"/>
    </row>
    <row r="47" spans="1:7" x14ac:dyDescent="0.25">
      <c r="A47" s="51"/>
      <c r="B47" s="19"/>
      <c r="C47" s="9"/>
      <c r="D47" s="9"/>
      <c r="E47" s="9"/>
      <c r="G47" s="45"/>
    </row>
    <row r="48" spans="1:7" x14ac:dyDescent="0.25">
      <c r="A48" s="51" t="s">
        <v>161</v>
      </c>
      <c r="B48" s="19" t="s">
        <v>236</v>
      </c>
      <c r="C48" s="53">
        <f>C45+C46</f>
        <v>1.9522217004329003</v>
      </c>
      <c r="E48" s="61"/>
    </row>
    <row r="49" spans="1:7" x14ac:dyDescent="0.25">
      <c r="A49" s="51"/>
      <c r="B49" s="19"/>
      <c r="C49" s="9"/>
      <c r="E49" s="9"/>
    </row>
    <row r="51" spans="1:7" x14ac:dyDescent="0.25">
      <c r="A51" s="51" t="s">
        <v>164</v>
      </c>
      <c r="B51" s="31" t="s">
        <v>144</v>
      </c>
      <c r="C51" s="92">
        <v>0.05</v>
      </c>
      <c r="D51" s="62"/>
      <c r="E51" t="s">
        <v>202</v>
      </c>
    </row>
    <row r="52" spans="1:7" x14ac:dyDescent="0.25">
      <c r="B52" s="95" t="s">
        <v>204</v>
      </c>
      <c r="C52" s="96">
        <f>C$51*C$15^2*C$21</f>
        <v>9.1466666666666654E-2</v>
      </c>
      <c r="D52" s="61"/>
      <c r="E52" s="10" t="s">
        <v>203</v>
      </c>
      <c r="G52" s="45"/>
    </row>
    <row r="53" spans="1:7" x14ac:dyDescent="0.25">
      <c r="B53" s="95" t="s">
        <v>205</v>
      </c>
      <c r="C53" s="96">
        <f>C$51*C$15^2*0.7</f>
        <v>0.27439999999999998</v>
      </c>
      <c r="E53" s="10" t="s">
        <v>206</v>
      </c>
    </row>
    <row r="56" spans="1:7" x14ac:dyDescent="0.25">
      <c r="A56" s="14"/>
    </row>
    <row r="57" spans="1:7" x14ac:dyDescent="0.25">
      <c r="A57" s="14"/>
    </row>
    <row r="58" spans="1:7" x14ac:dyDescent="0.25">
      <c r="A58" s="14"/>
    </row>
    <row r="59" spans="1:7" x14ac:dyDescent="0.25">
      <c r="A59" s="14"/>
    </row>
    <row r="61" spans="1:7" x14ac:dyDescent="0.25">
      <c r="A61" s="14"/>
      <c r="B61" s="3"/>
    </row>
    <row r="62" spans="1:7" x14ac:dyDescent="0.25">
      <c r="A62" s="14"/>
      <c r="B62" s="3"/>
    </row>
    <row r="63" spans="1:7" x14ac:dyDescent="0.25">
      <c r="A63" s="14"/>
      <c r="B63" s="46"/>
    </row>
    <row r="64" spans="1:7" x14ac:dyDescent="0.25">
      <c r="A64" s="14"/>
      <c r="B64" s="3"/>
    </row>
    <row r="65" spans="1:2" x14ac:dyDescent="0.25">
      <c r="A65" s="14"/>
      <c r="B65" s="3"/>
    </row>
    <row r="66" spans="1:2" x14ac:dyDescent="0.25">
      <c r="A66" s="14"/>
      <c r="B66" s="3"/>
    </row>
    <row r="67" spans="1:2" x14ac:dyDescent="0.25">
      <c r="A67" s="14"/>
      <c r="B67" s="3"/>
    </row>
  </sheetData>
  <conditionalFormatting sqref="C46">
    <cfRule type="cellIs" dxfId="10" priority="1" operator="greaterThan">
      <formula>1</formula>
    </cfRule>
  </conditionalFormatting>
  <pageMargins left="0.7" right="0.7" top="0.78740157499999996" bottom="0.78740157499999996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F17" sqref="F17"/>
    </sheetView>
  </sheetViews>
  <sheetFormatPr defaultColWidth="11.42578125" defaultRowHeight="15" x14ac:dyDescent="0.25"/>
  <cols>
    <col min="1" max="1" width="21.28515625" customWidth="1"/>
    <col min="2" max="2" width="15.85546875" customWidth="1"/>
    <col min="3" max="3" width="15.140625" customWidth="1"/>
    <col min="4" max="4" width="39.85546875" customWidth="1"/>
  </cols>
  <sheetData>
    <row r="1" spans="1:6" x14ac:dyDescent="0.25">
      <c r="A1" t="s">
        <v>188</v>
      </c>
      <c r="B1">
        <v>330</v>
      </c>
      <c r="C1" t="s">
        <v>189</v>
      </c>
    </row>
    <row r="4" spans="1:6" x14ac:dyDescent="0.25">
      <c r="A4" t="s">
        <v>230</v>
      </c>
    </row>
    <row r="5" spans="1:6" s="4" customFormat="1" x14ac:dyDescent="0.25">
      <c r="A5" s="4" t="s">
        <v>191</v>
      </c>
      <c r="B5" s="4" t="s">
        <v>192</v>
      </c>
      <c r="C5" s="4" t="s">
        <v>193</v>
      </c>
      <c r="D5" s="4" t="s">
        <v>195</v>
      </c>
      <c r="E5" t="s">
        <v>190</v>
      </c>
      <c r="F5"/>
    </row>
    <row r="6" spans="1:6" x14ac:dyDescent="0.25">
      <c r="A6" s="99">
        <v>0.22</v>
      </c>
      <c r="B6" s="3">
        <f>$B$1/(A6)/1000</f>
        <v>1.5</v>
      </c>
      <c r="C6" s="3">
        <f>B6/SQRT(2)</f>
        <v>1.0606601717798212</v>
      </c>
      <c r="D6" s="3">
        <f>A6*C6*C6</f>
        <v>0.24749999999999994</v>
      </c>
      <c r="F6" t="s">
        <v>194</v>
      </c>
    </row>
    <row r="7" spans="1:6" x14ac:dyDescent="0.25">
      <c r="A7" s="99">
        <v>0.15</v>
      </c>
      <c r="B7" s="3">
        <f>$B$1/(A7)/1000</f>
        <v>2.2000000000000002</v>
      </c>
      <c r="C7" s="3">
        <f t="shared" ref="C7:C13" si="0">B7/SQRT(2)</f>
        <v>1.5556349186104046</v>
      </c>
      <c r="D7" s="3">
        <f t="shared" ref="D7:D13" si="1">A7*C7*C7</f>
        <v>0.36300000000000004</v>
      </c>
    </row>
    <row r="8" spans="1:6" x14ac:dyDescent="0.25">
      <c r="A8" s="99">
        <v>0.12</v>
      </c>
      <c r="B8" s="3">
        <f>$B$1/(A8)/1000</f>
        <v>2.75</v>
      </c>
      <c r="C8" s="3">
        <f t="shared" si="0"/>
        <v>1.9445436482630056</v>
      </c>
      <c r="D8" s="3">
        <f t="shared" si="1"/>
        <v>0.45374999999999993</v>
      </c>
      <c r="F8" t="s">
        <v>241</v>
      </c>
    </row>
    <row r="9" spans="1:6" x14ac:dyDescent="0.25">
      <c r="A9" s="99">
        <v>0.1</v>
      </c>
      <c r="B9" s="3">
        <f>$B$1/(A9)/1000</f>
        <v>3.3</v>
      </c>
      <c r="C9" s="3">
        <f t="shared" si="0"/>
        <v>2.3334523779156067</v>
      </c>
      <c r="D9" s="3">
        <f t="shared" si="1"/>
        <v>0.54449999999999998</v>
      </c>
    </row>
    <row r="10" spans="1:6" x14ac:dyDescent="0.25">
      <c r="A10" s="99">
        <v>7.4999999999999997E-2</v>
      </c>
      <c r="B10" s="3">
        <f t="shared" ref="B10:B14" si="2">$B$1/(A10)/1000</f>
        <v>4.4000000000000004</v>
      </c>
      <c r="C10" s="3">
        <f t="shared" si="0"/>
        <v>3.1112698372208092</v>
      </c>
      <c r="D10" s="3">
        <f t="shared" si="1"/>
        <v>0.72600000000000009</v>
      </c>
    </row>
    <row r="11" spans="1:6" x14ac:dyDescent="0.25">
      <c r="A11" s="99">
        <v>6.6000000000000003E-2</v>
      </c>
      <c r="B11" s="3">
        <f t="shared" si="2"/>
        <v>5</v>
      </c>
      <c r="C11" s="3">
        <f t="shared" si="0"/>
        <v>3.5355339059327373</v>
      </c>
      <c r="D11" s="3">
        <f t="shared" si="1"/>
        <v>0.82499999999999984</v>
      </c>
    </row>
    <row r="12" spans="1:6" x14ac:dyDescent="0.25">
      <c r="A12" s="99">
        <v>0.05</v>
      </c>
      <c r="B12" s="3">
        <f t="shared" si="2"/>
        <v>6.6</v>
      </c>
      <c r="C12" s="3">
        <f t="shared" si="0"/>
        <v>4.6669047558312133</v>
      </c>
      <c r="D12" s="3">
        <f t="shared" si="1"/>
        <v>1.089</v>
      </c>
    </row>
    <row r="13" spans="1:6" x14ac:dyDescent="0.25">
      <c r="A13" s="99">
        <v>3.3000000000000002E-2</v>
      </c>
      <c r="B13" s="3">
        <f t="shared" si="2"/>
        <v>10</v>
      </c>
      <c r="C13" s="3">
        <f t="shared" si="0"/>
        <v>7.0710678118654746</v>
      </c>
      <c r="D13" s="3">
        <f t="shared" si="1"/>
        <v>1.6499999999999997</v>
      </c>
      <c r="F13" t="s">
        <v>240</v>
      </c>
    </row>
    <row r="14" spans="1:6" x14ac:dyDescent="0.25">
      <c r="A14" s="99">
        <v>2.1999999999999999E-2</v>
      </c>
      <c r="B14" s="3">
        <f t="shared" si="2"/>
        <v>15</v>
      </c>
      <c r="C14" s="3">
        <f t="shared" ref="C14" si="3">B14/SQRT(2)</f>
        <v>10.606601717798211</v>
      </c>
      <c r="D14" s="3">
        <f t="shared" ref="D14" si="4">A14*C14*C14</f>
        <v>2.4749999999999992</v>
      </c>
    </row>
    <row r="15" spans="1:6" x14ac:dyDescent="0.25">
      <c r="B15" s="3"/>
      <c r="C15" s="3"/>
      <c r="D15" s="3"/>
    </row>
    <row r="16" spans="1:6" x14ac:dyDescent="0.25">
      <c r="B16" s="3"/>
      <c r="C16" s="3"/>
      <c r="D16" s="3"/>
    </row>
    <row r="17" spans="1:4" x14ac:dyDescent="0.25">
      <c r="B17" s="63"/>
      <c r="C17" s="63"/>
      <c r="D17" s="3"/>
    </row>
    <row r="18" spans="1:4" x14ac:dyDescent="0.25">
      <c r="D18" s="3"/>
    </row>
    <row r="19" spans="1:4" x14ac:dyDescent="0.25">
      <c r="D19" s="3"/>
    </row>
    <row r="20" spans="1:4" x14ac:dyDescent="0.25">
      <c r="D20" s="3"/>
    </row>
    <row r="21" spans="1:4" x14ac:dyDescent="0.25">
      <c r="A21" s="4"/>
      <c r="B21" s="4"/>
      <c r="C21" s="4"/>
      <c r="D21" s="9"/>
    </row>
    <row r="22" spans="1:4" x14ac:dyDescent="0.25">
      <c r="B22" s="3"/>
      <c r="C22" s="3"/>
      <c r="D22" s="3"/>
    </row>
    <row r="23" spans="1:4" x14ac:dyDescent="0.25">
      <c r="B23" s="3"/>
      <c r="C23" s="3"/>
      <c r="D23" s="3"/>
    </row>
    <row r="24" spans="1:4" x14ac:dyDescent="0.25">
      <c r="B24" s="3"/>
      <c r="C24" s="3"/>
      <c r="D24" s="3"/>
    </row>
    <row r="25" spans="1:4" x14ac:dyDescent="0.25">
      <c r="B25" s="3"/>
      <c r="C25" s="3"/>
      <c r="D25" s="3"/>
    </row>
    <row r="26" spans="1:4" x14ac:dyDescent="0.25">
      <c r="B26" s="3"/>
      <c r="C26" s="3"/>
      <c r="D26" s="3"/>
    </row>
    <row r="27" spans="1:4" x14ac:dyDescent="0.25">
      <c r="B27" s="3"/>
      <c r="C27" s="3"/>
      <c r="D27" s="3"/>
    </row>
    <row r="28" spans="1:4" x14ac:dyDescent="0.25">
      <c r="B28" s="3"/>
      <c r="C28" s="3"/>
      <c r="D28" s="3"/>
    </row>
    <row r="29" spans="1:4" x14ac:dyDescent="0.25">
      <c r="B29" s="3"/>
      <c r="C29" s="3"/>
      <c r="D29" s="3"/>
    </row>
    <row r="30" spans="1:4" x14ac:dyDescent="0.25">
      <c r="B30" s="3"/>
      <c r="C30" s="3"/>
      <c r="D30" s="3"/>
    </row>
    <row r="31" spans="1:4" x14ac:dyDescent="0.25">
      <c r="B31" s="3"/>
      <c r="C31" s="3"/>
      <c r="D31" s="3"/>
    </row>
    <row r="32" spans="1:4" x14ac:dyDescent="0.25">
      <c r="B32" s="3"/>
      <c r="C32" s="3"/>
      <c r="D32" s="3"/>
    </row>
    <row r="33" spans="2:4" x14ac:dyDescent="0.25">
      <c r="B33" s="64"/>
      <c r="C33" s="64"/>
      <c r="D33" s="3"/>
    </row>
    <row r="34" spans="2:4" x14ac:dyDescent="0.25">
      <c r="B34" s="3"/>
      <c r="C34" s="3"/>
      <c r="D34" s="3"/>
    </row>
    <row r="35" spans="2:4" x14ac:dyDescent="0.25">
      <c r="B35" s="3"/>
      <c r="C35" s="3"/>
      <c r="D35" s="3"/>
    </row>
    <row r="36" spans="2:4" x14ac:dyDescent="0.25">
      <c r="B36" s="3"/>
      <c r="C36" s="3"/>
      <c r="D36" s="3"/>
    </row>
    <row r="37" spans="2:4" x14ac:dyDescent="0.25">
      <c r="D37" s="3"/>
    </row>
    <row r="38" spans="2:4" x14ac:dyDescent="0.25">
      <c r="D38" s="3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8"/>
  <sheetViews>
    <sheetView topLeftCell="A55" workbookViewId="0">
      <selection activeCell="O23" sqref="O23"/>
    </sheetView>
  </sheetViews>
  <sheetFormatPr defaultColWidth="11.42578125" defaultRowHeight="15" x14ac:dyDescent="0.25"/>
  <cols>
    <col min="1" max="1" width="7.7109375" customWidth="1"/>
    <col min="2" max="2" width="36.28515625" customWidth="1"/>
    <col min="3" max="3" width="20.85546875" bestFit="1" customWidth="1"/>
    <col min="4" max="4" width="20.85546875" customWidth="1"/>
    <col min="5" max="5" width="28.7109375" customWidth="1"/>
    <col min="6" max="6" width="6.42578125" bestFit="1" customWidth="1"/>
    <col min="7" max="7" width="7.140625" customWidth="1"/>
    <col min="8" max="8" width="7.42578125" customWidth="1"/>
    <col min="9" max="9" width="7.28515625" customWidth="1"/>
    <col min="10" max="10" width="24.140625" customWidth="1"/>
    <col min="11" max="11" width="14.5703125" customWidth="1"/>
    <col min="12" max="12" width="15" bestFit="1" customWidth="1"/>
    <col min="15" max="15" width="13.42578125" bestFit="1" customWidth="1"/>
  </cols>
  <sheetData>
    <row r="1" spans="1:6" s="7" customFormat="1" ht="18.75" x14ac:dyDescent="0.3">
      <c r="A1" s="6" t="s">
        <v>38</v>
      </c>
    </row>
    <row r="2" spans="1:6" s="7" customFormat="1" ht="18.75" x14ac:dyDescent="0.3">
      <c r="A2" s="6"/>
    </row>
    <row r="3" spans="1:6" s="15" customFormat="1" x14ac:dyDescent="0.25">
      <c r="A3" s="4" t="s">
        <v>34</v>
      </c>
      <c r="B3" s="15" t="s">
        <v>74</v>
      </c>
    </row>
    <row r="4" spans="1:6" s="15" customFormat="1" x14ac:dyDescent="0.25">
      <c r="A4" s="4"/>
      <c r="B4" t="s">
        <v>75</v>
      </c>
    </row>
    <row r="5" spans="1:6" s="15" customFormat="1" x14ac:dyDescent="0.25">
      <c r="A5" s="4"/>
      <c r="B5" s="15" t="s">
        <v>76</v>
      </c>
    </row>
    <row r="6" spans="1:6" s="15" customFormat="1" x14ac:dyDescent="0.25">
      <c r="A6" s="4"/>
      <c r="B6" t="s">
        <v>39</v>
      </c>
    </row>
    <row r="7" spans="1:6" s="15" customFormat="1" x14ac:dyDescent="0.25">
      <c r="A7" s="4"/>
    </row>
    <row r="8" spans="1:6" s="15" customFormat="1" x14ac:dyDescent="0.25">
      <c r="A8" s="16" t="s">
        <v>40</v>
      </c>
      <c r="B8" s="4"/>
    </row>
    <row r="9" spans="1:6" s="15" customFormat="1" x14ac:dyDescent="0.25">
      <c r="A9" s="16"/>
      <c r="B9" s="17" t="s">
        <v>41</v>
      </c>
      <c r="E9" s="18" t="s">
        <v>42</v>
      </c>
    </row>
    <row r="10" spans="1:6" s="15" customFormat="1" x14ac:dyDescent="0.25">
      <c r="A10" s="4"/>
      <c r="B10" s="20" t="s">
        <v>44</v>
      </c>
      <c r="C10" s="16">
        <v>248</v>
      </c>
      <c r="E10" s="21" t="s">
        <v>45</v>
      </c>
      <c r="F10" s="15">
        <f>D25</f>
        <v>0</v>
      </c>
    </row>
    <row r="11" spans="1:6" s="15" customFormat="1" x14ac:dyDescent="0.25">
      <c r="A11" s="4"/>
      <c r="B11" s="22" t="s">
        <v>47</v>
      </c>
      <c r="C11" s="23">
        <f>248/MAX(B25:B280)-MIN(B25:B280)</f>
        <v>247.99809918395491</v>
      </c>
      <c r="E11" s="21" t="s">
        <v>48</v>
      </c>
      <c r="F11" s="15">
        <f>D281</f>
        <v>247</v>
      </c>
    </row>
    <row r="12" spans="1:6" s="15" customFormat="1" x14ac:dyDescent="0.25">
      <c r="A12" s="4"/>
      <c r="B12" s="20" t="s">
        <v>49</v>
      </c>
      <c r="C12" s="16">
        <v>-1</v>
      </c>
      <c r="E12" s="21" t="s">
        <v>50</v>
      </c>
      <c r="F12" s="12">
        <v>1</v>
      </c>
    </row>
    <row r="13" spans="1:6" s="15" customFormat="1" x14ac:dyDescent="0.25">
      <c r="A13" s="4"/>
      <c r="B13" s="22" t="s">
        <v>77</v>
      </c>
      <c r="C13" s="24">
        <f>0-MIN(B25:B280)*C10</f>
        <v>-0.76085327721556206</v>
      </c>
      <c r="E13" s="21" t="s">
        <v>51</v>
      </c>
      <c r="F13" s="12">
        <v>0</v>
      </c>
    </row>
    <row r="14" spans="1:6" s="15" customFormat="1" x14ac:dyDescent="0.25">
      <c r="A14" s="4"/>
      <c r="E14" s="21" t="s">
        <v>52</v>
      </c>
      <c r="F14" s="12">
        <v>0</v>
      </c>
    </row>
    <row r="15" spans="1:6" s="15" customFormat="1" x14ac:dyDescent="0.25">
      <c r="A15" s="4"/>
      <c r="E15" s="21" t="s">
        <v>53</v>
      </c>
      <c r="F15" s="12">
        <v>0</v>
      </c>
    </row>
    <row r="16" spans="1:6" s="15" customFormat="1" x14ac:dyDescent="0.25">
      <c r="A16" s="4"/>
      <c r="E16" s="21" t="s">
        <v>54</v>
      </c>
      <c r="F16" s="5">
        <v>152</v>
      </c>
    </row>
    <row r="17" spans="1:15" s="15" customFormat="1" x14ac:dyDescent="0.25">
      <c r="A17" s="4"/>
      <c r="E17" s="21" t="s">
        <v>55</v>
      </c>
      <c r="F17" s="5">
        <v>200</v>
      </c>
    </row>
    <row r="18" spans="1:15" s="15" customFormat="1" x14ac:dyDescent="0.25">
      <c r="A18" s="4"/>
      <c r="E18" s="21" t="s">
        <v>56</v>
      </c>
      <c r="F18" s="5">
        <v>220</v>
      </c>
    </row>
    <row r="19" spans="1:15" s="15" customFormat="1" x14ac:dyDescent="0.25">
      <c r="A19" s="4"/>
      <c r="E19" s="21"/>
      <c r="F19" s="21"/>
    </row>
    <row r="20" spans="1:15" s="15" customFormat="1" x14ac:dyDescent="0.25">
      <c r="A20" s="4"/>
      <c r="E20" s="17" t="s">
        <v>43</v>
      </c>
    </row>
    <row r="21" spans="1:15" s="15" customFormat="1" x14ac:dyDescent="0.25">
      <c r="A21" s="4"/>
      <c r="E21" s="20" t="s">
        <v>46</v>
      </c>
      <c r="F21" s="15">
        <f>SUM(M25:M280)</f>
        <v>0</v>
      </c>
    </row>
    <row r="22" spans="1:15" s="15" customFormat="1" x14ac:dyDescent="0.25">
      <c r="G22" s="25"/>
      <c r="I22" s="25"/>
      <c r="J22" s="26"/>
    </row>
    <row r="23" spans="1:15" x14ac:dyDescent="0.25">
      <c r="A23" s="4" t="s">
        <v>57</v>
      </c>
      <c r="B23" s="5"/>
      <c r="F23" s="4" t="s">
        <v>58</v>
      </c>
      <c r="G23" s="2"/>
      <c r="K23" s="18" t="s">
        <v>186</v>
      </c>
      <c r="L23" s="4" t="s">
        <v>59</v>
      </c>
      <c r="O23" s="4" t="s">
        <v>226</v>
      </c>
    </row>
    <row r="24" spans="1:15" x14ac:dyDescent="0.25">
      <c r="A24" t="s">
        <v>60</v>
      </c>
      <c r="B24" s="16" t="s">
        <v>61</v>
      </c>
      <c r="C24" t="s">
        <v>62</v>
      </c>
      <c r="D24" s="5" t="s">
        <v>63</v>
      </c>
      <c r="E24" t="s">
        <v>64</v>
      </c>
      <c r="F24" s="27" t="s">
        <v>65</v>
      </c>
      <c r="G24" s="28" t="s">
        <v>66</v>
      </c>
      <c r="H24" s="27" t="s">
        <v>67</v>
      </c>
      <c r="I24" s="27" t="s">
        <v>68</v>
      </c>
      <c r="J24" t="s">
        <v>69</v>
      </c>
      <c r="K24" s="21" t="s">
        <v>70</v>
      </c>
      <c r="L24" t="s">
        <v>71</v>
      </c>
      <c r="M24" t="s">
        <v>72</v>
      </c>
    </row>
    <row r="25" spans="1:15" x14ac:dyDescent="0.25">
      <c r="A25">
        <v>0</v>
      </c>
      <c r="B25">
        <f>SIN(2*PI()*A25/1024+PI()/1024)</f>
        <v>3.0679567629659761E-3</v>
      </c>
      <c r="C25">
        <f t="shared" ref="C25:C88" si="0">B25*$C$10</f>
        <v>0.76085327721556206</v>
      </c>
      <c r="D25">
        <f t="shared" ref="D25:D88" si="1">ROUND(C25+$C$12,0)</f>
        <v>0</v>
      </c>
      <c r="E25">
        <f>D26-D25</f>
        <v>1</v>
      </c>
      <c r="F25" s="27">
        <f>IF(A25&lt;$F$16,$F$12,0)</f>
        <v>1</v>
      </c>
      <c r="G25" s="27">
        <f>IF(AND(A25&gt;=$F$16, A25&lt;$F$17),$F$13,0)</f>
        <v>0</v>
      </c>
      <c r="H25" s="27">
        <f>IF(AND(A25&gt;=$F$17, A25&lt;$F$18),$F$14,0)</f>
        <v>0</v>
      </c>
      <c r="I25" s="27">
        <f>IF(A25&gt;=$F$18,$F$15,0)</f>
        <v>0</v>
      </c>
      <c r="J25">
        <f>F25+G25+H25+I25</f>
        <v>1</v>
      </c>
      <c r="K25">
        <f>IF(E25=J25,0,1)</f>
        <v>0</v>
      </c>
      <c r="L25">
        <f>F10</f>
        <v>0</v>
      </c>
      <c r="M25">
        <f>D25-L25</f>
        <v>0</v>
      </c>
      <c r="O25" s="3" t="str">
        <f>DEC2HEX(2^0*K25+2^1*K26+2^2*K27+2^3*K28+2^4*K29+2^5*K30+2^6*K31+2^7*K32+2^8*K33+2^9*K34+2^10*K35+2^11*K36+2^12*K37+2^13*K38+2^14*K39+2^15*K40+2^16*K41+2^17*K42+2^18*K43+2^19*K44+2^20*K45+2^21*K46+2^22*K47+2^23*K48+2^24*K49+2^25*K50+2^26*K51+2^27*K52+2^28*K53+2^29*K54+2^30*K55+2^31*K56)</f>
        <v>55555AAA</v>
      </c>
    </row>
    <row r="26" spans="1:15" x14ac:dyDescent="0.25">
      <c r="A26">
        <v>1</v>
      </c>
      <c r="B26">
        <f t="shared" ref="B26:B89" si="2">SIN(2*PI()*A26/1024+PI()/1024)</f>
        <v>9.2037547820598194E-3</v>
      </c>
      <c r="C26">
        <f t="shared" si="0"/>
        <v>2.2825311859508353</v>
      </c>
      <c r="D26">
        <f t="shared" si="1"/>
        <v>1</v>
      </c>
      <c r="E26">
        <f t="shared" ref="E26:E89" si="3">D27-D26</f>
        <v>2</v>
      </c>
      <c r="F26" s="27">
        <f t="shared" ref="F26:F89" si="4">IF(A26&lt;$F$16,$F$12,0)</f>
        <v>1</v>
      </c>
      <c r="G26" s="27">
        <f t="shared" ref="G26:G89" si="5">IF(AND(A26&gt;=$F$16, A26&lt;$F$17),$F$13,0)</f>
        <v>0</v>
      </c>
      <c r="H26" s="27">
        <f t="shared" ref="H26:H89" si="6">IF(AND(A26&gt;=$F$17, A26&lt;$F$18),$F$14,0)</f>
        <v>0</v>
      </c>
      <c r="I26" s="27">
        <f t="shared" ref="I26:I89" si="7">IF(A26&gt;=$F$18,$F$15,0)</f>
        <v>0</v>
      </c>
      <c r="J26">
        <f t="shared" ref="J26:J89" si="8">F26+G26+H26+I26</f>
        <v>1</v>
      </c>
      <c r="K26">
        <f t="shared" ref="K26:K89" si="9">IF(E26=J26,0,1)</f>
        <v>1</v>
      </c>
      <c r="L26">
        <f>L25+J25+K25</f>
        <v>1</v>
      </c>
      <c r="M26">
        <f t="shared" ref="M26:M89" si="10">D26-L26</f>
        <v>0</v>
      </c>
    </row>
    <row r="27" spans="1:15" x14ac:dyDescent="0.25">
      <c r="A27">
        <v>2</v>
      </c>
      <c r="B27">
        <f t="shared" si="2"/>
        <v>1.53392062849881E-2</v>
      </c>
      <c r="C27">
        <f t="shared" si="0"/>
        <v>3.804123158677049</v>
      </c>
      <c r="D27">
        <f t="shared" si="1"/>
        <v>3</v>
      </c>
      <c r="E27">
        <f t="shared" si="3"/>
        <v>1</v>
      </c>
      <c r="F27" s="27">
        <f t="shared" si="4"/>
        <v>1</v>
      </c>
      <c r="G27" s="27">
        <f t="shared" si="5"/>
        <v>0</v>
      </c>
      <c r="H27" s="27">
        <f t="shared" si="6"/>
        <v>0</v>
      </c>
      <c r="I27" s="27">
        <f t="shared" si="7"/>
        <v>0</v>
      </c>
      <c r="J27">
        <f t="shared" si="8"/>
        <v>1</v>
      </c>
      <c r="K27">
        <f t="shared" si="9"/>
        <v>0</v>
      </c>
      <c r="L27">
        <f t="shared" ref="L27:L90" si="11">L26+J26+K26</f>
        <v>3</v>
      </c>
      <c r="M27">
        <f t="shared" si="10"/>
        <v>0</v>
      </c>
    </row>
    <row r="28" spans="1:15" x14ac:dyDescent="0.25">
      <c r="A28">
        <v>3</v>
      </c>
      <c r="B28">
        <f t="shared" si="2"/>
        <v>2.1474080275469508E-2</v>
      </c>
      <c r="C28">
        <f t="shared" si="0"/>
        <v>5.3255719083164381</v>
      </c>
      <c r="D28">
        <f t="shared" si="1"/>
        <v>4</v>
      </c>
      <c r="E28">
        <f t="shared" si="3"/>
        <v>2</v>
      </c>
      <c r="F28" s="27">
        <f t="shared" si="4"/>
        <v>1</v>
      </c>
      <c r="G28" s="27">
        <f t="shared" si="5"/>
        <v>0</v>
      </c>
      <c r="H28" s="27">
        <f t="shared" si="6"/>
        <v>0</v>
      </c>
      <c r="I28" s="27">
        <f t="shared" si="7"/>
        <v>0</v>
      </c>
      <c r="J28">
        <f t="shared" si="8"/>
        <v>1</v>
      </c>
      <c r="K28">
        <f t="shared" si="9"/>
        <v>1</v>
      </c>
      <c r="L28">
        <f t="shared" si="11"/>
        <v>4</v>
      </c>
      <c r="M28">
        <f t="shared" si="10"/>
        <v>0</v>
      </c>
    </row>
    <row r="29" spans="1:15" x14ac:dyDescent="0.25">
      <c r="A29">
        <v>4</v>
      </c>
      <c r="B29">
        <f t="shared" si="2"/>
        <v>2.760814577896574E-2</v>
      </c>
      <c r="C29">
        <f t="shared" si="0"/>
        <v>6.8468201531835033</v>
      </c>
      <c r="D29">
        <f t="shared" si="1"/>
        <v>6</v>
      </c>
      <c r="E29">
        <f t="shared" si="3"/>
        <v>1</v>
      </c>
      <c r="F29" s="27">
        <f t="shared" si="4"/>
        <v>1</v>
      </c>
      <c r="G29" s="27">
        <f t="shared" si="5"/>
        <v>0</v>
      </c>
      <c r="H29" s="27">
        <f t="shared" si="6"/>
        <v>0</v>
      </c>
      <c r="I29" s="27">
        <f t="shared" si="7"/>
        <v>0</v>
      </c>
      <c r="J29">
        <f t="shared" si="8"/>
        <v>1</v>
      </c>
      <c r="K29">
        <f t="shared" si="9"/>
        <v>0</v>
      </c>
      <c r="L29">
        <f t="shared" si="11"/>
        <v>6</v>
      </c>
      <c r="M29">
        <f t="shared" si="10"/>
        <v>0</v>
      </c>
    </row>
    <row r="30" spans="1:15" x14ac:dyDescent="0.25">
      <c r="A30">
        <v>5</v>
      </c>
      <c r="B30">
        <f t="shared" si="2"/>
        <v>3.374117185137758E-2</v>
      </c>
      <c r="C30">
        <f t="shared" si="0"/>
        <v>8.3678106191416397</v>
      </c>
      <c r="D30">
        <f t="shared" si="1"/>
        <v>7</v>
      </c>
      <c r="E30">
        <f t="shared" si="3"/>
        <v>2</v>
      </c>
      <c r="F30" s="27">
        <f t="shared" si="4"/>
        <v>1</v>
      </c>
      <c r="G30" s="27">
        <f t="shared" si="5"/>
        <v>0</v>
      </c>
      <c r="H30" s="27">
        <f t="shared" si="6"/>
        <v>0</v>
      </c>
      <c r="I30" s="27">
        <f t="shared" si="7"/>
        <v>0</v>
      </c>
      <c r="J30">
        <f t="shared" si="8"/>
        <v>1</v>
      </c>
      <c r="K30">
        <f t="shared" si="9"/>
        <v>1</v>
      </c>
      <c r="L30">
        <f t="shared" si="11"/>
        <v>7</v>
      </c>
      <c r="M30">
        <f t="shared" si="10"/>
        <v>0</v>
      </c>
    </row>
    <row r="31" spans="1:15" x14ac:dyDescent="0.25">
      <c r="A31">
        <v>6</v>
      </c>
      <c r="B31">
        <f t="shared" si="2"/>
        <v>3.9872927587739811E-2</v>
      </c>
      <c r="C31">
        <f t="shared" si="0"/>
        <v>9.8884860417594727</v>
      </c>
      <c r="D31">
        <f t="shared" si="1"/>
        <v>9</v>
      </c>
      <c r="E31">
        <f t="shared" si="3"/>
        <v>1</v>
      </c>
      <c r="F31" s="27">
        <f t="shared" si="4"/>
        <v>1</v>
      </c>
      <c r="G31" s="27">
        <f t="shared" si="5"/>
        <v>0</v>
      </c>
      <c r="H31" s="27">
        <f t="shared" si="6"/>
        <v>0</v>
      </c>
      <c r="I31" s="27">
        <f t="shared" si="7"/>
        <v>0</v>
      </c>
      <c r="J31">
        <f t="shared" si="8"/>
        <v>1</v>
      </c>
      <c r="K31">
        <f t="shared" si="9"/>
        <v>0</v>
      </c>
      <c r="L31">
        <f t="shared" si="11"/>
        <v>9</v>
      </c>
      <c r="M31">
        <f t="shared" si="10"/>
        <v>0</v>
      </c>
    </row>
    <row r="32" spans="1:15" x14ac:dyDescent="0.25">
      <c r="A32">
        <v>7</v>
      </c>
      <c r="B32">
        <f t="shared" si="2"/>
        <v>4.6003182130914623E-2</v>
      </c>
      <c r="C32">
        <f t="shared" si="0"/>
        <v>11.408789168466827</v>
      </c>
      <c r="D32">
        <f t="shared" si="1"/>
        <v>10</v>
      </c>
      <c r="E32">
        <f t="shared" si="3"/>
        <v>2</v>
      </c>
      <c r="F32" s="27">
        <f t="shared" si="4"/>
        <v>1</v>
      </c>
      <c r="G32" s="27">
        <f t="shared" si="5"/>
        <v>0</v>
      </c>
      <c r="H32" s="27">
        <f t="shared" si="6"/>
        <v>0</v>
      </c>
      <c r="I32" s="27">
        <f t="shared" si="7"/>
        <v>0</v>
      </c>
      <c r="J32">
        <f t="shared" si="8"/>
        <v>1</v>
      </c>
      <c r="K32">
        <f t="shared" si="9"/>
        <v>1</v>
      </c>
      <c r="L32">
        <f t="shared" si="11"/>
        <v>10</v>
      </c>
      <c r="M32">
        <f t="shared" si="10"/>
        <v>0</v>
      </c>
    </row>
    <row r="33" spans="1:13" x14ac:dyDescent="0.25">
      <c r="A33">
        <v>8</v>
      </c>
      <c r="B33">
        <f t="shared" si="2"/>
        <v>5.2131704680283324E-2</v>
      </c>
      <c r="C33">
        <f t="shared" si="0"/>
        <v>12.928662760710264</v>
      </c>
      <c r="D33">
        <f t="shared" si="1"/>
        <v>12</v>
      </c>
      <c r="E33">
        <f t="shared" si="3"/>
        <v>1</v>
      </c>
      <c r="F33" s="27">
        <f t="shared" si="4"/>
        <v>1</v>
      </c>
      <c r="G33" s="27">
        <f t="shared" si="5"/>
        <v>0</v>
      </c>
      <c r="H33" s="27">
        <f t="shared" si="6"/>
        <v>0</v>
      </c>
      <c r="I33" s="27">
        <f t="shared" si="7"/>
        <v>0</v>
      </c>
      <c r="J33">
        <f t="shared" si="8"/>
        <v>1</v>
      </c>
      <c r="K33">
        <f t="shared" si="9"/>
        <v>0</v>
      </c>
      <c r="L33">
        <f t="shared" si="11"/>
        <v>12</v>
      </c>
      <c r="M33">
        <f t="shared" si="10"/>
        <v>0</v>
      </c>
    </row>
    <row r="34" spans="1:13" x14ac:dyDescent="0.25">
      <c r="A34">
        <v>9</v>
      </c>
      <c r="B34">
        <f t="shared" si="2"/>
        <v>5.8258264500435752E-2</v>
      </c>
      <c r="C34">
        <f t="shared" si="0"/>
        <v>14.448049596108067</v>
      </c>
      <c r="D34">
        <f t="shared" si="1"/>
        <v>13</v>
      </c>
      <c r="E34">
        <f t="shared" si="3"/>
        <v>2</v>
      </c>
      <c r="F34" s="27">
        <f t="shared" si="4"/>
        <v>1</v>
      </c>
      <c r="G34" s="27">
        <f t="shared" si="5"/>
        <v>0</v>
      </c>
      <c r="H34" s="27">
        <f t="shared" si="6"/>
        <v>0</v>
      </c>
      <c r="I34" s="27">
        <f t="shared" si="7"/>
        <v>0</v>
      </c>
      <c r="J34">
        <f t="shared" si="8"/>
        <v>1</v>
      </c>
      <c r="K34">
        <f t="shared" si="9"/>
        <v>1</v>
      </c>
      <c r="L34">
        <f t="shared" si="11"/>
        <v>13</v>
      </c>
      <c r="M34">
        <f t="shared" si="10"/>
        <v>0</v>
      </c>
    </row>
    <row r="35" spans="1:13" x14ac:dyDescent="0.25">
      <c r="A35">
        <v>10</v>
      </c>
      <c r="B35">
        <f t="shared" si="2"/>
        <v>6.4382630929857465E-2</v>
      </c>
      <c r="C35">
        <f t="shared" si="0"/>
        <v>15.966892470604652</v>
      </c>
      <c r="D35">
        <f t="shared" si="1"/>
        <v>15</v>
      </c>
      <c r="E35">
        <f t="shared" si="3"/>
        <v>1</v>
      </c>
      <c r="F35" s="27">
        <f t="shared" si="4"/>
        <v>1</v>
      </c>
      <c r="G35" s="27">
        <f t="shared" si="5"/>
        <v>0</v>
      </c>
      <c r="H35" s="27">
        <f t="shared" si="6"/>
        <v>0</v>
      </c>
      <c r="I35" s="27">
        <f t="shared" si="7"/>
        <v>0</v>
      </c>
      <c r="J35">
        <f t="shared" si="8"/>
        <v>1</v>
      </c>
      <c r="K35">
        <f t="shared" si="9"/>
        <v>0</v>
      </c>
      <c r="L35">
        <f t="shared" si="11"/>
        <v>15</v>
      </c>
      <c r="M35">
        <f t="shared" si="10"/>
        <v>0</v>
      </c>
    </row>
    <row r="36" spans="1:13" x14ac:dyDescent="0.25">
      <c r="A36">
        <v>11</v>
      </c>
      <c r="B36">
        <f t="shared" si="2"/>
        <v>7.0504573389613856E-2</v>
      </c>
      <c r="C36">
        <f t="shared" si="0"/>
        <v>17.485134200624238</v>
      </c>
      <c r="D36">
        <f t="shared" si="1"/>
        <v>16</v>
      </c>
      <c r="E36">
        <f t="shared" si="3"/>
        <v>2</v>
      </c>
      <c r="F36" s="27">
        <f t="shared" si="4"/>
        <v>1</v>
      </c>
      <c r="G36" s="27">
        <f t="shared" si="5"/>
        <v>0</v>
      </c>
      <c r="H36" s="27">
        <f t="shared" si="6"/>
        <v>0</v>
      </c>
      <c r="I36" s="27">
        <f t="shared" si="7"/>
        <v>0</v>
      </c>
      <c r="J36">
        <f t="shared" si="8"/>
        <v>1</v>
      </c>
      <c r="K36">
        <f t="shared" si="9"/>
        <v>1</v>
      </c>
      <c r="L36">
        <f t="shared" si="11"/>
        <v>16</v>
      </c>
      <c r="M36">
        <f t="shared" si="10"/>
        <v>0</v>
      </c>
    </row>
    <row r="37" spans="1:13" x14ac:dyDescent="0.25">
      <c r="A37">
        <v>12</v>
      </c>
      <c r="B37">
        <f t="shared" si="2"/>
        <v>7.6623861392031492E-2</v>
      </c>
      <c r="C37">
        <f t="shared" si="0"/>
        <v>19.002717625223809</v>
      </c>
      <c r="D37">
        <f t="shared" si="1"/>
        <v>18</v>
      </c>
      <c r="E37">
        <f t="shared" si="3"/>
        <v>2</v>
      </c>
      <c r="F37" s="27">
        <f t="shared" si="4"/>
        <v>1</v>
      </c>
      <c r="G37" s="27">
        <f t="shared" si="5"/>
        <v>0</v>
      </c>
      <c r="H37" s="27">
        <f t="shared" si="6"/>
        <v>0</v>
      </c>
      <c r="I37" s="27">
        <f t="shared" si="7"/>
        <v>0</v>
      </c>
      <c r="J37">
        <f t="shared" si="8"/>
        <v>1</v>
      </c>
      <c r="K37">
        <f t="shared" si="9"/>
        <v>1</v>
      </c>
      <c r="L37">
        <f t="shared" si="11"/>
        <v>18</v>
      </c>
      <c r="M37">
        <f t="shared" si="10"/>
        <v>0</v>
      </c>
    </row>
    <row r="38" spans="1:13" x14ac:dyDescent="0.25">
      <c r="A38">
        <v>13</v>
      </c>
      <c r="B38">
        <f t="shared" si="2"/>
        <v>8.2740264549375706E-2</v>
      </c>
      <c r="C38">
        <f t="shared" si="0"/>
        <v>20.519585608245176</v>
      </c>
      <c r="D38">
        <f t="shared" si="1"/>
        <v>20</v>
      </c>
      <c r="E38">
        <f t="shared" si="3"/>
        <v>1</v>
      </c>
      <c r="F38" s="27">
        <f t="shared" si="4"/>
        <v>1</v>
      </c>
      <c r="G38" s="27">
        <f t="shared" si="5"/>
        <v>0</v>
      </c>
      <c r="H38" s="27">
        <f t="shared" si="6"/>
        <v>0</v>
      </c>
      <c r="I38" s="27">
        <f t="shared" si="7"/>
        <v>0</v>
      </c>
      <c r="J38">
        <f t="shared" si="8"/>
        <v>1</v>
      </c>
      <c r="K38">
        <f t="shared" si="9"/>
        <v>0</v>
      </c>
      <c r="L38">
        <f t="shared" si="11"/>
        <v>20</v>
      </c>
      <c r="M38">
        <f t="shared" si="10"/>
        <v>0</v>
      </c>
    </row>
    <row r="39" spans="1:13" x14ac:dyDescent="0.25">
      <c r="A39">
        <v>14</v>
      </c>
      <c r="B39">
        <f t="shared" si="2"/>
        <v>8.88535525825246E-2</v>
      </c>
      <c r="C39">
        <f t="shared" si="0"/>
        <v>22.035681040466102</v>
      </c>
      <c r="D39">
        <f t="shared" si="1"/>
        <v>21</v>
      </c>
      <c r="E39">
        <f t="shared" si="3"/>
        <v>2</v>
      </c>
      <c r="F39" s="27">
        <f t="shared" si="4"/>
        <v>1</v>
      </c>
      <c r="G39" s="27">
        <f t="shared" si="5"/>
        <v>0</v>
      </c>
      <c r="H39" s="27">
        <f t="shared" si="6"/>
        <v>0</v>
      </c>
      <c r="I39" s="27">
        <f t="shared" si="7"/>
        <v>0</v>
      </c>
      <c r="J39">
        <f t="shared" si="8"/>
        <v>1</v>
      </c>
      <c r="K39">
        <f t="shared" si="9"/>
        <v>1</v>
      </c>
      <c r="L39">
        <f t="shared" si="11"/>
        <v>21</v>
      </c>
      <c r="M39">
        <f t="shared" si="10"/>
        <v>0</v>
      </c>
    </row>
    <row r="40" spans="1:13" x14ac:dyDescent="0.25">
      <c r="A40">
        <v>15</v>
      </c>
      <c r="B40">
        <f t="shared" si="2"/>
        <v>9.4963495329638992E-2</v>
      </c>
      <c r="C40">
        <f t="shared" si="0"/>
        <v>23.55094684175047</v>
      </c>
      <c r="D40">
        <f t="shared" si="1"/>
        <v>23</v>
      </c>
      <c r="E40">
        <f t="shared" si="3"/>
        <v>1</v>
      </c>
      <c r="F40" s="27">
        <f t="shared" si="4"/>
        <v>1</v>
      </c>
      <c r="G40" s="27">
        <f t="shared" si="5"/>
        <v>0</v>
      </c>
      <c r="H40" s="27">
        <f t="shared" si="6"/>
        <v>0</v>
      </c>
      <c r="I40" s="27">
        <f t="shared" si="7"/>
        <v>0</v>
      </c>
      <c r="J40">
        <f t="shared" si="8"/>
        <v>1</v>
      </c>
      <c r="K40">
        <f t="shared" si="9"/>
        <v>0</v>
      </c>
      <c r="L40">
        <f t="shared" si="11"/>
        <v>23</v>
      </c>
      <c r="M40">
        <f t="shared" si="10"/>
        <v>0</v>
      </c>
    </row>
    <row r="41" spans="1:13" x14ac:dyDescent="0.25">
      <c r="A41">
        <v>16</v>
      </c>
      <c r="B41">
        <f t="shared" si="2"/>
        <v>0.10106986275482782</v>
      </c>
      <c r="C41">
        <f t="shared" si="0"/>
        <v>25.065325963197299</v>
      </c>
      <c r="D41">
        <f t="shared" si="1"/>
        <v>24</v>
      </c>
      <c r="E41">
        <f t="shared" si="3"/>
        <v>2</v>
      </c>
      <c r="F41" s="27">
        <f t="shared" si="4"/>
        <v>1</v>
      </c>
      <c r="G41" s="27">
        <f t="shared" si="5"/>
        <v>0</v>
      </c>
      <c r="H41" s="27">
        <f t="shared" si="6"/>
        <v>0</v>
      </c>
      <c r="I41" s="27">
        <f t="shared" si="7"/>
        <v>0</v>
      </c>
      <c r="J41">
        <f t="shared" si="8"/>
        <v>1</v>
      </c>
      <c r="K41">
        <f t="shared" si="9"/>
        <v>1</v>
      </c>
      <c r="L41">
        <f t="shared" si="11"/>
        <v>24</v>
      </c>
      <c r="M41">
        <f t="shared" si="10"/>
        <v>0</v>
      </c>
    </row>
    <row r="42" spans="1:13" x14ac:dyDescent="0.25">
      <c r="A42">
        <v>17</v>
      </c>
      <c r="B42">
        <f t="shared" si="2"/>
        <v>0.10717242495680886</v>
      </c>
      <c r="C42">
        <f t="shared" si="0"/>
        <v>26.578761389288598</v>
      </c>
      <c r="D42">
        <f t="shared" si="1"/>
        <v>26</v>
      </c>
      <c r="E42">
        <f t="shared" si="3"/>
        <v>1</v>
      </c>
      <c r="F42" s="27">
        <f t="shared" si="4"/>
        <v>1</v>
      </c>
      <c r="G42" s="27">
        <f t="shared" si="5"/>
        <v>0</v>
      </c>
      <c r="H42" s="27">
        <f t="shared" si="6"/>
        <v>0</v>
      </c>
      <c r="I42" s="27">
        <f t="shared" si="7"/>
        <v>0</v>
      </c>
      <c r="J42">
        <f t="shared" si="8"/>
        <v>1</v>
      </c>
      <c r="K42">
        <f t="shared" si="9"/>
        <v>0</v>
      </c>
      <c r="L42">
        <f t="shared" si="11"/>
        <v>26</v>
      </c>
      <c r="M42">
        <f t="shared" si="10"/>
        <v>0</v>
      </c>
    </row>
    <row r="43" spans="1:13" x14ac:dyDescent="0.25">
      <c r="A43">
        <v>18</v>
      </c>
      <c r="B43">
        <f t="shared" si="2"/>
        <v>0.11327095217756435</v>
      </c>
      <c r="C43">
        <f t="shared" si="0"/>
        <v>28.091196140035958</v>
      </c>
      <c r="D43">
        <f t="shared" si="1"/>
        <v>27</v>
      </c>
      <c r="E43">
        <f t="shared" si="3"/>
        <v>2</v>
      </c>
      <c r="F43" s="27">
        <f t="shared" si="4"/>
        <v>1</v>
      </c>
      <c r="G43" s="27">
        <f t="shared" si="5"/>
        <v>0</v>
      </c>
      <c r="H43" s="27">
        <f t="shared" si="6"/>
        <v>0</v>
      </c>
      <c r="I43" s="27">
        <f t="shared" si="7"/>
        <v>0</v>
      </c>
      <c r="J43">
        <f t="shared" si="8"/>
        <v>1</v>
      </c>
      <c r="K43">
        <f t="shared" si="9"/>
        <v>1</v>
      </c>
      <c r="L43">
        <f t="shared" si="11"/>
        <v>27</v>
      </c>
      <c r="M43">
        <f t="shared" si="10"/>
        <v>0</v>
      </c>
    </row>
    <row r="44" spans="1:13" x14ac:dyDescent="0.25">
      <c r="A44">
        <v>19</v>
      </c>
      <c r="B44">
        <f t="shared" si="2"/>
        <v>0.11936521481099135</v>
      </c>
      <c r="C44">
        <f t="shared" si="0"/>
        <v>29.602573273125856</v>
      </c>
      <c r="D44">
        <f t="shared" si="1"/>
        <v>29</v>
      </c>
      <c r="E44">
        <f t="shared" si="3"/>
        <v>1</v>
      </c>
      <c r="F44" s="27">
        <f t="shared" si="4"/>
        <v>1</v>
      </c>
      <c r="G44" s="27">
        <f t="shared" si="5"/>
        <v>0</v>
      </c>
      <c r="H44" s="27">
        <f t="shared" si="6"/>
        <v>0</v>
      </c>
      <c r="I44" s="27">
        <f t="shared" si="7"/>
        <v>0</v>
      </c>
      <c r="J44">
        <f t="shared" si="8"/>
        <v>1</v>
      </c>
      <c r="K44">
        <f t="shared" si="9"/>
        <v>0</v>
      </c>
      <c r="L44">
        <f t="shared" si="11"/>
        <v>29</v>
      </c>
      <c r="M44">
        <f t="shared" si="10"/>
        <v>0</v>
      </c>
    </row>
    <row r="45" spans="1:13" x14ac:dyDescent="0.25">
      <c r="A45">
        <v>20</v>
      </c>
      <c r="B45">
        <f t="shared" si="2"/>
        <v>0.12545498341154623</v>
      </c>
      <c r="C45">
        <f t="shared" si="0"/>
        <v>31.112835886063465</v>
      </c>
      <c r="D45">
        <f t="shared" si="1"/>
        <v>30</v>
      </c>
      <c r="E45">
        <f t="shared" si="3"/>
        <v>2</v>
      </c>
      <c r="F45" s="27">
        <f t="shared" si="4"/>
        <v>1</v>
      </c>
      <c r="G45" s="27">
        <f t="shared" si="5"/>
        <v>0</v>
      </c>
      <c r="H45" s="27">
        <f t="shared" si="6"/>
        <v>0</v>
      </c>
      <c r="I45" s="27">
        <f t="shared" si="7"/>
        <v>0</v>
      </c>
      <c r="J45">
        <f t="shared" si="8"/>
        <v>1</v>
      </c>
      <c r="K45">
        <f t="shared" si="9"/>
        <v>1</v>
      </c>
      <c r="L45">
        <f t="shared" si="11"/>
        <v>30</v>
      </c>
      <c r="M45">
        <f t="shared" si="10"/>
        <v>0</v>
      </c>
    </row>
    <row r="46" spans="1:13" x14ac:dyDescent="0.25">
      <c r="A46">
        <v>21</v>
      </c>
      <c r="B46">
        <f t="shared" si="2"/>
        <v>0.13154002870288312</v>
      </c>
      <c r="C46">
        <f t="shared" si="0"/>
        <v>32.621927118315014</v>
      </c>
      <c r="D46">
        <f t="shared" si="1"/>
        <v>32</v>
      </c>
      <c r="E46">
        <f t="shared" si="3"/>
        <v>1</v>
      </c>
      <c r="F46" s="27">
        <f t="shared" si="4"/>
        <v>1</v>
      </c>
      <c r="G46" s="27">
        <f t="shared" si="5"/>
        <v>0</v>
      </c>
      <c r="H46" s="27">
        <f t="shared" si="6"/>
        <v>0</v>
      </c>
      <c r="I46" s="27">
        <f t="shared" si="7"/>
        <v>0</v>
      </c>
      <c r="J46">
        <f t="shared" si="8"/>
        <v>1</v>
      </c>
      <c r="K46">
        <f t="shared" si="9"/>
        <v>0</v>
      </c>
      <c r="L46">
        <f t="shared" si="11"/>
        <v>32</v>
      </c>
      <c r="M46">
        <f t="shared" si="10"/>
        <v>0</v>
      </c>
    </row>
    <row r="47" spans="1:13" x14ac:dyDescent="0.25">
      <c r="A47">
        <v>22</v>
      </c>
      <c r="B47">
        <f t="shared" si="2"/>
        <v>0.13762012158648601</v>
      </c>
      <c r="C47">
        <f t="shared" si="0"/>
        <v>34.129790153448532</v>
      </c>
      <c r="D47">
        <f t="shared" si="1"/>
        <v>33</v>
      </c>
      <c r="E47">
        <f t="shared" si="3"/>
        <v>2</v>
      </c>
      <c r="F47" s="27">
        <f t="shared" si="4"/>
        <v>1</v>
      </c>
      <c r="G47" s="27">
        <f t="shared" si="5"/>
        <v>0</v>
      </c>
      <c r="H47" s="27">
        <f t="shared" si="6"/>
        <v>0</v>
      </c>
      <c r="I47" s="27">
        <f t="shared" si="7"/>
        <v>0</v>
      </c>
      <c r="J47">
        <f t="shared" si="8"/>
        <v>1</v>
      </c>
      <c r="K47">
        <f t="shared" si="9"/>
        <v>1</v>
      </c>
      <c r="L47">
        <f t="shared" si="11"/>
        <v>33</v>
      </c>
      <c r="M47">
        <f t="shared" si="10"/>
        <v>0</v>
      </c>
    </row>
    <row r="48" spans="1:13" x14ac:dyDescent="0.25">
      <c r="A48">
        <v>23</v>
      </c>
      <c r="B48">
        <f t="shared" si="2"/>
        <v>0.14369503315029444</v>
      </c>
      <c r="C48">
        <f t="shared" si="0"/>
        <v>35.636368221273024</v>
      </c>
      <c r="D48">
        <f t="shared" si="1"/>
        <v>35</v>
      </c>
      <c r="E48">
        <f t="shared" si="3"/>
        <v>1</v>
      </c>
      <c r="F48" s="27">
        <f t="shared" si="4"/>
        <v>1</v>
      </c>
      <c r="G48" s="27">
        <f t="shared" si="5"/>
        <v>0</v>
      </c>
      <c r="H48" s="27">
        <f t="shared" si="6"/>
        <v>0</v>
      </c>
      <c r="I48" s="27">
        <f t="shared" si="7"/>
        <v>0</v>
      </c>
      <c r="J48">
        <f t="shared" si="8"/>
        <v>1</v>
      </c>
      <c r="K48">
        <f t="shared" si="9"/>
        <v>0</v>
      </c>
      <c r="L48">
        <f t="shared" si="11"/>
        <v>35</v>
      </c>
      <c r="M48">
        <f t="shared" si="10"/>
        <v>0</v>
      </c>
    </row>
    <row r="49" spans="1:15" x14ac:dyDescent="0.25">
      <c r="A49">
        <v>24</v>
      </c>
      <c r="B49">
        <f t="shared" si="2"/>
        <v>0.14976453467732151</v>
      </c>
      <c r="C49">
        <f t="shared" si="0"/>
        <v>37.141604599975736</v>
      </c>
      <c r="D49">
        <f t="shared" si="1"/>
        <v>36</v>
      </c>
      <c r="E49">
        <f t="shared" si="3"/>
        <v>2</v>
      </c>
      <c r="F49" s="27">
        <f t="shared" si="4"/>
        <v>1</v>
      </c>
      <c r="G49" s="27">
        <f t="shared" si="5"/>
        <v>0</v>
      </c>
      <c r="H49" s="27">
        <f t="shared" si="6"/>
        <v>0</v>
      </c>
      <c r="I49" s="27">
        <f t="shared" si="7"/>
        <v>0</v>
      </c>
      <c r="J49">
        <f t="shared" si="8"/>
        <v>1</v>
      </c>
      <c r="K49">
        <f t="shared" si="9"/>
        <v>1</v>
      </c>
      <c r="L49">
        <f t="shared" si="11"/>
        <v>36</v>
      </c>
      <c r="M49">
        <f t="shared" si="10"/>
        <v>0</v>
      </c>
    </row>
    <row r="50" spans="1:15" x14ac:dyDescent="0.25">
      <c r="A50">
        <v>25</v>
      </c>
      <c r="B50">
        <f t="shared" si="2"/>
        <v>0.15582839765426523</v>
      </c>
      <c r="C50">
        <f t="shared" si="0"/>
        <v>38.645442618257775</v>
      </c>
      <c r="D50">
        <f t="shared" si="1"/>
        <v>38</v>
      </c>
      <c r="E50">
        <f t="shared" si="3"/>
        <v>1</v>
      </c>
      <c r="F50" s="27">
        <f t="shared" si="4"/>
        <v>1</v>
      </c>
      <c r="G50" s="27">
        <f t="shared" si="5"/>
        <v>0</v>
      </c>
      <c r="H50" s="27">
        <f t="shared" si="6"/>
        <v>0</v>
      </c>
      <c r="I50" s="27">
        <f t="shared" si="7"/>
        <v>0</v>
      </c>
      <c r="J50">
        <f t="shared" si="8"/>
        <v>1</v>
      </c>
      <c r="K50">
        <f t="shared" si="9"/>
        <v>0</v>
      </c>
      <c r="L50">
        <f t="shared" si="11"/>
        <v>38</v>
      </c>
      <c r="M50">
        <f t="shared" si="10"/>
        <v>0</v>
      </c>
    </row>
    <row r="51" spans="1:15" x14ac:dyDescent="0.25">
      <c r="A51">
        <v>26</v>
      </c>
      <c r="B51">
        <f t="shared" si="2"/>
        <v>0.16188639378011183</v>
      </c>
      <c r="C51">
        <f t="shared" si="0"/>
        <v>40.147825657467735</v>
      </c>
      <c r="D51">
        <f t="shared" si="1"/>
        <v>39</v>
      </c>
      <c r="E51">
        <f t="shared" si="3"/>
        <v>2</v>
      </c>
      <c r="F51" s="27">
        <f t="shared" si="4"/>
        <v>1</v>
      </c>
      <c r="G51" s="27">
        <f t="shared" si="5"/>
        <v>0</v>
      </c>
      <c r="H51" s="27">
        <f t="shared" si="6"/>
        <v>0</v>
      </c>
      <c r="I51" s="27">
        <f t="shared" si="7"/>
        <v>0</v>
      </c>
      <c r="J51">
        <f t="shared" si="8"/>
        <v>1</v>
      </c>
      <c r="K51">
        <f t="shared" si="9"/>
        <v>1</v>
      </c>
      <c r="L51">
        <f t="shared" si="11"/>
        <v>39</v>
      </c>
      <c r="M51">
        <f t="shared" si="10"/>
        <v>0</v>
      </c>
    </row>
    <row r="52" spans="1:15" x14ac:dyDescent="0.25">
      <c r="A52">
        <v>27</v>
      </c>
      <c r="B52">
        <f t="shared" si="2"/>
        <v>0.16793829497473114</v>
      </c>
      <c r="C52">
        <f t="shared" si="0"/>
        <v>41.648697153733323</v>
      </c>
      <c r="D52">
        <f t="shared" si="1"/>
        <v>41</v>
      </c>
      <c r="E52">
        <f t="shared" si="3"/>
        <v>1</v>
      </c>
      <c r="F52" s="27">
        <f t="shared" si="4"/>
        <v>1</v>
      </c>
      <c r="G52" s="27">
        <f t="shared" si="5"/>
        <v>0</v>
      </c>
      <c r="H52" s="27">
        <f t="shared" si="6"/>
        <v>0</v>
      </c>
      <c r="I52" s="27">
        <f t="shared" si="7"/>
        <v>0</v>
      </c>
      <c r="J52">
        <f t="shared" si="8"/>
        <v>1</v>
      </c>
      <c r="K52">
        <f t="shared" si="9"/>
        <v>0</v>
      </c>
      <c r="L52">
        <f t="shared" si="11"/>
        <v>41</v>
      </c>
      <c r="M52">
        <f t="shared" si="10"/>
        <v>0</v>
      </c>
    </row>
    <row r="53" spans="1:15" x14ac:dyDescent="0.25">
      <c r="A53">
        <v>28</v>
      </c>
      <c r="B53">
        <f t="shared" si="2"/>
        <v>0.17398387338746382</v>
      </c>
      <c r="C53">
        <f t="shared" si="0"/>
        <v>43.148000600091031</v>
      </c>
      <c r="D53">
        <f t="shared" si="1"/>
        <v>42</v>
      </c>
      <c r="E53">
        <f t="shared" si="3"/>
        <v>2</v>
      </c>
      <c r="F53" s="27">
        <f t="shared" si="4"/>
        <v>1</v>
      </c>
      <c r="G53" s="27">
        <f t="shared" si="5"/>
        <v>0</v>
      </c>
      <c r="H53" s="27">
        <f t="shared" si="6"/>
        <v>0</v>
      </c>
      <c r="I53" s="27">
        <f t="shared" si="7"/>
        <v>0</v>
      </c>
      <c r="J53">
        <f t="shared" si="8"/>
        <v>1</v>
      </c>
      <c r="K53">
        <f t="shared" si="9"/>
        <v>1</v>
      </c>
      <c r="L53">
        <f t="shared" si="11"/>
        <v>42</v>
      </c>
      <c r="M53">
        <f t="shared" si="10"/>
        <v>0</v>
      </c>
    </row>
    <row r="54" spans="1:15" x14ac:dyDescent="0.25">
      <c r="A54">
        <v>29</v>
      </c>
      <c r="B54">
        <f t="shared" si="2"/>
        <v>0.18002290140569951</v>
      </c>
      <c r="C54">
        <f t="shared" si="0"/>
        <v>44.645679548613479</v>
      </c>
      <c r="D54">
        <f t="shared" si="1"/>
        <v>44</v>
      </c>
      <c r="E54">
        <f t="shared" si="3"/>
        <v>1</v>
      </c>
      <c r="F54" s="27">
        <f t="shared" si="4"/>
        <v>1</v>
      </c>
      <c r="G54" s="27">
        <f t="shared" si="5"/>
        <v>0</v>
      </c>
      <c r="H54" s="27">
        <f t="shared" si="6"/>
        <v>0</v>
      </c>
      <c r="I54" s="27">
        <f t="shared" si="7"/>
        <v>0</v>
      </c>
      <c r="J54">
        <f t="shared" si="8"/>
        <v>1</v>
      </c>
      <c r="K54">
        <f t="shared" si="9"/>
        <v>0</v>
      </c>
      <c r="L54">
        <f t="shared" si="11"/>
        <v>44</v>
      </c>
      <c r="M54">
        <f t="shared" si="10"/>
        <v>0</v>
      </c>
    </row>
    <row r="55" spans="1:15" x14ac:dyDescent="0.25">
      <c r="A55">
        <v>30</v>
      </c>
      <c r="B55">
        <f t="shared" si="2"/>
        <v>0.18605515166344661</v>
      </c>
      <c r="C55">
        <f t="shared" si="0"/>
        <v>46.141677612534757</v>
      </c>
      <c r="D55">
        <f t="shared" si="1"/>
        <v>45</v>
      </c>
      <c r="E55">
        <f t="shared" si="3"/>
        <v>2</v>
      </c>
      <c r="F55" s="27">
        <f t="shared" si="4"/>
        <v>1</v>
      </c>
      <c r="G55" s="27">
        <f t="shared" si="5"/>
        <v>0</v>
      </c>
      <c r="H55" s="27">
        <f t="shared" si="6"/>
        <v>0</v>
      </c>
      <c r="I55" s="27">
        <f t="shared" si="7"/>
        <v>0</v>
      </c>
      <c r="J55">
        <f t="shared" si="8"/>
        <v>1</v>
      </c>
      <c r="K55">
        <f t="shared" si="9"/>
        <v>1</v>
      </c>
      <c r="L55">
        <f t="shared" si="11"/>
        <v>45</v>
      </c>
      <c r="M55">
        <f t="shared" si="10"/>
        <v>0</v>
      </c>
    </row>
    <row r="56" spans="1:15" x14ac:dyDescent="0.25">
      <c r="A56">
        <v>31</v>
      </c>
      <c r="B56">
        <f t="shared" si="2"/>
        <v>0.19208039704989241</v>
      </c>
      <c r="C56">
        <f t="shared" si="0"/>
        <v>47.635938468373318</v>
      </c>
      <c r="D56">
        <f t="shared" si="1"/>
        <v>47</v>
      </c>
      <c r="E56">
        <f t="shared" si="3"/>
        <v>1</v>
      </c>
      <c r="F56" s="27">
        <f t="shared" si="4"/>
        <v>1</v>
      </c>
      <c r="G56" s="27">
        <f t="shared" si="5"/>
        <v>0</v>
      </c>
      <c r="H56" s="27">
        <f t="shared" si="6"/>
        <v>0</v>
      </c>
      <c r="I56" s="27">
        <f t="shared" si="7"/>
        <v>0</v>
      </c>
      <c r="J56">
        <f t="shared" si="8"/>
        <v>1</v>
      </c>
      <c r="K56">
        <f t="shared" si="9"/>
        <v>0</v>
      </c>
      <c r="L56">
        <f t="shared" si="11"/>
        <v>47</v>
      </c>
      <c r="M56">
        <f t="shared" si="10"/>
        <v>0</v>
      </c>
    </row>
    <row r="57" spans="1:15" x14ac:dyDescent="0.25">
      <c r="A57">
        <v>32</v>
      </c>
      <c r="B57">
        <f t="shared" si="2"/>
        <v>0.19809841071795356</v>
      </c>
      <c r="C57">
        <f t="shared" si="0"/>
        <v>49.128405858052481</v>
      </c>
      <c r="D57">
        <f t="shared" si="1"/>
        <v>48</v>
      </c>
      <c r="E57">
        <f t="shared" si="3"/>
        <v>2</v>
      </c>
      <c r="F57" s="27">
        <f t="shared" si="4"/>
        <v>1</v>
      </c>
      <c r="G57" s="27">
        <f t="shared" si="5"/>
        <v>0</v>
      </c>
      <c r="H57" s="27">
        <f t="shared" si="6"/>
        <v>0</v>
      </c>
      <c r="I57" s="27">
        <f t="shared" si="7"/>
        <v>0</v>
      </c>
      <c r="J57">
        <f t="shared" si="8"/>
        <v>1</v>
      </c>
      <c r="K57">
        <f t="shared" si="9"/>
        <v>1</v>
      </c>
      <c r="L57">
        <f t="shared" si="11"/>
        <v>48</v>
      </c>
      <c r="M57">
        <f t="shared" si="10"/>
        <v>0</v>
      </c>
      <c r="O57" s="3" t="str">
        <f>DEC2HEX(2^0*K57+2^1*K58+2^2*K59+2^3*K60+2^4*K61+2^5*K62+2^6*K63+2^7*K64+2^8*K65+2^9*K66+2^10*K67+2^11*K68+2^12*K69+2^13*K70+2^14*K71+2^15*K72+2^16*K73+2^17*K74+2^18*K75+2^19*K76+2^20*K77+2^21*K78+2^22*K79+2^23*K80+2^24*K81+2^25*K82+2^26*K83+2^27*K84+2^28*K85+2^29*K86+2^30*K87+2^31*K88)</f>
        <v>A54AAA55</v>
      </c>
    </row>
    <row r="58" spans="1:15" x14ac:dyDescent="0.25">
      <c r="A58">
        <v>33</v>
      </c>
      <c r="B58">
        <f t="shared" si="2"/>
        <v>0.20410896609281687</v>
      </c>
      <c r="C58">
        <f t="shared" si="0"/>
        <v>50.619023591018582</v>
      </c>
      <c r="D58">
        <f t="shared" si="1"/>
        <v>50</v>
      </c>
      <c r="E58">
        <f t="shared" si="3"/>
        <v>1</v>
      </c>
      <c r="F58" s="27">
        <f t="shared" si="4"/>
        <v>1</v>
      </c>
      <c r="G58" s="27">
        <f t="shared" si="5"/>
        <v>0</v>
      </c>
      <c r="H58" s="27">
        <f t="shared" si="6"/>
        <v>0</v>
      </c>
      <c r="I58" s="27">
        <f t="shared" si="7"/>
        <v>0</v>
      </c>
      <c r="J58">
        <f t="shared" si="8"/>
        <v>1</v>
      </c>
      <c r="K58">
        <f t="shared" si="9"/>
        <v>0</v>
      </c>
      <c r="L58">
        <f t="shared" si="11"/>
        <v>50</v>
      </c>
      <c r="M58">
        <f t="shared" si="10"/>
        <v>0</v>
      </c>
      <c r="O58" s="3"/>
    </row>
    <row r="59" spans="1:15" x14ac:dyDescent="0.25">
      <c r="A59">
        <v>34</v>
      </c>
      <c r="B59">
        <f t="shared" si="2"/>
        <v>0.21011183688046961</v>
      </c>
      <c r="C59">
        <f t="shared" si="0"/>
        <v>52.107735546356466</v>
      </c>
      <c r="D59">
        <f t="shared" si="1"/>
        <v>51</v>
      </c>
      <c r="E59">
        <f t="shared" si="3"/>
        <v>2</v>
      </c>
      <c r="F59" s="27">
        <f t="shared" si="4"/>
        <v>1</v>
      </c>
      <c r="G59" s="27">
        <f t="shared" si="5"/>
        <v>0</v>
      </c>
      <c r="H59" s="27">
        <f t="shared" si="6"/>
        <v>0</v>
      </c>
      <c r="I59" s="27">
        <f t="shared" si="7"/>
        <v>0</v>
      </c>
      <c r="J59">
        <f t="shared" si="8"/>
        <v>1</v>
      </c>
      <c r="K59">
        <f t="shared" si="9"/>
        <v>1</v>
      </c>
      <c r="L59">
        <f t="shared" si="11"/>
        <v>51</v>
      </c>
      <c r="M59">
        <f t="shared" si="10"/>
        <v>0</v>
      </c>
    </row>
    <row r="60" spans="1:15" x14ac:dyDescent="0.25">
      <c r="A60">
        <v>35</v>
      </c>
      <c r="B60">
        <f t="shared" si="2"/>
        <v>0.21610679707621949</v>
      </c>
      <c r="C60">
        <f t="shared" si="0"/>
        <v>53.594485674902437</v>
      </c>
      <c r="D60">
        <f t="shared" si="1"/>
        <v>53</v>
      </c>
      <c r="E60">
        <f t="shared" si="3"/>
        <v>1</v>
      </c>
      <c r="F60" s="27">
        <f t="shared" si="4"/>
        <v>1</v>
      </c>
      <c r="G60" s="27">
        <f t="shared" si="5"/>
        <v>0</v>
      </c>
      <c r="H60" s="27">
        <f t="shared" si="6"/>
        <v>0</v>
      </c>
      <c r="I60" s="27">
        <f t="shared" si="7"/>
        <v>0</v>
      </c>
      <c r="J60">
        <f t="shared" si="8"/>
        <v>1</v>
      </c>
      <c r="K60">
        <f t="shared" si="9"/>
        <v>0</v>
      </c>
      <c r="L60">
        <f t="shared" si="11"/>
        <v>53</v>
      </c>
      <c r="M60">
        <f t="shared" si="10"/>
        <v>0</v>
      </c>
    </row>
    <row r="61" spans="1:15" x14ac:dyDescent="0.25">
      <c r="A61">
        <v>36</v>
      </c>
      <c r="B61">
        <f t="shared" si="2"/>
        <v>0.22209362097320351</v>
      </c>
      <c r="C61">
        <f t="shared" si="0"/>
        <v>55.079218001354469</v>
      </c>
      <c r="D61">
        <f t="shared" si="1"/>
        <v>54</v>
      </c>
      <c r="E61">
        <f t="shared" si="3"/>
        <v>2</v>
      </c>
      <c r="F61" s="27">
        <f t="shared" si="4"/>
        <v>1</v>
      </c>
      <c r="G61" s="27">
        <f t="shared" si="5"/>
        <v>0</v>
      </c>
      <c r="H61" s="27">
        <f t="shared" si="6"/>
        <v>0</v>
      </c>
      <c r="I61" s="27">
        <f t="shared" si="7"/>
        <v>0</v>
      </c>
      <c r="J61">
        <f t="shared" si="8"/>
        <v>1</v>
      </c>
      <c r="K61">
        <f t="shared" si="9"/>
        <v>1</v>
      </c>
      <c r="L61">
        <f t="shared" si="11"/>
        <v>54</v>
      </c>
      <c r="M61">
        <f t="shared" si="10"/>
        <v>0</v>
      </c>
    </row>
    <row r="62" spans="1:15" x14ac:dyDescent="0.25">
      <c r="A62">
        <v>37</v>
      </c>
      <c r="B62">
        <f t="shared" si="2"/>
        <v>0.22807208317088573</v>
      </c>
      <c r="C62">
        <f t="shared" si="0"/>
        <v>56.561876626379664</v>
      </c>
      <c r="D62">
        <f t="shared" si="1"/>
        <v>56</v>
      </c>
      <c r="E62">
        <f t="shared" si="3"/>
        <v>1</v>
      </c>
      <c r="F62" s="27">
        <f t="shared" si="4"/>
        <v>1</v>
      </c>
      <c r="G62" s="27">
        <f t="shared" si="5"/>
        <v>0</v>
      </c>
      <c r="H62" s="27">
        <f t="shared" si="6"/>
        <v>0</v>
      </c>
      <c r="I62" s="27">
        <f t="shared" si="7"/>
        <v>0</v>
      </c>
      <c r="J62">
        <f t="shared" si="8"/>
        <v>1</v>
      </c>
      <c r="K62">
        <f t="shared" si="9"/>
        <v>0</v>
      </c>
      <c r="L62">
        <f t="shared" si="11"/>
        <v>56</v>
      </c>
      <c r="M62">
        <f t="shared" si="10"/>
        <v>0</v>
      </c>
    </row>
    <row r="63" spans="1:15" x14ac:dyDescent="0.25">
      <c r="A63">
        <v>38</v>
      </c>
      <c r="B63">
        <f t="shared" si="2"/>
        <v>0.2340419585835434</v>
      </c>
      <c r="C63">
        <f t="shared" si="0"/>
        <v>58.042405728718762</v>
      </c>
      <c r="D63">
        <f t="shared" si="1"/>
        <v>57</v>
      </c>
      <c r="E63">
        <f t="shared" si="3"/>
        <v>2</v>
      </c>
      <c r="F63" s="27">
        <f t="shared" si="4"/>
        <v>1</v>
      </c>
      <c r="G63" s="27">
        <f t="shared" si="5"/>
        <v>0</v>
      </c>
      <c r="H63" s="27">
        <f t="shared" si="6"/>
        <v>0</v>
      </c>
      <c r="I63" s="27">
        <f t="shared" si="7"/>
        <v>0</v>
      </c>
      <c r="J63">
        <f t="shared" si="8"/>
        <v>1</v>
      </c>
      <c r="K63">
        <f t="shared" si="9"/>
        <v>1</v>
      </c>
      <c r="L63">
        <f t="shared" si="11"/>
        <v>57</v>
      </c>
      <c r="M63">
        <f t="shared" si="10"/>
        <v>0</v>
      </c>
    </row>
    <row r="64" spans="1:15" x14ac:dyDescent="0.25">
      <c r="A64">
        <v>39</v>
      </c>
      <c r="B64">
        <f t="shared" si="2"/>
        <v>0.24000302244874147</v>
      </c>
      <c r="C64">
        <f t="shared" si="0"/>
        <v>59.520749567287886</v>
      </c>
      <c r="D64">
        <f t="shared" si="1"/>
        <v>59</v>
      </c>
      <c r="E64">
        <f t="shared" si="3"/>
        <v>1</v>
      </c>
      <c r="F64" s="27">
        <f t="shared" si="4"/>
        <v>1</v>
      </c>
      <c r="G64" s="27">
        <f t="shared" si="5"/>
        <v>0</v>
      </c>
      <c r="H64" s="27">
        <f t="shared" si="6"/>
        <v>0</v>
      </c>
      <c r="I64" s="27">
        <f t="shared" si="7"/>
        <v>0</v>
      </c>
      <c r="J64">
        <f t="shared" si="8"/>
        <v>1</v>
      </c>
      <c r="K64">
        <f t="shared" si="9"/>
        <v>0</v>
      </c>
      <c r="L64">
        <f t="shared" si="11"/>
        <v>59</v>
      </c>
      <c r="M64">
        <f t="shared" si="10"/>
        <v>0</v>
      </c>
    </row>
    <row r="65" spans="1:13" x14ac:dyDescent="0.25">
      <c r="A65">
        <v>40</v>
      </c>
      <c r="B65">
        <f t="shared" si="2"/>
        <v>0.24595505033579459</v>
      </c>
      <c r="C65">
        <f t="shared" si="0"/>
        <v>60.99685248327706</v>
      </c>
      <c r="D65">
        <f t="shared" si="1"/>
        <v>60</v>
      </c>
      <c r="E65">
        <f t="shared" si="3"/>
        <v>1</v>
      </c>
      <c r="F65" s="27">
        <f t="shared" si="4"/>
        <v>1</v>
      </c>
      <c r="G65" s="27">
        <f t="shared" si="5"/>
        <v>0</v>
      </c>
      <c r="H65" s="27">
        <f t="shared" si="6"/>
        <v>0</v>
      </c>
      <c r="I65" s="27">
        <f t="shared" si="7"/>
        <v>0</v>
      </c>
      <c r="J65">
        <f t="shared" si="8"/>
        <v>1</v>
      </c>
      <c r="K65">
        <f t="shared" si="9"/>
        <v>0</v>
      </c>
      <c r="L65">
        <f t="shared" si="11"/>
        <v>60</v>
      </c>
      <c r="M65">
        <f t="shared" si="10"/>
        <v>0</v>
      </c>
    </row>
    <row r="66" spans="1:13" x14ac:dyDescent="0.25">
      <c r="A66">
        <v>41</v>
      </c>
      <c r="B66">
        <f t="shared" si="2"/>
        <v>0.25189781815421691</v>
      </c>
      <c r="C66">
        <f t="shared" si="0"/>
        <v>62.470658902245795</v>
      </c>
      <c r="D66">
        <f t="shared" si="1"/>
        <v>61</v>
      </c>
      <c r="E66">
        <f t="shared" si="3"/>
        <v>2</v>
      </c>
      <c r="F66" s="27">
        <f t="shared" si="4"/>
        <v>1</v>
      </c>
      <c r="G66" s="27">
        <f t="shared" si="5"/>
        <v>0</v>
      </c>
      <c r="H66" s="27">
        <f t="shared" si="6"/>
        <v>0</v>
      </c>
      <c r="I66" s="27">
        <f t="shared" si="7"/>
        <v>0</v>
      </c>
      <c r="J66">
        <f t="shared" si="8"/>
        <v>1</v>
      </c>
      <c r="K66">
        <f t="shared" si="9"/>
        <v>1</v>
      </c>
      <c r="L66">
        <f t="shared" si="11"/>
        <v>61</v>
      </c>
      <c r="M66">
        <f t="shared" si="10"/>
        <v>0</v>
      </c>
    </row>
    <row r="67" spans="1:13" x14ac:dyDescent="0.25">
      <c r="A67">
        <v>42</v>
      </c>
      <c r="B67">
        <f t="shared" si="2"/>
        <v>0.25783110216215899</v>
      </c>
      <c r="C67">
        <f t="shared" si="0"/>
        <v>63.942113336215428</v>
      </c>
      <c r="D67">
        <f t="shared" si="1"/>
        <v>63</v>
      </c>
      <c r="E67">
        <f t="shared" si="3"/>
        <v>1</v>
      </c>
      <c r="F67" s="27">
        <f t="shared" si="4"/>
        <v>1</v>
      </c>
      <c r="G67" s="27">
        <f t="shared" si="5"/>
        <v>0</v>
      </c>
      <c r="H67" s="27">
        <f t="shared" si="6"/>
        <v>0</v>
      </c>
      <c r="I67" s="27">
        <f t="shared" si="7"/>
        <v>0</v>
      </c>
      <c r="J67">
        <f t="shared" si="8"/>
        <v>1</v>
      </c>
      <c r="K67">
        <f t="shared" si="9"/>
        <v>0</v>
      </c>
      <c r="L67">
        <f t="shared" si="11"/>
        <v>63</v>
      </c>
      <c r="M67">
        <f t="shared" si="10"/>
        <v>0</v>
      </c>
    </row>
    <row r="68" spans="1:13" x14ac:dyDescent="0.25">
      <c r="A68">
        <v>43</v>
      </c>
      <c r="B68">
        <f t="shared" si="2"/>
        <v>0.26375467897483135</v>
      </c>
      <c r="C68">
        <f t="shared" si="0"/>
        <v>65.41116038575818</v>
      </c>
      <c r="D68">
        <f t="shared" si="1"/>
        <v>64</v>
      </c>
      <c r="E68">
        <f t="shared" si="3"/>
        <v>2</v>
      </c>
      <c r="F68" s="27">
        <f t="shared" si="4"/>
        <v>1</v>
      </c>
      <c r="G68" s="27">
        <f t="shared" si="5"/>
        <v>0</v>
      </c>
      <c r="H68" s="27">
        <f t="shared" si="6"/>
        <v>0</v>
      </c>
      <c r="I68" s="27">
        <f t="shared" si="7"/>
        <v>0</v>
      </c>
      <c r="J68">
        <f t="shared" si="8"/>
        <v>1</v>
      </c>
      <c r="K68">
        <f t="shared" si="9"/>
        <v>1</v>
      </c>
      <c r="L68">
        <f t="shared" si="11"/>
        <v>64</v>
      </c>
      <c r="M68">
        <f t="shared" si="10"/>
        <v>0</v>
      </c>
    </row>
    <row r="69" spans="1:13" x14ac:dyDescent="0.25">
      <c r="A69">
        <v>44</v>
      </c>
      <c r="B69">
        <f t="shared" si="2"/>
        <v>0.26966832557291504</v>
      </c>
      <c r="C69">
        <f t="shared" si="0"/>
        <v>66.877744742082925</v>
      </c>
      <c r="D69">
        <f t="shared" si="1"/>
        <v>66</v>
      </c>
      <c r="E69">
        <f t="shared" si="3"/>
        <v>1</v>
      </c>
      <c r="F69" s="27">
        <f t="shared" si="4"/>
        <v>1</v>
      </c>
      <c r="G69" s="27">
        <f t="shared" si="5"/>
        <v>0</v>
      </c>
      <c r="H69" s="27">
        <f t="shared" si="6"/>
        <v>0</v>
      </c>
      <c r="I69" s="27">
        <f t="shared" si="7"/>
        <v>0</v>
      </c>
      <c r="J69">
        <f t="shared" si="8"/>
        <v>1</v>
      </c>
      <c r="K69">
        <f t="shared" si="9"/>
        <v>0</v>
      </c>
      <c r="L69">
        <f t="shared" si="11"/>
        <v>66</v>
      </c>
      <c r="M69">
        <f t="shared" si="10"/>
        <v>0</v>
      </c>
    </row>
    <row r="70" spans="1:13" x14ac:dyDescent="0.25">
      <c r="A70">
        <v>45</v>
      </c>
      <c r="B70">
        <f t="shared" si="2"/>
        <v>0.27557181931095814</v>
      </c>
      <c r="C70">
        <f t="shared" si="0"/>
        <v>68.341811189117621</v>
      </c>
      <c r="D70">
        <f t="shared" si="1"/>
        <v>67</v>
      </c>
      <c r="E70">
        <f t="shared" si="3"/>
        <v>2</v>
      </c>
      <c r="F70" s="27">
        <f t="shared" si="4"/>
        <v>1</v>
      </c>
      <c r="G70" s="27">
        <f t="shared" si="5"/>
        <v>0</v>
      </c>
      <c r="H70" s="27">
        <f t="shared" si="6"/>
        <v>0</v>
      </c>
      <c r="I70" s="27">
        <f t="shared" si="7"/>
        <v>0</v>
      </c>
      <c r="J70">
        <f t="shared" si="8"/>
        <v>1</v>
      </c>
      <c r="K70">
        <f t="shared" si="9"/>
        <v>1</v>
      </c>
      <c r="L70">
        <f t="shared" si="11"/>
        <v>67</v>
      </c>
      <c r="M70">
        <f t="shared" si="10"/>
        <v>0</v>
      </c>
    </row>
    <row r="71" spans="1:13" x14ac:dyDescent="0.25">
      <c r="A71">
        <v>46</v>
      </c>
      <c r="B71">
        <f t="shared" si="2"/>
        <v>0.28146493792575794</v>
      </c>
      <c r="C71">
        <f t="shared" si="0"/>
        <v>69.803304605587968</v>
      </c>
      <c r="D71">
        <f t="shared" si="1"/>
        <v>69</v>
      </c>
      <c r="E71">
        <f t="shared" si="3"/>
        <v>1</v>
      </c>
      <c r="F71" s="27">
        <f t="shared" si="4"/>
        <v>1</v>
      </c>
      <c r="G71" s="27">
        <f t="shared" si="5"/>
        <v>0</v>
      </c>
      <c r="H71" s="27">
        <f t="shared" si="6"/>
        <v>0</v>
      </c>
      <c r="I71" s="27">
        <f t="shared" si="7"/>
        <v>0</v>
      </c>
      <c r="J71">
        <f t="shared" si="8"/>
        <v>1</v>
      </c>
      <c r="K71">
        <f t="shared" si="9"/>
        <v>0</v>
      </c>
      <c r="L71">
        <f t="shared" si="11"/>
        <v>69</v>
      </c>
      <c r="M71">
        <f t="shared" si="10"/>
        <v>0</v>
      </c>
    </row>
    <row r="72" spans="1:13" x14ac:dyDescent="0.25">
      <c r="A72">
        <v>47</v>
      </c>
      <c r="B72">
        <f t="shared" si="2"/>
        <v>0.28734745954472951</v>
      </c>
      <c r="C72">
        <f t="shared" si="0"/>
        <v>71.262169967092916</v>
      </c>
      <c r="D72">
        <f t="shared" si="1"/>
        <v>70</v>
      </c>
      <c r="E72">
        <f t="shared" si="3"/>
        <v>2</v>
      </c>
      <c r="F72" s="27">
        <f t="shared" si="4"/>
        <v>1</v>
      </c>
      <c r="G72" s="27">
        <f t="shared" si="5"/>
        <v>0</v>
      </c>
      <c r="H72" s="27">
        <f t="shared" si="6"/>
        <v>0</v>
      </c>
      <c r="I72" s="27">
        <f t="shared" si="7"/>
        <v>0</v>
      </c>
      <c r="J72">
        <f t="shared" si="8"/>
        <v>1</v>
      </c>
      <c r="K72">
        <f t="shared" si="9"/>
        <v>1</v>
      </c>
      <c r="L72">
        <f t="shared" si="11"/>
        <v>70</v>
      </c>
      <c r="M72">
        <f t="shared" si="10"/>
        <v>0</v>
      </c>
    </row>
    <row r="73" spans="1:13" x14ac:dyDescent="0.25">
      <c r="A73">
        <v>48</v>
      </c>
      <c r="B73">
        <f t="shared" si="2"/>
        <v>0.29321916269425863</v>
      </c>
      <c r="C73">
        <f t="shared" si="0"/>
        <v>72.71835234817614</v>
      </c>
      <c r="D73">
        <f t="shared" si="1"/>
        <v>72</v>
      </c>
      <c r="E73">
        <f t="shared" si="3"/>
        <v>1</v>
      </c>
      <c r="F73" s="27">
        <f t="shared" si="4"/>
        <v>1</v>
      </c>
      <c r="G73" s="27">
        <f t="shared" si="5"/>
        <v>0</v>
      </c>
      <c r="H73" s="27">
        <f t="shared" si="6"/>
        <v>0</v>
      </c>
      <c r="I73" s="27">
        <f t="shared" si="7"/>
        <v>0</v>
      </c>
      <c r="J73">
        <f t="shared" si="8"/>
        <v>1</v>
      </c>
      <c r="K73">
        <f t="shared" si="9"/>
        <v>0</v>
      </c>
      <c r="L73">
        <f t="shared" si="11"/>
        <v>72</v>
      </c>
      <c r="M73">
        <f t="shared" si="10"/>
        <v>0</v>
      </c>
    </row>
    <row r="74" spans="1:13" x14ac:dyDescent="0.25">
      <c r="A74">
        <v>49</v>
      </c>
      <c r="B74">
        <f t="shared" si="2"/>
        <v>0.29907982630804042</v>
      </c>
      <c r="C74">
        <f t="shared" si="0"/>
        <v>74.17179692439403</v>
      </c>
      <c r="D74">
        <f t="shared" si="1"/>
        <v>73</v>
      </c>
      <c r="E74">
        <f t="shared" si="3"/>
        <v>2</v>
      </c>
      <c r="F74" s="27">
        <f t="shared" si="4"/>
        <v>1</v>
      </c>
      <c r="G74" s="27">
        <f t="shared" si="5"/>
        <v>0</v>
      </c>
      <c r="H74" s="27">
        <f t="shared" si="6"/>
        <v>0</v>
      </c>
      <c r="I74" s="27">
        <f t="shared" si="7"/>
        <v>0</v>
      </c>
      <c r="J74">
        <f t="shared" si="8"/>
        <v>1</v>
      </c>
      <c r="K74">
        <f t="shared" si="9"/>
        <v>1</v>
      </c>
      <c r="L74">
        <f t="shared" si="11"/>
        <v>73</v>
      </c>
      <c r="M74">
        <f t="shared" si="10"/>
        <v>0</v>
      </c>
    </row>
    <row r="75" spans="1:13" x14ac:dyDescent="0.25">
      <c r="A75">
        <v>50</v>
      </c>
      <c r="B75">
        <f t="shared" si="2"/>
        <v>0.30492922973540237</v>
      </c>
      <c r="C75">
        <f t="shared" si="0"/>
        <v>75.622448974379793</v>
      </c>
      <c r="D75">
        <f t="shared" si="1"/>
        <v>75</v>
      </c>
      <c r="E75">
        <f t="shared" si="3"/>
        <v>1</v>
      </c>
      <c r="F75" s="27">
        <f t="shared" si="4"/>
        <v>1</v>
      </c>
      <c r="G75" s="27">
        <f t="shared" si="5"/>
        <v>0</v>
      </c>
      <c r="H75" s="27">
        <f t="shared" si="6"/>
        <v>0</v>
      </c>
      <c r="I75" s="27">
        <f t="shared" si="7"/>
        <v>0</v>
      </c>
      <c r="J75">
        <f t="shared" si="8"/>
        <v>1</v>
      </c>
      <c r="K75">
        <f t="shared" si="9"/>
        <v>0</v>
      </c>
      <c r="L75">
        <f t="shared" si="11"/>
        <v>75</v>
      </c>
      <c r="M75">
        <f t="shared" si="10"/>
        <v>0</v>
      </c>
    </row>
    <row r="76" spans="1:13" x14ac:dyDescent="0.25">
      <c r="A76">
        <v>51</v>
      </c>
      <c r="B76">
        <f t="shared" si="2"/>
        <v>0.31076715274961147</v>
      </c>
      <c r="C76">
        <f t="shared" si="0"/>
        <v>77.070253881903639</v>
      </c>
      <c r="D76">
        <f t="shared" si="1"/>
        <v>76</v>
      </c>
      <c r="E76">
        <f t="shared" si="3"/>
        <v>2</v>
      </c>
      <c r="F76" s="27">
        <f t="shared" si="4"/>
        <v>1</v>
      </c>
      <c r="G76" s="27">
        <f t="shared" si="5"/>
        <v>0</v>
      </c>
      <c r="H76" s="27">
        <f t="shared" si="6"/>
        <v>0</v>
      </c>
      <c r="I76" s="27">
        <f t="shared" si="7"/>
        <v>0</v>
      </c>
      <c r="J76">
        <f t="shared" si="8"/>
        <v>1</v>
      </c>
      <c r="K76">
        <f t="shared" si="9"/>
        <v>1</v>
      </c>
      <c r="L76">
        <f t="shared" si="11"/>
        <v>76</v>
      </c>
      <c r="M76">
        <f t="shared" si="10"/>
        <v>0</v>
      </c>
    </row>
    <row r="77" spans="1:13" x14ac:dyDescent="0.25">
      <c r="A77">
        <v>52</v>
      </c>
      <c r="B77">
        <f t="shared" si="2"/>
        <v>0.31659337555616585</v>
      </c>
      <c r="C77">
        <f t="shared" si="0"/>
        <v>78.515157137929123</v>
      </c>
      <c r="D77">
        <f t="shared" si="1"/>
        <v>78</v>
      </c>
      <c r="E77">
        <f t="shared" si="3"/>
        <v>1</v>
      </c>
      <c r="F77" s="27">
        <f t="shared" si="4"/>
        <v>1</v>
      </c>
      <c r="G77" s="27">
        <f t="shared" si="5"/>
        <v>0</v>
      </c>
      <c r="H77" s="27">
        <f t="shared" si="6"/>
        <v>0</v>
      </c>
      <c r="I77" s="27">
        <f t="shared" si="7"/>
        <v>0</v>
      </c>
      <c r="J77">
        <f t="shared" si="8"/>
        <v>1</v>
      </c>
      <c r="K77">
        <f t="shared" si="9"/>
        <v>0</v>
      </c>
      <c r="L77">
        <f t="shared" si="11"/>
        <v>78</v>
      </c>
      <c r="M77">
        <f t="shared" si="10"/>
        <v>0</v>
      </c>
    </row>
    <row r="78" spans="1:13" x14ac:dyDescent="0.25">
      <c r="A78">
        <v>53</v>
      </c>
      <c r="B78">
        <f t="shared" si="2"/>
        <v>0.32240767880106985</v>
      </c>
      <c r="C78">
        <f t="shared" si="0"/>
        <v>79.957104342665318</v>
      </c>
      <c r="D78">
        <f t="shared" si="1"/>
        <v>79</v>
      </c>
      <c r="E78">
        <f t="shared" si="3"/>
        <v>1</v>
      </c>
      <c r="F78" s="27">
        <f t="shared" si="4"/>
        <v>1</v>
      </c>
      <c r="G78" s="27">
        <f t="shared" si="5"/>
        <v>0</v>
      </c>
      <c r="H78" s="27">
        <f t="shared" si="6"/>
        <v>0</v>
      </c>
      <c r="I78" s="27">
        <f t="shared" si="7"/>
        <v>0</v>
      </c>
      <c r="J78">
        <f t="shared" si="8"/>
        <v>1</v>
      </c>
      <c r="K78">
        <f t="shared" si="9"/>
        <v>0</v>
      </c>
      <c r="L78">
        <f t="shared" si="11"/>
        <v>79</v>
      </c>
      <c r="M78">
        <f t="shared" si="10"/>
        <v>0</v>
      </c>
    </row>
    <row r="79" spans="1:13" x14ac:dyDescent="0.25">
      <c r="A79">
        <v>54</v>
      </c>
      <c r="B79">
        <f t="shared" si="2"/>
        <v>0.3282098435790925</v>
      </c>
      <c r="C79">
        <f t="shared" si="0"/>
        <v>81.396041207614942</v>
      </c>
      <c r="D79">
        <f t="shared" si="1"/>
        <v>80</v>
      </c>
      <c r="E79">
        <f t="shared" si="3"/>
        <v>2</v>
      </c>
      <c r="F79" s="27">
        <f t="shared" si="4"/>
        <v>1</v>
      </c>
      <c r="G79" s="27">
        <f t="shared" si="5"/>
        <v>0</v>
      </c>
      <c r="H79" s="27">
        <f t="shared" si="6"/>
        <v>0</v>
      </c>
      <c r="I79" s="27">
        <f t="shared" si="7"/>
        <v>0</v>
      </c>
      <c r="J79">
        <f t="shared" si="8"/>
        <v>1</v>
      </c>
      <c r="K79">
        <f t="shared" si="9"/>
        <v>1</v>
      </c>
      <c r="L79">
        <f t="shared" si="11"/>
        <v>80</v>
      </c>
      <c r="M79">
        <f t="shared" si="10"/>
        <v>0</v>
      </c>
    </row>
    <row r="80" spans="1:13" x14ac:dyDescent="0.25">
      <c r="A80">
        <v>55</v>
      </c>
      <c r="B80">
        <f t="shared" si="2"/>
        <v>0.33399965144200938</v>
      </c>
      <c r="C80">
        <f t="shared" si="0"/>
        <v>82.831913557618321</v>
      </c>
      <c r="D80">
        <f t="shared" si="1"/>
        <v>82</v>
      </c>
      <c r="E80">
        <f t="shared" si="3"/>
        <v>1</v>
      </c>
      <c r="F80" s="27">
        <f t="shared" si="4"/>
        <v>1</v>
      </c>
      <c r="G80" s="27">
        <f t="shared" si="5"/>
        <v>0</v>
      </c>
      <c r="H80" s="27">
        <f t="shared" si="6"/>
        <v>0</v>
      </c>
      <c r="I80" s="27">
        <f t="shared" si="7"/>
        <v>0</v>
      </c>
      <c r="J80">
        <f t="shared" si="8"/>
        <v>1</v>
      </c>
      <c r="K80">
        <f t="shared" si="9"/>
        <v>0</v>
      </c>
      <c r="L80">
        <f t="shared" si="11"/>
        <v>82</v>
      </c>
      <c r="M80">
        <f t="shared" si="10"/>
        <v>0</v>
      </c>
    </row>
    <row r="81" spans="1:15" x14ac:dyDescent="0.25">
      <c r="A81">
        <v>56</v>
      </c>
      <c r="B81">
        <f t="shared" si="2"/>
        <v>0.33977688440682685</v>
      </c>
      <c r="C81">
        <f t="shared" si="0"/>
        <v>84.264667332893055</v>
      </c>
      <c r="D81">
        <f t="shared" si="1"/>
        <v>83</v>
      </c>
      <c r="E81">
        <f t="shared" si="3"/>
        <v>2</v>
      </c>
      <c r="F81" s="27">
        <f t="shared" si="4"/>
        <v>1</v>
      </c>
      <c r="G81" s="27">
        <f t="shared" si="5"/>
        <v>0</v>
      </c>
      <c r="H81" s="27">
        <f t="shared" si="6"/>
        <v>0</v>
      </c>
      <c r="I81" s="27">
        <f t="shared" si="7"/>
        <v>0</v>
      </c>
      <c r="J81">
        <f t="shared" si="8"/>
        <v>1</v>
      </c>
      <c r="K81">
        <f t="shared" si="9"/>
        <v>1</v>
      </c>
      <c r="L81">
        <f t="shared" si="11"/>
        <v>83</v>
      </c>
      <c r="M81">
        <f t="shared" si="10"/>
        <v>0</v>
      </c>
    </row>
    <row r="82" spans="1:15" x14ac:dyDescent="0.25">
      <c r="A82">
        <v>57</v>
      </c>
      <c r="B82">
        <f t="shared" si="2"/>
        <v>0.34554132496398904</v>
      </c>
      <c r="C82">
        <f t="shared" si="0"/>
        <v>85.694248591069282</v>
      </c>
      <c r="D82">
        <f t="shared" si="1"/>
        <v>85</v>
      </c>
      <c r="E82">
        <f t="shared" si="3"/>
        <v>1</v>
      </c>
      <c r="F82" s="27">
        <f t="shared" si="4"/>
        <v>1</v>
      </c>
      <c r="G82" s="27">
        <f t="shared" si="5"/>
        <v>0</v>
      </c>
      <c r="H82" s="27">
        <f t="shared" si="6"/>
        <v>0</v>
      </c>
      <c r="I82" s="27">
        <f t="shared" si="7"/>
        <v>0</v>
      </c>
      <c r="J82">
        <f t="shared" si="8"/>
        <v>1</v>
      </c>
      <c r="K82">
        <f t="shared" si="9"/>
        <v>0</v>
      </c>
      <c r="L82">
        <f t="shared" si="11"/>
        <v>85</v>
      </c>
      <c r="M82">
        <f t="shared" si="10"/>
        <v>0</v>
      </c>
    </row>
    <row r="83" spans="1:15" x14ac:dyDescent="0.25">
      <c r="A83">
        <v>58</v>
      </c>
      <c r="B83">
        <f t="shared" si="2"/>
        <v>0.35129275608556709</v>
      </c>
      <c r="C83">
        <f t="shared" si="0"/>
        <v>87.120603509220643</v>
      </c>
      <c r="D83">
        <f t="shared" si="1"/>
        <v>86</v>
      </c>
      <c r="E83">
        <f t="shared" si="3"/>
        <v>2</v>
      </c>
      <c r="F83" s="27">
        <f t="shared" si="4"/>
        <v>1</v>
      </c>
      <c r="G83" s="27">
        <f t="shared" si="5"/>
        <v>0</v>
      </c>
      <c r="H83" s="27">
        <f t="shared" si="6"/>
        <v>0</v>
      </c>
      <c r="I83" s="27">
        <f t="shared" si="7"/>
        <v>0</v>
      </c>
      <c r="J83">
        <f t="shared" si="8"/>
        <v>1</v>
      </c>
      <c r="K83">
        <f t="shared" si="9"/>
        <v>1</v>
      </c>
      <c r="L83">
        <f t="shared" si="11"/>
        <v>86</v>
      </c>
      <c r="M83">
        <f t="shared" si="10"/>
        <v>0</v>
      </c>
    </row>
    <row r="84" spans="1:15" x14ac:dyDescent="0.25">
      <c r="A84">
        <v>59</v>
      </c>
      <c r="B84">
        <f t="shared" si="2"/>
        <v>0.35703096123342998</v>
      </c>
      <c r="C84">
        <f t="shared" si="0"/>
        <v>88.54367838589063</v>
      </c>
      <c r="D84">
        <f t="shared" si="1"/>
        <v>88</v>
      </c>
      <c r="E84">
        <f t="shared" si="3"/>
        <v>1</v>
      </c>
      <c r="F84" s="27">
        <f t="shared" si="4"/>
        <v>1</v>
      </c>
      <c r="G84" s="27">
        <f t="shared" si="5"/>
        <v>0</v>
      </c>
      <c r="H84" s="27">
        <f t="shared" si="6"/>
        <v>0</v>
      </c>
      <c r="I84" s="27">
        <f t="shared" si="7"/>
        <v>0</v>
      </c>
      <c r="J84">
        <f t="shared" si="8"/>
        <v>1</v>
      </c>
      <c r="K84">
        <f t="shared" si="9"/>
        <v>0</v>
      </c>
      <c r="L84">
        <f t="shared" si="11"/>
        <v>88</v>
      </c>
      <c r="M84">
        <f t="shared" si="10"/>
        <v>0</v>
      </c>
    </row>
    <row r="85" spans="1:15" x14ac:dyDescent="0.25">
      <c r="A85">
        <v>60</v>
      </c>
      <c r="B85">
        <f t="shared" si="2"/>
        <v>0.36275572436739717</v>
      </c>
      <c r="C85">
        <f t="shared" si="0"/>
        <v>89.963419643114491</v>
      </c>
      <c r="D85">
        <f t="shared" si="1"/>
        <v>89</v>
      </c>
      <c r="E85">
        <f t="shared" si="3"/>
        <v>1</v>
      </c>
      <c r="F85" s="27">
        <f t="shared" si="4"/>
        <v>1</v>
      </c>
      <c r="G85" s="27">
        <f t="shared" si="5"/>
        <v>0</v>
      </c>
      <c r="H85" s="27">
        <f t="shared" si="6"/>
        <v>0</v>
      </c>
      <c r="I85" s="27">
        <f t="shared" si="7"/>
        <v>0</v>
      </c>
      <c r="J85">
        <f t="shared" si="8"/>
        <v>1</v>
      </c>
      <c r="K85">
        <f t="shared" si="9"/>
        <v>0</v>
      </c>
      <c r="L85">
        <f t="shared" si="11"/>
        <v>89</v>
      </c>
      <c r="M85">
        <f t="shared" si="10"/>
        <v>0</v>
      </c>
    </row>
    <row r="86" spans="1:15" x14ac:dyDescent="0.25">
      <c r="A86">
        <v>61</v>
      </c>
      <c r="B86">
        <f t="shared" si="2"/>
        <v>0.36846682995337232</v>
      </c>
      <c r="C86">
        <f t="shared" si="0"/>
        <v>91.379773828436342</v>
      </c>
      <c r="D86">
        <f t="shared" si="1"/>
        <v>90</v>
      </c>
      <c r="E86">
        <f t="shared" si="3"/>
        <v>2</v>
      </c>
      <c r="F86" s="27">
        <f t="shared" si="4"/>
        <v>1</v>
      </c>
      <c r="G86" s="27">
        <f t="shared" si="5"/>
        <v>0</v>
      </c>
      <c r="H86" s="27">
        <f t="shared" si="6"/>
        <v>0</v>
      </c>
      <c r="I86" s="27">
        <f t="shared" si="7"/>
        <v>0</v>
      </c>
      <c r="J86">
        <f t="shared" si="8"/>
        <v>1</v>
      </c>
      <c r="K86">
        <f t="shared" si="9"/>
        <v>1</v>
      </c>
      <c r="L86">
        <f t="shared" si="11"/>
        <v>90</v>
      </c>
      <c r="M86">
        <f t="shared" si="10"/>
        <v>0</v>
      </c>
    </row>
    <row r="87" spans="1:15" x14ac:dyDescent="0.25">
      <c r="A87">
        <v>62</v>
      </c>
      <c r="B87">
        <f t="shared" si="2"/>
        <v>0.37416406297145793</v>
      </c>
      <c r="C87">
        <f t="shared" si="0"/>
        <v>92.792687616921569</v>
      </c>
      <c r="D87">
        <f t="shared" si="1"/>
        <v>92</v>
      </c>
      <c r="E87">
        <f t="shared" si="3"/>
        <v>1</v>
      </c>
      <c r="F87" s="27">
        <f t="shared" si="4"/>
        <v>1</v>
      </c>
      <c r="G87" s="27">
        <f t="shared" si="5"/>
        <v>0</v>
      </c>
      <c r="H87" s="27">
        <f t="shared" si="6"/>
        <v>0</v>
      </c>
      <c r="I87" s="27">
        <f t="shared" si="7"/>
        <v>0</v>
      </c>
      <c r="J87">
        <f t="shared" si="8"/>
        <v>1</v>
      </c>
      <c r="K87">
        <f t="shared" si="9"/>
        <v>0</v>
      </c>
      <c r="L87">
        <f t="shared" si="11"/>
        <v>92</v>
      </c>
      <c r="M87">
        <f t="shared" si="10"/>
        <v>0</v>
      </c>
    </row>
    <row r="88" spans="1:15" x14ac:dyDescent="0.25">
      <c r="A88">
        <v>63</v>
      </c>
      <c r="B88">
        <f t="shared" si="2"/>
        <v>0.37984720892405116</v>
      </c>
      <c r="C88">
        <f t="shared" si="0"/>
        <v>94.202107813164687</v>
      </c>
      <c r="D88">
        <f t="shared" si="1"/>
        <v>93</v>
      </c>
      <c r="E88">
        <f t="shared" si="3"/>
        <v>2</v>
      </c>
      <c r="F88" s="27">
        <f t="shared" si="4"/>
        <v>1</v>
      </c>
      <c r="G88" s="27">
        <f t="shared" si="5"/>
        <v>0</v>
      </c>
      <c r="H88" s="27">
        <f t="shared" si="6"/>
        <v>0</v>
      </c>
      <c r="I88" s="27">
        <f t="shared" si="7"/>
        <v>0</v>
      </c>
      <c r="J88">
        <f t="shared" si="8"/>
        <v>1</v>
      </c>
      <c r="K88">
        <f t="shared" si="9"/>
        <v>1</v>
      </c>
      <c r="L88">
        <f t="shared" si="11"/>
        <v>93</v>
      </c>
      <c r="M88">
        <f t="shared" si="10"/>
        <v>0</v>
      </c>
    </row>
    <row r="89" spans="1:15" x14ac:dyDescent="0.25">
      <c r="A89">
        <v>64</v>
      </c>
      <c r="B89">
        <f t="shared" si="2"/>
        <v>0.38551605384391885</v>
      </c>
      <c r="C89">
        <f t="shared" ref="C89:C152" si="12">B89*$C$10</f>
        <v>95.607981353291876</v>
      </c>
      <c r="D89">
        <f t="shared" ref="D89:D152" si="13">ROUND(C89+$C$12,0)</f>
        <v>95</v>
      </c>
      <c r="E89">
        <f t="shared" si="3"/>
        <v>1</v>
      </c>
      <c r="F89" s="27">
        <f t="shared" si="4"/>
        <v>1</v>
      </c>
      <c r="G89" s="27">
        <f t="shared" si="5"/>
        <v>0</v>
      </c>
      <c r="H89" s="27">
        <f t="shared" si="6"/>
        <v>0</v>
      </c>
      <c r="I89" s="27">
        <f t="shared" si="7"/>
        <v>0</v>
      </c>
      <c r="J89">
        <f t="shared" si="8"/>
        <v>1</v>
      </c>
      <c r="K89">
        <f t="shared" si="9"/>
        <v>0</v>
      </c>
      <c r="L89">
        <f t="shared" si="11"/>
        <v>95</v>
      </c>
      <c r="M89">
        <f t="shared" si="10"/>
        <v>0</v>
      </c>
      <c r="O89" s="3" t="str">
        <f>DEC2HEX(2^0*K89+2^1*K90+2^2*K91+2^3*K92+2^4*K93+2^5*K94+2^6*K95+2^7*K96+2^8*K97+2^9*K98+2^10*K99+2^11*K100+2^12*K101+2^13*K102+2^14*K103+2^15*K104+2^16*K105+2^17*K106+2^18*K107+2^19*K108+2^20*K109+2^21*K110+2^22*K111+2^23*K112+2^24*K113+2^25*K114+2^26*K115+2^27*K116+2^28*K117+2^29*K118+2^30*K119+2^31*K120)</f>
        <v>12249494</v>
      </c>
    </row>
    <row r="90" spans="1:15" x14ac:dyDescent="0.25">
      <c r="A90">
        <v>65</v>
      </c>
      <c r="B90">
        <f t="shared" ref="B90:B153" si="14">SIN(2*PI()*A90/1024+PI()/1024)</f>
        <v>0.39117038430225387</v>
      </c>
      <c r="C90">
        <f t="shared" si="12"/>
        <v>97.010255306958953</v>
      </c>
      <c r="D90">
        <f t="shared" si="13"/>
        <v>96</v>
      </c>
      <c r="E90">
        <f t="shared" ref="E90:E153" si="15">D91-D90</f>
        <v>1</v>
      </c>
      <c r="F90" s="27">
        <f t="shared" ref="F90:F153" si="16">IF(A90&lt;$F$16,$F$12,0)</f>
        <v>1</v>
      </c>
      <c r="G90" s="27">
        <f t="shared" ref="G90:G153" si="17">IF(AND(A90&gt;=$F$16, A90&lt;$F$17),$F$13,0)</f>
        <v>0</v>
      </c>
      <c r="H90" s="27">
        <f t="shared" ref="H90:H153" si="18">IF(AND(A90&gt;=$F$17, A90&lt;$F$18),$F$14,0)</f>
        <v>0</v>
      </c>
      <c r="I90" s="27">
        <f t="shared" ref="I90:I153" si="19">IF(A90&gt;=$F$18,$F$15,0)</f>
        <v>0</v>
      </c>
      <c r="J90">
        <f t="shared" ref="J90:J153" si="20">F90+G90+H90+I90</f>
        <v>1</v>
      </c>
      <c r="K90">
        <f t="shared" ref="K90:K153" si="21">IF(E90=J90,0,1)</f>
        <v>0</v>
      </c>
      <c r="L90">
        <f t="shared" si="11"/>
        <v>96</v>
      </c>
      <c r="M90">
        <f t="shared" ref="M90:M153" si="22">D90-L90</f>
        <v>0</v>
      </c>
      <c r="O90" s="3"/>
    </row>
    <row r="91" spans="1:15" x14ac:dyDescent="0.25">
      <c r="A91">
        <v>66</v>
      </c>
      <c r="B91">
        <f t="shared" si="14"/>
        <v>0.39680998741671031</v>
      </c>
      <c r="C91">
        <f t="shared" si="12"/>
        <v>98.408876879344163</v>
      </c>
      <c r="D91">
        <f t="shared" si="13"/>
        <v>97</v>
      </c>
      <c r="E91">
        <f t="shared" si="15"/>
        <v>2</v>
      </c>
      <c r="F91" s="27">
        <f t="shared" si="16"/>
        <v>1</v>
      </c>
      <c r="G91" s="27">
        <f t="shared" si="17"/>
        <v>0</v>
      </c>
      <c r="H91" s="27">
        <f t="shared" si="18"/>
        <v>0</v>
      </c>
      <c r="I91" s="27">
        <f t="shared" si="19"/>
        <v>0</v>
      </c>
      <c r="J91">
        <f t="shared" si="20"/>
        <v>1</v>
      </c>
      <c r="K91">
        <f t="shared" si="21"/>
        <v>1</v>
      </c>
      <c r="L91">
        <f t="shared" ref="L91:L154" si="23">L90+J90+K90</f>
        <v>97</v>
      </c>
      <c r="M91">
        <f t="shared" si="22"/>
        <v>0</v>
      </c>
    </row>
    <row r="92" spans="1:15" x14ac:dyDescent="0.25">
      <c r="A92">
        <v>67</v>
      </c>
      <c r="B92">
        <f t="shared" si="14"/>
        <v>0.40243465085941843</v>
      </c>
      <c r="C92">
        <f t="shared" si="12"/>
        <v>99.803793413135764</v>
      </c>
      <c r="D92">
        <f t="shared" si="13"/>
        <v>99</v>
      </c>
      <c r="E92">
        <f t="shared" si="15"/>
        <v>1</v>
      </c>
      <c r="F92" s="27">
        <f t="shared" si="16"/>
        <v>1</v>
      </c>
      <c r="G92" s="27">
        <f t="shared" si="17"/>
        <v>0</v>
      </c>
      <c r="H92" s="27">
        <f t="shared" si="18"/>
        <v>0</v>
      </c>
      <c r="I92" s="27">
        <f t="shared" si="19"/>
        <v>0</v>
      </c>
      <c r="J92">
        <f t="shared" si="20"/>
        <v>1</v>
      </c>
      <c r="K92">
        <f t="shared" si="21"/>
        <v>0</v>
      </c>
      <c r="L92">
        <f t="shared" si="23"/>
        <v>99</v>
      </c>
      <c r="M92">
        <f t="shared" si="22"/>
        <v>0</v>
      </c>
    </row>
    <row r="93" spans="1:15" x14ac:dyDescent="0.25">
      <c r="A93">
        <v>68</v>
      </c>
      <c r="B93">
        <f t="shared" si="14"/>
        <v>0.40804416286497869</v>
      </c>
      <c r="C93">
        <f t="shared" si="12"/>
        <v>101.19495239051471</v>
      </c>
      <c r="D93">
        <f t="shared" si="13"/>
        <v>100</v>
      </c>
      <c r="E93">
        <f t="shared" si="15"/>
        <v>2</v>
      </c>
      <c r="F93" s="27">
        <f t="shared" si="16"/>
        <v>1</v>
      </c>
      <c r="G93" s="27">
        <f t="shared" si="17"/>
        <v>0</v>
      </c>
      <c r="H93" s="27">
        <f t="shared" si="18"/>
        <v>0</v>
      </c>
      <c r="I93" s="27">
        <f t="shared" si="19"/>
        <v>0</v>
      </c>
      <c r="J93">
        <f t="shared" si="20"/>
        <v>1</v>
      </c>
      <c r="K93">
        <f t="shared" si="21"/>
        <v>1</v>
      </c>
      <c r="L93">
        <f t="shared" si="23"/>
        <v>100</v>
      </c>
      <c r="M93">
        <f t="shared" si="22"/>
        <v>0</v>
      </c>
    </row>
    <row r="94" spans="1:15" x14ac:dyDescent="0.25">
      <c r="A94">
        <v>69</v>
      </c>
      <c r="B94">
        <f t="shared" si="14"/>
        <v>0.4136383122384345</v>
      </c>
      <c r="C94">
        <f t="shared" si="12"/>
        <v>102.58230143513175</v>
      </c>
      <c r="D94">
        <f t="shared" si="13"/>
        <v>102</v>
      </c>
      <c r="E94">
        <f t="shared" si="15"/>
        <v>1</v>
      </c>
      <c r="F94" s="27">
        <f t="shared" si="16"/>
        <v>1</v>
      </c>
      <c r="G94" s="27">
        <f t="shared" si="17"/>
        <v>0</v>
      </c>
      <c r="H94" s="27">
        <f t="shared" si="18"/>
        <v>0</v>
      </c>
      <c r="I94" s="27">
        <f t="shared" si="19"/>
        <v>0</v>
      </c>
      <c r="J94">
        <f t="shared" si="20"/>
        <v>1</v>
      </c>
      <c r="K94">
        <f t="shared" si="21"/>
        <v>0</v>
      </c>
      <c r="L94">
        <f t="shared" si="23"/>
        <v>102</v>
      </c>
      <c r="M94">
        <f t="shared" si="22"/>
        <v>0</v>
      </c>
    </row>
    <row r="95" spans="1:15" x14ac:dyDescent="0.25">
      <c r="A95">
        <v>70</v>
      </c>
      <c r="B95">
        <f t="shared" si="14"/>
        <v>0.41921688836322391</v>
      </c>
      <c r="C95">
        <f t="shared" si="12"/>
        <v>103.96578831407953</v>
      </c>
      <c r="D95">
        <f t="shared" si="13"/>
        <v>103</v>
      </c>
      <c r="E95">
        <f t="shared" si="15"/>
        <v>1</v>
      </c>
      <c r="F95" s="27">
        <f t="shared" si="16"/>
        <v>1</v>
      </c>
      <c r="G95" s="27">
        <f t="shared" si="17"/>
        <v>0</v>
      </c>
      <c r="H95" s="27">
        <f t="shared" si="18"/>
        <v>0</v>
      </c>
      <c r="I95" s="27">
        <f t="shared" si="19"/>
        <v>0</v>
      </c>
      <c r="J95">
        <f t="shared" si="20"/>
        <v>1</v>
      </c>
      <c r="K95">
        <f t="shared" si="21"/>
        <v>0</v>
      </c>
      <c r="L95">
        <f t="shared" si="23"/>
        <v>103</v>
      </c>
      <c r="M95">
        <f t="shared" si="22"/>
        <v>0</v>
      </c>
    </row>
    <row r="96" spans="1:15" x14ac:dyDescent="0.25">
      <c r="A96">
        <v>71</v>
      </c>
      <c r="B96">
        <f t="shared" si="14"/>
        <v>0.42477968120910881</v>
      </c>
      <c r="C96">
        <f t="shared" si="12"/>
        <v>105.34536093985898</v>
      </c>
      <c r="D96">
        <f t="shared" si="13"/>
        <v>104</v>
      </c>
      <c r="E96">
        <f t="shared" si="15"/>
        <v>2</v>
      </c>
      <c r="F96" s="27">
        <f t="shared" si="16"/>
        <v>1</v>
      </c>
      <c r="G96" s="27">
        <f t="shared" si="17"/>
        <v>0</v>
      </c>
      <c r="H96" s="27">
        <f t="shared" si="18"/>
        <v>0</v>
      </c>
      <c r="I96" s="27">
        <f t="shared" si="19"/>
        <v>0</v>
      </c>
      <c r="J96">
        <f t="shared" si="20"/>
        <v>1</v>
      </c>
      <c r="K96">
        <f t="shared" si="21"/>
        <v>1</v>
      </c>
      <c r="L96">
        <f t="shared" si="23"/>
        <v>104</v>
      </c>
      <c r="M96">
        <f t="shared" si="22"/>
        <v>0</v>
      </c>
    </row>
    <row r="97" spans="1:13" x14ac:dyDescent="0.25">
      <c r="A97">
        <v>72</v>
      </c>
      <c r="B97">
        <f t="shared" si="14"/>
        <v>0.43032648134008261</v>
      </c>
      <c r="C97">
        <f t="shared" si="12"/>
        <v>106.72096737234048</v>
      </c>
      <c r="D97">
        <f t="shared" si="13"/>
        <v>106</v>
      </c>
      <c r="E97">
        <f t="shared" si="15"/>
        <v>1</v>
      </c>
      <c r="F97" s="27">
        <f t="shared" si="16"/>
        <v>1</v>
      </c>
      <c r="G97" s="27">
        <f t="shared" si="17"/>
        <v>0</v>
      </c>
      <c r="H97" s="27">
        <f t="shared" si="18"/>
        <v>0</v>
      </c>
      <c r="I97" s="27">
        <f t="shared" si="19"/>
        <v>0</v>
      </c>
      <c r="J97">
        <f t="shared" si="20"/>
        <v>1</v>
      </c>
      <c r="K97">
        <f t="shared" si="21"/>
        <v>0</v>
      </c>
      <c r="L97">
        <f t="shared" si="23"/>
        <v>106</v>
      </c>
      <c r="M97">
        <f t="shared" si="22"/>
        <v>0</v>
      </c>
    </row>
    <row r="98" spans="1:13" x14ac:dyDescent="0.25">
      <c r="A98">
        <v>73</v>
      </c>
      <c r="B98">
        <f t="shared" si="14"/>
        <v>0.43585707992225547</v>
      </c>
      <c r="C98">
        <f t="shared" si="12"/>
        <v>108.09255582071935</v>
      </c>
      <c r="D98">
        <f t="shared" si="13"/>
        <v>107</v>
      </c>
      <c r="E98">
        <f t="shared" si="15"/>
        <v>1</v>
      </c>
      <c r="F98" s="27">
        <f t="shared" si="16"/>
        <v>1</v>
      </c>
      <c r="G98" s="27">
        <f t="shared" si="17"/>
        <v>0</v>
      </c>
      <c r="H98" s="27">
        <f t="shared" si="18"/>
        <v>0</v>
      </c>
      <c r="I98" s="27">
        <f t="shared" si="19"/>
        <v>0</v>
      </c>
      <c r="J98">
        <f t="shared" si="20"/>
        <v>1</v>
      </c>
      <c r="K98">
        <f t="shared" si="21"/>
        <v>0</v>
      </c>
      <c r="L98">
        <f t="shared" si="23"/>
        <v>107</v>
      </c>
      <c r="M98">
        <f t="shared" si="22"/>
        <v>0</v>
      </c>
    </row>
    <row r="99" spans="1:13" x14ac:dyDescent="0.25">
      <c r="A99">
        <v>74</v>
      </c>
      <c r="B99">
        <f t="shared" si="14"/>
        <v>0.44137126873171667</v>
      </c>
      <c r="C99">
        <f t="shared" si="12"/>
        <v>109.46007464546574</v>
      </c>
      <c r="D99">
        <f t="shared" si="13"/>
        <v>108</v>
      </c>
      <c r="E99">
        <f t="shared" si="15"/>
        <v>2</v>
      </c>
      <c r="F99" s="27">
        <f t="shared" si="16"/>
        <v>1</v>
      </c>
      <c r="G99" s="27">
        <f t="shared" si="17"/>
        <v>0</v>
      </c>
      <c r="H99" s="27">
        <f t="shared" si="18"/>
        <v>0</v>
      </c>
      <c r="I99" s="27">
        <f t="shared" si="19"/>
        <v>0</v>
      </c>
      <c r="J99">
        <f t="shared" si="20"/>
        <v>1</v>
      </c>
      <c r="K99">
        <f t="shared" si="21"/>
        <v>1</v>
      </c>
      <c r="L99">
        <f t="shared" si="23"/>
        <v>108</v>
      </c>
      <c r="M99">
        <f t="shared" si="22"/>
        <v>0</v>
      </c>
    </row>
    <row r="100" spans="1:13" x14ac:dyDescent="0.25">
      <c r="A100">
        <v>75</v>
      </c>
      <c r="B100">
        <f t="shared" si="14"/>
        <v>0.44686884016237416</v>
      </c>
      <c r="C100">
        <f t="shared" si="12"/>
        <v>110.8234723602688</v>
      </c>
      <c r="D100">
        <f t="shared" si="13"/>
        <v>110</v>
      </c>
      <c r="E100">
        <f t="shared" si="15"/>
        <v>1</v>
      </c>
      <c r="F100" s="27">
        <f t="shared" si="16"/>
        <v>1</v>
      </c>
      <c r="G100" s="27">
        <f t="shared" si="17"/>
        <v>0</v>
      </c>
      <c r="H100" s="27">
        <f t="shared" si="18"/>
        <v>0</v>
      </c>
      <c r="I100" s="27">
        <f t="shared" si="19"/>
        <v>0</v>
      </c>
      <c r="J100">
        <f t="shared" si="20"/>
        <v>1</v>
      </c>
      <c r="K100">
        <f t="shared" si="21"/>
        <v>0</v>
      </c>
      <c r="L100">
        <f t="shared" si="23"/>
        <v>110</v>
      </c>
      <c r="M100">
        <f t="shared" si="22"/>
        <v>0</v>
      </c>
    </row>
    <row r="101" spans="1:13" x14ac:dyDescent="0.25">
      <c r="A101">
        <v>76</v>
      </c>
      <c r="B101">
        <f t="shared" si="14"/>
        <v>0.45234958723377083</v>
      </c>
      <c r="C101">
        <f t="shared" si="12"/>
        <v>112.18269763397517</v>
      </c>
      <c r="D101">
        <f t="shared" si="13"/>
        <v>111</v>
      </c>
      <c r="E101">
        <f t="shared" si="15"/>
        <v>2</v>
      </c>
      <c r="F101" s="27">
        <f t="shared" si="16"/>
        <v>1</v>
      </c>
      <c r="G101" s="27">
        <f t="shared" si="17"/>
        <v>0</v>
      </c>
      <c r="H101" s="27">
        <f t="shared" si="18"/>
        <v>0</v>
      </c>
      <c r="I101" s="27">
        <f t="shared" si="19"/>
        <v>0</v>
      </c>
      <c r="J101">
        <f t="shared" si="20"/>
        <v>1</v>
      </c>
      <c r="K101">
        <f t="shared" si="21"/>
        <v>1</v>
      </c>
      <c r="L101">
        <f t="shared" si="23"/>
        <v>111</v>
      </c>
      <c r="M101">
        <f t="shared" si="22"/>
        <v>0</v>
      </c>
    </row>
    <row r="102" spans="1:13" x14ac:dyDescent="0.25">
      <c r="A102">
        <v>77</v>
      </c>
      <c r="B102">
        <f t="shared" si="14"/>
        <v>0.45781330359887717</v>
      </c>
      <c r="C102">
        <f t="shared" si="12"/>
        <v>113.53769929252154</v>
      </c>
      <c r="D102">
        <f t="shared" si="13"/>
        <v>113</v>
      </c>
      <c r="E102">
        <f t="shared" si="15"/>
        <v>1</v>
      </c>
      <c r="F102" s="27">
        <f t="shared" si="16"/>
        <v>1</v>
      </c>
      <c r="G102" s="27">
        <f t="shared" si="17"/>
        <v>0</v>
      </c>
      <c r="H102" s="27">
        <f t="shared" si="18"/>
        <v>0</v>
      </c>
      <c r="I102" s="27">
        <f t="shared" si="19"/>
        <v>0</v>
      </c>
      <c r="J102">
        <f t="shared" si="20"/>
        <v>1</v>
      </c>
      <c r="K102">
        <f t="shared" si="21"/>
        <v>0</v>
      </c>
      <c r="L102">
        <f t="shared" si="23"/>
        <v>113</v>
      </c>
      <c r="M102">
        <f t="shared" si="22"/>
        <v>0</v>
      </c>
    </row>
    <row r="103" spans="1:13" x14ac:dyDescent="0.25">
      <c r="A103">
        <v>78</v>
      </c>
      <c r="B103">
        <f t="shared" si="14"/>
        <v>0.46325978355186015</v>
      </c>
      <c r="C103">
        <f t="shared" si="12"/>
        <v>114.88842632086131</v>
      </c>
      <c r="D103">
        <f t="shared" si="13"/>
        <v>114</v>
      </c>
      <c r="E103">
        <f t="shared" si="15"/>
        <v>1</v>
      </c>
      <c r="F103" s="27">
        <f t="shared" si="16"/>
        <v>1</v>
      </c>
      <c r="G103" s="27">
        <f t="shared" si="17"/>
        <v>0</v>
      </c>
      <c r="H103" s="27">
        <f t="shared" si="18"/>
        <v>0</v>
      </c>
      <c r="I103" s="27">
        <f t="shared" si="19"/>
        <v>0</v>
      </c>
      <c r="J103">
        <f t="shared" si="20"/>
        <v>1</v>
      </c>
      <c r="K103">
        <f t="shared" si="21"/>
        <v>0</v>
      </c>
      <c r="L103">
        <f t="shared" si="23"/>
        <v>114</v>
      </c>
      <c r="M103">
        <f t="shared" si="22"/>
        <v>0</v>
      </c>
    </row>
    <row r="104" spans="1:13" x14ac:dyDescent="0.25">
      <c r="A104">
        <v>79</v>
      </c>
      <c r="B104">
        <f t="shared" si="14"/>
        <v>0.4686888220358279</v>
      </c>
      <c r="C104">
        <f t="shared" si="12"/>
        <v>116.23482786488532</v>
      </c>
      <c r="D104">
        <f t="shared" si="13"/>
        <v>115</v>
      </c>
      <c r="E104">
        <f t="shared" si="15"/>
        <v>2</v>
      </c>
      <c r="F104" s="27">
        <f t="shared" si="16"/>
        <v>1</v>
      </c>
      <c r="G104" s="27">
        <f t="shared" si="17"/>
        <v>0</v>
      </c>
      <c r="H104" s="27">
        <f t="shared" si="18"/>
        <v>0</v>
      </c>
      <c r="I104" s="27">
        <f t="shared" si="19"/>
        <v>0</v>
      </c>
      <c r="J104">
        <f t="shared" si="20"/>
        <v>1</v>
      </c>
      <c r="K104">
        <f t="shared" si="21"/>
        <v>1</v>
      </c>
      <c r="L104">
        <f t="shared" si="23"/>
        <v>115</v>
      </c>
      <c r="M104">
        <f t="shared" si="22"/>
        <v>0</v>
      </c>
    </row>
    <row r="105" spans="1:13" x14ac:dyDescent="0.25">
      <c r="A105">
        <v>80</v>
      </c>
      <c r="B105">
        <f t="shared" si="14"/>
        <v>0.47410021465054997</v>
      </c>
      <c r="C105">
        <f t="shared" si="12"/>
        <v>117.57685323333639</v>
      </c>
      <c r="D105">
        <f t="shared" si="13"/>
        <v>117</v>
      </c>
      <c r="E105">
        <f t="shared" si="15"/>
        <v>1</v>
      </c>
      <c r="F105" s="27">
        <f t="shared" si="16"/>
        <v>1</v>
      </c>
      <c r="G105" s="27">
        <f t="shared" si="17"/>
        <v>0</v>
      </c>
      <c r="H105" s="27">
        <f t="shared" si="18"/>
        <v>0</v>
      </c>
      <c r="I105" s="27">
        <f t="shared" si="19"/>
        <v>0</v>
      </c>
      <c r="J105">
        <f t="shared" si="20"/>
        <v>1</v>
      </c>
      <c r="K105">
        <f t="shared" si="21"/>
        <v>0</v>
      </c>
      <c r="L105">
        <f t="shared" si="23"/>
        <v>117</v>
      </c>
      <c r="M105">
        <f t="shared" si="22"/>
        <v>0</v>
      </c>
    </row>
    <row r="106" spans="1:13" x14ac:dyDescent="0.25">
      <c r="A106">
        <v>81</v>
      </c>
      <c r="B106">
        <f t="shared" si="14"/>
        <v>0.47949375766015301</v>
      </c>
      <c r="C106">
        <f t="shared" si="12"/>
        <v>118.91445189971795</v>
      </c>
      <c r="D106">
        <f t="shared" si="13"/>
        <v>118</v>
      </c>
      <c r="E106">
        <f t="shared" si="15"/>
        <v>1</v>
      </c>
      <c r="F106" s="27">
        <f t="shared" si="16"/>
        <v>1</v>
      </c>
      <c r="G106" s="27">
        <f t="shared" si="17"/>
        <v>0</v>
      </c>
      <c r="H106" s="27">
        <f t="shared" si="18"/>
        <v>0</v>
      </c>
      <c r="I106" s="27">
        <f t="shared" si="19"/>
        <v>0</v>
      </c>
      <c r="J106">
        <f t="shared" si="20"/>
        <v>1</v>
      </c>
      <c r="K106">
        <f t="shared" si="21"/>
        <v>0</v>
      </c>
      <c r="L106">
        <f t="shared" si="23"/>
        <v>118</v>
      </c>
      <c r="M106">
        <f t="shared" si="22"/>
        <v>0</v>
      </c>
    </row>
    <row r="107" spans="1:13" x14ac:dyDescent="0.25">
      <c r="A107">
        <v>82</v>
      </c>
      <c r="B107">
        <f t="shared" si="14"/>
        <v>0.48486924800079106</v>
      </c>
      <c r="C107">
        <f t="shared" si="12"/>
        <v>120.24757350419618</v>
      </c>
      <c r="D107">
        <f t="shared" si="13"/>
        <v>119</v>
      </c>
      <c r="E107">
        <f t="shared" si="15"/>
        <v>2</v>
      </c>
      <c r="F107" s="27">
        <f t="shared" si="16"/>
        <v>1</v>
      </c>
      <c r="G107" s="27">
        <f t="shared" si="17"/>
        <v>0</v>
      </c>
      <c r="H107" s="27">
        <f t="shared" si="18"/>
        <v>0</v>
      </c>
      <c r="I107" s="27">
        <f t="shared" si="19"/>
        <v>0</v>
      </c>
      <c r="J107">
        <f t="shared" si="20"/>
        <v>1</v>
      </c>
      <c r="K107">
        <f t="shared" si="21"/>
        <v>1</v>
      </c>
      <c r="L107">
        <f t="shared" si="23"/>
        <v>119</v>
      </c>
      <c r="M107">
        <f t="shared" si="22"/>
        <v>0</v>
      </c>
    </row>
    <row r="108" spans="1:13" x14ac:dyDescent="0.25">
      <c r="A108">
        <v>83</v>
      </c>
      <c r="B108">
        <f t="shared" si="14"/>
        <v>0.49022648328829116</v>
      </c>
      <c r="C108">
        <f t="shared" si="12"/>
        <v>121.57616785549621</v>
      </c>
      <c r="D108">
        <f t="shared" si="13"/>
        <v>121</v>
      </c>
      <c r="E108">
        <f t="shared" si="15"/>
        <v>1</v>
      </c>
      <c r="F108" s="27">
        <f t="shared" si="16"/>
        <v>1</v>
      </c>
      <c r="G108" s="27">
        <f t="shared" si="17"/>
        <v>0</v>
      </c>
      <c r="H108" s="27">
        <f t="shared" si="18"/>
        <v>0</v>
      </c>
      <c r="I108" s="27">
        <f t="shared" si="19"/>
        <v>0</v>
      </c>
      <c r="J108">
        <f t="shared" si="20"/>
        <v>1</v>
      </c>
      <c r="K108">
        <f t="shared" si="21"/>
        <v>0</v>
      </c>
      <c r="L108">
        <f t="shared" si="23"/>
        <v>121</v>
      </c>
      <c r="M108">
        <f t="shared" si="22"/>
        <v>0</v>
      </c>
    </row>
    <row r="109" spans="1:13" x14ac:dyDescent="0.25">
      <c r="A109">
        <v>84</v>
      </c>
      <c r="B109">
        <f t="shared" si="14"/>
        <v>0.49556526182577254</v>
      </c>
      <c r="C109">
        <f t="shared" si="12"/>
        <v>122.90018493279159</v>
      </c>
      <c r="D109">
        <f t="shared" si="13"/>
        <v>122</v>
      </c>
      <c r="E109">
        <f t="shared" si="15"/>
        <v>1</v>
      </c>
      <c r="F109" s="27">
        <f t="shared" si="16"/>
        <v>1</v>
      </c>
      <c r="G109" s="27">
        <f t="shared" si="17"/>
        <v>0</v>
      </c>
      <c r="H109" s="27">
        <f t="shared" si="18"/>
        <v>0</v>
      </c>
      <c r="I109" s="27">
        <f t="shared" si="19"/>
        <v>0</v>
      </c>
      <c r="J109">
        <f t="shared" si="20"/>
        <v>1</v>
      </c>
      <c r="K109">
        <f t="shared" si="21"/>
        <v>0</v>
      </c>
      <c r="L109">
        <f t="shared" si="23"/>
        <v>122</v>
      </c>
      <c r="M109">
        <f t="shared" si="22"/>
        <v>0</v>
      </c>
    </row>
    <row r="110" spans="1:13" x14ac:dyDescent="0.25">
      <c r="A110">
        <v>85</v>
      </c>
      <c r="B110">
        <f t="shared" si="14"/>
        <v>0.50088538261124071</v>
      </c>
      <c r="C110">
        <f t="shared" si="12"/>
        <v>124.2195748875877</v>
      </c>
      <c r="D110">
        <f t="shared" si="13"/>
        <v>123</v>
      </c>
      <c r="E110">
        <f t="shared" si="15"/>
        <v>2</v>
      </c>
      <c r="F110" s="27">
        <f t="shared" si="16"/>
        <v>1</v>
      </c>
      <c r="G110" s="27">
        <f t="shared" si="17"/>
        <v>0</v>
      </c>
      <c r="H110" s="27">
        <f t="shared" si="18"/>
        <v>0</v>
      </c>
      <c r="I110" s="27">
        <f t="shared" si="19"/>
        <v>0</v>
      </c>
      <c r="J110">
        <f t="shared" si="20"/>
        <v>1</v>
      </c>
      <c r="K110">
        <f t="shared" si="21"/>
        <v>1</v>
      </c>
      <c r="L110">
        <f t="shared" si="23"/>
        <v>123</v>
      </c>
      <c r="M110">
        <f t="shared" si="22"/>
        <v>0</v>
      </c>
    </row>
    <row r="111" spans="1:13" x14ac:dyDescent="0.25">
      <c r="A111">
        <v>86</v>
      </c>
      <c r="B111">
        <f t="shared" si="14"/>
        <v>0.50618664534515523</v>
      </c>
      <c r="C111">
        <f t="shared" si="12"/>
        <v>125.5342880455985</v>
      </c>
      <c r="D111">
        <f t="shared" si="13"/>
        <v>125</v>
      </c>
      <c r="E111">
        <f t="shared" si="15"/>
        <v>1</v>
      </c>
      <c r="F111" s="27">
        <f t="shared" si="16"/>
        <v>1</v>
      </c>
      <c r="G111" s="27">
        <f t="shared" si="17"/>
        <v>0</v>
      </c>
      <c r="H111" s="27">
        <f t="shared" si="18"/>
        <v>0</v>
      </c>
      <c r="I111" s="27">
        <f t="shared" si="19"/>
        <v>0</v>
      </c>
      <c r="J111">
        <f t="shared" si="20"/>
        <v>1</v>
      </c>
      <c r="K111">
        <f t="shared" si="21"/>
        <v>0</v>
      </c>
      <c r="L111">
        <f t="shared" si="23"/>
        <v>125</v>
      </c>
      <c r="M111">
        <f t="shared" si="22"/>
        <v>0</v>
      </c>
    </row>
    <row r="112" spans="1:13" x14ac:dyDescent="0.25">
      <c r="A112">
        <v>87</v>
      </c>
      <c r="B112">
        <f t="shared" si="14"/>
        <v>0.5114688504379703</v>
      </c>
      <c r="C112">
        <f t="shared" si="12"/>
        <v>126.84427490861664</v>
      </c>
      <c r="D112">
        <f t="shared" si="13"/>
        <v>126</v>
      </c>
      <c r="E112">
        <f t="shared" si="15"/>
        <v>1</v>
      </c>
      <c r="F112" s="27">
        <f t="shared" si="16"/>
        <v>1</v>
      </c>
      <c r="G112" s="27">
        <f t="shared" si="17"/>
        <v>0</v>
      </c>
      <c r="H112" s="27">
        <f t="shared" si="18"/>
        <v>0</v>
      </c>
      <c r="I112" s="27">
        <f t="shared" si="19"/>
        <v>0</v>
      </c>
      <c r="J112">
        <f t="shared" si="20"/>
        <v>1</v>
      </c>
      <c r="K112">
        <f t="shared" si="21"/>
        <v>0</v>
      </c>
      <c r="L112">
        <f t="shared" si="23"/>
        <v>126</v>
      </c>
      <c r="M112">
        <f t="shared" si="22"/>
        <v>0</v>
      </c>
    </row>
    <row r="113" spans="1:15" x14ac:dyDescent="0.25">
      <c r="A113">
        <v>88</v>
      </c>
      <c r="B113">
        <f t="shared" si="14"/>
        <v>0.51673179901764976</v>
      </c>
      <c r="C113">
        <f t="shared" si="12"/>
        <v>128.14948615637715</v>
      </c>
      <c r="D113">
        <f t="shared" si="13"/>
        <v>127</v>
      </c>
      <c r="E113">
        <f t="shared" si="15"/>
        <v>1</v>
      </c>
      <c r="F113" s="27">
        <f t="shared" si="16"/>
        <v>1</v>
      </c>
      <c r="G113" s="27">
        <f t="shared" si="17"/>
        <v>0</v>
      </c>
      <c r="H113" s="27">
        <f t="shared" si="18"/>
        <v>0</v>
      </c>
      <c r="I113" s="27">
        <f t="shared" si="19"/>
        <v>0</v>
      </c>
      <c r="J113">
        <f t="shared" si="20"/>
        <v>1</v>
      </c>
      <c r="K113">
        <f t="shared" si="21"/>
        <v>0</v>
      </c>
      <c r="L113">
        <f t="shared" si="23"/>
        <v>127</v>
      </c>
      <c r="M113">
        <f t="shared" si="22"/>
        <v>0</v>
      </c>
    </row>
    <row r="114" spans="1:15" x14ac:dyDescent="0.25">
      <c r="A114">
        <v>89</v>
      </c>
      <c r="B114">
        <f t="shared" si="14"/>
        <v>0.52197529293715439</v>
      </c>
      <c r="C114">
        <f t="shared" si="12"/>
        <v>129.4498726484143</v>
      </c>
      <c r="D114">
        <f t="shared" si="13"/>
        <v>128</v>
      </c>
      <c r="E114">
        <f t="shared" si="15"/>
        <v>2</v>
      </c>
      <c r="F114" s="27">
        <f t="shared" si="16"/>
        <v>1</v>
      </c>
      <c r="G114" s="27">
        <f t="shared" si="17"/>
        <v>0</v>
      </c>
      <c r="H114" s="27">
        <f t="shared" si="18"/>
        <v>0</v>
      </c>
      <c r="I114" s="27">
        <f t="shared" si="19"/>
        <v>0</v>
      </c>
      <c r="J114">
        <f t="shared" si="20"/>
        <v>1</v>
      </c>
      <c r="K114">
        <f t="shared" si="21"/>
        <v>1</v>
      </c>
      <c r="L114">
        <f t="shared" si="23"/>
        <v>128</v>
      </c>
      <c r="M114">
        <f t="shared" si="22"/>
        <v>0</v>
      </c>
    </row>
    <row r="115" spans="1:15" x14ac:dyDescent="0.25">
      <c r="A115">
        <v>90</v>
      </c>
      <c r="B115">
        <f t="shared" si="14"/>
        <v>0.52719913478190128</v>
      </c>
      <c r="C115">
        <f t="shared" si="12"/>
        <v>130.74538542591151</v>
      </c>
      <c r="D115">
        <f t="shared" si="13"/>
        <v>130</v>
      </c>
      <c r="E115">
        <f t="shared" si="15"/>
        <v>1</v>
      </c>
      <c r="F115" s="27">
        <f t="shared" si="16"/>
        <v>1</v>
      </c>
      <c r="G115" s="27">
        <f t="shared" si="17"/>
        <v>0</v>
      </c>
      <c r="H115" s="27">
        <f t="shared" si="18"/>
        <v>0</v>
      </c>
      <c r="I115" s="27">
        <f t="shared" si="19"/>
        <v>0</v>
      </c>
      <c r="J115">
        <f t="shared" si="20"/>
        <v>1</v>
      </c>
      <c r="K115">
        <f t="shared" si="21"/>
        <v>0</v>
      </c>
      <c r="L115">
        <f t="shared" si="23"/>
        <v>130</v>
      </c>
      <c r="M115">
        <f t="shared" si="22"/>
        <v>0</v>
      </c>
    </row>
    <row r="116" spans="1:15" x14ac:dyDescent="0.25">
      <c r="A116">
        <v>91</v>
      </c>
      <c r="B116">
        <f t="shared" si="14"/>
        <v>0.5324031278771979</v>
      </c>
      <c r="C116">
        <f t="shared" si="12"/>
        <v>132.03597571354507</v>
      </c>
      <c r="D116">
        <f t="shared" si="13"/>
        <v>131</v>
      </c>
      <c r="E116">
        <f t="shared" si="15"/>
        <v>1</v>
      </c>
      <c r="F116" s="27">
        <f t="shared" si="16"/>
        <v>1</v>
      </c>
      <c r="G116" s="27">
        <f t="shared" si="17"/>
        <v>0</v>
      </c>
      <c r="H116" s="27">
        <f t="shared" si="18"/>
        <v>0</v>
      </c>
      <c r="I116" s="27">
        <f t="shared" si="19"/>
        <v>0</v>
      </c>
      <c r="J116">
        <f t="shared" si="20"/>
        <v>1</v>
      </c>
      <c r="K116">
        <f t="shared" si="21"/>
        <v>0</v>
      </c>
      <c r="L116">
        <f t="shared" si="23"/>
        <v>131</v>
      </c>
      <c r="M116">
        <f t="shared" si="22"/>
        <v>0</v>
      </c>
    </row>
    <row r="117" spans="1:15" x14ac:dyDescent="0.25">
      <c r="A117">
        <v>92</v>
      </c>
      <c r="B117">
        <f t="shared" si="14"/>
        <v>0.53758707629564539</v>
      </c>
      <c r="C117">
        <f t="shared" si="12"/>
        <v>133.32159492132007</v>
      </c>
      <c r="D117">
        <f t="shared" si="13"/>
        <v>132</v>
      </c>
      <c r="E117">
        <f t="shared" si="15"/>
        <v>2</v>
      </c>
      <c r="F117" s="27">
        <f t="shared" si="16"/>
        <v>1</v>
      </c>
      <c r="G117" s="27">
        <f t="shared" si="17"/>
        <v>0</v>
      </c>
      <c r="H117" s="27">
        <f t="shared" si="18"/>
        <v>0</v>
      </c>
      <c r="I117" s="27">
        <f t="shared" si="19"/>
        <v>0</v>
      </c>
      <c r="J117">
        <f t="shared" si="20"/>
        <v>1</v>
      </c>
      <c r="K117">
        <f t="shared" si="21"/>
        <v>1</v>
      </c>
      <c r="L117">
        <f t="shared" si="23"/>
        <v>132</v>
      </c>
      <c r="M117">
        <f t="shared" si="22"/>
        <v>0</v>
      </c>
    </row>
    <row r="118" spans="1:15" x14ac:dyDescent="0.25">
      <c r="A118">
        <v>93</v>
      </c>
      <c r="B118">
        <f t="shared" si="14"/>
        <v>0.54275078486451589</v>
      </c>
      <c r="C118">
        <f t="shared" si="12"/>
        <v>134.60219464639994</v>
      </c>
      <c r="D118">
        <f t="shared" si="13"/>
        <v>134</v>
      </c>
      <c r="E118">
        <f t="shared" si="15"/>
        <v>1</v>
      </c>
      <c r="F118" s="27">
        <f t="shared" si="16"/>
        <v>1</v>
      </c>
      <c r="G118" s="27">
        <f t="shared" si="17"/>
        <v>0</v>
      </c>
      <c r="H118" s="27">
        <f t="shared" si="18"/>
        <v>0</v>
      </c>
      <c r="I118" s="27">
        <f t="shared" si="19"/>
        <v>0</v>
      </c>
      <c r="J118">
        <f t="shared" si="20"/>
        <v>1</v>
      </c>
      <c r="K118">
        <f t="shared" si="21"/>
        <v>0</v>
      </c>
      <c r="L118">
        <f t="shared" si="23"/>
        <v>134</v>
      </c>
      <c r="M118">
        <f t="shared" si="22"/>
        <v>0</v>
      </c>
    </row>
    <row r="119" spans="1:15" x14ac:dyDescent="0.25">
      <c r="A119">
        <v>94</v>
      </c>
      <c r="B119">
        <f t="shared" si="14"/>
        <v>0.54789405917310019</v>
      </c>
      <c r="C119">
        <f t="shared" si="12"/>
        <v>135.87772667492885</v>
      </c>
      <c r="D119">
        <f t="shared" si="13"/>
        <v>135</v>
      </c>
      <c r="E119">
        <f t="shared" si="15"/>
        <v>1</v>
      </c>
      <c r="F119" s="27">
        <f t="shared" si="16"/>
        <v>1</v>
      </c>
      <c r="G119" s="27">
        <f t="shared" si="17"/>
        <v>0</v>
      </c>
      <c r="H119" s="27">
        <f t="shared" si="18"/>
        <v>0</v>
      </c>
      <c r="I119" s="27">
        <f t="shared" si="19"/>
        <v>0</v>
      </c>
      <c r="J119">
        <f t="shared" si="20"/>
        <v>1</v>
      </c>
      <c r="K119">
        <f t="shared" si="21"/>
        <v>0</v>
      </c>
      <c r="L119">
        <f t="shared" si="23"/>
        <v>135</v>
      </c>
      <c r="M119">
        <f t="shared" si="22"/>
        <v>0</v>
      </c>
    </row>
    <row r="120" spans="1:15" x14ac:dyDescent="0.25">
      <c r="A120">
        <v>95</v>
      </c>
      <c r="B120">
        <f t="shared" si="14"/>
        <v>0.55301670558002747</v>
      </c>
      <c r="C120">
        <f t="shared" si="12"/>
        <v>137.14814298384681</v>
      </c>
      <c r="D120">
        <f t="shared" si="13"/>
        <v>136</v>
      </c>
      <c r="E120">
        <f t="shared" si="15"/>
        <v>1</v>
      </c>
      <c r="F120" s="27">
        <f t="shared" si="16"/>
        <v>1</v>
      </c>
      <c r="G120" s="27">
        <f t="shared" si="17"/>
        <v>0</v>
      </c>
      <c r="H120" s="27">
        <f t="shared" si="18"/>
        <v>0</v>
      </c>
      <c r="I120" s="27">
        <f t="shared" si="19"/>
        <v>0</v>
      </c>
      <c r="J120">
        <f t="shared" si="20"/>
        <v>1</v>
      </c>
      <c r="K120">
        <f t="shared" si="21"/>
        <v>0</v>
      </c>
      <c r="L120">
        <f t="shared" si="23"/>
        <v>136</v>
      </c>
      <c r="M120">
        <f t="shared" si="22"/>
        <v>0</v>
      </c>
    </row>
    <row r="121" spans="1:15" x14ac:dyDescent="0.25">
      <c r="A121">
        <v>96</v>
      </c>
      <c r="B121">
        <f t="shared" si="14"/>
        <v>0.5581185312205561</v>
      </c>
      <c r="C121">
        <f t="shared" si="12"/>
        <v>138.4133957426979</v>
      </c>
      <c r="D121">
        <f t="shared" si="13"/>
        <v>137</v>
      </c>
      <c r="E121">
        <f t="shared" si="15"/>
        <v>2</v>
      </c>
      <c r="F121" s="27">
        <f t="shared" si="16"/>
        <v>1</v>
      </c>
      <c r="G121" s="27">
        <f t="shared" si="17"/>
        <v>0</v>
      </c>
      <c r="H121" s="27">
        <f t="shared" si="18"/>
        <v>0</v>
      </c>
      <c r="I121" s="27">
        <f t="shared" si="19"/>
        <v>0</v>
      </c>
      <c r="J121">
        <f t="shared" si="20"/>
        <v>1</v>
      </c>
      <c r="K121">
        <f t="shared" si="21"/>
        <v>1</v>
      </c>
      <c r="L121">
        <f t="shared" si="23"/>
        <v>137</v>
      </c>
      <c r="M121">
        <f t="shared" si="22"/>
        <v>0</v>
      </c>
      <c r="O121" s="3" t="str">
        <f>DEC2HEX(2^0*K121+2^1*K122+2^2*K123+2^3*K124+2^4*K125+2^5*K126+2^6*K127+2^7*K128+2^8*K129+2^9*K130+2^10*K131+2^11*K132+2^12*K133+2^13*K134+2^14*K135+2^15*K136+2^16*K137+2^17*K138+2^18*K139+2^19*K140+2^20*K141+2^21*K142+2^22*K143+2^23*K144+2^24*K145+2^25*K146+2^26*K147+2^27*K148+2^28*K149+2^29*K150+2^30*K151+2^31*K152)</f>
        <v>8082111</v>
      </c>
    </row>
    <row r="122" spans="1:15" x14ac:dyDescent="0.25">
      <c r="A122">
        <v>97</v>
      </c>
      <c r="B122">
        <f t="shared" si="14"/>
        <v>0.56319934401383409</v>
      </c>
      <c r="C122">
        <f t="shared" si="12"/>
        <v>139.67343731543085</v>
      </c>
      <c r="D122">
        <f t="shared" si="13"/>
        <v>139</v>
      </c>
      <c r="E122">
        <f t="shared" si="15"/>
        <v>1</v>
      </c>
      <c r="F122" s="27">
        <f t="shared" si="16"/>
        <v>1</v>
      </c>
      <c r="G122" s="27">
        <f t="shared" si="17"/>
        <v>0</v>
      </c>
      <c r="H122" s="27">
        <f t="shared" si="18"/>
        <v>0</v>
      </c>
      <c r="I122" s="27">
        <f t="shared" si="19"/>
        <v>0</v>
      </c>
      <c r="J122">
        <f t="shared" si="20"/>
        <v>1</v>
      </c>
      <c r="K122">
        <f t="shared" si="21"/>
        <v>0</v>
      </c>
      <c r="L122">
        <f t="shared" si="23"/>
        <v>139</v>
      </c>
      <c r="M122">
        <f t="shared" si="22"/>
        <v>0</v>
      </c>
      <c r="O122" s="3"/>
    </row>
    <row r="123" spans="1:15" x14ac:dyDescent="0.25">
      <c r="A123">
        <v>98</v>
      </c>
      <c r="B123">
        <f t="shared" si="14"/>
        <v>0.56825895267013149</v>
      </c>
      <c r="C123">
        <f t="shared" si="12"/>
        <v>140.92822026219261</v>
      </c>
      <c r="D123">
        <f t="shared" si="13"/>
        <v>140</v>
      </c>
      <c r="E123">
        <f t="shared" si="15"/>
        <v>1</v>
      </c>
      <c r="F123" s="27">
        <f t="shared" si="16"/>
        <v>1</v>
      </c>
      <c r="G123" s="27">
        <f t="shared" si="17"/>
        <v>0</v>
      </c>
      <c r="H123" s="27">
        <f t="shared" si="18"/>
        <v>0</v>
      </c>
      <c r="I123" s="27">
        <f t="shared" si="19"/>
        <v>0</v>
      </c>
      <c r="J123">
        <f t="shared" si="20"/>
        <v>1</v>
      </c>
      <c r="K123">
        <f t="shared" si="21"/>
        <v>0</v>
      </c>
      <c r="L123">
        <f t="shared" si="23"/>
        <v>140</v>
      </c>
      <c r="M123">
        <f t="shared" si="22"/>
        <v>0</v>
      </c>
      <c r="O123" s="3"/>
    </row>
    <row r="124" spans="1:15" x14ac:dyDescent="0.25">
      <c r="A124">
        <v>99</v>
      </c>
      <c r="B124">
        <f t="shared" si="14"/>
        <v>0.5732971666980422</v>
      </c>
      <c r="C124">
        <f t="shared" si="12"/>
        <v>142.17769734111448</v>
      </c>
      <c r="D124">
        <f t="shared" si="13"/>
        <v>141</v>
      </c>
      <c r="E124">
        <f t="shared" si="15"/>
        <v>1</v>
      </c>
      <c r="F124" s="27">
        <f t="shared" si="16"/>
        <v>1</v>
      </c>
      <c r="G124" s="27">
        <f t="shared" si="17"/>
        <v>0</v>
      </c>
      <c r="H124" s="27">
        <f t="shared" si="18"/>
        <v>0</v>
      </c>
      <c r="I124" s="27">
        <f t="shared" si="19"/>
        <v>0</v>
      </c>
      <c r="J124">
        <f t="shared" si="20"/>
        <v>1</v>
      </c>
      <c r="K124">
        <f t="shared" si="21"/>
        <v>0</v>
      </c>
      <c r="L124">
        <f t="shared" si="23"/>
        <v>141</v>
      </c>
      <c r="M124">
        <f t="shared" si="22"/>
        <v>0</v>
      </c>
    </row>
    <row r="125" spans="1:15" x14ac:dyDescent="0.25">
      <c r="A125">
        <v>100</v>
      </c>
      <c r="B125">
        <f t="shared" si="14"/>
        <v>0.57831379641165559</v>
      </c>
      <c r="C125">
        <f t="shared" si="12"/>
        <v>143.42182151009058</v>
      </c>
      <c r="D125">
        <f t="shared" si="13"/>
        <v>142</v>
      </c>
      <c r="E125">
        <f t="shared" si="15"/>
        <v>2</v>
      </c>
      <c r="F125" s="27">
        <f t="shared" si="16"/>
        <v>1</v>
      </c>
      <c r="G125" s="27">
        <f t="shared" si="17"/>
        <v>0</v>
      </c>
      <c r="H125" s="27">
        <f t="shared" si="18"/>
        <v>0</v>
      </c>
      <c r="I125" s="27">
        <f t="shared" si="19"/>
        <v>0</v>
      </c>
      <c r="J125">
        <f t="shared" si="20"/>
        <v>1</v>
      </c>
      <c r="K125">
        <f t="shared" si="21"/>
        <v>1</v>
      </c>
      <c r="L125">
        <f t="shared" si="23"/>
        <v>142</v>
      </c>
      <c r="M125">
        <f t="shared" si="22"/>
        <v>0</v>
      </c>
    </row>
    <row r="126" spans="1:15" x14ac:dyDescent="0.25">
      <c r="A126">
        <v>101</v>
      </c>
      <c r="B126">
        <f t="shared" si="14"/>
        <v>0.58330865293769829</v>
      </c>
      <c r="C126">
        <f t="shared" si="12"/>
        <v>144.66054592854917</v>
      </c>
      <c r="D126">
        <f t="shared" si="13"/>
        <v>144</v>
      </c>
      <c r="E126">
        <f t="shared" si="15"/>
        <v>1</v>
      </c>
      <c r="F126" s="27">
        <f t="shared" si="16"/>
        <v>1</v>
      </c>
      <c r="G126" s="27">
        <f t="shared" si="17"/>
        <v>0</v>
      </c>
      <c r="H126" s="27">
        <f t="shared" si="18"/>
        <v>0</v>
      </c>
      <c r="I126" s="27">
        <f t="shared" si="19"/>
        <v>0</v>
      </c>
      <c r="J126">
        <f t="shared" si="20"/>
        <v>1</v>
      </c>
      <c r="K126">
        <f t="shared" si="21"/>
        <v>0</v>
      </c>
      <c r="L126">
        <f t="shared" si="23"/>
        <v>144</v>
      </c>
      <c r="M126">
        <f t="shared" si="22"/>
        <v>0</v>
      </c>
    </row>
    <row r="127" spans="1:15" x14ac:dyDescent="0.25">
      <c r="A127">
        <v>102</v>
      </c>
      <c r="B127">
        <f t="shared" si="14"/>
        <v>0.58828154822264522</v>
      </c>
      <c r="C127">
        <f t="shared" si="12"/>
        <v>145.89382395921601</v>
      </c>
      <c r="D127">
        <f t="shared" si="13"/>
        <v>145</v>
      </c>
      <c r="E127">
        <f t="shared" si="15"/>
        <v>1</v>
      </c>
      <c r="F127" s="27">
        <f t="shared" si="16"/>
        <v>1</v>
      </c>
      <c r="G127" s="27">
        <f t="shared" si="17"/>
        <v>0</v>
      </c>
      <c r="H127" s="27">
        <f t="shared" si="18"/>
        <v>0</v>
      </c>
      <c r="I127" s="27">
        <f t="shared" si="19"/>
        <v>0</v>
      </c>
      <c r="J127">
        <f t="shared" si="20"/>
        <v>1</v>
      </c>
      <c r="K127">
        <f t="shared" si="21"/>
        <v>0</v>
      </c>
      <c r="L127">
        <f t="shared" si="23"/>
        <v>145</v>
      </c>
      <c r="M127">
        <f t="shared" si="22"/>
        <v>0</v>
      </c>
    </row>
    <row r="128" spans="1:15" x14ac:dyDescent="0.25">
      <c r="A128">
        <v>103</v>
      </c>
      <c r="B128">
        <f t="shared" si="14"/>
        <v>0.5932322950397998</v>
      </c>
      <c r="C128">
        <f t="shared" si="12"/>
        <v>147.12160916987034</v>
      </c>
      <c r="D128">
        <f t="shared" si="13"/>
        <v>146</v>
      </c>
      <c r="E128">
        <f t="shared" si="15"/>
        <v>1</v>
      </c>
      <c r="F128" s="27">
        <f t="shared" si="16"/>
        <v>1</v>
      </c>
      <c r="G128" s="27">
        <f t="shared" si="17"/>
        <v>0</v>
      </c>
      <c r="H128" s="27">
        <f t="shared" si="18"/>
        <v>0</v>
      </c>
      <c r="I128" s="27">
        <f t="shared" si="19"/>
        <v>0</v>
      </c>
      <c r="J128">
        <f t="shared" si="20"/>
        <v>1</v>
      </c>
      <c r="K128">
        <f t="shared" si="21"/>
        <v>0</v>
      </c>
      <c r="L128">
        <f t="shared" si="23"/>
        <v>146</v>
      </c>
      <c r="M128">
        <f t="shared" si="22"/>
        <v>0</v>
      </c>
    </row>
    <row r="129" spans="1:13" x14ac:dyDescent="0.25">
      <c r="A129">
        <v>104</v>
      </c>
      <c r="B129">
        <f t="shared" si="14"/>
        <v>0.59816070699634227</v>
      </c>
      <c r="C129">
        <f t="shared" si="12"/>
        <v>148.34385533509288</v>
      </c>
      <c r="D129">
        <f t="shared" si="13"/>
        <v>147</v>
      </c>
      <c r="E129">
        <f t="shared" si="15"/>
        <v>2</v>
      </c>
      <c r="F129" s="27">
        <f t="shared" si="16"/>
        <v>1</v>
      </c>
      <c r="G129" s="27">
        <f t="shared" si="17"/>
        <v>0</v>
      </c>
      <c r="H129" s="27">
        <f t="shared" si="18"/>
        <v>0</v>
      </c>
      <c r="I129" s="27">
        <f t="shared" si="19"/>
        <v>0</v>
      </c>
      <c r="J129">
        <f t="shared" si="20"/>
        <v>1</v>
      </c>
      <c r="K129">
        <f t="shared" si="21"/>
        <v>1</v>
      </c>
      <c r="L129">
        <f t="shared" si="23"/>
        <v>147</v>
      </c>
      <c r="M129">
        <f t="shared" si="22"/>
        <v>0</v>
      </c>
    </row>
    <row r="130" spans="1:13" x14ac:dyDescent="0.25">
      <c r="A130">
        <v>105</v>
      </c>
      <c r="B130">
        <f t="shared" si="14"/>
        <v>0.60306659854034816</v>
      </c>
      <c r="C130">
        <f t="shared" si="12"/>
        <v>149.56051643800635</v>
      </c>
      <c r="D130">
        <f t="shared" si="13"/>
        <v>149</v>
      </c>
      <c r="E130">
        <f t="shared" si="15"/>
        <v>1</v>
      </c>
      <c r="F130" s="27">
        <f t="shared" si="16"/>
        <v>1</v>
      </c>
      <c r="G130" s="27">
        <f t="shared" si="17"/>
        <v>0</v>
      </c>
      <c r="H130" s="27">
        <f t="shared" si="18"/>
        <v>0</v>
      </c>
      <c r="I130" s="27">
        <f t="shared" si="19"/>
        <v>0</v>
      </c>
      <c r="J130">
        <f t="shared" si="20"/>
        <v>1</v>
      </c>
      <c r="K130">
        <f t="shared" si="21"/>
        <v>0</v>
      </c>
      <c r="L130">
        <f t="shared" si="23"/>
        <v>149</v>
      </c>
      <c r="M130">
        <f t="shared" si="22"/>
        <v>0</v>
      </c>
    </row>
    <row r="131" spans="1:13" x14ac:dyDescent="0.25">
      <c r="A131">
        <v>106</v>
      </c>
      <c r="B131">
        <f t="shared" si="14"/>
        <v>0.60794978496777363</v>
      </c>
      <c r="C131">
        <f t="shared" si="12"/>
        <v>150.77154667200787</v>
      </c>
      <c r="D131">
        <f t="shared" si="13"/>
        <v>150</v>
      </c>
      <c r="E131">
        <f t="shared" si="15"/>
        <v>1</v>
      </c>
      <c r="F131" s="27">
        <f t="shared" si="16"/>
        <v>1</v>
      </c>
      <c r="G131" s="27">
        <f t="shared" si="17"/>
        <v>0</v>
      </c>
      <c r="H131" s="27">
        <f t="shared" si="18"/>
        <v>0</v>
      </c>
      <c r="I131" s="27">
        <f t="shared" si="19"/>
        <v>0</v>
      </c>
      <c r="J131">
        <f t="shared" si="20"/>
        <v>1</v>
      </c>
      <c r="K131">
        <f t="shared" si="21"/>
        <v>0</v>
      </c>
      <c r="L131">
        <f t="shared" si="23"/>
        <v>150</v>
      </c>
      <c r="M131">
        <f t="shared" si="22"/>
        <v>0</v>
      </c>
    </row>
    <row r="132" spans="1:13" x14ac:dyDescent="0.25">
      <c r="A132">
        <v>107</v>
      </c>
      <c r="B132">
        <f t="shared" si="14"/>
        <v>0.61281008242940971</v>
      </c>
      <c r="C132">
        <f t="shared" si="12"/>
        <v>151.97690044249362</v>
      </c>
      <c r="D132">
        <f t="shared" si="13"/>
        <v>151</v>
      </c>
      <c r="E132">
        <f t="shared" si="15"/>
        <v>1</v>
      </c>
      <c r="F132" s="27">
        <f t="shared" si="16"/>
        <v>1</v>
      </c>
      <c r="G132" s="27">
        <f t="shared" si="17"/>
        <v>0</v>
      </c>
      <c r="H132" s="27">
        <f t="shared" si="18"/>
        <v>0</v>
      </c>
      <c r="I132" s="27">
        <f t="shared" si="19"/>
        <v>0</v>
      </c>
      <c r="J132">
        <f t="shared" si="20"/>
        <v>1</v>
      </c>
      <c r="K132">
        <f t="shared" si="21"/>
        <v>0</v>
      </c>
      <c r="L132">
        <f t="shared" si="23"/>
        <v>151</v>
      </c>
      <c r="M132">
        <f t="shared" si="22"/>
        <v>0</v>
      </c>
    </row>
    <row r="133" spans="1:13" x14ac:dyDescent="0.25">
      <c r="A133">
        <v>108</v>
      </c>
      <c r="B133">
        <f t="shared" si="14"/>
        <v>0.61764730793780387</v>
      </c>
      <c r="C133">
        <f t="shared" si="12"/>
        <v>153.17653236857535</v>
      </c>
      <c r="D133">
        <f t="shared" si="13"/>
        <v>152</v>
      </c>
      <c r="E133">
        <f t="shared" si="15"/>
        <v>1</v>
      </c>
      <c r="F133" s="27">
        <f t="shared" si="16"/>
        <v>1</v>
      </c>
      <c r="G133" s="27">
        <f t="shared" si="17"/>
        <v>0</v>
      </c>
      <c r="H133" s="27">
        <f t="shared" si="18"/>
        <v>0</v>
      </c>
      <c r="I133" s="27">
        <f t="shared" si="19"/>
        <v>0</v>
      </c>
      <c r="J133">
        <f t="shared" si="20"/>
        <v>1</v>
      </c>
      <c r="K133">
        <f t="shared" si="21"/>
        <v>0</v>
      </c>
      <c r="L133">
        <f t="shared" si="23"/>
        <v>152</v>
      </c>
      <c r="M133">
        <f t="shared" si="22"/>
        <v>0</v>
      </c>
    </row>
    <row r="134" spans="1:13" x14ac:dyDescent="0.25">
      <c r="A134">
        <v>109</v>
      </c>
      <c r="B134">
        <f t="shared" si="14"/>
        <v>0.62246127937414986</v>
      </c>
      <c r="C134">
        <f t="shared" si="12"/>
        <v>154.37039728478916</v>
      </c>
      <c r="D134">
        <f t="shared" si="13"/>
        <v>153</v>
      </c>
      <c r="E134">
        <f t="shared" si="15"/>
        <v>2</v>
      </c>
      <c r="F134" s="27">
        <f t="shared" si="16"/>
        <v>1</v>
      </c>
      <c r="G134" s="27">
        <f t="shared" si="17"/>
        <v>0</v>
      </c>
      <c r="H134" s="27">
        <f t="shared" si="18"/>
        <v>0</v>
      </c>
      <c r="I134" s="27">
        <f t="shared" si="19"/>
        <v>0</v>
      </c>
      <c r="J134">
        <f t="shared" si="20"/>
        <v>1</v>
      </c>
      <c r="K134">
        <f t="shared" si="21"/>
        <v>1</v>
      </c>
      <c r="L134">
        <f t="shared" si="23"/>
        <v>153</v>
      </c>
      <c r="M134">
        <f t="shared" si="22"/>
        <v>0</v>
      </c>
    </row>
    <row r="135" spans="1:13" x14ac:dyDescent="0.25">
      <c r="A135">
        <v>110</v>
      </c>
      <c r="B135">
        <f t="shared" si="14"/>
        <v>0.62725181549514408</v>
      </c>
      <c r="C135">
        <f t="shared" si="12"/>
        <v>155.55845024279574</v>
      </c>
      <c r="D135">
        <f t="shared" si="13"/>
        <v>155</v>
      </c>
      <c r="E135">
        <f t="shared" si="15"/>
        <v>1</v>
      </c>
      <c r="F135" s="27">
        <f t="shared" si="16"/>
        <v>1</v>
      </c>
      <c r="G135" s="27">
        <f t="shared" si="17"/>
        <v>0</v>
      </c>
      <c r="H135" s="27">
        <f t="shared" si="18"/>
        <v>0</v>
      </c>
      <c r="I135" s="27">
        <f t="shared" si="19"/>
        <v>0</v>
      </c>
      <c r="J135">
        <f t="shared" si="20"/>
        <v>1</v>
      </c>
      <c r="K135">
        <f t="shared" si="21"/>
        <v>0</v>
      </c>
      <c r="L135">
        <f t="shared" si="23"/>
        <v>155</v>
      </c>
      <c r="M135">
        <f t="shared" si="22"/>
        <v>0</v>
      </c>
    </row>
    <row r="136" spans="1:13" x14ac:dyDescent="0.25">
      <c r="A136">
        <v>111</v>
      </c>
      <c r="B136">
        <f t="shared" si="14"/>
        <v>0.63201873593980906</v>
      </c>
      <c r="C136">
        <f t="shared" si="12"/>
        <v>156.74064651307265</v>
      </c>
      <c r="D136">
        <f t="shared" si="13"/>
        <v>156</v>
      </c>
      <c r="E136">
        <f t="shared" si="15"/>
        <v>1</v>
      </c>
      <c r="F136" s="27">
        <f t="shared" si="16"/>
        <v>1</v>
      </c>
      <c r="G136" s="27">
        <f t="shared" si="17"/>
        <v>0</v>
      </c>
      <c r="H136" s="27">
        <f t="shared" si="18"/>
        <v>0</v>
      </c>
      <c r="I136" s="27">
        <f t="shared" si="19"/>
        <v>0</v>
      </c>
      <c r="J136">
        <f t="shared" si="20"/>
        <v>1</v>
      </c>
      <c r="K136">
        <f t="shared" si="21"/>
        <v>0</v>
      </c>
      <c r="L136">
        <f t="shared" si="23"/>
        <v>156</v>
      </c>
      <c r="M136">
        <f t="shared" si="22"/>
        <v>0</v>
      </c>
    </row>
    <row r="137" spans="1:13" x14ac:dyDescent="0.25">
      <c r="A137">
        <v>112</v>
      </c>
      <c r="B137">
        <f t="shared" si="14"/>
        <v>0.6367618612362842</v>
      </c>
      <c r="C137">
        <f t="shared" si="12"/>
        <v>157.91694158659848</v>
      </c>
      <c r="D137">
        <f t="shared" si="13"/>
        <v>157</v>
      </c>
      <c r="E137">
        <f t="shared" si="15"/>
        <v>1</v>
      </c>
      <c r="F137" s="27">
        <f t="shared" si="16"/>
        <v>1</v>
      </c>
      <c r="G137" s="27">
        <f t="shared" si="17"/>
        <v>0</v>
      </c>
      <c r="H137" s="27">
        <f t="shared" si="18"/>
        <v>0</v>
      </c>
      <c r="I137" s="27">
        <f t="shared" si="19"/>
        <v>0</v>
      </c>
      <c r="J137">
        <f t="shared" si="20"/>
        <v>1</v>
      </c>
      <c r="K137">
        <f t="shared" si="21"/>
        <v>0</v>
      </c>
      <c r="L137">
        <f t="shared" si="23"/>
        <v>157</v>
      </c>
      <c r="M137">
        <f t="shared" si="22"/>
        <v>0</v>
      </c>
    </row>
    <row r="138" spans="1:13" x14ac:dyDescent="0.25">
      <c r="A138">
        <v>113</v>
      </c>
      <c r="B138">
        <f t="shared" si="14"/>
        <v>0.64148101280858316</v>
      </c>
      <c r="C138">
        <f t="shared" si="12"/>
        <v>159.08729117652862</v>
      </c>
      <c r="D138">
        <f t="shared" si="13"/>
        <v>158</v>
      </c>
      <c r="E138">
        <f t="shared" si="15"/>
        <v>1</v>
      </c>
      <c r="F138" s="27">
        <f t="shared" si="16"/>
        <v>1</v>
      </c>
      <c r="G138" s="27">
        <f t="shared" si="17"/>
        <v>0</v>
      </c>
      <c r="H138" s="27">
        <f t="shared" si="18"/>
        <v>0</v>
      </c>
      <c r="I138" s="27">
        <f t="shared" si="19"/>
        <v>0</v>
      </c>
      <c r="J138">
        <f t="shared" si="20"/>
        <v>1</v>
      </c>
      <c r="K138">
        <f t="shared" si="21"/>
        <v>0</v>
      </c>
      <c r="L138">
        <f t="shared" si="23"/>
        <v>158</v>
      </c>
      <c r="M138">
        <f t="shared" si="22"/>
        <v>0</v>
      </c>
    </row>
    <row r="139" spans="1:13" x14ac:dyDescent="0.25">
      <c r="A139">
        <v>114</v>
      </c>
      <c r="B139">
        <f t="shared" si="14"/>
        <v>0.64617601298331628</v>
      </c>
      <c r="C139">
        <f t="shared" si="12"/>
        <v>160.25165121986242</v>
      </c>
      <c r="D139">
        <f t="shared" si="13"/>
        <v>159</v>
      </c>
      <c r="E139">
        <f t="shared" si="15"/>
        <v>1</v>
      </c>
      <c r="F139" s="27">
        <f t="shared" si="16"/>
        <v>1</v>
      </c>
      <c r="G139" s="27">
        <f t="shared" si="17"/>
        <v>0</v>
      </c>
      <c r="H139" s="27">
        <f t="shared" si="18"/>
        <v>0</v>
      </c>
      <c r="I139" s="27">
        <f t="shared" si="19"/>
        <v>0</v>
      </c>
      <c r="J139">
        <f t="shared" si="20"/>
        <v>1</v>
      </c>
      <c r="K139">
        <f t="shared" si="21"/>
        <v>0</v>
      </c>
      <c r="L139">
        <f t="shared" si="23"/>
        <v>159</v>
      </c>
      <c r="M139">
        <f t="shared" si="22"/>
        <v>0</v>
      </c>
    </row>
    <row r="140" spans="1:13" x14ac:dyDescent="0.25">
      <c r="A140">
        <v>115</v>
      </c>
      <c r="B140">
        <f t="shared" si="14"/>
        <v>0.65084668499638088</v>
      </c>
      <c r="C140">
        <f t="shared" si="12"/>
        <v>161.40997787910246</v>
      </c>
      <c r="D140">
        <f t="shared" si="13"/>
        <v>160</v>
      </c>
      <c r="E140">
        <f t="shared" si="15"/>
        <v>2</v>
      </c>
      <c r="F140" s="27">
        <f t="shared" si="16"/>
        <v>1</v>
      </c>
      <c r="G140" s="27">
        <f t="shared" si="17"/>
        <v>0</v>
      </c>
      <c r="H140" s="27">
        <f t="shared" si="18"/>
        <v>0</v>
      </c>
      <c r="I140" s="27">
        <f t="shared" si="19"/>
        <v>0</v>
      </c>
      <c r="J140">
        <f t="shared" si="20"/>
        <v>1</v>
      </c>
      <c r="K140">
        <f t="shared" si="21"/>
        <v>1</v>
      </c>
      <c r="L140">
        <f t="shared" si="23"/>
        <v>160</v>
      </c>
      <c r="M140">
        <f t="shared" si="22"/>
        <v>0</v>
      </c>
    </row>
    <row r="141" spans="1:13" x14ac:dyDescent="0.25">
      <c r="A141">
        <v>116</v>
      </c>
      <c r="B141">
        <f t="shared" si="14"/>
        <v>0.65549285299961535</v>
      </c>
      <c r="C141">
        <f t="shared" si="12"/>
        <v>162.56222754390461</v>
      </c>
      <c r="D141">
        <f t="shared" si="13"/>
        <v>162</v>
      </c>
      <c r="E141">
        <f t="shared" si="15"/>
        <v>1</v>
      </c>
      <c r="F141" s="27">
        <f t="shared" si="16"/>
        <v>1</v>
      </c>
      <c r="G141" s="27">
        <f t="shared" si="17"/>
        <v>0</v>
      </c>
      <c r="H141" s="27">
        <f t="shared" si="18"/>
        <v>0</v>
      </c>
      <c r="I141" s="27">
        <f t="shared" si="19"/>
        <v>0</v>
      </c>
      <c r="J141">
        <f t="shared" si="20"/>
        <v>1</v>
      </c>
      <c r="K141">
        <f t="shared" si="21"/>
        <v>0</v>
      </c>
      <c r="L141">
        <f t="shared" si="23"/>
        <v>162</v>
      </c>
      <c r="M141">
        <f t="shared" si="22"/>
        <v>0</v>
      </c>
    </row>
    <row r="142" spans="1:13" x14ac:dyDescent="0.25">
      <c r="A142">
        <v>117</v>
      </c>
      <c r="B142">
        <f t="shared" si="14"/>
        <v>0.66011434206742048</v>
      </c>
      <c r="C142">
        <f t="shared" si="12"/>
        <v>163.70835683272028</v>
      </c>
      <c r="D142">
        <f t="shared" si="13"/>
        <v>163</v>
      </c>
      <c r="E142">
        <f t="shared" si="15"/>
        <v>1</v>
      </c>
      <c r="F142" s="27">
        <f t="shared" si="16"/>
        <v>1</v>
      </c>
      <c r="G142" s="27">
        <f t="shared" si="17"/>
        <v>0</v>
      </c>
      <c r="H142" s="27">
        <f t="shared" si="18"/>
        <v>0</v>
      </c>
      <c r="I142" s="27">
        <f t="shared" si="19"/>
        <v>0</v>
      </c>
      <c r="J142">
        <f t="shared" si="20"/>
        <v>1</v>
      </c>
      <c r="K142">
        <f t="shared" si="21"/>
        <v>0</v>
      </c>
      <c r="L142">
        <f t="shared" si="23"/>
        <v>163</v>
      </c>
      <c r="M142">
        <f t="shared" si="22"/>
        <v>0</v>
      </c>
    </row>
    <row r="143" spans="1:13" x14ac:dyDescent="0.25">
      <c r="A143">
        <v>118</v>
      </c>
      <c r="B143">
        <f t="shared" si="14"/>
        <v>0.66471097820334479</v>
      </c>
      <c r="C143">
        <f t="shared" si="12"/>
        <v>164.8483225944295</v>
      </c>
      <c r="D143">
        <f t="shared" si="13"/>
        <v>164</v>
      </c>
      <c r="E143">
        <f t="shared" si="15"/>
        <v>1</v>
      </c>
      <c r="F143" s="27">
        <f t="shared" si="16"/>
        <v>1</v>
      </c>
      <c r="G143" s="27">
        <f t="shared" si="17"/>
        <v>0</v>
      </c>
      <c r="H143" s="27">
        <f t="shared" si="18"/>
        <v>0</v>
      </c>
      <c r="I143" s="27">
        <f t="shared" si="19"/>
        <v>0</v>
      </c>
      <c r="J143">
        <f t="shared" si="20"/>
        <v>1</v>
      </c>
      <c r="K143">
        <f t="shared" si="21"/>
        <v>0</v>
      </c>
      <c r="L143">
        <f t="shared" si="23"/>
        <v>164</v>
      </c>
      <c r="M143">
        <f t="shared" si="22"/>
        <v>0</v>
      </c>
    </row>
    <row r="144" spans="1:13" x14ac:dyDescent="0.25">
      <c r="A144">
        <v>119</v>
      </c>
      <c r="B144">
        <f t="shared" si="14"/>
        <v>0.66928258834663601</v>
      </c>
      <c r="C144">
        <f t="shared" si="12"/>
        <v>165.98208190996573</v>
      </c>
      <c r="D144">
        <f t="shared" si="13"/>
        <v>165</v>
      </c>
      <c r="E144">
        <f t="shared" si="15"/>
        <v>1</v>
      </c>
      <c r="F144" s="27">
        <f t="shared" si="16"/>
        <v>1</v>
      </c>
      <c r="G144" s="27">
        <f t="shared" si="17"/>
        <v>0</v>
      </c>
      <c r="H144" s="27">
        <f t="shared" si="18"/>
        <v>0</v>
      </c>
      <c r="I144" s="27">
        <f t="shared" si="19"/>
        <v>0</v>
      </c>
      <c r="J144">
        <f t="shared" si="20"/>
        <v>1</v>
      </c>
      <c r="K144">
        <f t="shared" si="21"/>
        <v>0</v>
      </c>
      <c r="L144">
        <f t="shared" si="23"/>
        <v>165</v>
      </c>
      <c r="M144">
        <f t="shared" si="22"/>
        <v>0</v>
      </c>
    </row>
    <row r="145" spans="1:15" x14ac:dyDescent="0.25">
      <c r="A145">
        <v>120</v>
      </c>
      <c r="B145">
        <f t="shared" si="14"/>
        <v>0.67382900037875604</v>
      </c>
      <c r="C145">
        <f t="shared" si="12"/>
        <v>167.1095920939315</v>
      </c>
      <c r="D145">
        <f t="shared" si="13"/>
        <v>166</v>
      </c>
      <c r="E145">
        <f t="shared" si="15"/>
        <v>1</v>
      </c>
      <c r="F145" s="27">
        <f t="shared" si="16"/>
        <v>1</v>
      </c>
      <c r="G145" s="27">
        <f t="shared" si="17"/>
        <v>0</v>
      </c>
      <c r="H145" s="27">
        <f t="shared" si="18"/>
        <v>0</v>
      </c>
      <c r="I145" s="27">
        <f t="shared" si="19"/>
        <v>0</v>
      </c>
      <c r="J145">
        <f t="shared" si="20"/>
        <v>1</v>
      </c>
      <c r="K145">
        <f t="shared" si="21"/>
        <v>0</v>
      </c>
      <c r="L145">
        <f t="shared" si="23"/>
        <v>166</v>
      </c>
      <c r="M145">
        <f t="shared" si="22"/>
        <v>0</v>
      </c>
    </row>
    <row r="146" spans="1:15" x14ac:dyDescent="0.25">
      <c r="A146">
        <v>121</v>
      </c>
      <c r="B146">
        <f t="shared" si="14"/>
        <v>0.67835004312986147</v>
      </c>
      <c r="C146">
        <f t="shared" si="12"/>
        <v>168.23081069620565</v>
      </c>
      <c r="D146">
        <f t="shared" si="13"/>
        <v>167</v>
      </c>
      <c r="E146">
        <f t="shared" si="15"/>
        <v>1</v>
      </c>
      <c r="F146" s="27">
        <f t="shared" si="16"/>
        <v>1</v>
      </c>
      <c r="G146" s="27">
        <f t="shared" si="17"/>
        <v>0</v>
      </c>
      <c r="H146" s="27">
        <f t="shared" si="18"/>
        <v>0</v>
      </c>
      <c r="I146" s="27">
        <f t="shared" si="19"/>
        <v>0</v>
      </c>
      <c r="J146">
        <f t="shared" si="20"/>
        <v>1</v>
      </c>
      <c r="K146">
        <f t="shared" si="21"/>
        <v>0</v>
      </c>
      <c r="L146">
        <f t="shared" si="23"/>
        <v>167</v>
      </c>
      <c r="M146">
        <f t="shared" si="22"/>
        <v>0</v>
      </c>
    </row>
    <row r="147" spans="1:15" x14ac:dyDescent="0.25">
      <c r="A147">
        <v>122</v>
      </c>
      <c r="B147">
        <f t="shared" si="14"/>
        <v>0.68284554638524808</v>
      </c>
      <c r="C147">
        <f t="shared" si="12"/>
        <v>169.34569550354152</v>
      </c>
      <c r="D147">
        <f t="shared" si="13"/>
        <v>168</v>
      </c>
      <c r="E147">
        <f t="shared" si="15"/>
        <v>1</v>
      </c>
      <c r="F147" s="27">
        <f t="shared" si="16"/>
        <v>1</v>
      </c>
      <c r="G147" s="27">
        <f t="shared" si="17"/>
        <v>0</v>
      </c>
      <c r="H147" s="27">
        <f t="shared" si="18"/>
        <v>0</v>
      </c>
      <c r="I147" s="27">
        <f t="shared" si="19"/>
        <v>0</v>
      </c>
      <c r="J147">
        <f t="shared" si="20"/>
        <v>1</v>
      </c>
      <c r="K147">
        <f t="shared" si="21"/>
        <v>0</v>
      </c>
      <c r="L147">
        <f t="shared" si="23"/>
        <v>168</v>
      </c>
      <c r="M147">
        <f t="shared" si="22"/>
        <v>0</v>
      </c>
    </row>
    <row r="148" spans="1:15" x14ac:dyDescent="0.25">
      <c r="A148">
        <v>123</v>
      </c>
      <c r="B148">
        <f t="shared" si="14"/>
        <v>0.68731534089175905</v>
      </c>
      <c r="C148">
        <f t="shared" si="12"/>
        <v>170.45420454115626</v>
      </c>
      <c r="D148">
        <f t="shared" si="13"/>
        <v>169</v>
      </c>
      <c r="E148">
        <f t="shared" si="15"/>
        <v>2</v>
      </c>
      <c r="F148" s="27">
        <f t="shared" si="16"/>
        <v>1</v>
      </c>
      <c r="G148" s="27">
        <f t="shared" si="17"/>
        <v>0</v>
      </c>
      <c r="H148" s="27">
        <f t="shared" si="18"/>
        <v>0</v>
      </c>
      <c r="I148" s="27">
        <f t="shared" si="19"/>
        <v>0</v>
      </c>
      <c r="J148">
        <f t="shared" si="20"/>
        <v>1</v>
      </c>
      <c r="K148">
        <f t="shared" si="21"/>
        <v>1</v>
      </c>
      <c r="L148">
        <f t="shared" si="23"/>
        <v>169</v>
      </c>
      <c r="M148">
        <f t="shared" si="22"/>
        <v>0</v>
      </c>
    </row>
    <row r="149" spans="1:15" x14ac:dyDescent="0.25">
      <c r="A149">
        <v>124</v>
      </c>
      <c r="B149">
        <f t="shared" si="14"/>
        <v>0.69175925836415775</v>
      </c>
      <c r="C149">
        <f t="shared" si="12"/>
        <v>171.55629607431112</v>
      </c>
      <c r="D149">
        <f t="shared" si="13"/>
        <v>171</v>
      </c>
      <c r="E149">
        <f t="shared" si="15"/>
        <v>1</v>
      </c>
      <c r="F149" s="27">
        <f t="shared" si="16"/>
        <v>1</v>
      </c>
      <c r="G149" s="27">
        <f t="shared" si="17"/>
        <v>0</v>
      </c>
      <c r="H149" s="27">
        <f t="shared" si="18"/>
        <v>0</v>
      </c>
      <c r="I149" s="27">
        <f t="shared" si="19"/>
        <v>0</v>
      </c>
      <c r="J149">
        <f t="shared" si="20"/>
        <v>1</v>
      </c>
      <c r="K149">
        <f t="shared" si="21"/>
        <v>0</v>
      </c>
      <c r="L149">
        <f t="shared" si="23"/>
        <v>171</v>
      </c>
      <c r="M149">
        <f t="shared" si="22"/>
        <v>0</v>
      </c>
    </row>
    <row r="150" spans="1:15" x14ac:dyDescent="0.25">
      <c r="A150">
        <v>125</v>
      </c>
      <c r="B150">
        <f t="shared" si="14"/>
        <v>0.69617713149146287</v>
      </c>
      <c r="C150">
        <f t="shared" si="12"/>
        <v>172.65192860988279</v>
      </c>
      <c r="D150">
        <f t="shared" si="13"/>
        <v>172</v>
      </c>
      <c r="E150">
        <f t="shared" si="15"/>
        <v>1</v>
      </c>
      <c r="F150" s="27">
        <f t="shared" si="16"/>
        <v>1</v>
      </c>
      <c r="G150" s="27">
        <f t="shared" si="17"/>
        <v>0</v>
      </c>
      <c r="H150" s="27">
        <f t="shared" si="18"/>
        <v>0</v>
      </c>
      <c r="I150" s="27">
        <f t="shared" si="19"/>
        <v>0</v>
      </c>
      <c r="J150">
        <f t="shared" si="20"/>
        <v>1</v>
      </c>
      <c r="K150">
        <f t="shared" si="21"/>
        <v>0</v>
      </c>
      <c r="L150">
        <f t="shared" si="23"/>
        <v>172</v>
      </c>
      <c r="M150">
        <f t="shared" si="22"/>
        <v>0</v>
      </c>
    </row>
    <row r="151" spans="1:15" x14ac:dyDescent="0.25">
      <c r="A151">
        <v>126</v>
      </c>
      <c r="B151">
        <f t="shared" si="14"/>
        <v>0.70056879394324834</v>
      </c>
      <c r="C151">
        <f t="shared" si="12"/>
        <v>173.74106089792559</v>
      </c>
      <c r="D151">
        <f t="shared" si="13"/>
        <v>173</v>
      </c>
      <c r="E151">
        <f t="shared" si="15"/>
        <v>1</v>
      </c>
      <c r="F151" s="27">
        <f t="shared" si="16"/>
        <v>1</v>
      </c>
      <c r="G151" s="27">
        <f t="shared" si="17"/>
        <v>0</v>
      </c>
      <c r="H151" s="27">
        <f t="shared" si="18"/>
        <v>0</v>
      </c>
      <c r="I151" s="27">
        <f t="shared" si="19"/>
        <v>0</v>
      </c>
      <c r="J151">
        <f t="shared" si="20"/>
        <v>1</v>
      </c>
      <c r="K151">
        <f t="shared" si="21"/>
        <v>0</v>
      </c>
      <c r="L151">
        <f t="shared" si="23"/>
        <v>173</v>
      </c>
      <c r="M151">
        <f t="shared" si="22"/>
        <v>0</v>
      </c>
    </row>
    <row r="152" spans="1:15" x14ac:dyDescent="0.25">
      <c r="A152">
        <v>127</v>
      </c>
      <c r="B152">
        <f t="shared" si="14"/>
        <v>0.70493408037590488</v>
      </c>
      <c r="C152">
        <f t="shared" si="12"/>
        <v>174.8236519332244</v>
      </c>
      <c r="D152">
        <f t="shared" si="13"/>
        <v>174</v>
      </c>
      <c r="E152">
        <f t="shared" si="15"/>
        <v>1</v>
      </c>
      <c r="F152" s="27">
        <f t="shared" si="16"/>
        <v>1</v>
      </c>
      <c r="G152" s="27">
        <f t="shared" si="17"/>
        <v>0</v>
      </c>
      <c r="H152" s="27">
        <f t="shared" si="18"/>
        <v>0</v>
      </c>
      <c r="I152" s="27">
        <f t="shared" si="19"/>
        <v>0</v>
      </c>
      <c r="J152">
        <f t="shared" si="20"/>
        <v>1</v>
      </c>
      <c r="K152">
        <f t="shared" si="21"/>
        <v>0</v>
      </c>
      <c r="L152">
        <f t="shared" si="23"/>
        <v>174</v>
      </c>
      <c r="M152">
        <f t="shared" si="22"/>
        <v>0</v>
      </c>
    </row>
    <row r="153" spans="1:15" x14ac:dyDescent="0.25">
      <c r="A153">
        <v>128</v>
      </c>
      <c r="B153">
        <f t="shared" si="14"/>
        <v>0.70927282643886558</v>
      </c>
      <c r="C153">
        <f t="shared" ref="C153:C216" si="24">B153*$C$10</f>
        <v>175.89966095683866</v>
      </c>
      <c r="D153">
        <f t="shared" ref="D153:D216" si="25">ROUND(C153+$C$12,0)</f>
        <v>175</v>
      </c>
      <c r="E153">
        <f t="shared" si="15"/>
        <v>1</v>
      </c>
      <c r="F153" s="27">
        <f t="shared" si="16"/>
        <v>1</v>
      </c>
      <c r="G153" s="27">
        <f t="shared" si="17"/>
        <v>0</v>
      </c>
      <c r="H153" s="27">
        <f t="shared" si="18"/>
        <v>0</v>
      </c>
      <c r="I153" s="27">
        <f t="shared" si="19"/>
        <v>0</v>
      </c>
      <c r="J153">
        <f t="shared" si="20"/>
        <v>1</v>
      </c>
      <c r="K153">
        <f t="shared" si="21"/>
        <v>0</v>
      </c>
      <c r="L153">
        <f t="shared" si="23"/>
        <v>175</v>
      </c>
      <c r="M153">
        <f t="shared" si="22"/>
        <v>0</v>
      </c>
      <c r="O153" s="3" t="str">
        <f>DEC2HEX(2^0*K153+2^1*K154+2^2*K155+2^3*K156+2^4*K157+2^5*K158+2^6*K159+2^7*K160+2^8*K161+2^9*K162+2^10*K163+2^11*K164+2^12*K165+2^13*K166+2^14*K167+2^15*K168+2^16*K169+2^17*K170+2^18*K171+2^19*K172+2^20*K173+2^21*K174+2^22*K175+2^23*K176+2^24*K177+2^25*K178+2^26*K179+2^27*K180+2^28*K181+2^29*K182+2^30*K183+2^31*K184)</f>
        <v>FD000000</v>
      </c>
    </row>
    <row r="154" spans="1:15" x14ac:dyDescent="0.25">
      <c r="A154">
        <v>129</v>
      </c>
      <c r="B154">
        <f t="shared" ref="B154:B217" si="26">SIN(2*PI()*A154/1024+PI()/1024)</f>
        <v>0.71358486878079352</v>
      </c>
      <c r="C154">
        <f t="shared" si="24"/>
        <v>176.9690474576368</v>
      </c>
      <c r="D154">
        <f t="shared" si="25"/>
        <v>176</v>
      </c>
      <c r="E154">
        <f t="shared" ref="E154:E217" si="27">D155-D154</f>
        <v>1</v>
      </c>
      <c r="F154" s="27">
        <f t="shared" ref="F154:F217" si="28">IF(A154&lt;$F$16,$F$12,0)</f>
        <v>1</v>
      </c>
      <c r="G154" s="27">
        <f t="shared" ref="G154:G217" si="29">IF(AND(A154&gt;=$F$16, A154&lt;$F$17),$F$13,0)</f>
        <v>0</v>
      </c>
      <c r="H154" s="27">
        <f t="shared" ref="H154:H217" si="30">IF(AND(A154&gt;=$F$17, A154&lt;$F$18),$F$14,0)</f>
        <v>0</v>
      </c>
      <c r="I154" s="27">
        <f t="shared" ref="I154:I217" si="31">IF(A154&gt;=$F$18,$F$15,0)</f>
        <v>0</v>
      </c>
      <c r="J154">
        <f t="shared" ref="J154:J217" si="32">F154+G154+H154+I154</f>
        <v>1</v>
      </c>
      <c r="K154">
        <f t="shared" ref="K154:K217" si="33">IF(E154=J154,0,1)</f>
        <v>0</v>
      </c>
      <c r="L154">
        <f t="shared" si="23"/>
        <v>176</v>
      </c>
      <c r="M154">
        <f t="shared" ref="M154:M217" si="34">D154-L154</f>
        <v>0</v>
      </c>
      <c r="O154" s="3"/>
    </row>
    <row r="155" spans="1:15" x14ac:dyDescent="0.25">
      <c r="A155">
        <v>130</v>
      </c>
      <c r="B155">
        <f t="shared" si="26"/>
        <v>0.71787004505573171</v>
      </c>
      <c r="C155">
        <f t="shared" si="24"/>
        <v>178.03177117382145</v>
      </c>
      <c r="D155">
        <f t="shared" si="25"/>
        <v>177</v>
      </c>
      <c r="E155">
        <f t="shared" si="27"/>
        <v>1</v>
      </c>
      <c r="F155" s="27">
        <f t="shared" si="28"/>
        <v>1</v>
      </c>
      <c r="G155" s="27">
        <f t="shared" si="29"/>
        <v>0</v>
      </c>
      <c r="H155" s="27">
        <f t="shared" si="30"/>
        <v>0</v>
      </c>
      <c r="I155" s="27">
        <f t="shared" si="31"/>
        <v>0</v>
      </c>
      <c r="J155">
        <f t="shared" si="32"/>
        <v>1</v>
      </c>
      <c r="K155">
        <f t="shared" si="33"/>
        <v>0</v>
      </c>
      <c r="L155">
        <f t="shared" ref="L155:L218" si="35">L154+J154+K154</f>
        <v>177</v>
      </c>
      <c r="M155">
        <f t="shared" si="34"/>
        <v>0</v>
      </c>
    </row>
    <row r="156" spans="1:15" x14ac:dyDescent="0.25">
      <c r="A156">
        <v>131</v>
      </c>
      <c r="B156">
        <f t="shared" si="26"/>
        <v>0.72212819392921535</v>
      </c>
      <c r="C156">
        <f t="shared" si="24"/>
        <v>179.0877920944454</v>
      </c>
      <c r="D156">
        <f t="shared" si="25"/>
        <v>178</v>
      </c>
      <c r="E156">
        <f t="shared" si="27"/>
        <v>1</v>
      </c>
      <c r="F156" s="27">
        <f t="shared" si="28"/>
        <v>1</v>
      </c>
      <c r="G156" s="27">
        <f t="shared" si="29"/>
        <v>0</v>
      </c>
      <c r="H156" s="27">
        <f t="shared" si="30"/>
        <v>0</v>
      </c>
      <c r="I156" s="27">
        <f t="shared" si="31"/>
        <v>0</v>
      </c>
      <c r="J156">
        <f t="shared" si="32"/>
        <v>1</v>
      </c>
      <c r="K156">
        <f t="shared" si="33"/>
        <v>0</v>
      </c>
      <c r="L156">
        <f t="shared" si="35"/>
        <v>178</v>
      </c>
      <c r="M156">
        <f t="shared" si="34"/>
        <v>0</v>
      </c>
    </row>
    <row r="157" spans="1:15" x14ac:dyDescent="0.25">
      <c r="A157">
        <v>132</v>
      </c>
      <c r="B157">
        <f t="shared" si="26"/>
        <v>0.72635915508434601</v>
      </c>
      <c r="C157">
        <f t="shared" si="24"/>
        <v>180.13707046091781</v>
      </c>
      <c r="D157">
        <f t="shared" si="25"/>
        <v>179</v>
      </c>
      <c r="E157">
        <f t="shared" si="27"/>
        <v>1</v>
      </c>
      <c r="F157" s="27">
        <f t="shared" si="28"/>
        <v>1</v>
      </c>
      <c r="G157" s="27">
        <f t="shared" si="29"/>
        <v>0</v>
      </c>
      <c r="H157" s="27">
        <f t="shared" si="30"/>
        <v>0</v>
      </c>
      <c r="I157" s="27">
        <f t="shared" si="31"/>
        <v>0</v>
      </c>
      <c r="J157">
        <f t="shared" si="32"/>
        <v>1</v>
      </c>
      <c r="K157">
        <f t="shared" si="33"/>
        <v>0</v>
      </c>
      <c r="L157">
        <f t="shared" si="35"/>
        <v>179</v>
      </c>
      <c r="M157">
        <f t="shared" si="34"/>
        <v>0</v>
      </c>
    </row>
    <row r="158" spans="1:15" x14ac:dyDescent="0.25">
      <c r="A158">
        <v>133</v>
      </c>
      <c r="B158">
        <f t="shared" si="26"/>
        <v>0.73056276922782759</v>
      </c>
      <c r="C158">
        <f t="shared" si="24"/>
        <v>181.17956676850125</v>
      </c>
      <c r="D158">
        <f t="shared" si="25"/>
        <v>180</v>
      </c>
      <c r="E158">
        <f t="shared" si="27"/>
        <v>1</v>
      </c>
      <c r="F158" s="27">
        <f t="shared" si="28"/>
        <v>1</v>
      </c>
      <c r="G158" s="27">
        <f t="shared" si="29"/>
        <v>0</v>
      </c>
      <c r="H158" s="27">
        <f t="shared" si="30"/>
        <v>0</v>
      </c>
      <c r="I158" s="27">
        <f t="shared" si="31"/>
        <v>0</v>
      </c>
      <c r="J158">
        <f t="shared" si="32"/>
        <v>1</v>
      </c>
      <c r="K158">
        <f t="shared" si="33"/>
        <v>0</v>
      </c>
      <c r="L158">
        <f t="shared" si="35"/>
        <v>180</v>
      </c>
      <c r="M158">
        <f t="shared" si="34"/>
        <v>0</v>
      </c>
    </row>
    <row r="159" spans="1:15" x14ac:dyDescent="0.25">
      <c r="A159">
        <v>134</v>
      </c>
      <c r="B159">
        <f t="shared" si="26"/>
        <v>0.73473887809596339</v>
      </c>
      <c r="C159">
        <f t="shared" si="24"/>
        <v>182.21524176779891</v>
      </c>
      <c r="D159">
        <f t="shared" si="25"/>
        <v>181</v>
      </c>
      <c r="E159">
        <f t="shared" si="27"/>
        <v>1</v>
      </c>
      <c r="F159" s="27">
        <f t="shared" si="28"/>
        <v>1</v>
      </c>
      <c r="G159" s="27">
        <f t="shared" si="29"/>
        <v>0</v>
      </c>
      <c r="H159" s="27">
        <f t="shared" si="30"/>
        <v>0</v>
      </c>
      <c r="I159" s="27">
        <f t="shared" si="31"/>
        <v>0</v>
      </c>
      <c r="J159">
        <f t="shared" si="32"/>
        <v>1</v>
      </c>
      <c r="K159">
        <f t="shared" si="33"/>
        <v>0</v>
      </c>
      <c r="L159">
        <f t="shared" si="35"/>
        <v>181</v>
      </c>
      <c r="M159">
        <f t="shared" si="34"/>
        <v>0</v>
      </c>
    </row>
    <row r="160" spans="1:15" x14ac:dyDescent="0.25">
      <c r="A160">
        <v>135</v>
      </c>
      <c r="B160">
        <f t="shared" si="26"/>
        <v>0.73888732446061511</v>
      </c>
      <c r="C160">
        <f t="shared" si="24"/>
        <v>183.24405646623254</v>
      </c>
      <c r="D160">
        <f t="shared" si="25"/>
        <v>182</v>
      </c>
      <c r="E160">
        <f t="shared" si="27"/>
        <v>1</v>
      </c>
      <c r="F160" s="27">
        <f t="shared" si="28"/>
        <v>1</v>
      </c>
      <c r="G160" s="27">
        <f t="shared" si="29"/>
        <v>0</v>
      </c>
      <c r="H160" s="27">
        <f t="shared" si="30"/>
        <v>0</v>
      </c>
      <c r="I160" s="27">
        <f t="shared" si="31"/>
        <v>0</v>
      </c>
      <c r="J160">
        <f t="shared" si="32"/>
        <v>1</v>
      </c>
      <c r="K160">
        <f t="shared" si="33"/>
        <v>0</v>
      </c>
      <c r="L160">
        <f t="shared" si="35"/>
        <v>182</v>
      </c>
      <c r="M160">
        <f t="shared" si="34"/>
        <v>0</v>
      </c>
    </row>
    <row r="161" spans="1:13" x14ac:dyDescent="0.25">
      <c r="A161">
        <v>136</v>
      </c>
      <c r="B161">
        <f t="shared" si="26"/>
        <v>0.74300795213512172</v>
      </c>
      <c r="C161">
        <f t="shared" si="24"/>
        <v>184.26597212951017</v>
      </c>
      <c r="D161">
        <f t="shared" si="25"/>
        <v>183</v>
      </c>
      <c r="E161">
        <f t="shared" si="27"/>
        <v>1</v>
      </c>
      <c r="F161" s="27">
        <f t="shared" si="28"/>
        <v>1</v>
      </c>
      <c r="G161" s="27">
        <f t="shared" si="29"/>
        <v>0</v>
      </c>
      <c r="H161" s="27">
        <f t="shared" si="30"/>
        <v>0</v>
      </c>
      <c r="I161" s="27">
        <f t="shared" si="31"/>
        <v>0</v>
      </c>
      <c r="J161">
        <f t="shared" si="32"/>
        <v>1</v>
      </c>
      <c r="K161">
        <f t="shared" si="33"/>
        <v>0</v>
      </c>
      <c r="L161">
        <f t="shared" si="35"/>
        <v>183</v>
      </c>
      <c r="M161">
        <f t="shared" si="34"/>
        <v>0</v>
      </c>
    </row>
    <row r="162" spans="1:13" x14ac:dyDescent="0.25">
      <c r="A162">
        <v>137</v>
      </c>
      <c r="B162">
        <f t="shared" si="26"/>
        <v>0.74710060598018013</v>
      </c>
      <c r="C162">
        <f t="shared" si="24"/>
        <v>185.28095028308468</v>
      </c>
      <c r="D162">
        <f t="shared" si="25"/>
        <v>184</v>
      </c>
      <c r="E162">
        <f t="shared" si="27"/>
        <v>1</v>
      </c>
      <c r="F162" s="27">
        <f t="shared" si="28"/>
        <v>1</v>
      </c>
      <c r="G162" s="27">
        <f t="shared" si="29"/>
        <v>0</v>
      </c>
      <c r="H162" s="27">
        <f t="shared" si="30"/>
        <v>0</v>
      </c>
      <c r="I162" s="27">
        <f t="shared" si="31"/>
        <v>0</v>
      </c>
      <c r="J162">
        <f t="shared" si="32"/>
        <v>1</v>
      </c>
      <c r="K162">
        <f t="shared" si="33"/>
        <v>0</v>
      </c>
      <c r="L162">
        <f t="shared" si="35"/>
        <v>184</v>
      </c>
      <c r="M162">
        <f t="shared" si="34"/>
        <v>0</v>
      </c>
    </row>
    <row r="163" spans="1:13" x14ac:dyDescent="0.25">
      <c r="A163">
        <v>138</v>
      </c>
      <c r="B163">
        <f t="shared" si="26"/>
        <v>0.75116513190968637</v>
      </c>
      <c r="C163">
        <f t="shared" si="24"/>
        <v>186.28895271360221</v>
      </c>
      <c r="D163">
        <f t="shared" si="25"/>
        <v>185</v>
      </c>
      <c r="E163">
        <f t="shared" si="27"/>
        <v>1</v>
      </c>
      <c r="F163" s="27">
        <f t="shared" si="28"/>
        <v>1</v>
      </c>
      <c r="G163" s="27">
        <f t="shared" si="29"/>
        <v>0</v>
      </c>
      <c r="H163" s="27">
        <f t="shared" si="30"/>
        <v>0</v>
      </c>
      <c r="I163" s="27">
        <f t="shared" si="31"/>
        <v>0</v>
      </c>
      <c r="J163">
        <f t="shared" si="32"/>
        <v>1</v>
      </c>
      <c r="K163">
        <f t="shared" si="33"/>
        <v>0</v>
      </c>
      <c r="L163">
        <f t="shared" si="35"/>
        <v>185</v>
      </c>
      <c r="M163">
        <f t="shared" si="34"/>
        <v>0</v>
      </c>
    </row>
    <row r="164" spans="1:13" x14ac:dyDescent="0.25">
      <c r="A164">
        <v>139</v>
      </c>
      <c r="B164">
        <f t="shared" si="26"/>
        <v>0.75520137689653655</v>
      </c>
      <c r="C164">
        <f t="shared" si="24"/>
        <v>187.28994147034106</v>
      </c>
      <c r="D164">
        <f t="shared" si="25"/>
        <v>186</v>
      </c>
      <c r="E164">
        <f t="shared" si="27"/>
        <v>1</v>
      </c>
      <c r="F164" s="27">
        <f t="shared" si="28"/>
        <v>1</v>
      </c>
      <c r="G164" s="27">
        <f t="shared" si="29"/>
        <v>0</v>
      </c>
      <c r="H164" s="27">
        <f t="shared" si="30"/>
        <v>0</v>
      </c>
      <c r="I164" s="27">
        <f t="shared" si="31"/>
        <v>0</v>
      </c>
      <c r="J164">
        <f t="shared" si="32"/>
        <v>1</v>
      </c>
      <c r="K164">
        <f t="shared" si="33"/>
        <v>0</v>
      </c>
      <c r="L164">
        <f t="shared" si="35"/>
        <v>186</v>
      </c>
      <c r="M164">
        <f t="shared" si="34"/>
        <v>0</v>
      </c>
    </row>
    <row r="165" spans="1:13" x14ac:dyDescent="0.25">
      <c r="A165">
        <v>140</v>
      </c>
      <c r="B165">
        <f t="shared" si="26"/>
        <v>0.75920918897838796</v>
      </c>
      <c r="C165">
        <f t="shared" si="24"/>
        <v>188.28387886664021</v>
      </c>
      <c r="D165">
        <f t="shared" si="25"/>
        <v>187</v>
      </c>
      <c r="E165">
        <f t="shared" si="27"/>
        <v>1</v>
      </c>
      <c r="F165" s="27">
        <f t="shared" si="28"/>
        <v>1</v>
      </c>
      <c r="G165" s="27">
        <f t="shared" si="29"/>
        <v>0</v>
      </c>
      <c r="H165" s="27">
        <f t="shared" si="30"/>
        <v>0</v>
      </c>
      <c r="I165" s="27">
        <f t="shared" si="31"/>
        <v>0</v>
      </c>
      <c r="J165">
        <f t="shared" si="32"/>
        <v>1</v>
      </c>
      <c r="K165">
        <f t="shared" si="33"/>
        <v>0</v>
      </c>
      <c r="L165">
        <f t="shared" si="35"/>
        <v>187</v>
      </c>
      <c r="M165">
        <f t="shared" si="34"/>
        <v>0</v>
      </c>
    </row>
    <row r="166" spans="1:13" x14ac:dyDescent="0.25">
      <c r="A166">
        <v>141</v>
      </c>
      <c r="B166">
        <f t="shared" si="26"/>
        <v>0.76318841726338116</v>
      </c>
      <c r="C166">
        <f t="shared" si="24"/>
        <v>189.27072748131852</v>
      </c>
      <c r="D166">
        <f t="shared" si="25"/>
        <v>188</v>
      </c>
      <c r="E166">
        <f t="shared" si="27"/>
        <v>1</v>
      </c>
      <c r="F166" s="27">
        <f t="shared" si="28"/>
        <v>1</v>
      </c>
      <c r="G166" s="27">
        <f t="shared" si="29"/>
        <v>0</v>
      </c>
      <c r="H166" s="27">
        <f t="shared" si="30"/>
        <v>0</v>
      </c>
      <c r="I166" s="27">
        <f t="shared" si="31"/>
        <v>0</v>
      </c>
      <c r="J166">
        <f t="shared" si="32"/>
        <v>1</v>
      </c>
      <c r="K166">
        <f t="shared" si="33"/>
        <v>0</v>
      </c>
      <c r="L166">
        <f t="shared" si="35"/>
        <v>188</v>
      </c>
      <c r="M166">
        <f t="shared" si="34"/>
        <v>0</v>
      </c>
    </row>
    <row r="167" spans="1:13" x14ac:dyDescent="0.25">
      <c r="A167">
        <v>142</v>
      </c>
      <c r="B167">
        <f t="shared" si="26"/>
        <v>0.7671389119358204</v>
      </c>
      <c r="C167">
        <f t="shared" si="24"/>
        <v>190.25045016008346</v>
      </c>
      <c r="D167">
        <f t="shared" si="25"/>
        <v>189</v>
      </c>
      <c r="E167">
        <f t="shared" si="27"/>
        <v>1</v>
      </c>
      <c r="F167" s="27">
        <f t="shared" si="28"/>
        <v>1</v>
      </c>
      <c r="G167" s="27">
        <f t="shared" si="29"/>
        <v>0</v>
      </c>
      <c r="H167" s="27">
        <f t="shared" si="30"/>
        <v>0</v>
      </c>
      <c r="I167" s="27">
        <f t="shared" si="31"/>
        <v>0</v>
      </c>
      <c r="J167">
        <f t="shared" si="32"/>
        <v>1</v>
      </c>
      <c r="K167">
        <f t="shared" si="33"/>
        <v>0</v>
      </c>
      <c r="L167">
        <f t="shared" si="35"/>
        <v>189</v>
      </c>
      <c r="M167">
        <f t="shared" si="34"/>
        <v>0</v>
      </c>
    </row>
    <row r="168" spans="1:13" x14ac:dyDescent="0.25">
      <c r="A168">
        <v>143</v>
      </c>
      <c r="B168">
        <f t="shared" si="26"/>
        <v>0.77106052426181371</v>
      </c>
      <c r="C168">
        <f t="shared" si="24"/>
        <v>191.22301001692981</v>
      </c>
      <c r="D168">
        <f t="shared" si="25"/>
        <v>190</v>
      </c>
      <c r="E168">
        <f t="shared" si="27"/>
        <v>1</v>
      </c>
      <c r="F168" s="27">
        <f t="shared" si="28"/>
        <v>1</v>
      </c>
      <c r="G168" s="27">
        <f t="shared" si="29"/>
        <v>0</v>
      </c>
      <c r="H168" s="27">
        <f t="shared" si="30"/>
        <v>0</v>
      </c>
      <c r="I168" s="27">
        <f t="shared" si="31"/>
        <v>0</v>
      </c>
      <c r="J168">
        <f t="shared" si="32"/>
        <v>1</v>
      </c>
      <c r="K168">
        <f t="shared" si="33"/>
        <v>0</v>
      </c>
      <c r="L168">
        <f t="shared" si="35"/>
        <v>190</v>
      </c>
      <c r="M168">
        <f t="shared" si="34"/>
        <v>0</v>
      </c>
    </row>
    <row r="169" spans="1:13" x14ac:dyDescent="0.25">
      <c r="A169">
        <v>144</v>
      </c>
      <c r="B169">
        <f t="shared" si="26"/>
        <v>0.77495310659487382</v>
      </c>
      <c r="C169">
        <f t="shared" si="24"/>
        <v>192.1883704355287</v>
      </c>
      <c r="D169">
        <f t="shared" si="25"/>
        <v>191</v>
      </c>
      <c r="E169">
        <f t="shared" si="27"/>
        <v>1</v>
      </c>
      <c r="F169" s="27">
        <f t="shared" si="28"/>
        <v>1</v>
      </c>
      <c r="G169" s="27">
        <f t="shared" si="29"/>
        <v>0</v>
      </c>
      <c r="H169" s="27">
        <f t="shared" si="30"/>
        <v>0</v>
      </c>
      <c r="I169" s="27">
        <f t="shared" si="31"/>
        <v>0</v>
      </c>
      <c r="J169">
        <f t="shared" si="32"/>
        <v>1</v>
      </c>
      <c r="K169">
        <f t="shared" si="33"/>
        <v>0</v>
      </c>
      <c r="L169">
        <f t="shared" si="35"/>
        <v>191</v>
      </c>
      <c r="M169">
        <f t="shared" si="34"/>
        <v>0</v>
      </c>
    </row>
    <row r="170" spans="1:13" x14ac:dyDescent="0.25">
      <c r="A170">
        <v>145</v>
      </c>
      <c r="B170">
        <f t="shared" si="26"/>
        <v>0.77881651238147587</v>
      </c>
      <c r="C170">
        <f t="shared" si="24"/>
        <v>193.14649507060602</v>
      </c>
      <c r="D170">
        <f t="shared" si="25"/>
        <v>192</v>
      </c>
      <c r="E170">
        <f t="shared" si="27"/>
        <v>1</v>
      </c>
      <c r="F170" s="27">
        <f t="shared" si="28"/>
        <v>1</v>
      </c>
      <c r="G170" s="27">
        <f t="shared" si="29"/>
        <v>0</v>
      </c>
      <c r="H170" s="27">
        <f t="shared" si="30"/>
        <v>0</v>
      </c>
      <c r="I170" s="27">
        <f t="shared" si="31"/>
        <v>0</v>
      </c>
      <c r="J170">
        <f t="shared" si="32"/>
        <v>1</v>
      </c>
      <c r="K170">
        <f t="shared" si="33"/>
        <v>0</v>
      </c>
      <c r="L170">
        <f t="shared" si="35"/>
        <v>192</v>
      </c>
      <c r="M170">
        <f t="shared" si="34"/>
        <v>0</v>
      </c>
    </row>
    <row r="171" spans="1:13" x14ac:dyDescent="0.25">
      <c r="A171">
        <v>146</v>
      </c>
      <c r="B171">
        <f t="shared" si="26"/>
        <v>0.78265059616657573</v>
      </c>
      <c r="C171">
        <f t="shared" si="24"/>
        <v>194.09734784931078</v>
      </c>
      <c r="D171">
        <f t="shared" si="25"/>
        <v>193</v>
      </c>
      <c r="E171">
        <f t="shared" si="27"/>
        <v>1</v>
      </c>
      <c r="F171" s="27">
        <f t="shared" si="28"/>
        <v>1</v>
      </c>
      <c r="G171" s="27">
        <f t="shared" si="29"/>
        <v>0</v>
      </c>
      <c r="H171" s="27">
        <f t="shared" si="30"/>
        <v>0</v>
      </c>
      <c r="I171" s="27">
        <f t="shared" si="31"/>
        <v>0</v>
      </c>
      <c r="J171">
        <f t="shared" si="32"/>
        <v>1</v>
      </c>
      <c r="K171">
        <f t="shared" si="33"/>
        <v>0</v>
      </c>
      <c r="L171">
        <f t="shared" si="35"/>
        <v>193</v>
      </c>
      <c r="M171">
        <f t="shared" si="34"/>
        <v>0</v>
      </c>
    </row>
    <row r="172" spans="1:13" x14ac:dyDescent="0.25">
      <c r="A172">
        <v>147</v>
      </c>
      <c r="B172">
        <f t="shared" si="26"/>
        <v>0.78645521359908577</v>
      </c>
      <c r="C172">
        <f t="shared" si="24"/>
        <v>195.04089297257326</v>
      </c>
      <c r="D172">
        <f t="shared" si="25"/>
        <v>194</v>
      </c>
      <c r="E172">
        <f t="shared" si="27"/>
        <v>1</v>
      </c>
      <c r="F172" s="27">
        <f t="shared" si="28"/>
        <v>1</v>
      </c>
      <c r="G172" s="27">
        <f t="shared" si="29"/>
        <v>0</v>
      </c>
      <c r="H172" s="27">
        <f t="shared" si="30"/>
        <v>0</v>
      </c>
      <c r="I172" s="27">
        <f t="shared" si="31"/>
        <v>0</v>
      </c>
      <c r="J172">
        <f t="shared" si="32"/>
        <v>1</v>
      </c>
      <c r="K172">
        <f t="shared" si="33"/>
        <v>0</v>
      </c>
      <c r="L172">
        <f t="shared" si="35"/>
        <v>194</v>
      </c>
      <c r="M172">
        <f t="shared" si="34"/>
        <v>0</v>
      </c>
    </row>
    <row r="173" spans="1:13" x14ac:dyDescent="0.25">
      <c r="A173">
        <v>148</v>
      </c>
      <c r="B173">
        <f t="shared" si="26"/>
        <v>0.79023022143731003</v>
      </c>
      <c r="C173">
        <f t="shared" si="24"/>
        <v>195.9770949164529</v>
      </c>
      <c r="D173">
        <f t="shared" si="25"/>
        <v>195</v>
      </c>
      <c r="E173">
        <f t="shared" si="27"/>
        <v>1</v>
      </c>
      <c r="F173" s="27">
        <f t="shared" si="28"/>
        <v>1</v>
      </c>
      <c r="G173" s="27">
        <f t="shared" si="29"/>
        <v>0</v>
      </c>
      <c r="H173" s="27">
        <f t="shared" si="30"/>
        <v>0</v>
      </c>
      <c r="I173" s="27">
        <f t="shared" si="31"/>
        <v>0</v>
      </c>
      <c r="J173">
        <f t="shared" si="32"/>
        <v>1</v>
      </c>
      <c r="K173">
        <f t="shared" si="33"/>
        <v>0</v>
      </c>
      <c r="L173">
        <f t="shared" si="35"/>
        <v>195</v>
      </c>
      <c r="M173">
        <f t="shared" si="34"/>
        <v>0</v>
      </c>
    </row>
    <row r="174" spans="1:13" x14ac:dyDescent="0.25">
      <c r="A174">
        <v>149</v>
      </c>
      <c r="B174">
        <f t="shared" si="26"/>
        <v>0.79397547755433717</v>
      </c>
      <c r="C174">
        <f t="shared" si="24"/>
        <v>196.90591843347562</v>
      </c>
      <c r="D174">
        <f t="shared" si="25"/>
        <v>196</v>
      </c>
      <c r="E174">
        <f t="shared" si="27"/>
        <v>1</v>
      </c>
      <c r="F174" s="27">
        <f t="shared" si="28"/>
        <v>1</v>
      </c>
      <c r="G174" s="27">
        <f t="shared" si="29"/>
        <v>0</v>
      </c>
      <c r="H174" s="27">
        <f t="shared" si="30"/>
        <v>0</v>
      </c>
      <c r="I174" s="27">
        <f t="shared" si="31"/>
        <v>0</v>
      </c>
      <c r="J174">
        <f t="shared" si="32"/>
        <v>1</v>
      </c>
      <c r="K174">
        <f t="shared" si="33"/>
        <v>0</v>
      </c>
      <c r="L174">
        <f t="shared" si="35"/>
        <v>196</v>
      </c>
      <c r="M174">
        <f t="shared" si="34"/>
        <v>0</v>
      </c>
    </row>
    <row r="175" spans="1:13" x14ac:dyDescent="0.25">
      <c r="A175">
        <v>150</v>
      </c>
      <c r="B175">
        <f t="shared" si="26"/>
        <v>0.79769084094339104</v>
      </c>
      <c r="C175">
        <f t="shared" si="24"/>
        <v>197.82732855396097</v>
      </c>
      <c r="D175">
        <f t="shared" si="25"/>
        <v>197</v>
      </c>
      <c r="E175">
        <f t="shared" si="27"/>
        <v>1</v>
      </c>
      <c r="F175" s="27">
        <f t="shared" si="28"/>
        <v>1</v>
      </c>
      <c r="G175" s="27">
        <f t="shared" si="29"/>
        <v>0</v>
      </c>
      <c r="H175" s="27">
        <f t="shared" si="30"/>
        <v>0</v>
      </c>
      <c r="I175" s="27">
        <f t="shared" si="31"/>
        <v>0</v>
      </c>
      <c r="J175">
        <f t="shared" si="32"/>
        <v>1</v>
      </c>
      <c r="K175">
        <f t="shared" si="33"/>
        <v>0</v>
      </c>
      <c r="L175">
        <f t="shared" si="35"/>
        <v>197</v>
      </c>
      <c r="M175">
        <f t="shared" si="34"/>
        <v>0</v>
      </c>
    </row>
    <row r="176" spans="1:13" x14ac:dyDescent="0.25">
      <c r="A176">
        <v>151</v>
      </c>
      <c r="B176">
        <f t="shared" si="26"/>
        <v>0.80137617172314013</v>
      </c>
      <c r="C176">
        <f t="shared" si="24"/>
        <v>198.74129058733874</v>
      </c>
      <c r="D176">
        <f t="shared" si="25"/>
        <v>198</v>
      </c>
      <c r="E176">
        <f t="shared" si="27"/>
        <v>1</v>
      </c>
      <c r="F176" s="27">
        <f t="shared" si="28"/>
        <v>1</v>
      </c>
      <c r="G176" s="27">
        <f t="shared" si="29"/>
        <v>0</v>
      </c>
      <c r="H176" s="27">
        <f t="shared" si="30"/>
        <v>0</v>
      </c>
      <c r="I176" s="27">
        <f t="shared" si="31"/>
        <v>0</v>
      </c>
      <c r="J176">
        <f t="shared" si="32"/>
        <v>1</v>
      </c>
      <c r="K176">
        <f t="shared" si="33"/>
        <v>0</v>
      </c>
      <c r="L176">
        <f t="shared" si="35"/>
        <v>198</v>
      </c>
      <c r="M176">
        <f t="shared" si="34"/>
        <v>0</v>
      </c>
    </row>
    <row r="177" spans="1:15" x14ac:dyDescent="0.25">
      <c r="A177">
        <v>152</v>
      </c>
      <c r="B177">
        <f t="shared" si="26"/>
        <v>0.80503133114296355</v>
      </c>
      <c r="C177">
        <f t="shared" si="24"/>
        <v>199.64777012345496</v>
      </c>
      <c r="D177">
        <f t="shared" si="25"/>
        <v>199</v>
      </c>
      <c r="E177">
        <f t="shared" si="27"/>
        <v>1</v>
      </c>
      <c r="F177" s="27">
        <f t="shared" si="28"/>
        <v>0</v>
      </c>
      <c r="G177" s="27">
        <f t="shared" si="29"/>
        <v>0</v>
      </c>
      <c r="H177" s="27">
        <f t="shared" si="30"/>
        <v>0</v>
      </c>
      <c r="I177" s="27">
        <f t="shared" si="31"/>
        <v>0</v>
      </c>
      <c r="J177">
        <f t="shared" si="32"/>
        <v>0</v>
      </c>
      <c r="K177">
        <f t="shared" si="33"/>
        <v>1</v>
      </c>
      <c r="L177">
        <f t="shared" si="35"/>
        <v>199</v>
      </c>
      <c r="M177">
        <f t="shared" si="34"/>
        <v>0</v>
      </c>
    </row>
    <row r="178" spans="1:15" x14ac:dyDescent="0.25">
      <c r="A178">
        <v>153</v>
      </c>
      <c r="B178">
        <f t="shared" si="26"/>
        <v>0.80865618158817498</v>
      </c>
      <c r="C178">
        <f t="shared" si="24"/>
        <v>200.54673303386738</v>
      </c>
      <c r="D178">
        <f t="shared" si="25"/>
        <v>200</v>
      </c>
      <c r="E178">
        <f t="shared" si="27"/>
        <v>0</v>
      </c>
      <c r="F178" s="27">
        <f t="shared" si="28"/>
        <v>0</v>
      </c>
      <c r="G178" s="27">
        <f t="shared" si="29"/>
        <v>0</v>
      </c>
      <c r="H178" s="27">
        <f t="shared" si="30"/>
        <v>0</v>
      </c>
      <c r="I178" s="27">
        <f t="shared" si="31"/>
        <v>0</v>
      </c>
      <c r="J178">
        <f t="shared" si="32"/>
        <v>0</v>
      </c>
      <c r="K178">
        <f t="shared" si="33"/>
        <v>0</v>
      </c>
      <c r="L178">
        <f t="shared" si="35"/>
        <v>200</v>
      </c>
      <c r="M178">
        <f t="shared" si="34"/>
        <v>0</v>
      </c>
    </row>
    <row r="179" spans="1:15" x14ac:dyDescent="0.25">
      <c r="A179">
        <v>154</v>
      </c>
      <c r="B179">
        <f t="shared" si="26"/>
        <v>0.81225058658520388</v>
      </c>
      <c r="C179">
        <f t="shared" si="24"/>
        <v>201.43814547313056</v>
      </c>
      <c r="D179">
        <f t="shared" si="25"/>
        <v>200</v>
      </c>
      <c r="E179">
        <f t="shared" si="27"/>
        <v>1</v>
      </c>
      <c r="F179" s="27">
        <f t="shared" si="28"/>
        <v>0</v>
      </c>
      <c r="G179" s="27">
        <f t="shared" si="29"/>
        <v>0</v>
      </c>
      <c r="H179" s="27">
        <f t="shared" si="30"/>
        <v>0</v>
      </c>
      <c r="I179" s="27">
        <f t="shared" si="31"/>
        <v>0</v>
      </c>
      <c r="J179">
        <f t="shared" si="32"/>
        <v>0</v>
      </c>
      <c r="K179">
        <f t="shared" si="33"/>
        <v>1</v>
      </c>
      <c r="L179">
        <f t="shared" si="35"/>
        <v>200</v>
      </c>
      <c r="M179">
        <f t="shared" si="34"/>
        <v>0</v>
      </c>
    </row>
    <row r="180" spans="1:15" x14ac:dyDescent="0.25">
      <c r="A180">
        <v>155</v>
      </c>
      <c r="B180">
        <f t="shared" si="26"/>
        <v>0.81581441080673378</v>
      </c>
      <c r="C180">
        <f t="shared" si="24"/>
        <v>202.32197388006998</v>
      </c>
      <c r="D180">
        <f t="shared" si="25"/>
        <v>201</v>
      </c>
      <c r="E180">
        <f t="shared" si="27"/>
        <v>1</v>
      </c>
      <c r="F180" s="27">
        <f t="shared" si="28"/>
        <v>0</v>
      </c>
      <c r="G180" s="27">
        <f t="shared" si="29"/>
        <v>0</v>
      </c>
      <c r="H180" s="27">
        <f t="shared" si="30"/>
        <v>0</v>
      </c>
      <c r="I180" s="27">
        <f t="shared" si="31"/>
        <v>0</v>
      </c>
      <c r="J180">
        <f t="shared" si="32"/>
        <v>0</v>
      </c>
      <c r="K180">
        <f t="shared" si="33"/>
        <v>1</v>
      </c>
      <c r="L180">
        <f t="shared" si="35"/>
        <v>201</v>
      </c>
      <c r="M180">
        <f t="shared" si="34"/>
        <v>0</v>
      </c>
    </row>
    <row r="181" spans="1:15" x14ac:dyDescent="0.25">
      <c r="A181">
        <v>156</v>
      </c>
      <c r="B181">
        <f t="shared" si="26"/>
        <v>0.8193475200767969</v>
      </c>
      <c r="C181">
        <f t="shared" si="24"/>
        <v>203.19818497904564</v>
      </c>
      <c r="D181">
        <f t="shared" si="25"/>
        <v>202</v>
      </c>
      <c r="E181">
        <f t="shared" si="27"/>
        <v>1</v>
      </c>
      <c r="F181" s="27">
        <f t="shared" si="28"/>
        <v>0</v>
      </c>
      <c r="G181" s="27">
        <f t="shared" si="29"/>
        <v>0</v>
      </c>
      <c r="H181" s="27">
        <f t="shared" si="30"/>
        <v>0</v>
      </c>
      <c r="I181" s="27">
        <f t="shared" si="31"/>
        <v>0</v>
      </c>
      <c r="J181">
        <f t="shared" si="32"/>
        <v>0</v>
      </c>
      <c r="K181">
        <f t="shared" si="33"/>
        <v>1</v>
      </c>
      <c r="L181">
        <f t="shared" si="35"/>
        <v>202</v>
      </c>
      <c r="M181">
        <f t="shared" si="34"/>
        <v>0</v>
      </c>
    </row>
    <row r="182" spans="1:15" x14ac:dyDescent="0.25">
      <c r="A182">
        <v>157</v>
      </c>
      <c r="B182">
        <f t="shared" si="26"/>
        <v>0.82284978137582632</v>
      </c>
      <c r="C182">
        <f t="shared" si="24"/>
        <v>204.06674578120493</v>
      </c>
      <c r="D182">
        <f t="shared" si="25"/>
        <v>203</v>
      </c>
      <c r="E182">
        <f t="shared" si="27"/>
        <v>1</v>
      </c>
      <c r="F182" s="27">
        <f t="shared" si="28"/>
        <v>0</v>
      </c>
      <c r="G182" s="27">
        <f t="shared" si="29"/>
        <v>0</v>
      </c>
      <c r="H182" s="27">
        <f t="shared" si="30"/>
        <v>0</v>
      </c>
      <c r="I182" s="27">
        <f t="shared" si="31"/>
        <v>0</v>
      </c>
      <c r="J182">
        <f t="shared" si="32"/>
        <v>0</v>
      </c>
      <c r="K182">
        <f t="shared" si="33"/>
        <v>1</v>
      </c>
      <c r="L182">
        <f t="shared" si="35"/>
        <v>203</v>
      </c>
      <c r="M182">
        <f t="shared" si="34"/>
        <v>0</v>
      </c>
    </row>
    <row r="183" spans="1:15" x14ac:dyDescent="0.25">
      <c r="A183">
        <v>158</v>
      </c>
      <c r="B183">
        <f t="shared" si="26"/>
        <v>0.82632106284566342</v>
      </c>
      <c r="C183">
        <f t="shared" si="24"/>
        <v>204.92762358572452</v>
      </c>
      <c r="D183">
        <f t="shared" si="25"/>
        <v>204</v>
      </c>
      <c r="E183">
        <f t="shared" si="27"/>
        <v>1</v>
      </c>
      <c r="F183" s="27">
        <f t="shared" si="28"/>
        <v>0</v>
      </c>
      <c r="G183" s="27">
        <f t="shared" si="29"/>
        <v>0</v>
      </c>
      <c r="H183" s="27">
        <f t="shared" si="30"/>
        <v>0</v>
      </c>
      <c r="I183" s="27">
        <f t="shared" si="31"/>
        <v>0</v>
      </c>
      <c r="J183">
        <f t="shared" si="32"/>
        <v>0</v>
      </c>
      <c r="K183">
        <f t="shared" si="33"/>
        <v>1</v>
      </c>
      <c r="L183">
        <f t="shared" si="35"/>
        <v>204</v>
      </c>
      <c r="M183">
        <f t="shared" si="34"/>
        <v>0</v>
      </c>
    </row>
    <row r="184" spans="1:15" x14ac:dyDescent="0.25">
      <c r="A184">
        <v>159</v>
      </c>
      <c r="B184">
        <f t="shared" si="26"/>
        <v>0.82976123379452305</v>
      </c>
      <c r="C184">
        <f t="shared" si="24"/>
        <v>205.7807859810417</v>
      </c>
      <c r="D184">
        <f t="shared" si="25"/>
        <v>205</v>
      </c>
      <c r="E184">
        <f t="shared" si="27"/>
        <v>1</v>
      </c>
      <c r="F184" s="27">
        <f t="shared" si="28"/>
        <v>0</v>
      </c>
      <c r="G184" s="27">
        <f t="shared" si="29"/>
        <v>0</v>
      </c>
      <c r="H184" s="27">
        <f t="shared" si="30"/>
        <v>0</v>
      </c>
      <c r="I184" s="27">
        <f t="shared" si="31"/>
        <v>0</v>
      </c>
      <c r="J184">
        <f t="shared" si="32"/>
        <v>0</v>
      </c>
      <c r="K184">
        <f t="shared" si="33"/>
        <v>1</v>
      </c>
      <c r="L184">
        <f t="shared" si="35"/>
        <v>205</v>
      </c>
      <c r="M184">
        <f t="shared" si="34"/>
        <v>0</v>
      </c>
    </row>
    <row r="185" spans="1:15" x14ac:dyDescent="0.25">
      <c r="A185">
        <v>160</v>
      </c>
      <c r="B185">
        <f t="shared" si="26"/>
        <v>0.83317016470191319</v>
      </c>
      <c r="C185">
        <f t="shared" si="24"/>
        <v>206.62620084607448</v>
      </c>
      <c r="D185">
        <f t="shared" si="25"/>
        <v>206</v>
      </c>
      <c r="E185">
        <f t="shared" si="27"/>
        <v>0</v>
      </c>
      <c r="F185" s="27">
        <f t="shared" si="28"/>
        <v>0</v>
      </c>
      <c r="G185" s="27">
        <f t="shared" si="29"/>
        <v>0</v>
      </c>
      <c r="H185" s="27">
        <f t="shared" si="30"/>
        <v>0</v>
      </c>
      <c r="I185" s="27">
        <f t="shared" si="31"/>
        <v>0</v>
      </c>
      <c r="J185">
        <f t="shared" si="32"/>
        <v>0</v>
      </c>
      <c r="K185">
        <f t="shared" si="33"/>
        <v>0</v>
      </c>
      <c r="L185">
        <f t="shared" si="35"/>
        <v>206</v>
      </c>
      <c r="M185">
        <f t="shared" si="34"/>
        <v>0</v>
      </c>
      <c r="O185" s="3" t="str">
        <f>DEC2HEX(2^0*K185+2^1*K186+2^2*K187+2^3*K188+2^4*K189+2^5*K190+2^6*K191+2^7*K192+2^8*K193+2^9*K194+2^10*K195+2^11*K196+2^12*K197+2^13*K198+2^14*K199+2^15*K200+2^16*K201+2^17*K202+2^18*K203+2^19*K204+2^20*K205+2^21*K206+2^22*K207+2^23*K208+2^24*K209+2^25*K210+2^26*K211+2^27*K212+2^28*K213+2^29*K214+2^30*K215+2^31*K216)</f>
        <v>5ADDBBBE</v>
      </c>
    </row>
    <row r="186" spans="1:15" x14ac:dyDescent="0.25">
      <c r="A186">
        <v>161</v>
      </c>
      <c r="B186">
        <f t="shared" si="26"/>
        <v>0.83654772722351189</v>
      </c>
      <c r="C186">
        <f t="shared" si="24"/>
        <v>207.46383635143096</v>
      </c>
      <c r="D186">
        <f t="shared" si="25"/>
        <v>206</v>
      </c>
      <c r="E186">
        <f t="shared" si="27"/>
        <v>1</v>
      </c>
      <c r="F186" s="27">
        <f t="shared" si="28"/>
        <v>0</v>
      </c>
      <c r="G186" s="27">
        <f t="shared" si="29"/>
        <v>0</v>
      </c>
      <c r="H186" s="27">
        <f t="shared" si="30"/>
        <v>0</v>
      </c>
      <c r="I186" s="27">
        <f t="shared" si="31"/>
        <v>0</v>
      </c>
      <c r="J186">
        <f t="shared" si="32"/>
        <v>0</v>
      </c>
      <c r="K186">
        <f t="shared" si="33"/>
        <v>1</v>
      </c>
      <c r="L186">
        <f t="shared" si="35"/>
        <v>206</v>
      </c>
      <c r="M186">
        <f t="shared" si="34"/>
        <v>0</v>
      </c>
      <c r="O186" s="3"/>
    </row>
    <row r="187" spans="1:15" x14ac:dyDescent="0.25">
      <c r="A187">
        <v>162</v>
      </c>
      <c r="B187">
        <f t="shared" si="26"/>
        <v>0.83989379419599941</v>
      </c>
      <c r="C187">
        <f t="shared" si="24"/>
        <v>208.29366096060787</v>
      </c>
      <c r="D187">
        <f t="shared" si="25"/>
        <v>207</v>
      </c>
      <c r="E187">
        <f t="shared" si="27"/>
        <v>1</v>
      </c>
      <c r="F187" s="27">
        <f t="shared" si="28"/>
        <v>0</v>
      </c>
      <c r="G187" s="27">
        <f t="shared" si="29"/>
        <v>0</v>
      </c>
      <c r="H187" s="27">
        <f t="shared" si="30"/>
        <v>0</v>
      </c>
      <c r="I187" s="27">
        <f t="shared" si="31"/>
        <v>0</v>
      </c>
      <c r="J187">
        <f t="shared" si="32"/>
        <v>0</v>
      </c>
      <c r="K187">
        <f t="shared" si="33"/>
        <v>1</v>
      </c>
      <c r="L187">
        <f t="shared" si="35"/>
        <v>207</v>
      </c>
      <c r="M187">
        <f t="shared" si="34"/>
        <v>0</v>
      </c>
    </row>
    <row r="188" spans="1:15" x14ac:dyDescent="0.25">
      <c r="A188">
        <v>163</v>
      </c>
      <c r="B188">
        <f t="shared" si="26"/>
        <v>0.84320823964184544</v>
      </c>
      <c r="C188">
        <f t="shared" si="24"/>
        <v>209.11564343117766</v>
      </c>
      <c r="D188">
        <f t="shared" si="25"/>
        <v>208</v>
      </c>
      <c r="E188">
        <f t="shared" si="27"/>
        <v>1</v>
      </c>
      <c r="F188" s="27">
        <f t="shared" si="28"/>
        <v>0</v>
      </c>
      <c r="G188" s="27">
        <f t="shared" si="29"/>
        <v>0</v>
      </c>
      <c r="H188" s="27">
        <f t="shared" si="30"/>
        <v>0</v>
      </c>
      <c r="I188" s="27">
        <f t="shared" si="31"/>
        <v>0</v>
      </c>
      <c r="J188">
        <f t="shared" si="32"/>
        <v>0</v>
      </c>
      <c r="K188">
        <f t="shared" si="33"/>
        <v>1</v>
      </c>
      <c r="L188">
        <f t="shared" si="35"/>
        <v>208</v>
      </c>
      <c r="M188">
        <f t="shared" si="34"/>
        <v>0</v>
      </c>
    </row>
    <row r="189" spans="1:15" x14ac:dyDescent="0.25">
      <c r="A189">
        <v>164</v>
      </c>
      <c r="B189">
        <f t="shared" si="26"/>
        <v>0.84649093877405202</v>
      </c>
      <c r="C189">
        <f t="shared" si="24"/>
        <v>209.92975281596489</v>
      </c>
      <c r="D189">
        <f t="shared" si="25"/>
        <v>209</v>
      </c>
      <c r="E189">
        <f t="shared" si="27"/>
        <v>1</v>
      </c>
      <c r="F189" s="27">
        <f t="shared" si="28"/>
        <v>0</v>
      </c>
      <c r="G189" s="27">
        <f t="shared" si="29"/>
        <v>0</v>
      </c>
      <c r="H189" s="27">
        <f t="shared" si="30"/>
        <v>0</v>
      </c>
      <c r="I189" s="27">
        <f t="shared" si="31"/>
        <v>0</v>
      </c>
      <c r="J189">
        <f t="shared" si="32"/>
        <v>0</v>
      </c>
      <c r="K189">
        <f t="shared" si="33"/>
        <v>1</v>
      </c>
      <c r="L189">
        <f t="shared" si="35"/>
        <v>209</v>
      </c>
      <c r="M189">
        <f t="shared" si="34"/>
        <v>0</v>
      </c>
    </row>
    <row r="190" spans="1:15" x14ac:dyDescent="0.25">
      <c r="A190">
        <v>165</v>
      </c>
      <c r="B190">
        <f t="shared" si="26"/>
        <v>0.84974176800085244</v>
      </c>
      <c r="C190">
        <f t="shared" si="24"/>
        <v>210.73595846421139</v>
      </c>
      <c r="D190">
        <f t="shared" si="25"/>
        <v>210</v>
      </c>
      <c r="E190">
        <f t="shared" si="27"/>
        <v>1</v>
      </c>
      <c r="F190" s="27">
        <f t="shared" si="28"/>
        <v>0</v>
      </c>
      <c r="G190" s="27">
        <f t="shared" si="29"/>
        <v>0</v>
      </c>
      <c r="H190" s="27">
        <f t="shared" si="30"/>
        <v>0</v>
      </c>
      <c r="I190" s="27">
        <f t="shared" si="31"/>
        <v>0</v>
      </c>
      <c r="J190">
        <f t="shared" si="32"/>
        <v>0</v>
      </c>
      <c r="K190">
        <f t="shared" si="33"/>
        <v>1</v>
      </c>
      <c r="L190">
        <f t="shared" si="35"/>
        <v>210</v>
      </c>
      <c r="M190">
        <f t="shared" si="34"/>
        <v>0</v>
      </c>
    </row>
    <row r="191" spans="1:15" x14ac:dyDescent="0.25">
      <c r="A191">
        <v>166</v>
      </c>
      <c r="B191">
        <f t="shared" si="26"/>
        <v>0.85296060493036374</v>
      </c>
      <c r="C191">
        <f t="shared" si="24"/>
        <v>211.53423002273021</v>
      </c>
      <c r="D191">
        <f t="shared" si="25"/>
        <v>211</v>
      </c>
      <c r="E191">
        <f t="shared" si="27"/>
        <v>0</v>
      </c>
      <c r="F191" s="27">
        <f t="shared" si="28"/>
        <v>0</v>
      </c>
      <c r="G191" s="27">
        <f t="shared" si="29"/>
        <v>0</v>
      </c>
      <c r="H191" s="27">
        <f t="shared" si="30"/>
        <v>0</v>
      </c>
      <c r="I191" s="27">
        <f t="shared" si="31"/>
        <v>0</v>
      </c>
      <c r="J191">
        <f t="shared" si="32"/>
        <v>0</v>
      </c>
      <c r="K191">
        <f t="shared" si="33"/>
        <v>0</v>
      </c>
      <c r="L191">
        <f t="shared" si="35"/>
        <v>211</v>
      </c>
      <c r="M191">
        <f t="shared" si="34"/>
        <v>0</v>
      </c>
    </row>
    <row r="192" spans="1:15" x14ac:dyDescent="0.25">
      <c r="A192">
        <v>167</v>
      </c>
      <c r="B192">
        <f t="shared" si="26"/>
        <v>0.85614732837519458</v>
      </c>
      <c r="C192">
        <f t="shared" si="24"/>
        <v>212.32453743704826</v>
      </c>
      <c r="D192">
        <f t="shared" si="25"/>
        <v>211</v>
      </c>
      <c r="E192">
        <f t="shared" si="27"/>
        <v>1</v>
      </c>
      <c r="F192" s="27">
        <f t="shared" si="28"/>
        <v>0</v>
      </c>
      <c r="G192" s="27">
        <f t="shared" si="29"/>
        <v>0</v>
      </c>
      <c r="H192" s="27">
        <f t="shared" si="30"/>
        <v>0</v>
      </c>
      <c r="I192" s="27">
        <f t="shared" si="31"/>
        <v>0</v>
      </c>
      <c r="J192">
        <f t="shared" si="32"/>
        <v>0</v>
      </c>
      <c r="K192">
        <f t="shared" si="33"/>
        <v>1</v>
      </c>
      <c r="L192">
        <f t="shared" si="35"/>
        <v>211</v>
      </c>
      <c r="M192">
        <f t="shared" si="34"/>
        <v>0</v>
      </c>
    </row>
    <row r="193" spans="1:13" x14ac:dyDescent="0.25">
      <c r="A193">
        <v>168</v>
      </c>
      <c r="B193">
        <f t="shared" si="26"/>
        <v>0.85930181835700847</v>
      </c>
      <c r="C193">
        <f t="shared" si="24"/>
        <v>213.10685095253811</v>
      </c>
      <c r="D193">
        <f t="shared" si="25"/>
        <v>212</v>
      </c>
      <c r="E193">
        <f t="shared" si="27"/>
        <v>1</v>
      </c>
      <c r="F193" s="27">
        <f t="shared" si="28"/>
        <v>0</v>
      </c>
      <c r="G193" s="27">
        <f t="shared" si="29"/>
        <v>0</v>
      </c>
      <c r="H193" s="27">
        <f t="shared" si="30"/>
        <v>0</v>
      </c>
      <c r="I193" s="27">
        <f t="shared" si="31"/>
        <v>0</v>
      </c>
      <c r="J193">
        <f t="shared" si="32"/>
        <v>0</v>
      </c>
      <c r="K193">
        <f t="shared" si="33"/>
        <v>1</v>
      </c>
      <c r="L193">
        <f t="shared" si="35"/>
        <v>212</v>
      </c>
      <c r="M193">
        <f t="shared" si="34"/>
        <v>0</v>
      </c>
    </row>
    <row r="194" spans="1:13" x14ac:dyDescent="0.25">
      <c r="A194">
        <v>169</v>
      </c>
      <c r="B194">
        <f t="shared" si="26"/>
        <v>0.86242395611104061</v>
      </c>
      <c r="C194">
        <f t="shared" si="24"/>
        <v>213.88114111553807</v>
      </c>
      <c r="D194">
        <f t="shared" si="25"/>
        <v>213</v>
      </c>
      <c r="E194">
        <f t="shared" si="27"/>
        <v>1</v>
      </c>
      <c r="F194" s="27">
        <f t="shared" si="28"/>
        <v>0</v>
      </c>
      <c r="G194" s="27">
        <f t="shared" si="29"/>
        <v>0</v>
      </c>
      <c r="H194" s="27">
        <f t="shared" si="30"/>
        <v>0</v>
      </c>
      <c r="I194" s="27">
        <f t="shared" si="31"/>
        <v>0</v>
      </c>
      <c r="J194">
        <f t="shared" si="32"/>
        <v>0</v>
      </c>
      <c r="K194">
        <f t="shared" si="33"/>
        <v>1</v>
      </c>
      <c r="L194">
        <f t="shared" si="35"/>
        <v>213</v>
      </c>
      <c r="M194">
        <f t="shared" si="34"/>
        <v>0</v>
      </c>
    </row>
    <row r="195" spans="1:13" x14ac:dyDescent="0.25">
      <c r="A195">
        <v>170</v>
      </c>
      <c r="B195">
        <f t="shared" si="26"/>
        <v>0.86551362409056909</v>
      </c>
      <c r="C195">
        <f t="shared" si="24"/>
        <v>214.64737877446115</v>
      </c>
      <c r="D195">
        <f t="shared" si="25"/>
        <v>214</v>
      </c>
      <c r="E195">
        <f t="shared" si="27"/>
        <v>0</v>
      </c>
      <c r="F195" s="27">
        <f t="shared" si="28"/>
        <v>0</v>
      </c>
      <c r="G195" s="27">
        <f t="shared" si="29"/>
        <v>0</v>
      </c>
      <c r="H195" s="27">
        <f t="shared" si="30"/>
        <v>0</v>
      </c>
      <c r="I195" s="27">
        <f t="shared" si="31"/>
        <v>0</v>
      </c>
      <c r="J195">
        <f t="shared" si="32"/>
        <v>0</v>
      </c>
      <c r="K195">
        <f t="shared" si="33"/>
        <v>0</v>
      </c>
      <c r="L195">
        <f t="shared" si="35"/>
        <v>214</v>
      </c>
      <c r="M195">
        <f t="shared" si="34"/>
        <v>0</v>
      </c>
    </row>
    <row r="196" spans="1:13" x14ac:dyDescent="0.25">
      <c r="A196">
        <v>171</v>
      </c>
      <c r="B196">
        <f t="shared" si="26"/>
        <v>0.8685707059713409</v>
      </c>
      <c r="C196">
        <f t="shared" si="24"/>
        <v>215.40553508089255</v>
      </c>
      <c r="D196">
        <f t="shared" si="25"/>
        <v>214</v>
      </c>
      <c r="E196">
        <f t="shared" si="27"/>
        <v>1</v>
      </c>
      <c r="F196" s="27">
        <f t="shared" si="28"/>
        <v>0</v>
      </c>
      <c r="G196" s="27">
        <f t="shared" si="29"/>
        <v>0</v>
      </c>
      <c r="H196" s="27">
        <f t="shared" si="30"/>
        <v>0</v>
      </c>
      <c r="I196" s="27">
        <f t="shared" si="31"/>
        <v>0</v>
      </c>
      <c r="J196">
        <f t="shared" si="32"/>
        <v>0</v>
      </c>
      <c r="K196">
        <f t="shared" si="33"/>
        <v>1</v>
      </c>
      <c r="L196">
        <f t="shared" si="35"/>
        <v>214</v>
      </c>
      <c r="M196">
        <f t="shared" si="34"/>
        <v>0</v>
      </c>
    </row>
    <row r="197" spans="1:13" x14ac:dyDescent="0.25">
      <c r="A197">
        <v>172</v>
      </c>
      <c r="B197">
        <f t="shared" si="26"/>
        <v>0.87159508665595109</v>
      </c>
      <c r="C197">
        <f t="shared" si="24"/>
        <v>216.15558149067587</v>
      </c>
      <c r="D197">
        <f t="shared" si="25"/>
        <v>215</v>
      </c>
      <c r="E197">
        <f t="shared" si="27"/>
        <v>1</v>
      </c>
      <c r="F197" s="27">
        <f t="shared" si="28"/>
        <v>0</v>
      </c>
      <c r="G197" s="27">
        <f t="shared" si="29"/>
        <v>0</v>
      </c>
      <c r="H197" s="27">
        <f t="shared" si="30"/>
        <v>0</v>
      </c>
      <c r="I197" s="27">
        <f t="shared" si="31"/>
        <v>0</v>
      </c>
      <c r="J197">
        <f t="shared" si="32"/>
        <v>0</v>
      </c>
      <c r="K197">
        <f t="shared" si="33"/>
        <v>1</v>
      </c>
      <c r="L197">
        <f t="shared" si="35"/>
        <v>215</v>
      </c>
      <c r="M197">
        <f t="shared" si="34"/>
        <v>0</v>
      </c>
    </row>
    <row r="198" spans="1:13" x14ac:dyDescent="0.25">
      <c r="A198">
        <v>173</v>
      </c>
      <c r="B198">
        <f t="shared" si="26"/>
        <v>0.87458665227817611</v>
      </c>
      <c r="C198">
        <f t="shared" si="24"/>
        <v>216.89748976498768</v>
      </c>
      <c r="D198">
        <f t="shared" si="25"/>
        <v>216</v>
      </c>
      <c r="E198">
        <f t="shared" si="27"/>
        <v>1</v>
      </c>
      <c r="F198" s="27">
        <f t="shared" si="28"/>
        <v>0</v>
      </c>
      <c r="G198" s="27">
        <f t="shared" si="29"/>
        <v>0</v>
      </c>
      <c r="H198" s="27">
        <f t="shared" si="30"/>
        <v>0</v>
      </c>
      <c r="I198" s="27">
        <f t="shared" si="31"/>
        <v>0</v>
      </c>
      <c r="J198">
        <f t="shared" si="32"/>
        <v>0</v>
      </c>
      <c r="K198">
        <f t="shared" si="33"/>
        <v>1</v>
      </c>
      <c r="L198">
        <f t="shared" si="35"/>
        <v>216</v>
      </c>
      <c r="M198">
        <f t="shared" si="34"/>
        <v>0</v>
      </c>
    </row>
    <row r="199" spans="1:13" x14ac:dyDescent="0.25">
      <c r="A199">
        <v>174</v>
      </c>
      <c r="B199">
        <f t="shared" si="26"/>
        <v>0.87754529020726124</v>
      </c>
      <c r="C199">
        <f t="shared" si="24"/>
        <v>217.63123197140078</v>
      </c>
      <c r="D199">
        <f t="shared" si="25"/>
        <v>217</v>
      </c>
      <c r="E199">
        <f t="shared" si="27"/>
        <v>0</v>
      </c>
      <c r="F199" s="27">
        <f t="shared" si="28"/>
        <v>0</v>
      </c>
      <c r="G199" s="27">
        <f t="shared" si="29"/>
        <v>0</v>
      </c>
      <c r="H199" s="27">
        <f t="shared" si="30"/>
        <v>0</v>
      </c>
      <c r="I199" s="27">
        <f t="shared" si="31"/>
        <v>0</v>
      </c>
      <c r="J199">
        <f t="shared" si="32"/>
        <v>0</v>
      </c>
      <c r="K199">
        <f t="shared" si="33"/>
        <v>0</v>
      </c>
      <c r="L199">
        <f t="shared" si="35"/>
        <v>217</v>
      </c>
      <c r="M199">
        <f t="shared" si="34"/>
        <v>0</v>
      </c>
    </row>
    <row r="200" spans="1:13" x14ac:dyDescent="0.25">
      <c r="A200">
        <v>175</v>
      </c>
      <c r="B200">
        <f t="shared" si="26"/>
        <v>0.88047088905216075</v>
      </c>
      <c r="C200">
        <f t="shared" si="24"/>
        <v>218.35678048493585</v>
      </c>
      <c r="D200">
        <f t="shared" si="25"/>
        <v>217</v>
      </c>
      <c r="E200">
        <f t="shared" si="27"/>
        <v>1</v>
      </c>
      <c r="F200" s="27">
        <f t="shared" si="28"/>
        <v>0</v>
      </c>
      <c r="G200" s="27">
        <f t="shared" si="29"/>
        <v>0</v>
      </c>
      <c r="H200" s="27">
        <f t="shared" si="30"/>
        <v>0</v>
      </c>
      <c r="I200" s="27">
        <f t="shared" si="31"/>
        <v>0</v>
      </c>
      <c r="J200">
        <f t="shared" si="32"/>
        <v>0</v>
      </c>
      <c r="K200">
        <f t="shared" si="33"/>
        <v>1</v>
      </c>
      <c r="L200">
        <f t="shared" si="35"/>
        <v>217</v>
      </c>
      <c r="M200">
        <f t="shared" si="34"/>
        <v>0</v>
      </c>
    </row>
    <row r="201" spans="1:13" x14ac:dyDescent="0.25">
      <c r="A201">
        <v>176</v>
      </c>
      <c r="B201">
        <f t="shared" si="26"/>
        <v>0.88336333866573158</v>
      </c>
      <c r="C201">
        <f t="shared" si="24"/>
        <v>219.07410798910144</v>
      </c>
      <c r="D201">
        <f t="shared" si="25"/>
        <v>218</v>
      </c>
      <c r="E201">
        <f t="shared" si="27"/>
        <v>1</v>
      </c>
      <c r="F201" s="27">
        <f t="shared" si="28"/>
        <v>0</v>
      </c>
      <c r="G201" s="27">
        <f t="shared" si="29"/>
        <v>0</v>
      </c>
      <c r="H201" s="27">
        <f t="shared" si="30"/>
        <v>0</v>
      </c>
      <c r="I201" s="27">
        <f t="shared" si="31"/>
        <v>0</v>
      </c>
      <c r="J201">
        <f t="shared" si="32"/>
        <v>0</v>
      </c>
      <c r="K201">
        <f t="shared" si="33"/>
        <v>1</v>
      </c>
      <c r="L201">
        <f t="shared" si="35"/>
        <v>218</v>
      </c>
      <c r="M201">
        <f t="shared" si="34"/>
        <v>0</v>
      </c>
    </row>
    <row r="202" spans="1:13" x14ac:dyDescent="0.25">
      <c r="A202">
        <v>177</v>
      </c>
      <c r="B202">
        <f t="shared" si="26"/>
        <v>0.88622253014888075</v>
      </c>
      <c r="C202">
        <f t="shared" si="24"/>
        <v>219.78318747692242</v>
      </c>
      <c r="D202">
        <f t="shared" si="25"/>
        <v>219</v>
      </c>
      <c r="E202">
        <f t="shared" si="27"/>
        <v>0</v>
      </c>
      <c r="F202" s="27">
        <f t="shared" si="28"/>
        <v>0</v>
      </c>
      <c r="G202" s="27">
        <f t="shared" si="29"/>
        <v>0</v>
      </c>
      <c r="H202" s="27">
        <f t="shared" si="30"/>
        <v>0</v>
      </c>
      <c r="I202" s="27">
        <f t="shared" si="31"/>
        <v>0</v>
      </c>
      <c r="J202">
        <f t="shared" si="32"/>
        <v>0</v>
      </c>
      <c r="K202">
        <f t="shared" si="33"/>
        <v>0</v>
      </c>
      <c r="L202">
        <f t="shared" si="35"/>
        <v>219</v>
      </c>
      <c r="M202">
        <f t="shared" si="34"/>
        <v>0</v>
      </c>
    </row>
    <row r="203" spans="1:13" x14ac:dyDescent="0.25">
      <c r="A203">
        <v>178</v>
      </c>
      <c r="B203">
        <f t="shared" si="26"/>
        <v>0.88904835585466457</v>
      </c>
      <c r="C203">
        <f t="shared" si="24"/>
        <v>220.48399225195681</v>
      </c>
      <c r="D203">
        <f t="shared" si="25"/>
        <v>219</v>
      </c>
      <c r="E203">
        <f t="shared" si="27"/>
        <v>1</v>
      </c>
      <c r="F203" s="27">
        <f t="shared" si="28"/>
        <v>0</v>
      </c>
      <c r="G203" s="27">
        <f t="shared" si="29"/>
        <v>0</v>
      </c>
      <c r="H203" s="27">
        <f t="shared" si="30"/>
        <v>0</v>
      </c>
      <c r="I203" s="27">
        <f t="shared" si="31"/>
        <v>0</v>
      </c>
      <c r="J203">
        <f t="shared" si="32"/>
        <v>0</v>
      </c>
      <c r="K203">
        <f t="shared" si="33"/>
        <v>1</v>
      </c>
      <c r="L203">
        <f t="shared" si="35"/>
        <v>219</v>
      </c>
      <c r="M203">
        <f t="shared" si="34"/>
        <v>0</v>
      </c>
    </row>
    <row r="204" spans="1:13" x14ac:dyDescent="0.25">
      <c r="A204">
        <v>179</v>
      </c>
      <c r="B204">
        <f t="shared" si="26"/>
        <v>0.89184070939234272</v>
      </c>
      <c r="C204">
        <f t="shared" si="24"/>
        <v>221.17649592930098</v>
      </c>
      <c r="D204">
        <f t="shared" si="25"/>
        <v>220</v>
      </c>
      <c r="E204">
        <f t="shared" si="27"/>
        <v>1</v>
      </c>
      <c r="F204" s="27">
        <f t="shared" si="28"/>
        <v>0</v>
      </c>
      <c r="G204" s="27">
        <f t="shared" si="29"/>
        <v>0</v>
      </c>
      <c r="H204" s="27">
        <f t="shared" si="30"/>
        <v>0</v>
      </c>
      <c r="I204" s="27">
        <f t="shared" si="31"/>
        <v>0</v>
      </c>
      <c r="J204">
        <f t="shared" si="32"/>
        <v>0</v>
      </c>
      <c r="K204">
        <f t="shared" si="33"/>
        <v>1</v>
      </c>
      <c r="L204">
        <f t="shared" si="35"/>
        <v>220</v>
      </c>
      <c r="M204">
        <f t="shared" si="34"/>
        <v>0</v>
      </c>
    </row>
    <row r="205" spans="1:13" x14ac:dyDescent="0.25">
      <c r="A205">
        <v>180</v>
      </c>
      <c r="B205">
        <f t="shared" si="26"/>
        <v>0.8945994856313827</v>
      </c>
      <c r="C205">
        <f t="shared" si="24"/>
        <v>221.86067243658292</v>
      </c>
      <c r="D205">
        <f t="shared" si="25"/>
        <v>221</v>
      </c>
      <c r="E205">
        <f t="shared" si="27"/>
        <v>1</v>
      </c>
      <c r="F205" s="27">
        <f t="shared" si="28"/>
        <v>0</v>
      </c>
      <c r="G205" s="27">
        <f t="shared" si="29"/>
        <v>0</v>
      </c>
      <c r="H205" s="27">
        <f t="shared" si="30"/>
        <v>0</v>
      </c>
      <c r="I205" s="27">
        <f t="shared" si="31"/>
        <v>0</v>
      </c>
      <c r="J205">
        <f t="shared" si="32"/>
        <v>0</v>
      </c>
      <c r="K205">
        <f t="shared" si="33"/>
        <v>1</v>
      </c>
      <c r="L205">
        <f t="shared" si="35"/>
        <v>221</v>
      </c>
      <c r="M205">
        <f t="shared" si="34"/>
        <v>0</v>
      </c>
    </row>
    <row r="206" spans="1:13" x14ac:dyDescent="0.25">
      <c r="A206">
        <v>181</v>
      </c>
      <c r="B206">
        <f t="shared" si="26"/>
        <v>0.89732458070541832</v>
      </c>
      <c r="C206">
        <f t="shared" si="24"/>
        <v>222.53649601494374</v>
      </c>
      <c r="D206">
        <f t="shared" si="25"/>
        <v>222</v>
      </c>
      <c r="E206">
        <f t="shared" si="27"/>
        <v>0</v>
      </c>
      <c r="F206" s="27">
        <f t="shared" si="28"/>
        <v>0</v>
      </c>
      <c r="G206" s="27">
        <f t="shared" si="29"/>
        <v>0</v>
      </c>
      <c r="H206" s="27">
        <f t="shared" si="30"/>
        <v>0</v>
      </c>
      <c r="I206" s="27">
        <f t="shared" si="31"/>
        <v>0</v>
      </c>
      <c r="J206">
        <f t="shared" si="32"/>
        <v>0</v>
      </c>
      <c r="K206">
        <f t="shared" si="33"/>
        <v>0</v>
      </c>
      <c r="L206">
        <f t="shared" si="35"/>
        <v>222</v>
      </c>
      <c r="M206">
        <f t="shared" si="34"/>
        <v>0</v>
      </c>
    </row>
    <row r="207" spans="1:13" x14ac:dyDescent="0.25">
      <c r="A207">
        <v>182</v>
      </c>
      <c r="B207">
        <f t="shared" si="26"/>
        <v>0.90001589201616028</v>
      </c>
      <c r="C207">
        <f t="shared" si="24"/>
        <v>223.20394122000775</v>
      </c>
      <c r="D207">
        <f t="shared" si="25"/>
        <v>222</v>
      </c>
      <c r="E207">
        <f t="shared" si="27"/>
        <v>1</v>
      </c>
      <c r="F207" s="27">
        <f t="shared" si="28"/>
        <v>0</v>
      </c>
      <c r="G207" s="27">
        <f t="shared" si="29"/>
        <v>0</v>
      </c>
      <c r="H207" s="27">
        <f t="shared" si="30"/>
        <v>0</v>
      </c>
      <c r="I207" s="27">
        <f t="shared" si="31"/>
        <v>0</v>
      </c>
      <c r="J207">
        <f t="shared" si="32"/>
        <v>0</v>
      </c>
      <c r="K207">
        <f t="shared" si="33"/>
        <v>1</v>
      </c>
      <c r="L207">
        <f t="shared" si="35"/>
        <v>222</v>
      </c>
      <c r="M207">
        <f t="shared" si="34"/>
        <v>0</v>
      </c>
    </row>
    <row r="208" spans="1:13" x14ac:dyDescent="0.25">
      <c r="A208">
        <v>183</v>
      </c>
      <c r="B208">
        <f t="shared" si="26"/>
        <v>0.90267331823725883</v>
      </c>
      <c r="C208">
        <f t="shared" si="24"/>
        <v>223.86298292284019</v>
      </c>
      <c r="D208">
        <f t="shared" si="25"/>
        <v>223</v>
      </c>
      <c r="E208">
        <f t="shared" si="27"/>
        <v>1</v>
      </c>
      <c r="F208" s="27">
        <f t="shared" si="28"/>
        <v>0</v>
      </c>
      <c r="G208" s="27">
        <f t="shared" si="29"/>
        <v>0</v>
      </c>
      <c r="H208" s="27">
        <f t="shared" si="30"/>
        <v>0</v>
      </c>
      <c r="I208" s="27">
        <f t="shared" si="31"/>
        <v>0</v>
      </c>
      <c r="J208">
        <f t="shared" si="32"/>
        <v>0</v>
      </c>
      <c r="K208">
        <f t="shared" si="33"/>
        <v>1</v>
      </c>
      <c r="L208">
        <f t="shared" si="35"/>
        <v>223</v>
      </c>
      <c r="M208">
        <f t="shared" si="34"/>
        <v>0</v>
      </c>
    </row>
    <row r="209" spans="1:15" x14ac:dyDescent="0.25">
      <c r="A209">
        <v>184</v>
      </c>
      <c r="B209">
        <f t="shared" si="26"/>
        <v>0.90529675931811882</v>
      </c>
      <c r="C209">
        <f t="shared" si="24"/>
        <v>224.51359631089346</v>
      </c>
      <c r="D209">
        <f t="shared" si="25"/>
        <v>224</v>
      </c>
      <c r="E209">
        <f t="shared" si="27"/>
        <v>0</v>
      </c>
      <c r="F209" s="27">
        <f t="shared" si="28"/>
        <v>0</v>
      </c>
      <c r="G209" s="27">
        <f t="shared" si="29"/>
        <v>0</v>
      </c>
      <c r="H209" s="27">
        <f t="shared" si="30"/>
        <v>0</v>
      </c>
      <c r="I209" s="27">
        <f t="shared" si="31"/>
        <v>0</v>
      </c>
      <c r="J209">
        <f t="shared" si="32"/>
        <v>0</v>
      </c>
      <c r="K209">
        <f t="shared" si="33"/>
        <v>0</v>
      </c>
      <c r="L209">
        <f t="shared" si="35"/>
        <v>224</v>
      </c>
      <c r="M209">
        <f t="shared" si="34"/>
        <v>0</v>
      </c>
    </row>
    <row r="210" spans="1:15" x14ac:dyDescent="0.25">
      <c r="A210">
        <v>185</v>
      </c>
      <c r="B210">
        <f t="shared" si="26"/>
        <v>0.90788611648766615</v>
      </c>
      <c r="C210">
        <f t="shared" si="24"/>
        <v>225.1557568889412</v>
      </c>
      <c r="D210">
        <f t="shared" si="25"/>
        <v>224</v>
      </c>
      <c r="E210">
        <f t="shared" si="27"/>
        <v>1</v>
      </c>
      <c r="F210" s="27">
        <f t="shared" si="28"/>
        <v>0</v>
      </c>
      <c r="G210" s="27">
        <f t="shared" si="29"/>
        <v>0</v>
      </c>
      <c r="H210" s="27">
        <f t="shared" si="30"/>
        <v>0</v>
      </c>
      <c r="I210" s="27">
        <f t="shared" si="31"/>
        <v>0</v>
      </c>
      <c r="J210">
        <f t="shared" si="32"/>
        <v>0</v>
      </c>
      <c r="K210">
        <f t="shared" si="33"/>
        <v>1</v>
      </c>
      <c r="L210">
        <f t="shared" si="35"/>
        <v>224</v>
      </c>
      <c r="M210">
        <f t="shared" si="34"/>
        <v>0</v>
      </c>
    </row>
    <row r="211" spans="1:15" x14ac:dyDescent="0.25">
      <c r="A211">
        <v>186</v>
      </c>
      <c r="B211">
        <f t="shared" si="26"/>
        <v>0.91044129225806714</v>
      </c>
      <c r="C211">
        <f t="shared" si="24"/>
        <v>225.78944048000065</v>
      </c>
      <c r="D211">
        <f t="shared" si="25"/>
        <v>225</v>
      </c>
      <c r="E211">
        <f t="shared" si="27"/>
        <v>0</v>
      </c>
      <c r="F211" s="27">
        <f t="shared" si="28"/>
        <v>0</v>
      </c>
      <c r="G211" s="27">
        <f t="shared" si="29"/>
        <v>0</v>
      </c>
      <c r="H211" s="27">
        <f t="shared" si="30"/>
        <v>0</v>
      </c>
      <c r="I211" s="27">
        <f t="shared" si="31"/>
        <v>0</v>
      </c>
      <c r="J211">
        <f t="shared" si="32"/>
        <v>0</v>
      </c>
      <c r="K211">
        <f t="shared" si="33"/>
        <v>0</v>
      </c>
      <c r="L211">
        <f t="shared" si="35"/>
        <v>225</v>
      </c>
      <c r="M211">
        <f t="shared" si="34"/>
        <v>0</v>
      </c>
    </row>
    <row r="212" spans="1:15" x14ac:dyDescent="0.25">
      <c r="A212">
        <v>187</v>
      </c>
      <c r="B212">
        <f t="shared" si="26"/>
        <v>0.91296219042839821</v>
      </c>
      <c r="C212">
        <f t="shared" si="24"/>
        <v>226.41462322624275</v>
      </c>
      <c r="D212">
        <f t="shared" si="25"/>
        <v>225</v>
      </c>
      <c r="E212">
        <f t="shared" si="27"/>
        <v>1</v>
      </c>
      <c r="F212" s="27">
        <f t="shared" si="28"/>
        <v>0</v>
      </c>
      <c r="G212" s="27">
        <f t="shared" si="29"/>
        <v>0</v>
      </c>
      <c r="H212" s="27">
        <f t="shared" si="30"/>
        <v>0</v>
      </c>
      <c r="I212" s="27">
        <f t="shared" si="31"/>
        <v>0</v>
      </c>
      <c r="J212">
        <f t="shared" si="32"/>
        <v>0</v>
      </c>
      <c r="K212">
        <f t="shared" si="33"/>
        <v>1</v>
      </c>
      <c r="L212">
        <f t="shared" si="35"/>
        <v>225</v>
      </c>
      <c r="M212">
        <f t="shared" si="34"/>
        <v>0</v>
      </c>
    </row>
    <row r="213" spans="1:15" x14ac:dyDescent="0.25">
      <c r="A213">
        <v>188</v>
      </c>
      <c r="B213">
        <f t="shared" si="26"/>
        <v>0.91544871608826783</v>
      </c>
      <c r="C213">
        <f t="shared" si="24"/>
        <v>227.03128158989043</v>
      </c>
      <c r="D213">
        <f t="shared" si="25"/>
        <v>226</v>
      </c>
      <c r="E213">
        <f t="shared" si="27"/>
        <v>1</v>
      </c>
      <c r="F213" s="27">
        <f t="shared" si="28"/>
        <v>0</v>
      </c>
      <c r="G213" s="27">
        <f t="shared" si="29"/>
        <v>0</v>
      </c>
      <c r="H213" s="27">
        <f t="shared" si="30"/>
        <v>0</v>
      </c>
      <c r="I213" s="27">
        <f t="shared" si="31"/>
        <v>0</v>
      </c>
      <c r="J213">
        <f t="shared" si="32"/>
        <v>0</v>
      </c>
      <c r="K213">
        <f t="shared" si="33"/>
        <v>1</v>
      </c>
      <c r="L213">
        <f t="shared" si="35"/>
        <v>226</v>
      </c>
      <c r="M213">
        <f t="shared" si="34"/>
        <v>0</v>
      </c>
    </row>
    <row r="214" spans="1:15" x14ac:dyDescent="0.25">
      <c r="A214">
        <v>189</v>
      </c>
      <c r="B214">
        <f t="shared" si="26"/>
        <v>0.9179007756213905</v>
      </c>
      <c r="C214">
        <f t="shared" si="24"/>
        <v>227.63939235410484</v>
      </c>
      <c r="D214">
        <f t="shared" si="25"/>
        <v>227</v>
      </c>
      <c r="E214">
        <f t="shared" si="27"/>
        <v>0</v>
      </c>
      <c r="F214" s="27">
        <f t="shared" si="28"/>
        <v>0</v>
      </c>
      <c r="G214" s="27">
        <f t="shared" si="29"/>
        <v>0</v>
      </c>
      <c r="H214" s="27">
        <f t="shared" si="30"/>
        <v>0</v>
      </c>
      <c r="I214" s="27">
        <f t="shared" si="31"/>
        <v>0</v>
      </c>
      <c r="J214">
        <f t="shared" si="32"/>
        <v>0</v>
      </c>
      <c r="K214">
        <f t="shared" si="33"/>
        <v>0</v>
      </c>
      <c r="L214">
        <f t="shared" si="35"/>
        <v>227</v>
      </c>
      <c r="M214">
        <f t="shared" si="34"/>
        <v>0</v>
      </c>
    </row>
    <row r="215" spans="1:15" x14ac:dyDescent="0.25">
      <c r="A215">
        <v>190</v>
      </c>
      <c r="B215">
        <f t="shared" si="26"/>
        <v>0.92031827670911059</v>
      </c>
      <c r="C215">
        <f t="shared" si="24"/>
        <v>228.23893262385943</v>
      </c>
      <c r="D215">
        <f t="shared" si="25"/>
        <v>227</v>
      </c>
      <c r="E215">
        <f t="shared" si="27"/>
        <v>1</v>
      </c>
      <c r="F215" s="27">
        <f t="shared" si="28"/>
        <v>0</v>
      </c>
      <c r="G215" s="27">
        <f t="shared" si="29"/>
        <v>0</v>
      </c>
      <c r="H215" s="27">
        <f t="shared" si="30"/>
        <v>0</v>
      </c>
      <c r="I215" s="27">
        <f t="shared" si="31"/>
        <v>0</v>
      </c>
      <c r="J215">
        <f t="shared" si="32"/>
        <v>0</v>
      </c>
      <c r="K215">
        <f t="shared" si="33"/>
        <v>1</v>
      </c>
      <c r="L215">
        <f t="shared" si="35"/>
        <v>227</v>
      </c>
      <c r="M215">
        <f t="shared" si="34"/>
        <v>0</v>
      </c>
    </row>
    <row r="216" spans="1:15" x14ac:dyDescent="0.25">
      <c r="A216">
        <v>191</v>
      </c>
      <c r="B216">
        <f t="shared" si="26"/>
        <v>0.92270112833387863</v>
      </c>
      <c r="C216">
        <f t="shared" si="24"/>
        <v>228.82987982680191</v>
      </c>
      <c r="D216">
        <f t="shared" si="25"/>
        <v>228</v>
      </c>
      <c r="E216">
        <f t="shared" si="27"/>
        <v>0</v>
      </c>
      <c r="F216" s="27">
        <f t="shared" si="28"/>
        <v>0</v>
      </c>
      <c r="G216" s="27">
        <f t="shared" si="29"/>
        <v>0</v>
      </c>
      <c r="H216" s="27">
        <f t="shared" si="30"/>
        <v>0</v>
      </c>
      <c r="I216" s="27">
        <f t="shared" si="31"/>
        <v>0</v>
      </c>
      <c r="J216">
        <f t="shared" si="32"/>
        <v>0</v>
      </c>
      <c r="K216">
        <f t="shared" si="33"/>
        <v>0</v>
      </c>
      <c r="L216">
        <f t="shared" si="35"/>
        <v>228</v>
      </c>
      <c r="M216">
        <f t="shared" si="34"/>
        <v>0</v>
      </c>
    </row>
    <row r="217" spans="1:15" x14ac:dyDescent="0.25">
      <c r="A217">
        <v>192</v>
      </c>
      <c r="B217">
        <f t="shared" si="26"/>
        <v>0.92504924078267758</v>
      </c>
      <c r="C217">
        <f t="shared" ref="C217:C280" si="36">B217*$C$10</f>
        <v>229.41221171410405</v>
      </c>
      <c r="D217">
        <f t="shared" ref="D217:D280" si="37">ROUND(C217+$C$12,0)</f>
        <v>228</v>
      </c>
      <c r="E217">
        <f t="shared" si="27"/>
        <v>1</v>
      </c>
      <c r="F217" s="27">
        <f t="shared" si="28"/>
        <v>0</v>
      </c>
      <c r="G217" s="27">
        <f t="shared" si="29"/>
        <v>0</v>
      </c>
      <c r="H217" s="27">
        <f t="shared" si="30"/>
        <v>0</v>
      </c>
      <c r="I217" s="27">
        <f t="shared" si="31"/>
        <v>0</v>
      </c>
      <c r="J217">
        <f t="shared" si="32"/>
        <v>0</v>
      </c>
      <c r="K217">
        <f t="shared" si="33"/>
        <v>1</v>
      </c>
      <c r="L217">
        <f t="shared" si="35"/>
        <v>228</v>
      </c>
      <c r="M217">
        <f t="shared" si="34"/>
        <v>0</v>
      </c>
      <c r="O217" s="3" t="str">
        <f>DEC2HEX(2^0*K217+2^1*K218+2^2*K219+2^3*K220+2^4*K221+2^5*K222+2^6*K223+2^7*K224+2^8*K225+2^9*K226+2^10*K227+2^11*K228+2^12*K229+2^13*K230+2^14*K231+2^15*K232+2^16*K233+2^17*K234+2^18*K235+2^19*K236+2^20*K237+2^21*K238+2^22*K239+2^23*K240+2^24*K241+2^25*K242+2^26*K243+2^27*K244+2^28*K245+2^29*K246+2^30*K247+2^31*K248)</f>
        <v>2494AAAB</v>
      </c>
    </row>
    <row r="218" spans="1:15" x14ac:dyDescent="0.25">
      <c r="A218">
        <v>193</v>
      </c>
      <c r="B218">
        <f t="shared" ref="B218:B281" si="38">SIN(2*PI()*A218/1024+PI()/1024)</f>
        <v>0.92736252565040111</v>
      </c>
      <c r="C218">
        <f t="shared" si="36"/>
        <v>229.98590636129947</v>
      </c>
      <c r="D218">
        <f t="shared" si="37"/>
        <v>229</v>
      </c>
      <c r="E218">
        <f t="shared" ref="E218:E280" si="39">D219-D218</f>
        <v>1</v>
      </c>
      <c r="F218" s="27">
        <f t="shared" ref="F218:F280" si="40">IF(A218&lt;$F$16,$F$12,0)</f>
        <v>0</v>
      </c>
      <c r="G218" s="27">
        <f t="shared" ref="G218:G280" si="41">IF(AND(A218&gt;=$F$16, A218&lt;$F$17),$F$13,0)</f>
        <v>0</v>
      </c>
      <c r="H218" s="27">
        <f t="shared" ref="H218:H280" si="42">IF(AND(A218&gt;=$F$17, A218&lt;$F$18),$F$14,0)</f>
        <v>0</v>
      </c>
      <c r="I218" s="27">
        <f t="shared" ref="I218:I280" si="43">IF(A218&gt;=$F$18,$F$15,0)</f>
        <v>0</v>
      </c>
      <c r="J218">
        <f t="shared" ref="J218:J280" si="44">F218+G218+H218+I218</f>
        <v>0</v>
      </c>
      <c r="K218">
        <f t="shared" ref="K218:K280" si="45">IF(E218=J218,0,1)</f>
        <v>1</v>
      </c>
      <c r="L218">
        <f t="shared" si="35"/>
        <v>229</v>
      </c>
      <c r="M218">
        <f t="shared" ref="M218:M281" si="46">D218-L218</f>
        <v>0</v>
      </c>
      <c r="O218" s="3"/>
    </row>
    <row r="219" spans="1:15" x14ac:dyDescent="0.25">
      <c r="A219">
        <v>194</v>
      </c>
      <c r="B219">
        <f t="shared" si="38"/>
        <v>0.92964089584318133</v>
      </c>
      <c r="C219">
        <f t="shared" si="36"/>
        <v>230.55094216910896</v>
      </c>
      <c r="D219">
        <f t="shared" si="37"/>
        <v>230</v>
      </c>
      <c r="E219">
        <f t="shared" si="39"/>
        <v>0</v>
      </c>
      <c r="F219" s="27">
        <f t="shared" si="40"/>
        <v>0</v>
      </c>
      <c r="G219" s="27">
        <f t="shared" si="41"/>
        <v>0</v>
      </c>
      <c r="H219" s="27">
        <f t="shared" si="42"/>
        <v>0</v>
      </c>
      <c r="I219" s="27">
        <f t="shared" si="43"/>
        <v>0</v>
      </c>
      <c r="J219">
        <f t="shared" si="44"/>
        <v>0</v>
      </c>
      <c r="K219">
        <f t="shared" si="45"/>
        <v>0</v>
      </c>
      <c r="L219">
        <f t="shared" ref="L219:L280" si="47">L218+J218+K218</f>
        <v>230</v>
      </c>
      <c r="M219">
        <f t="shared" si="46"/>
        <v>0</v>
      </c>
    </row>
    <row r="220" spans="1:15" x14ac:dyDescent="0.25">
      <c r="A220">
        <v>195</v>
      </c>
      <c r="B220">
        <f t="shared" si="38"/>
        <v>0.93188426558166815</v>
      </c>
      <c r="C220">
        <f t="shared" si="36"/>
        <v>231.1072978642537</v>
      </c>
      <c r="D220">
        <f t="shared" si="37"/>
        <v>230</v>
      </c>
      <c r="E220">
        <f t="shared" si="39"/>
        <v>1</v>
      </c>
      <c r="F220" s="27">
        <f t="shared" si="40"/>
        <v>0</v>
      </c>
      <c r="G220" s="27">
        <f t="shared" si="41"/>
        <v>0</v>
      </c>
      <c r="H220" s="27">
        <f t="shared" si="42"/>
        <v>0</v>
      </c>
      <c r="I220" s="27">
        <f t="shared" si="43"/>
        <v>0</v>
      </c>
      <c r="J220">
        <f t="shared" si="44"/>
        <v>0</v>
      </c>
      <c r="K220">
        <f t="shared" si="45"/>
        <v>1</v>
      </c>
      <c r="L220">
        <f t="shared" si="47"/>
        <v>230</v>
      </c>
      <c r="M220">
        <f t="shared" si="46"/>
        <v>0</v>
      </c>
    </row>
    <row r="221" spans="1:15" x14ac:dyDescent="0.25">
      <c r="A221">
        <v>196</v>
      </c>
      <c r="B221">
        <f t="shared" si="38"/>
        <v>0.93409255040425887</v>
      </c>
      <c r="C221">
        <f t="shared" si="36"/>
        <v>231.6549525002562</v>
      </c>
      <c r="D221">
        <f t="shared" si="37"/>
        <v>231</v>
      </c>
      <c r="E221">
        <f t="shared" si="39"/>
        <v>0</v>
      </c>
      <c r="F221" s="27">
        <f t="shared" si="40"/>
        <v>0</v>
      </c>
      <c r="G221" s="27">
        <f t="shared" si="41"/>
        <v>0</v>
      </c>
      <c r="H221" s="27">
        <f t="shared" si="42"/>
        <v>0</v>
      </c>
      <c r="I221" s="27">
        <f t="shared" si="43"/>
        <v>0</v>
      </c>
      <c r="J221">
        <f t="shared" si="44"/>
        <v>0</v>
      </c>
      <c r="K221">
        <f t="shared" si="45"/>
        <v>0</v>
      </c>
      <c r="L221">
        <f t="shared" si="47"/>
        <v>231</v>
      </c>
      <c r="M221">
        <f t="shared" si="46"/>
        <v>0</v>
      </c>
    </row>
    <row r="222" spans="1:15" x14ac:dyDescent="0.25">
      <c r="A222">
        <v>197</v>
      </c>
      <c r="B222">
        <f t="shared" si="38"/>
        <v>0.93626566717027826</v>
      </c>
      <c r="C222">
        <f t="shared" si="36"/>
        <v>232.193885458229</v>
      </c>
      <c r="D222">
        <f t="shared" si="37"/>
        <v>231</v>
      </c>
      <c r="E222">
        <f t="shared" si="39"/>
        <v>1</v>
      </c>
      <c r="F222" s="27">
        <f t="shared" si="40"/>
        <v>0</v>
      </c>
      <c r="G222" s="27">
        <f t="shared" si="41"/>
        <v>0</v>
      </c>
      <c r="H222" s="27">
        <f t="shared" si="42"/>
        <v>0</v>
      </c>
      <c r="I222" s="27">
        <f t="shared" si="43"/>
        <v>0</v>
      </c>
      <c r="J222">
        <f t="shared" si="44"/>
        <v>0</v>
      </c>
      <c r="K222">
        <f t="shared" si="45"/>
        <v>1</v>
      </c>
      <c r="L222">
        <f t="shared" si="47"/>
        <v>231</v>
      </c>
      <c r="M222">
        <f t="shared" si="46"/>
        <v>0</v>
      </c>
    </row>
    <row r="223" spans="1:15" x14ac:dyDescent="0.25">
      <c r="A223">
        <v>198</v>
      </c>
      <c r="B223">
        <f t="shared" si="38"/>
        <v>0.93840353406310817</v>
      </c>
      <c r="C223">
        <f t="shared" si="36"/>
        <v>232.72407644765082</v>
      </c>
      <c r="D223">
        <f t="shared" si="37"/>
        <v>232</v>
      </c>
      <c r="E223">
        <f t="shared" si="39"/>
        <v>0</v>
      </c>
      <c r="F223" s="27">
        <f t="shared" si="40"/>
        <v>0</v>
      </c>
      <c r="G223" s="27">
        <f t="shared" si="41"/>
        <v>0</v>
      </c>
      <c r="H223" s="27">
        <f t="shared" si="42"/>
        <v>0</v>
      </c>
      <c r="I223" s="27">
        <f t="shared" si="43"/>
        <v>0</v>
      </c>
      <c r="J223">
        <f t="shared" si="44"/>
        <v>0</v>
      </c>
      <c r="K223">
        <f t="shared" si="45"/>
        <v>0</v>
      </c>
      <c r="L223">
        <f t="shared" si="47"/>
        <v>232</v>
      </c>
      <c r="M223">
        <f t="shared" si="46"/>
        <v>0</v>
      </c>
    </row>
    <row r="224" spans="1:15" x14ac:dyDescent="0.25">
      <c r="A224">
        <v>199</v>
      </c>
      <c r="B224">
        <f t="shared" si="38"/>
        <v>0.94050607059326841</v>
      </c>
      <c r="C224">
        <f t="shared" si="36"/>
        <v>233.24550550713056</v>
      </c>
      <c r="D224">
        <f t="shared" si="37"/>
        <v>232</v>
      </c>
      <c r="E224">
        <f t="shared" si="39"/>
        <v>1</v>
      </c>
      <c r="F224" s="27">
        <f t="shared" si="40"/>
        <v>0</v>
      </c>
      <c r="G224" s="27">
        <f t="shared" si="41"/>
        <v>0</v>
      </c>
      <c r="H224" s="27">
        <f t="shared" si="42"/>
        <v>0</v>
      </c>
      <c r="I224" s="27">
        <f t="shared" si="43"/>
        <v>0</v>
      </c>
      <c r="J224">
        <f t="shared" si="44"/>
        <v>0</v>
      </c>
      <c r="K224">
        <f t="shared" si="45"/>
        <v>1</v>
      </c>
      <c r="L224">
        <f t="shared" si="47"/>
        <v>232</v>
      </c>
      <c r="M224">
        <f t="shared" si="46"/>
        <v>0</v>
      </c>
    </row>
    <row r="225" spans="1:13" x14ac:dyDescent="0.25">
      <c r="A225">
        <v>200</v>
      </c>
      <c r="B225">
        <f t="shared" si="38"/>
        <v>0.94257319760144687</v>
      </c>
      <c r="C225">
        <f t="shared" si="36"/>
        <v>233.75815300515882</v>
      </c>
      <c r="D225">
        <f t="shared" si="37"/>
        <v>233</v>
      </c>
      <c r="E225">
        <f t="shared" si="39"/>
        <v>0</v>
      </c>
      <c r="F225" s="27">
        <f t="shared" si="40"/>
        <v>0</v>
      </c>
      <c r="G225" s="27">
        <f t="shared" si="41"/>
        <v>0</v>
      </c>
      <c r="H225" s="27">
        <f t="shared" si="42"/>
        <v>0</v>
      </c>
      <c r="I225" s="27">
        <f t="shared" si="43"/>
        <v>0</v>
      </c>
      <c r="J225">
        <f t="shared" si="44"/>
        <v>0</v>
      </c>
      <c r="K225">
        <f t="shared" si="45"/>
        <v>0</v>
      </c>
      <c r="L225">
        <f t="shared" si="47"/>
        <v>233</v>
      </c>
      <c r="M225">
        <f t="shared" si="46"/>
        <v>0</v>
      </c>
    </row>
    <row r="226" spans="1:13" x14ac:dyDescent="0.25">
      <c r="A226">
        <v>201</v>
      </c>
      <c r="B226">
        <f t="shared" si="38"/>
        <v>0.94460483726148026</v>
      </c>
      <c r="C226">
        <f t="shared" si="36"/>
        <v>234.26199964084711</v>
      </c>
      <c r="D226">
        <f t="shared" si="37"/>
        <v>233</v>
      </c>
      <c r="E226">
        <f t="shared" si="39"/>
        <v>1</v>
      </c>
      <c r="F226" s="27">
        <f t="shared" si="40"/>
        <v>0</v>
      </c>
      <c r="G226" s="27">
        <f t="shared" si="41"/>
        <v>0</v>
      </c>
      <c r="H226" s="27">
        <f t="shared" si="42"/>
        <v>0</v>
      </c>
      <c r="I226" s="27">
        <f t="shared" si="43"/>
        <v>0</v>
      </c>
      <c r="J226">
        <f t="shared" si="44"/>
        <v>0</v>
      </c>
      <c r="K226">
        <f t="shared" si="45"/>
        <v>1</v>
      </c>
      <c r="L226">
        <f t="shared" si="47"/>
        <v>233</v>
      </c>
      <c r="M226">
        <f t="shared" si="46"/>
        <v>0</v>
      </c>
    </row>
    <row r="227" spans="1:13" x14ac:dyDescent="0.25">
      <c r="A227">
        <v>202</v>
      </c>
      <c r="B227">
        <f t="shared" si="38"/>
        <v>0.94660091308328365</v>
      </c>
      <c r="C227">
        <f t="shared" si="36"/>
        <v>234.75702644465434</v>
      </c>
      <c r="D227">
        <f t="shared" si="37"/>
        <v>234</v>
      </c>
      <c r="E227">
        <f t="shared" si="39"/>
        <v>0</v>
      </c>
      <c r="F227" s="27">
        <f t="shared" si="40"/>
        <v>0</v>
      </c>
      <c r="G227" s="27">
        <f t="shared" si="41"/>
        <v>0</v>
      </c>
      <c r="H227" s="27">
        <f t="shared" si="42"/>
        <v>0</v>
      </c>
      <c r="I227" s="27">
        <f t="shared" si="43"/>
        <v>0</v>
      </c>
      <c r="J227">
        <f t="shared" si="44"/>
        <v>0</v>
      </c>
      <c r="K227">
        <f t="shared" si="45"/>
        <v>0</v>
      </c>
      <c r="L227">
        <f t="shared" si="47"/>
        <v>234</v>
      </c>
      <c r="M227">
        <f t="shared" si="46"/>
        <v>0</v>
      </c>
    </row>
    <row r="228" spans="1:13" x14ac:dyDescent="0.25">
      <c r="A228">
        <v>203</v>
      </c>
      <c r="B228">
        <f t="shared" si="38"/>
        <v>0.94856134991573027</v>
      </c>
      <c r="C228">
        <f t="shared" si="36"/>
        <v>235.24321477910109</v>
      </c>
      <c r="D228">
        <f t="shared" si="37"/>
        <v>234</v>
      </c>
      <c r="E228">
        <f t="shared" si="39"/>
        <v>1</v>
      </c>
      <c r="F228" s="27">
        <f t="shared" si="40"/>
        <v>0</v>
      </c>
      <c r="G228" s="27">
        <f t="shared" si="41"/>
        <v>0</v>
      </c>
      <c r="H228" s="27">
        <f t="shared" si="42"/>
        <v>0</v>
      </c>
      <c r="I228" s="27">
        <f t="shared" si="43"/>
        <v>0</v>
      </c>
      <c r="J228">
        <f t="shared" si="44"/>
        <v>0</v>
      </c>
      <c r="K228">
        <f t="shared" si="45"/>
        <v>1</v>
      </c>
      <c r="L228">
        <f t="shared" si="47"/>
        <v>234</v>
      </c>
      <c r="M228">
        <f t="shared" si="46"/>
        <v>0</v>
      </c>
    </row>
    <row r="229" spans="1:13" x14ac:dyDescent="0.25">
      <c r="A229">
        <v>204</v>
      </c>
      <c r="B229">
        <f t="shared" si="38"/>
        <v>0.9504860739494817</v>
      </c>
      <c r="C229">
        <f t="shared" si="36"/>
        <v>235.72054633947147</v>
      </c>
      <c r="D229">
        <f t="shared" si="37"/>
        <v>235</v>
      </c>
      <c r="E229">
        <f t="shared" si="39"/>
        <v>0</v>
      </c>
      <c r="F229" s="27">
        <f t="shared" si="40"/>
        <v>0</v>
      </c>
      <c r="G229" s="27">
        <f t="shared" si="41"/>
        <v>0</v>
      </c>
      <c r="H229" s="27">
        <f t="shared" si="42"/>
        <v>0</v>
      </c>
      <c r="I229" s="27">
        <f t="shared" si="43"/>
        <v>0</v>
      </c>
      <c r="J229">
        <f t="shared" si="44"/>
        <v>0</v>
      </c>
      <c r="K229">
        <f t="shared" si="45"/>
        <v>0</v>
      </c>
      <c r="L229">
        <f t="shared" si="47"/>
        <v>235</v>
      </c>
      <c r="M229">
        <f t="shared" si="46"/>
        <v>0</v>
      </c>
    </row>
    <row r="230" spans="1:13" x14ac:dyDescent="0.25">
      <c r="A230">
        <v>205</v>
      </c>
      <c r="B230">
        <f t="shared" si="38"/>
        <v>0.95237501271976588</v>
      </c>
      <c r="C230">
        <f t="shared" si="36"/>
        <v>236.18900315450193</v>
      </c>
      <c r="D230">
        <f t="shared" si="37"/>
        <v>235</v>
      </c>
      <c r="E230">
        <f t="shared" si="39"/>
        <v>1</v>
      </c>
      <c r="F230" s="27">
        <f t="shared" si="40"/>
        <v>0</v>
      </c>
      <c r="G230" s="27">
        <f t="shared" si="41"/>
        <v>0</v>
      </c>
      <c r="H230" s="27">
        <f t="shared" si="42"/>
        <v>0</v>
      </c>
      <c r="I230" s="27">
        <f t="shared" si="43"/>
        <v>0</v>
      </c>
      <c r="J230">
        <f t="shared" si="44"/>
        <v>0</v>
      </c>
      <c r="K230">
        <f t="shared" si="45"/>
        <v>1</v>
      </c>
      <c r="L230">
        <f t="shared" si="47"/>
        <v>235</v>
      </c>
      <c r="M230">
        <f t="shared" si="46"/>
        <v>0</v>
      </c>
    </row>
    <row r="231" spans="1:13" x14ac:dyDescent="0.25">
      <c r="A231">
        <v>206</v>
      </c>
      <c r="B231">
        <f t="shared" si="38"/>
        <v>0.95422809510910567</v>
      </c>
      <c r="C231">
        <f t="shared" si="36"/>
        <v>236.64856758705821</v>
      </c>
      <c r="D231">
        <f t="shared" si="37"/>
        <v>236</v>
      </c>
      <c r="E231">
        <f t="shared" si="39"/>
        <v>0</v>
      </c>
      <c r="F231" s="27">
        <f t="shared" si="40"/>
        <v>0</v>
      </c>
      <c r="G231" s="27">
        <f t="shared" si="41"/>
        <v>0</v>
      </c>
      <c r="H231" s="27">
        <f t="shared" si="42"/>
        <v>0</v>
      </c>
      <c r="I231" s="27">
        <f t="shared" si="43"/>
        <v>0</v>
      </c>
      <c r="J231">
        <f t="shared" si="44"/>
        <v>0</v>
      </c>
      <c r="K231">
        <f t="shared" si="45"/>
        <v>0</v>
      </c>
      <c r="L231">
        <f t="shared" si="47"/>
        <v>236</v>
      </c>
      <c r="M231">
        <f t="shared" si="46"/>
        <v>0</v>
      </c>
    </row>
    <row r="232" spans="1:13" x14ac:dyDescent="0.25">
      <c r="A232">
        <v>207</v>
      </c>
      <c r="B232">
        <f t="shared" si="38"/>
        <v>0.95604525134999641</v>
      </c>
      <c r="C232">
        <f t="shared" si="36"/>
        <v>237.09922233479909</v>
      </c>
      <c r="D232">
        <f t="shared" si="37"/>
        <v>236</v>
      </c>
      <c r="E232">
        <f t="shared" si="39"/>
        <v>1</v>
      </c>
      <c r="F232" s="27">
        <f t="shared" si="40"/>
        <v>0</v>
      </c>
      <c r="G232" s="27">
        <f t="shared" si="41"/>
        <v>0</v>
      </c>
      <c r="H232" s="27">
        <f t="shared" si="42"/>
        <v>0</v>
      </c>
      <c r="I232" s="27">
        <f t="shared" si="43"/>
        <v>0</v>
      </c>
      <c r="J232">
        <f t="shared" si="44"/>
        <v>0</v>
      </c>
      <c r="K232">
        <f t="shared" si="45"/>
        <v>1</v>
      </c>
      <c r="L232">
        <f t="shared" si="47"/>
        <v>236</v>
      </c>
      <c r="M232">
        <f t="shared" si="46"/>
        <v>0</v>
      </c>
    </row>
    <row r="233" spans="1:13" x14ac:dyDescent="0.25">
      <c r="A233">
        <v>208</v>
      </c>
      <c r="B233">
        <f t="shared" si="38"/>
        <v>0.95782641302753291</v>
      </c>
      <c r="C233">
        <f t="shared" si="36"/>
        <v>237.54095043082816</v>
      </c>
      <c r="D233">
        <f t="shared" si="37"/>
        <v>237</v>
      </c>
      <c r="E233">
        <f t="shared" si="39"/>
        <v>0</v>
      </c>
      <c r="F233" s="27">
        <f t="shared" si="40"/>
        <v>0</v>
      </c>
      <c r="G233" s="27">
        <f t="shared" si="41"/>
        <v>0</v>
      </c>
      <c r="H233" s="27">
        <f t="shared" si="42"/>
        <v>0</v>
      </c>
      <c r="I233" s="27">
        <f t="shared" si="43"/>
        <v>0</v>
      </c>
      <c r="J233">
        <f t="shared" si="44"/>
        <v>0</v>
      </c>
      <c r="K233">
        <f t="shared" si="45"/>
        <v>0</v>
      </c>
      <c r="L233">
        <f t="shared" si="47"/>
        <v>237</v>
      </c>
      <c r="M233">
        <f t="shared" si="46"/>
        <v>0</v>
      </c>
    </row>
    <row r="234" spans="1:13" x14ac:dyDescent="0.25">
      <c r="A234">
        <v>209</v>
      </c>
      <c r="B234">
        <f t="shared" si="38"/>
        <v>0.95957151308198452</v>
      </c>
      <c r="C234">
        <f t="shared" si="36"/>
        <v>237.97373524433215</v>
      </c>
      <c r="D234">
        <f t="shared" si="37"/>
        <v>237</v>
      </c>
      <c r="E234">
        <f t="shared" si="39"/>
        <v>0</v>
      </c>
      <c r="F234" s="27">
        <f t="shared" si="40"/>
        <v>0</v>
      </c>
      <c r="G234" s="27">
        <f t="shared" si="41"/>
        <v>0</v>
      </c>
      <c r="H234" s="27">
        <f t="shared" si="42"/>
        <v>0</v>
      </c>
      <c r="I234" s="27">
        <f t="shared" si="43"/>
        <v>0</v>
      </c>
      <c r="J234">
        <f t="shared" si="44"/>
        <v>0</v>
      </c>
      <c r="K234">
        <f t="shared" si="45"/>
        <v>0</v>
      </c>
      <c r="L234">
        <f t="shared" si="47"/>
        <v>237</v>
      </c>
      <c r="M234">
        <f t="shared" si="46"/>
        <v>0</v>
      </c>
    </row>
    <row r="235" spans="1:13" x14ac:dyDescent="0.25">
      <c r="A235">
        <v>210</v>
      </c>
      <c r="B235">
        <f t="shared" si="38"/>
        <v>0.96128048581132064</v>
      </c>
      <c r="C235">
        <f t="shared" si="36"/>
        <v>238.39756048120751</v>
      </c>
      <c r="D235">
        <f t="shared" si="37"/>
        <v>237</v>
      </c>
      <c r="E235">
        <f t="shared" si="39"/>
        <v>1</v>
      </c>
      <c r="F235" s="27">
        <f t="shared" si="40"/>
        <v>0</v>
      </c>
      <c r="G235" s="27">
        <f t="shared" si="41"/>
        <v>0</v>
      </c>
      <c r="H235" s="27">
        <f t="shared" si="42"/>
        <v>0</v>
      </c>
      <c r="I235" s="27">
        <f t="shared" si="43"/>
        <v>0</v>
      </c>
      <c r="J235">
        <f t="shared" si="44"/>
        <v>0</v>
      </c>
      <c r="K235">
        <f t="shared" si="45"/>
        <v>1</v>
      </c>
      <c r="L235">
        <f t="shared" si="47"/>
        <v>237</v>
      </c>
      <c r="M235">
        <f t="shared" si="46"/>
        <v>0</v>
      </c>
    </row>
    <row r="236" spans="1:13" x14ac:dyDescent="0.25">
      <c r="A236">
        <v>211</v>
      </c>
      <c r="B236">
        <f t="shared" si="38"/>
        <v>0.96295326687368388</v>
      </c>
      <c r="C236">
        <f t="shared" si="36"/>
        <v>238.81241018467361</v>
      </c>
      <c r="D236">
        <f t="shared" si="37"/>
        <v>238</v>
      </c>
      <c r="E236">
        <f t="shared" si="39"/>
        <v>0</v>
      </c>
      <c r="F236" s="27">
        <f t="shared" si="40"/>
        <v>0</v>
      </c>
      <c r="G236" s="27">
        <f t="shared" si="41"/>
        <v>0</v>
      </c>
      <c r="H236" s="27">
        <f t="shared" si="42"/>
        <v>0</v>
      </c>
      <c r="I236" s="27">
        <f t="shared" si="43"/>
        <v>0</v>
      </c>
      <c r="J236">
        <f t="shared" si="44"/>
        <v>0</v>
      </c>
      <c r="K236">
        <f t="shared" si="45"/>
        <v>0</v>
      </c>
      <c r="L236">
        <f t="shared" si="47"/>
        <v>238</v>
      </c>
      <c r="M236">
        <f t="shared" si="46"/>
        <v>0</v>
      </c>
    </row>
    <row r="237" spans="1:13" x14ac:dyDescent="0.25">
      <c r="A237">
        <v>212</v>
      </c>
      <c r="B237">
        <f t="shared" si="38"/>
        <v>0.96458979328981276</v>
      </c>
      <c r="C237">
        <f t="shared" si="36"/>
        <v>239.21826873587355</v>
      </c>
      <c r="D237">
        <f t="shared" si="37"/>
        <v>238</v>
      </c>
      <c r="E237">
        <f t="shared" si="39"/>
        <v>1</v>
      </c>
      <c r="F237" s="27">
        <f t="shared" si="40"/>
        <v>0</v>
      </c>
      <c r="G237" s="27">
        <f t="shared" si="41"/>
        <v>0</v>
      </c>
      <c r="H237" s="27">
        <f t="shared" si="42"/>
        <v>0</v>
      </c>
      <c r="I237" s="27">
        <f t="shared" si="43"/>
        <v>0</v>
      </c>
      <c r="J237">
        <f t="shared" si="44"/>
        <v>0</v>
      </c>
      <c r="K237">
        <f t="shared" si="45"/>
        <v>1</v>
      </c>
      <c r="L237">
        <f t="shared" si="47"/>
        <v>238</v>
      </c>
      <c r="M237">
        <f t="shared" si="46"/>
        <v>0</v>
      </c>
    </row>
    <row r="238" spans="1:13" x14ac:dyDescent="0.25">
      <c r="A238">
        <v>213</v>
      </c>
      <c r="B238">
        <f t="shared" si="38"/>
        <v>0.96619000344541262</v>
      </c>
      <c r="C238">
        <f t="shared" si="36"/>
        <v>239.61512085446233</v>
      </c>
      <c r="D238">
        <f t="shared" si="37"/>
        <v>239</v>
      </c>
      <c r="E238">
        <f t="shared" si="39"/>
        <v>0</v>
      </c>
      <c r="F238" s="27">
        <f t="shared" si="40"/>
        <v>0</v>
      </c>
      <c r="G238" s="27">
        <f t="shared" si="41"/>
        <v>0</v>
      </c>
      <c r="H238" s="27">
        <f t="shared" si="42"/>
        <v>0</v>
      </c>
      <c r="I238" s="27">
        <f t="shared" si="43"/>
        <v>0</v>
      </c>
      <c r="J238">
        <f t="shared" si="44"/>
        <v>0</v>
      </c>
      <c r="K238">
        <f t="shared" si="45"/>
        <v>0</v>
      </c>
      <c r="L238">
        <f t="shared" si="47"/>
        <v>239</v>
      </c>
      <c r="M238">
        <f t="shared" si="46"/>
        <v>0</v>
      </c>
    </row>
    <row r="239" spans="1:13" x14ac:dyDescent="0.25">
      <c r="A239">
        <v>214</v>
      </c>
      <c r="B239">
        <f t="shared" si="38"/>
        <v>0.96775383709347551</v>
      </c>
      <c r="C239">
        <f t="shared" si="36"/>
        <v>240.00295159918193</v>
      </c>
      <c r="D239">
        <f t="shared" si="37"/>
        <v>239</v>
      </c>
      <c r="E239">
        <f t="shared" si="39"/>
        <v>0</v>
      </c>
      <c r="F239" s="27">
        <f t="shared" si="40"/>
        <v>0</v>
      </c>
      <c r="G239" s="27">
        <f t="shared" si="41"/>
        <v>0</v>
      </c>
      <c r="H239" s="27">
        <f t="shared" si="42"/>
        <v>0</v>
      </c>
      <c r="I239" s="27">
        <f t="shared" si="43"/>
        <v>0</v>
      </c>
      <c r="J239">
        <f t="shared" si="44"/>
        <v>0</v>
      </c>
      <c r="K239">
        <f t="shared" si="45"/>
        <v>0</v>
      </c>
      <c r="L239">
        <f t="shared" si="47"/>
        <v>239</v>
      </c>
      <c r="M239">
        <f t="shared" si="46"/>
        <v>0</v>
      </c>
    </row>
    <row r="240" spans="1:13" x14ac:dyDescent="0.25">
      <c r="A240">
        <v>215</v>
      </c>
      <c r="B240">
        <f t="shared" si="38"/>
        <v>0.96928123535654853</v>
      </c>
      <c r="C240">
        <f t="shared" si="36"/>
        <v>240.38174636842405</v>
      </c>
      <c r="D240">
        <f t="shared" si="37"/>
        <v>239</v>
      </c>
      <c r="E240">
        <f t="shared" si="39"/>
        <v>1</v>
      </c>
      <c r="F240" s="27">
        <f t="shared" si="40"/>
        <v>0</v>
      </c>
      <c r="G240" s="27">
        <f t="shared" si="41"/>
        <v>0</v>
      </c>
      <c r="H240" s="27">
        <f t="shared" si="42"/>
        <v>0</v>
      </c>
      <c r="I240" s="27">
        <f t="shared" si="43"/>
        <v>0</v>
      </c>
      <c r="J240">
        <f t="shared" si="44"/>
        <v>0</v>
      </c>
      <c r="K240">
        <f t="shared" si="45"/>
        <v>1</v>
      </c>
      <c r="L240">
        <f t="shared" si="47"/>
        <v>239</v>
      </c>
      <c r="M240">
        <f t="shared" si="46"/>
        <v>0</v>
      </c>
    </row>
    <row r="241" spans="1:15" x14ac:dyDescent="0.25">
      <c r="A241">
        <v>216</v>
      </c>
      <c r="B241">
        <f t="shared" si="38"/>
        <v>0.97077214072895035</v>
      </c>
      <c r="C241">
        <f t="shared" si="36"/>
        <v>240.75149090077969</v>
      </c>
      <c r="D241">
        <f t="shared" si="37"/>
        <v>240</v>
      </c>
      <c r="E241">
        <f t="shared" si="39"/>
        <v>0</v>
      </c>
      <c r="F241" s="27">
        <f t="shared" si="40"/>
        <v>0</v>
      </c>
      <c r="G241" s="27">
        <f t="shared" si="41"/>
        <v>0</v>
      </c>
      <c r="H241" s="27">
        <f t="shared" si="42"/>
        <v>0</v>
      </c>
      <c r="I241" s="27">
        <f t="shared" si="43"/>
        <v>0</v>
      </c>
      <c r="J241">
        <f t="shared" si="44"/>
        <v>0</v>
      </c>
      <c r="K241">
        <f t="shared" si="45"/>
        <v>0</v>
      </c>
      <c r="L241">
        <f t="shared" si="47"/>
        <v>240</v>
      </c>
      <c r="M241">
        <f t="shared" si="46"/>
        <v>0</v>
      </c>
    </row>
    <row r="242" spans="1:15" x14ac:dyDescent="0.25">
      <c r="A242">
        <v>217</v>
      </c>
      <c r="B242">
        <f t="shared" si="38"/>
        <v>0.97222649707893627</v>
      </c>
      <c r="C242">
        <f t="shared" si="36"/>
        <v>241.1121712755762</v>
      </c>
      <c r="D242">
        <f t="shared" si="37"/>
        <v>240</v>
      </c>
      <c r="E242">
        <f t="shared" si="39"/>
        <v>0</v>
      </c>
      <c r="F242" s="27">
        <f t="shared" si="40"/>
        <v>0</v>
      </c>
      <c r="G242" s="27">
        <f t="shared" si="41"/>
        <v>0</v>
      </c>
      <c r="H242" s="27">
        <f t="shared" si="42"/>
        <v>0</v>
      </c>
      <c r="I242" s="27">
        <f t="shared" si="43"/>
        <v>0</v>
      </c>
      <c r="J242">
        <f t="shared" si="44"/>
        <v>0</v>
      </c>
      <c r="K242">
        <f t="shared" si="45"/>
        <v>0</v>
      </c>
      <c r="L242">
        <f t="shared" si="47"/>
        <v>240</v>
      </c>
      <c r="M242">
        <f t="shared" si="46"/>
        <v>0</v>
      </c>
    </row>
    <row r="243" spans="1:15" x14ac:dyDescent="0.25">
      <c r="A243">
        <v>218</v>
      </c>
      <c r="B243">
        <f t="shared" si="38"/>
        <v>0.97364424965081187</v>
      </c>
      <c r="C243">
        <f t="shared" si="36"/>
        <v>241.46377391340135</v>
      </c>
      <c r="D243">
        <f t="shared" si="37"/>
        <v>240</v>
      </c>
      <c r="E243">
        <f t="shared" si="39"/>
        <v>1</v>
      </c>
      <c r="F243" s="27">
        <f t="shared" si="40"/>
        <v>0</v>
      </c>
      <c r="G243" s="27">
        <f t="shared" si="41"/>
        <v>0</v>
      </c>
      <c r="H243" s="27">
        <f t="shared" si="42"/>
        <v>0</v>
      </c>
      <c r="I243" s="27">
        <f t="shared" si="43"/>
        <v>0</v>
      </c>
      <c r="J243">
        <f t="shared" si="44"/>
        <v>0</v>
      </c>
      <c r="K243">
        <f t="shared" si="45"/>
        <v>1</v>
      </c>
      <c r="L243">
        <f t="shared" si="47"/>
        <v>240</v>
      </c>
      <c r="M243">
        <f t="shared" si="46"/>
        <v>0</v>
      </c>
    </row>
    <row r="244" spans="1:15" x14ac:dyDescent="0.25">
      <c r="A244">
        <v>219</v>
      </c>
      <c r="B244">
        <f t="shared" si="38"/>
        <v>0.97502534506699423</v>
      </c>
      <c r="C244">
        <f t="shared" si="36"/>
        <v>241.80628557661456</v>
      </c>
      <c r="D244">
        <f t="shared" si="37"/>
        <v>241</v>
      </c>
      <c r="E244">
        <f t="shared" si="39"/>
        <v>0</v>
      </c>
      <c r="F244" s="27">
        <f t="shared" si="40"/>
        <v>0</v>
      </c>
      <c r="G244" s="27">
        <f t="shared" si="41"/>
        <v>0</v>
      </c>
      <c r="H244" s="27">
        <f t="shared" si="42"/>
        <v>0</v>
      </c>
      <c r="I244" s="27">
        <f t="shared" si="43"/>
        <v>0</v>
      </c>
      <c r="J244">
        <f t="shared" si="44"/>
        <v>0</v>
      </c>
      <c r="K244">
        <f t="shared" si="45"/>
        <v>0</v>
      </c>
      <c r="L244">
        <f t="shared" si="47"/>
        <v>241</v>
      </c>
      <c r="M244">
        <f t="shared" si="46"/>
        <v>0</v>
      </c>
    </row>
    <row r="245" spans="1:15" x14ac:dyDescent="0.25">
      <c r="A245">
        <v>220</v>
      </c>
      <c r="B245">
        <f t="shared" si="38"/>
        <v>0.97636973133002114</v>
      </c>
      <c r="C245">
        <f t="shared" si="36"/>
        <v>242.13969336984525</v>
      </c>
      <c r="D245">
        <f t="shared" si="37"/>
        <v>241</v>
      </c>
      <c r="E245">
        <f t="shared" si="39"/>
        <v>0</v>
      </c>
      <c r="F245" s="27">
        <f t="shared" si="40"/>
        <v>0</v>
      </c>
      <c r="G245" s="27">
        <f t="shared" si="41"/>
        <v>0</v>
      </c>
      <c r="H245" s="27">
        <f t="shared" si="42"/>
        <v>0</v>
      </c>
      <c r="I245" s="27">
        <f t="shared" si="43"/>
        <v>0</v>
      </c>
      <c r="J245">
        <f t="shared" si="44"/>
        <v>0</v>
      </c>
      <c r="K245">
        <f t="shared" si="45"/>
        <v>0</v>
      </c>
      <c r="L245">
        <f t="shared" si="47"/>
        <v>241</v>
      </c>
      <c r="M245">
        <f t="shared" si="46"/>
        <v>0</v>
      </c>
    </row>
    <row r="246" spans="1:15" x14ac:dyDescent="0.25">
      <c r="A246">
        <v>221</v>
      </c>
      <c r="B246">
        <f t="shared" si="38"/>
        <v>0.97767735782451004</v>
      </c>
      <c r="C246">
        <f t="shared" si="36"/>
        <v>242.46398474047848</v>
      </c>
      <c r="D246">
        <f t="shared" si="37"/>
        <v>241</v>
      </c>
      <c r="E246">
        <f t="shared" si="39"/>
        <v>1</v>
      </c>
      <c r="F246" s="27">
        <f t="shared" si="40"/>
        <v>0</v>
      </c>
      <c r="G246" s="27">
        <f t="shared" si="41"/>
        <v>0</v>
      </c>
      <c r="H246" s="27">
        <f t="shared" si="42"/>
        <v>0</v>
      </c>
      <c r="I246" s="27">
        <f t="shared" si="43"/>
        <v>0</v>
      </c>
      <c r="J246">
        <f t="shared" si="44"/>
        <v>0</v>
      </c>
      <c r="K246">
        <f t="shared" si="45"/>
        <v>1</v>
      </c>
      <c r="L246">
        <f t="shared" si="47"/>
        <v>241</v>
      </c>
      <c r="M246">
        <f t="shared" si="46"/>
        <v>0</v>
      </c>
    </row>
    <row r="247" spans="1:15" x14ac:dyDescent="0.25">
      <c r="A247">
        <v>222</v>
      </c>
      <c r="B247">
        <f t="shared" si="38"/>
        <v>0.9789481753190622</v>
      </c>
      <c r="C247">
        <f t="shared" si="36"/>
        <v>242.77914747912743</v>
      </c>
      <c r="D247">
        <f t="shared" si="37"/>
        <v>242</v>
      </c>
      <c r="E247">
        <f t="shared" si="39"/>
        <v>0</v>
      </c>
      <c r="F247" s="27">
        <f t="shared" si="40"/>
        <v>0</v>
      </c>
      <c r="G247" s="27">
        <f t="shared" si="41"/>
        <v>0</v>
      </c>
      <c r="H247" s="27">
        <f t="shared" si="42"/>
        <v>0</v>
      </c>
      <c r="I247" s="27">
        <f t="shared" si="43"/>
        <v>0</v>
      </c>
      <c r="J247">
        <f t="shared" si="44"/>
        <v>0</v>
      </c>
      <c r="K247">
        <f t="shared" si="45"/>
        <v>0</v>
      </c>
      <c r="L247">
        <f t="shared" si="47"/>
        <v>242</v>
      </c>
      <c r="M247">
        <f t="shared" si="46"/>
        <v>0</v>
      </c>
    </row>
    <row r="248" spans="1:15" x14ac:dyDescent="0.25">
      <c r="A248">
        <v>223</v>
      </c>
      <c r="B248">
        <f t="shared" si="38"/>
        <v>0.98018213596811743</v>
      </c>
      <c r="C248">
        <f t="shared" si="36"/>
        <v>243.08516972009312</v>
      </c>
      <c r="D248">
        <f t="shared" si="37"/>
        <v>242</v>
      </c>
      <c r="E248">
        <f t="shared" si="39"/>
        <v>0</v>
      </c>
      <c r="F248" s="27">
        <f t="shared" si="40"/>
        <v>0</v>
      </c>
      <c r="G248" s="27">
        <f t="shared" si="41"/>
        <v>0</v>
      </c>
      <c r="H248" s="27">
        <f t="shared" si="42"/>
        <v>0</v>
      </c>
      <c r="I248" s="27">
        <f t="shared" si="43"/>
        <v>0</v>
      </c>
      <c r="J248">
        <f t="shared" si="44"/>
        <v>0</v>
      </c>
      <c r="K248">
        <f t="shared" si="45"/>
        <v>0</v>
      </c>
      <c r="L248">
        <f t="shared" si="47"/>
        <v>242</v>
      </c>
      <c r="M248">
        <f t="shared" si="46"/>
        <v>0</v>
      </c>
    </row>
    <row r="249" spans="1:15" x14ac:dyDescent="0.25">
      <c r="A249">
        <v>224</v>
      </c>
      <c r="B249">
        <f t="shared" si="38"/>
        <v>0.98137919331375456</v>
      </c>
      <c r="C249">
        <f t="shared" si="36"/>
        <v>243.38203994181114</v>
      </c>
      <c r="D249">
        <f t="shared" si="37"/>
        <v>242</v>
      </c>
      <c r="E249">
        <f t="shared" si="39"/>
        <v>1</v>
      </c>
      <c r="F249" s="27">
        <f t="shared" si="40"/>
        <v>0</v>
      </c>
      <c r="G249" s="27">
        <f t="shared" si="41"/>
        <v>0</v>
      </c>
      <c r="H249" s="27">
        <f t="shared" si="42"/>
        <v>0</v>
      </c>
      <c r="I249" s="27">
        <f t="shared" si="43"/>
        <v>0</v>
      </c>
      <c r="J249">
        <f t="shared" si="44"/>
        <v>0</v>
      </c>
      <c r="K249">
        <f t="shared" si="45"/>
        <v>1</v>
      </c>
      <c r="L249">
        <f t="shared" si="47"/>
        <v>242</v>
      </c>
      <c r="M249">
        <f t="shared" si="46"/>
        <v>0</v>
      </c>
      <c r="O249" s="3" t="str">
        <f>DEC2HEX(2^0*K249+2^1*K250+2^2*K251+2^3*K252+2^4*K253+2^5*K254+2^6*K255+2^7*K256+2^8*K257+2^9*K258+2^10*K259+2^11*K260+2^12*K261+2^13*K262+2^14*K263+2^15*K264+2^16*K265+2^17*K266+2^18*K267+2^19*K268+2^20*K269+2^21*K270+2^22*K271+2^23*K272+2^24*K273+2^25*K274+2^26*K275+2^27*K276+2^28*K277+2^29*K278+2^30*K279+2^31*K280)</f>
        <v>202111</v>
      </c>
    </row>
    <row r="250" spans="1:15" x14ac:dyDescent="0.25">
      <c r="A250">
        <v>225</v>
      </c>
      <c r="B250">
        <f t="shared" si="38"/>
        <v>0.98253930228744124</v>
      </c>
      <c r="C250">
        <f t="shared" si="36"/>
        <v>243.66974696728542</v>
      </c>
      <c r="D250">
        <f t="shared" si="37"/>
        <v>243</v>
      </c>
      <c r="E250">
        <f t="shared" si="39"/>
        <v>0</v>
      </c>
      <c r="F250" s="27">
        <f t="shared" si="40"/>
        <v>0</v>
      </c>
      <c r="G250" s="27">
        <f t="shared" si="41"/>
        <v>0</v>
      </c>
      <c r="H250" s="27">
        <f t="shared" si="42"/>
        <v>0</v>
      </c>
      <c r="I250" s="27">
        <f t="shared" si="43"/>
        <v>0</v>
      </c>
      <c r="J250">
        <f t="shared" si="44"/>
        <v>0</v>
      </c>
      <c r="K250">
        <f t="shared" si="45"/>
        <v>0</v>
      </c>
      <c r="L250">
        <f t="shared" si="47"/>
        <v>243</v>
      </c>
      <c r="M250">
        <f t="shared" si="46"/>
        <v>0</v>
      </c>
      <c r="O250" s="3"/>
    </row>
    <row r="251" spans="1:15" x14ac:dyDescent="0.25">
      <c r="A251">
        <v>226</v>
      </c>
      <c r="B251">
        <f t="shared" si="38"/>
        <v>0.98366241921173025</v>
      </c>
      <c r="C251">
        <f t="shared" si="36"/>
        <v>243.94827996450911</v>
      </c>
      <c r="D251">
        <f t="shared" si="37"/>
        <v>243</v>
      </c>
      <c r="E251">
        <f t="shared" si="39"/>
        <v>0</v>
      </c>
      <c r="F251" s="27">
        <f t="shared" si="40"/>
        <v>0</v>
      </c>
      <c r="G251" s="27">
        <f t="shared" si="41"/>
        <v>0</v>
      </c>
      <c r="H251" s="27">
        <f t="shared" si="42"/>
        <v>0</v>
      </c>
      <c r="I251" s="27">
        <f t="shared" si="43"/>
        <v>0</v>
      </c>
      <c r="J251">
        <f t="shared" si="44"/>
        <v>0</v>
      </c>
      <c r="K251">
        <f t="shared" si="45"/>
        <v>0</v>
      </c>
      <c r="L251">
        <f t="shared" si="47"/>
        <v>243</v>
      </c>
      <c r="M251">
        <f t="shared" si="46"/>
        <v>0</v>
      </c>
    </row>
    <row r="252" spans="1:15" x14ac:dyDescent="0.25">
      <c r="A252">
        <v>227</v>
      </c>
      <c r="B252">
        <f t="shared" si="38"/>
        <v>0.98474850180190421</v>
      </c>
      <c r="C252">
        <f t="shared" si="36"/>
        <v>244.21762844687225</v>
      </c>
      <c r="D252">
        <f t="shared" si="37"/>
        <v>243</v>
      </c>
      <c r="E252">
        <f t="shared" si="39"/>
        <v>0</v>
      </c>
      <c r="F252" s="27">
        <f t="shared" si="40"/>
        <v>0</v>
      </c>
      <c r="G252" s="27">
        <f t="shared" si="41"/>
        <v>0</v>
      </c>
      <c r="H252" s="27">
        <f t="shared" si="42"/>
        <v>0</v>
      </c>
      <c r="I252" s="27">
        <f t="shared" si="43"/>
        <v>0</v>
      </c>
      <c r="J252">
        <f t="shared" si="44"/>
        <v>0</v>
      </c>
      <c r="K252">
        <f t="shared" si="45"/>
        <v>0</v>
      </c>
      <c r="L252">
        <f t="shared" si="47"/>
        <v>243</v>
      </c>
      <c r="M252">
        <f t="shared" si="46"/>
        <v>0</v>
      </c>
    </row>
    <row r="253" spans="1:15" x14ac:dyDescent="0.25">
      <c r="A253">
        <v>228</v>
      </c>
      <c r="B253">
        <f t="shared" si="38"/>
        <v>0.98579750916756737</v>
      </c>
      <c r="C253">
        <f t="shared" si="36"/>
        <v>244.4777822735567</v>
      </c>
      <c r="D253">
        <f t="shared" si="37"/>
        <v>243</v>
      </c>
      <c r="E253">
        <f t="shared" si="39"/>
        <v>1</v>
      </c>
      <c r="F253" s="27">
        <f t="shared" si="40"/>
        <v>0</v>
      </c>
      <c r="G253" s="27">
        <f t="shared" si="41"/>
        <v>0</v>
      </c>
      <c r="H253" s="27">
        <f t="shared" si="42"/>
        <v>0</v>
      </c>
      <c r="I253" s="27">
        <f t="shared" si="43"/>
        <v>0</v>
      </c>
      <c r="J253">
        <f t="shared" si="44"/>
        <v>0</v>
      </c>
      <c r="K253">
        <f t="shared" si="45"/>
        <v>1</v>
      </c>
      <c r="L253">
        <f t="shared" si="47"/>
        <v>243</v>
      </c>
      <c r="M253">
        <f t="shared" si="46"/>
        <v>0</v>
      </c>
    </row>
    <row r="254" spans="1:15" x14ac:dyDescent="0.25">
      <c r="A254">
        <v>229</v>
      </c>
      <c r="B254">
        <f t="shared" si="38"/>
        <v>0.98680940181418542</v>
      </c>
      <c r="C254">
        <f t="shared" si="36"/>
        <v>244.72873164991799</v>
      </c>
      <c r="D254">
        <f t="shared" si="37"/>
        <v>244</v>
      </c>
      <c r="E254">
        <f t="shared" si="39"/>
        <v>0</v>
      </c>
      <c r="F254" s="27">
        <f t="shared" si="40"/>
        <v>0</v>
      </c>
      <c r="G254" s="27">
        <f t="shared" si="41"/>
        <v>0</v>
      </c>
      <c r="H254" s="27">
        <f t="shared" si="42"/>
        <v>0</v>
      </c>
      <c r="I254" s="27">
        <f t="shared" si="43"/>
        <v>0</v>
      </c>
      <c r="J254">
        <f t="shared" si="44"/>
        <v>0</v>
      </c>
      <c r="K254">
        <f t="shared" si="45"/>
        <v>0</v>
      </c>
      <c r="L254">
        <f t="shared" si="47"/>
        <v>244</v>
      </c>
      <c r="M254">
        <f t="shared" si="46"/>
        <v>0</v>
      </c>
    </row>
    <row r="255" spans="1:15" x14ac:dyDescent="0.25">
      <c r="A255">
        <v>230</v>
      </c>
      <c r="B255">
        <f t="shared" si="38"/>
        <v>0.98778414164457218</v>
      </c>
      <c r="C255">
        <f t="shared" si="36"/>
        <v>244.97046712785391</v>
      </c>
      <c r="D255">
        <f t="shared" si="37"/>
        <v>244</v>
      </c>
      <c r="E255">
        <f t="shared" si="39"/>
        <v>0</v>
      </c>
      <c r="F255" s="27">
        <f t="shared" si="40"/>
        <v>0</v>
      </c>
      <c r="G255" s="27">
        <f t="shared" si="41"/>
        <v>0</v>
      </c>
      <c r="H255" s="27">
        <f t="shared" si="42"/>
        <v>0</v>
      </c>
      <c r="I255" s="27">
        <f t="shared" si="43"/>
        <v>0</v>
      </c>
      <c r="J255">
        <f t="shared" si="44"/>
        <v>0</v>
      </c>
      <c r="K255">
        <f t="shared" si="45"/>
        <v>0</v>
      </c>
      <c r="L255">
        <f t="shared" si="47"/>
        <v>244</v>
      </c>
      <c r="M255">
        <f t="shared" si="46"/>
        <v>0</v>
      </c>
    </row>
    <row r="256" spans="1:15" x14ac:dyDescent="0.25">
      <c r="A256">
        <v>231</v>
      </c>
      <c r="B256">
        <f t="shared" si="38"/>
        <v>0.98872169196032378</v>
      </c>
      <c r="C256">
        <f t="shared" si="36"/>
        <v>245.20297960616028</v>
      </c>
      <c r="D256">
        <f t="shared" si="37"/>
        <v>244</v>
      </c>
      <c r="E256">
        <f t="shared" si="39"/>
        <v>0</v>
      </c>
      <c r="F256" s="27">
        <f t="shared" si="40"/>
        <v>0</v>
      </c>
      <c r="G256" s="27">
        <f t="shared" si="41"/>
        <v>0</v>
      </c>
      <c r="H256" s="27">
        <f t="shared" si="42"/>
        <v>0</v>
      </c>
      <c r="I256" s="27">
        <f t="shared" si="43"/>
        <v>0</v>
      </c>
      <c r="J256">
        <f t="shared" si="44"/>
        <v>0</v>
      </c>
      <c r="K256">
        <f t="shared" si="45"/>
        <v>0</v>
      </c>
      <c r="L256">
        <f t="shared" si="47"/>
        <v>244</v>
      </c>
      <c r="M256">
        <f t="shared" si="46"/>
        <v>0</v>
      </c>
    </row>
    <row r="257" spans="1:13" x14ac:dyDescent="0.25">
      <c r="A257">
        <v>232</v>
      </c>
      <c r="B257">
        <f t="shared" si="38"/>
        <v>0.98962201746320089</v>
      </c>
      <c r="C257">
        <f t="shared" si="36"/>
        <v>245.42626033087382</v>
      </c>
      <c r="D257">
        <f t="shared" si="37"/>
        <v>244</v>
      </c>
      <c r="E257">
        <f t="shared" si="39"/>
        <v>1</v>
      </c>
      <c r="F257" s="27">
        <f t="shared" si="40"/>
        <v>0</v>
      </c>
      <c r="G257" s="27">
        <f t="shared" si="41"/>
        <v>0</v>
      </c>
      <c r="H257" s="27">
        <f t="shared" si="42"/>
        <v>0</v>
      </c>
      <c r="I257" s="27">
        <f t="shared" si="43"/>
        <v>0</v>
      </c>
      <c r="J257">
        <f t="shared" si="44"/>
        <v>0</v>
      </c>
      <c r="K257">
        <f t="shared" si="45"/>
        <v>1</v>
      </c>
      <c r="L257">
        <f t="shared" si="47"/>
        <v>244</v>
      </c>
      <c r="M257">
        <f t="shared" si="46"/>
        <v>0</v>
      </c>
    </row>
    <row r="258" spans="1:13" x14ac:dyDescent="0.25">
      <c r="A258">
        <v>233</v>
      </c>
      <c r="B258">
        <f t="shared" si="38"/>
        <v>0.99048508425645709</v>
      </c>
      <c r="C258">
        <f t="shared" si="36"/>
        <v>245.64030089560137</v>
      </c>
      <c r="D258">
        <f t="shared" si="37"/>
        <v>245</v>
      </c>
      <c r="E258">
        <f t="shared" si="39"/>
        <v>0</v>
      </c>
      <c r="F258" s="27">
        <f t="shared" si="40"/>
        <v>0</v>
      </c>
      <c r="G258" s="27">
        <f t="shared" si="41"/>
        <v>0</v>
      </c>
      <c r="H258" s="27">
        <f t="shared" si="42"/>
        <v>0</v>
      </c>
      <c r="I258" s="27">
        <f t="shared" si="43"/>
        <v>0</v>
      </c>
      <c r="J258">
        <f t="shared" si="44"/>
        <v>0</v>
      </c>
      <c r="K258">
        <f t="shared" si="45"/>
        <v>0</v>
      </c>
      <c r="L258">
        <f t="shared" si="47"/>
        <v>245</v>
      </c>
      <c r="M258">
        <f t="shared" si="46"/>
        <v>0</v>
      </c>
    </row>
    <row r="259" spans="1:13" x14ac:dyDescent="0.25">
      <c r="A259">
        <v>234</v>
      </c>
      <c r="B259">
        <f t="shared" si="38"/>
        <v>0.99131085984611544</v>
      </c>
      <c r="C259">
        <f t="shared" si="36"/>
        <v>245.84509324183662</v>
      </c>
      <c r="D259">
        <f t="shared" si="37"/>
        <v>245</v>
      </c>
      <c r="E259">
        <f t="shared" si="39"/>
        <v>0</v>
      </c>
      <c r="F259" s="27">
        <f t="shared" si="40"/>
        <v>0</v>
      </c>
      <c r="G259" s="27">
        <f t="shared" si="41"/>
        <v>0</v>
      </c>
      <c r="H259" s="27">
        <f t="shared" si="42"/>
        <v>0</v>
      </c>
      <c r="I259" s="27">
        <f t="shared" si="43"/>
        <v>0</v>
      </c>
      <c r="J259">
        <f t="shared" si="44"/>
        <v>0</v>
      </c>
      <c r="K259">
        <f t="shared" si="45"/>
        <v>0</v>
      </c>
      <c r="L259">
        <f t="shared" si="47"/>
        <v>245</v>
      </c>
      <c r="M259">
        <f t="shared" si="46"/>
        <v>0</v>
      </c>
    </row>
    <row r="260" spans="1:13" x14ac:dyDescent="0.25">
      <c r="A260">
        <v>235</v>
      </c>
      <c r="B260">
        <f t="shared" si="38"/>
        <v>0.9920993131421918</v>
      </c>
      <c r="C260">
        <f t="shared" si="36"/>
        <v>246.04062965926357</v>
      </c>
      <c r="D260">
        <f t="shared" si="37"/>
        <v>245</v>
      </c>
      <c r="E260">
        <f t="shared" si="39"/>
        <v>0</v>
      </c>
      <c r="F260" s="27">
        <f t="shared" si="40"/>
        <v>0</v>
      </c>
      <c r="G260" s="27">
        <f t="shared" si="41"/>
        <v>0</v>
      </c>
      <c r="H260" s="27">
        <f t="shared" si="42"/>
        <v>0</v>
      </c>
      <c r="I260" s="27">
        <f t="shared" si="43"/>
        <v>0</v>
      </c>
      <c r="J260">
        <f t="shared" si="44"/>
        <v>0</v>
      </c>
      <c r="K260">
        <f t="shared" si="45"/>
        <v>0</v>
      </c>
      <c r="L260">
        <f t="shared" si="47"/>
        <v>245</v>
      </c>
      <c r="M260">
        <f t="shared" si="46"/>
        <v>0</v>
      </c>
    </row>
    <row r="261" spans="1:13" x14ac:dyDescent="0.25">
      <c r="A261">
        <v>236</v>
      </c>
      <c r="B261">
        <f t="shared" si="38"/>
        <v>0.9928504144598651</v>
      </c>
      <c r="C261">
        <f t="shared" si="36"/>
        <v>246.22690278604654</v>
      </c>
      <c r="D261">
        <f t="shared" si="37"/>
        <v>245</v>
      </c>
      <c r="E261">
        <f t="shared" si="39"/>
        <v>0</v>
      </c>
      <c r="F261" s="27">
        <f t="shared" si="40"/>
        <v>0</v>
      </c>
      <c r="G261" s="27">
        <f t="shared" si="41"/>
        <v>0</v>
      </c>
      <c r="H261" s="27">
        <f t="shared" si="42"/>
        <v>0</v>
      </c>
      <c r="I261" s="27">
        <f t="shared" si="43"/>
        <v>0</v>
      </c>
      <c r="J261">
        <f t="shared" si="44"/>
        <v>0</v>
      </c>
      <c r="K261">
        <f t="shared" si="45"/>
        <v>0</v>
      </c>
      <c r="L261">
        <f t="shared" si="47"/>
        <v>245</v>
      </c>
      <c r="M261">
        <f t="shared" si="46"/>
        <v>0</v>
      </c>
    </row>
    <row r="262" spans="1:13" x14ac:dyDescent="0.25">
      <c r="A262">
        <v>237</v>
      </c>
      <c r="B262">
        <f t="shared" si="38"/>
        <v>0.9935641355205953</v>
      </c>
      <c r="C262">
        <f t="shared" si="36"/>
        <v>246.40390560910762</v>
      </c>
      <c r="D262">
        <f t="shared" si="37"/>
        <v>245</v>
      </c>
      <c r="E262">
        <f t="shared" si="39"/>
        <v>1</v>
      </c>
      <c r="F262" s="27">
        <f t="shared" si="40"/>
        <v>0</v>
      </c>
      <c r="G262" s="27">
        <f t="shared" si="41"/>
        <v>0</v>
      </c>
      <c r="H262" s="27">
        <f t="shared" si="42"/>
        <v>0</v>
      </c>
      <c r="I262" s="27">
        <f t="shared" si="43"/>
        <v>0</v>
      </c>
      <c r="J262">
        <f t="shared" si="44"/>
        <v>0</v>
      </c>
      <c r="K262">
        <f t="shared" si="45"/>
        <v>1</v>
      </c>
      <c r="L262">
        <f t="shared" si="47"/>
        <v>245</v>
      </c>
      <c r="M262">
        <f t="shared" si="46"/>
        <v>0</v>
      </c>
    </row>
    <row r="263" spans="1:13" x14ac:dyDescent="0.25">
      <c r="A263">
        <v>238</v>
      </c>
      <c r="B263">
        <f t="shared" si="38"/>
        <v>0.9942404494531879</v>
      </c>
      <c r="C263">
        <f t="shared" si="36"/>
        <v>246.57163146439061</v>
      </c>
      <c r="D263">
        <f t="shared" si="37"/>
        <v>246</v>
      </c>
      <c r="E263">
        <f t="shared" si="39"/>
        <v>0</v>
      </c>
      <c r="F263" s="27">
        <f t="shared" si="40"/>
        <v>0</v>
      </c>
      <c r="G263" s="27">
        <f t="shared" si="41"/>
        <v>0</v>
      </c>
      <c r="H263" s="27">
        <f t="shared" si="42"/>
        <v>0</v>
      </c>
      <c r="I263" s="27">
        <f t="shared" si="43"/>
        <v>0</v>
      </c>
      <c r="J263">
        <f t="shared" si="44"/>
        <v>0</v>
      </c>
      <c r="K263">
        <f t="shared" si="45"/>
        <v>0</v>
      </c>
      <c r="L263">
        <f t="shared" si="47"/>
        <v>246</v>
      </c>
      <c r="M263">
        <f t="shared" si="46"/>
        <v>0</v>
      </c>
    </row>
    <row r="264" spans="1:13" x14ac:dyDescent="0.25">
      <c r="A264">
        <v>239</v>
      </c>
      <c r="B264">
        <f t="shared" si="38"/>
        <v>0.99487933079480562</v>
      </c>
      <c r="C264">
        <f t="shared" si="36"/>
        <v>246.73007403711179</v>
      </c>
      <c r="D264">
        <f t="shared" si="37"/>
        <v>246</v>
      </c>
      <c r="E264">
        <f t="shared" si="39"/>
        <v>0</v>
      </c>
      <c r="F264" s="27">
        <f t="shared" si="40"/>
        <v>0</v>
      </c>
      <c r="G264" s="27">
        <f t="shared" si="41"/>
        <v>0</v>
      </c>
      <c r="H264" s="27">
        <f t="shared" si="42"/>
        <v>0</v>
      </c>
      <c r="I264" s="27">
        <f t="shared" si="43"/>
        <v>0</v>
      </c>
      <c r="J264">
        <f t="shared" si="44"/>
        <v>0</v>
      </c>
      <c r="K264">
        <f t="shared" si="45"/>
        <v>0</v>
      </c>
      <c r="L264">
        <f t="shared" si="47"/>
        <v>246</v>
      </c>
      <c r="M264">
        <f t="shared" si="46"/>
        <v>0</v>
      </c>
    </row>
    <row r="265" spans="1:13" x14ac:dyDescent="0.25">
      <c r="A265">
        <v>240</v>
      </c>
      <c r="B265">
        <f t="shared" si="38"/>
        <v>0.99548075549192694</v>
      </c>
      <c r="C265">
        <f t="shared" si="36"/>
        <v>246.87922736199789</v>
      </c>
      <c r="D265">
        <f t="shared" si="37"/>
        <v>246</v>
      </c>
      <c r="E265">
        <f t="shared" si="39"/>
        <v>0</v>
      </c>
      <c r="F265" s="27">
        <f t="shared" si="40"/>
        <v>0</v>
      </c>
      <c r="G265" s="27">
        <f t="shared" si="41"/>
        <v>0</v>
      </c>
      <c r="H265" s="27">
        <f t="shared" si="42"/>
        <v>0</v>
      </c>
      <c r="I265" s="27">
        <f t="shared" si="43"/>
        <v>0</v>
      </c>
      <c r="J265">
        <f t="shared" si="44"/>
        <v>0</v>
      </c>
      <c r="K265">
        <f t="shared" si="45"/>
        <v>0</v>
      </c>
      <c r="L265">
        <f t="shared" si="47"/>
        <v>246</v>
      </c>
      <c r="M265">
        <f t="shared" si="46"/>
        <v>0</v>
      </c>
    </row>
    <row r="266" spans="1:13" x14ac:dyDescent="0.25">
      <c r="A266">
        <v>241</v>
      </c>
      <c r="B266">
        <f t="shared" si="38"/>
        <v>0.99604470090125197</v>
      </c>
      <c r="C266">
        <f t="shared" si="36"/>
        <v>247.01908582351049</v>
      </c>
      <c r="D266">
        <f t="shared" si="37"/>
        <v>246</v>
      </c>
      <c r="E266">
        <f t="shared" si="39"/>
        <v>0</v>
      </c>
      <c r="F266" s="27">
        <f t="shared" si="40"/>
        <v>0</v>
      </c>
      <c r="G266" s="27">
        <f t="shared" si="41"/>
        <v>0</v>
      </c>
      <c r="H266" s="27">
        <f t="shared" si="42"/>
        <v>0</v>
      </c>
      <c r="I266" s="27">
        <f t="shared" si="43"/>
        <v>0</v>
      </c>
      <c r="J266">
        <f t="shared" si="44"/>
        <v>0</v>
      </c>
      <c r="K266">
        <f t="shared" si="45"/>
        <v>0</v>
      </c>
      <c r="L266">
        <f t="shared" si="47"/>
        <v>246</v>
      </c>
      <c r="M266">
        <f t="shared" si="46"/>
        <v>0</v>
      </c>
    </row>
    <row r="267" spans="1:13" x14ac:dyDescent="0.25">
      <c r="A267">
        <v>242</v>
      </c>
      <c r="B267">
        <f t="shared" si="38"/>
        <v>0.99657114579055484</v>
      </c>
      <c r="C267">
        <f t="shared" si="36"/>
        <v>247.1496441560576</v>
      </c>
      <c r="D267">
        <f t="shared" si="37"/>
        <v>246</v>
      </c>
      <c r="E267">
        <f t="shared" si="39"/>
        <v>0</v>
      </c>
      <c r="F267" s="27">
        <f t="shared" si="40"/>
        <v>0</v>
      </c>
      <c r="G267" s="27">
        <f t="shared" si="41"/>
        <v>0</v>
      </c>
      <c r="H267" s="27">
        <f t="shared" si="42"/>
        <v>0</v>
      </c>
      <c r="I267" s="27">
        <f t="shared" si="43"/>
        <v>0</v>
      </c>
      <c r="J267">
        <f t="shared" si="44"/>
        <v>0</v>
      </c>
      <c r="K267">
        <f t="shared" si="45"/>
        <v>0</v>
      </c>
      <c r="L267">
        <f t="shared" si="47"/>
        <v>246</v>
      </c>
      <c r="M267">
        <f t="shared" si="46"/>
        <v>0</v>
      </c>
    </row>
    <row r="268" spans="1:13" x14ac:dyDescent="0.25">
      <c r="A268">
        <v>243</v>
      </c>
      <c r="B268">
        <f t="shared" si="38"/>
        <v>0.99706007033948296</v>
      </c>
      <c r="C268">
        <f t="shared" si="36"/>
        <v>247.27089744419177</v>
      </c>
      <c r="D268">
        <f t="shared" si="37"/>
        <v>246</v>
      </c>
      <c r="E268">
        <f t="shared" si="39"/>
        <v>0</v>
      </c>
      <c r="F268" s="27">
        <f t="shared" si="40"/>
        <v>0</v>
      </c>
      <c r="G268" s="27">
        <f t="shared" si="41"/>
        <v>0</v>
      </c>
      <c r="H268" s="27">
        <f t="shared" si="42"/>
        <v>0</v>
      </c>
      <c r="I268" s="27">
        <f t="shared" si="43"/>
        <v>0</v>
      </c>
      <c r="J268">
        <f t="shared" si="44"/>
        <v>0</v>
      </c>
      <c r="K268">
        <f t="shared" si="45"/>
        <v>0</v>
      </c>
      <c r="L268">
        <f t="shared" si="47"/>
        <v>246</v>
      </c>
      <c r="M268">
        <f t="shared" si="46"/>
        <v>0</v>
      </c>
    </row>
    <row r="269" spans="1:13" x14ac:dyDescent="0.25">
      <c r="A269">
        <v>244</v>
      </c>
      <c r="B269">
        <f t="shared" si="38"/>
        <v>0.99751145614030345</v>
      </c>
      <c r="C269">
        <f t="shared" si="36"/>
        <v>247.38284112279527</v>
      </c>
      <c r="D269">
        <f t="shared" si="37"/>
        <v>246</v>
      </c>
      <c r="E269">
        <f t="shared" si="39"/>
        <v>0</v>
      </c>
      <c r="F269" s="27">
        <f t="shared" si="40"/>
        <v>0</v>
      </c>
      <c r="G269" s="27">
        <f t="shared" si="41"/>
        <v>0</v>
      </c>
      <c r="H269" s="27">
        <f t="shared" si="42"/>
        <v>0</v>
      </c>
      <c r="I269" s="27">
        <f t="shared" si="43"/>
        <v>0</v>
      </c>
      <c r="J269">
        <f t="shared" si="44"/>
        <v>0</v>
      </c>
      <c r="K269">
        <f t="shared" si="45"/>
        <v>0</v>
      </c>
      <c r="L269">
        <f t="shared" si="47"/>
        <v>246</v>
      </c>
      <c r="M269">
        <f t="shared" si="46"/>
        <v>0</v>
      </c>
    </row>
    <row r="270" spans="1:13" x14ac:dyDescent="0.25">
      <c r="A270">
        <v>245</v>
      </c>
      <c r="B270">
        <f t="shared" si="38"/>
        <v>0.997925286198596</v>
      </c>
      <c r="C270">
        <f t="shared" si="36"/>
        <v>247.48547097725179</v>
      </c>
      <c r="D270">
        <f t="shared" si="37"/>
        <v>246</v>
      </c>
      <c r="E270">
        <f t="shared" si="39"/>
        <v>1</v>
      </c>
      <c r="F270" s="27">
        <f t="shared" si="40"/>
        <v>0</v>
      </c>
      <c r="G270" s="27">
        <f t="shared" si="41"/>
        <v>0</v>
      </c>
      <c r="H270" s="27">
        <f t="shared" si="42"/>
        <v>0</v>
      </c>
      <c r="I270" s="27">
        <f t="shared" si="43"/>
        <v>0</v>
      </c>
      <c r="J270">
        <f t="shared" si="44"/>
        <v>0</v>
      </c>
      <c r="K270">
        <f t="shared" si="45"/>
        <v>1</v>
      </c>
      <c r="L270">
        <f t="shared" si="47"/>
        <v>246</v>
      </c>
      <c r="M270">
        <f t="shared" si="46"/>
        <v>0</v>
      </c>
    </row>
    <row r="271" spans="1:13" x14ac:dyDescent="0.25">
      <c r="A271">
        <v>246</v>
      </c>
      <c r="B271">
        <f t="shared" si="38"/>
        <v>0.99830154493389289</v>
      </c>
      <c r="C271">
        <f t="shared" si="36"/>
        <v>247.57878314360545</v>
      </c>
      <c r="D271">
        <f t="shared" si="37"/>
        <v>247</v>
      </c>
      <c r="E271">
        <f t="shared" si="39"/>
        <v>0</v>
      </c>
      <c r="F271" s="27">
        <f t="shared" si="40"/>
        <v>0</v>
      </c>
      <c r="G271" s="27">
        <f t="shared" si="41"/>
        <v>0</v>
      </c>
      <c r="H271" s="27">
        <f t="shared" si="42"/>
        <v>0</v>
      </c>
      <c r="I271" s="27">
        <f t="shared" si="43"/>
        <v>0</v>
      </c>
      <c r="J271">
        <f t="shared" si="44"/>
        <v>0</v>
      </c>
      <c r="K271">
        <f t="shared" si="45"/>
        <v>0</v>
      </c>
      <c r="L271">
        <f t="shared" si="47"/>
        <v>247</v>
      </c>
      <c r="M271">
        <f t="shared" si="46"/>
        <v>0</v>
      </c>
    </row>
    <row r="272" spans="1:13" x14ac:dyDescent="0.25">
      <c r="A272">
        <v>247</v>
      </c>
      <c r="B272">
        <f t="shared" si="38"/>
        <v>0.99864021818026527</v>
      </c>
      <c r="C272">
        <f t="shared" si="36"/>
        <v>247.66277410870578</v>
      </c>
      <c r="D272">
        <f t="shared" si="37"/>
        <v>247</v>
      </c>
      <c r="E272">
        <f t="shared" si="39"/>
        <v>0</v>
      </c>
      <c r="F272" s="27">
        <f t="shared" si="40"/>
        <v>0</v>
      </c>
      <c r="G272" s="27">
        <f t="shared" si="41"/>
        <v>0</v>
      </c>
      <c r="H272" s="27">
        <f t="shared" si="42"/>
        <v>0</v>
      </c>
      <c r="I272" s="27">
        <f t="shared" si="43"/>
        <v>0</v>
      </c>
      <c r="J272">
        <f t="shared" si="44"/>
        <v>0</v>
      </c>
      <c r="K272">
        <f t="shared" si="45"/>
        <v>0</v>
      </c>
      <c r="L272">
        <f t="shared" si="47"/>
        <v>247</v>
      </c>
      <c r="M272">
        <f t="shared" si="46"/>
        <v>0</v>
      </c>
    </row>
    <row r="273" spans="1:13" x14ac:dyDescent="0.25">
      <c r="A273">
        <v>248</v>
      </c>
      <c r="B273">
        <f t="shared" si="38"/>
        <v>0.99894129318685687</v>
      </c>
      <c r="C273">
        <f t="shared" si="36"/>
        <v>247.73744071034051</v>
      </c>
      <c r="D273">
        <f t="shared" si="37"/>
        <v>247</v>
      </c>
      <c r="E273">
        <f t="shared" si="39"/>
        <v>0</v>
      </c>
      <c r="F273" s="27">
        <f t="shared" si="40"/>
        <v>0</v>
      </c>
      <c r="G273" s="27">
        <f t="shared" si="41"/>
        <v>0</v>
      </c>
      <c r="H273" s="27">
        <f t="shared" si="42"/>
        <v>0</v>
      </c>
      <c r="I273" s="27">
        <f t="shared" si="43"/>
        <v>0</v>
      </c>
      <c r="J273">
        <f t="shared" si="44"/>
        <v>0</v>
      </c>
      <c r="K273">
        <f t="shared" si="45"/>
        <v>0</v>
      </c>
      <c r="L273">
        <f t="shared" si="47"/>
        <v>247</v>
      </c>
      <c r="M273">
        <f t="shared" si="46"/>
        <v>0</v>
      </c>
    </row>
    <row r="274" spans="1:13" x14ac:dyDescent="0.25">
      <c r="A274">
        <v>249</v>
      </c>
      <c r="B274">
        <f t="shared" si="38"/>
        <v>0.99920475861836389</v>
      </c>
      <c r="C274">
        <f t="shared" si="36"/>
        <v>247.80278013735423</v>
      </c>
      <c r="D274">
        <f t="shared" si="37"/>
        <v>247</v>
      </c>
      <c r="E274">
        <f t="shared" si="39"/>
        <v>0</v>
      </c>
      <c r="F274" s="27">
        <f t="shared" si="40"/>
        <v>0</v>
      </c>
      <c r="G274" s="27">
        <f t="shared" si="41"/>
        <v>0</v>
      </c>
      <c r="H274" s="27">
        <f t="shared" si="42"/>
        <v>0</v>
      </c>
      <c r="I274" s="27">
        <f t="shared" si="43"/>
        <v>0</v>
      </c>
      <c r="J274">
        <f t="shared" si="44"/>
        <v>0</v>
      </c>
      <c r="K274">
        <f t="shared" si="45"/>
        <v>0</v>
      </c>
      <c r="L274">
        <f t="shared" si="47"/>
        <v>247</v>
      </c>
      <c r="M274">
        <f t="shared" si="46"/>
        <v>0</v>
      </c>
    </row>
    <row r="275" spans="1:13" x14ac:dyDescent="0.25">
      <c r="A275">
        <v>250</v>
      </c>
      <c r="B275">
        <f t="shared" si="38"/>
        <v>0.99943060455546173</v>
      </c>
      <c r="C275">
        <f t="shared" si="36"/>
        <v>247.85878992975452</v>
      </c>
      <c r="D275">
        <f t="shared" si="37"/>
        <v>247</v>
      </c>
      <c r="E275">
        <f t="shared" si="39"/>
        <v>0</v>
      </c>
      <c r="F275" s="27">
        <f t="shared" si="40"/>
        <v>0</v>
      </c>
      <c r="G275" s="27">
        <f t="shared" si="41"/>
        <v>0</v>
      </c>
      <c r="H275" s="27">
        <f t="shared" si="42"/>
        <v>0</v>
      </c>
      <c r="I275" s="27">
        <f t="shared" si="43"/>
        <v>0</v>
      </c>
      <c r="J275">
        <f t="shared" si="44"/>
        <v>0</v>
      </c>
      <c r="K275">
        <f t="shared" si="45"/>
        <v>0</v>
      </c>
      <c r="L275">
        <f t="shared" si="47"/>
        <v>247</v>
      </c>
      <c r="M275">
        <f t="shared" si="46"/>
        <v>0</v>
      </c>
    </row>
    <row r="276" spans="1:13" x14ac:dyDescent="0.25">
      <c r="A276">
        <v>251</v>
      </c>
      <c r="B276">
        <f t="shared" si="38"/>
        <v>0.99961882249517864</v>
      </c>
      <c r="C276">
        <f t="shared" si="36"/>
        <v>247.9054679788043</v>
      </c>
      <c r="D276">
        <f t="shared" si="37"/>
        <v>247</v>
      </c>
      <c r="E276">
        <f t="shared" si="39"/>
        <v>0</v>
      </c>
      <c r="F276" s="27">
        <f t="shared" si="40"/>
        <v>0</v>
      </c>
      <c r="G276" s="27">
        <f t="shared" si="41"/>
        <v>0</v>
      </c>
      <c r="H276" s="27">
        <f t="shared" si="42"/>
        <v>0</v>
      </c>
      <c r="I276" s="27">
        <f t="shared" si="43"/>
        <v>0</v>
      </c>
      <c r="J276">
        <f t="shared" si="44"/>
        <v>0</v>
      </c>
      <c r="K276">
        <f t="shared" si="45"/>
        <v>0</v>
      </c>
      <c r="L276">
        <f t="shared" si="47"/>
        <v>247</v>
      </c>
      <c r="M276">
        <f t="shared" si="46"/>
        <v>0</v>
      </c>
    </row>
    <row r="277" spans="1:13" x14ac:dyDescent="0.25">
      <c r="A277">
        <v>252</v>
      </c>
      <c r="B277">
        <f t="shared" si="38"/>
        <v>0.99976940535121528</v>
      </c>
      <c r="C277">
        <f t="shared" si="36"/>
        <v>247.94281252710138</v>
      </c>
      <c r="D277">
        <f t="shared" si="37"/>
        <v>247</v>
      </c>
      <c r="E277">
        <f t="shared" si="39"/>
        <v>0</v>
      </c>
      <c r="F277" s="27">
        <f t="shared" si="40"/>
        <v>0</v>
      </c>
      <c r="G277" s="27">
        <f t="shared" si="41"/>
        <v>0</v>
      </c>
      <c r="H277" s="27">
        <f t="shared" si="42"/>
        <v>0</v>
      </c>
      <c r="I277" s="27">
        <f t="shared" si="43"/>
        <v>0</v>
      </c>
      <c r="J277">
        <f t="shared" si="44"/>
        <v>0</v>
      </c>
      <c r="K277">
        <f t="shared" si="45"/>
        <v>0</v>
      </c>
      <c r="L277">
        <f t="shared" si="47"/>
        <v>247</v>
      </c>
      <c r="M277">
        <f t="shared" si="46"/>
        <v>0</v>
      </c>
    </row>
    <row r="278" spans="1:13" x14ac:dyDescent="0.25">
      <c r="A278">
        <v>253</v>
      </c>
      <c r="B278">
        <f t="shared" si="38"/>
        <v>0.99988234745421256</v>
      </c>
      <c r="C278">
        <f t="shared" si="36"/>
        <v>247.9708221686447</v>
      </c>
      <c r="D278">
        <f t="shared" si="37"/>
        <v>247</v>
      </c>
      <c r="E278">
        <f t="shared" si="39"/>
        <v>0</v>
      </c>
      <c r="F278" s="27">
        <f t="shared" si="40"/>
        <v>0</v>
      </c>
      <c r="G278" s="27">
        <f t="shared" si="41"/>
        <v>0</v>
      </c>
      <c r="H278" s="27">
        <f t="shared" si="42"/>
        <v>0</v>
      </c>
      <c r="I278" s="27">
        <f t="shared" si="43"/>
        <v>0</v>
      </c>
      <c r="J278">
        <f t="shared" si="44"/>
        <v>0</v>
      </c>
      <c r="K278">
        <f t="shared" si="45"/>
        <v>0</v>
      </c>
      <c r="L278">
        <f t="shared" si="47"/>
        <v>247</v>
      </c>
      <c r="M278">
        <f t="shared" si="46"/>
        <v>0</v>
      </c>
    </row>
    <row r="279" spans="1:13" x14ac:dyDescent="0.25">
      <c r="A279">
        <v>254</v>
      </c>
      <c r="B279">
        <f t="shared" si="38"/>
        <v>0.9999576445519639</v>
      </c>
      <c r="C279">
        <f t="shared" si="36"/>
        <v>247.98949584888706</v>
      </c>
      <c r="D279">
        <f t="shared" si="37"/>
        <v>247</v>
      </c>
      <c r="E279">
        <f t="shared" si="39"/>
        <v>0</v>
      </c>
      <c r="F279" s="27">
        <f t="shared" si="40"/>
        <v>0</v>
      </c>
      <c r="G279" s="27">
        <f t="shared" si="41"/>
        <v>0</v>
      </c>
      <c r="H279" s="27">
        <f t="shared" si="42"/>
        <v>0</v>
      </c>
      <c r="I279" s="27">
        <f t="shared" si="43"/>
        <v>0</v>
      </c>
      <c r="J279">
        <f t="shared" si="44"/>
        <v>0</v>
      </c>
      <c r="K279">
        <f t="shared" si="45"/>
        <v>0</v>
      </c>
      <c r="L279">
        <f t="shared" si="47"/>
        <v>247</v>
      </c>
      <c r="M279">
        <f t="shared" si="46"/>
        <v>0</v>
      </c>
    </row>
    <row r="280" spans="1:13" x14ac:dyDescent="0.25">
      <c r="A280">
        <v>255</v>
      </c>
      <c r="B280">
        <f t="shared" si="38"/>
        <v>0.99999529380957619</v>
      </c>
      <c r="C280">
        <f t="shared" si="36"/>
        <v>247.9988328647749</v>
      </c>
      <c r="D280">
        <f t="shared" si="37"/>
        <v>247</v>
      </c>
      <c r="E280">
        <f t="shared" si="39"/>
        <v>0</v>
      </c>
      <c r="F280" s="27">
        <f t="shared" si="40"/>
        <v>0</v>
      </c>
      <c r="G280" s="27">
        <f t="shared" si="41"/>
        <v>0</v>
      </c>
      <c r="H280" s="27">
        <f t="shared" si="42"/>
        <v>0</v>
      </c>
      <c r="I280" s="27">
        <f t="shared" si="43"/>
        <v>0</v>
      </c>
      <c r="J280">
        <f t="shared" si="44"/>
        <v>0</v>
      </c>
      <c r="K280">
        <f t="shared" si="45"/>
        <v>0</v>
      </c>
      <c r="L280">
        <f t="shared" si="47"/>
        <v>247</v>
      </c>
      <c r="M280">
        <f t="shared" si="46"/>
        <v>0</v>
      </c>
    </row>
    <row r="281" spans="1:13" x14ac:dyDescent="0.25">
      <c r="A281" s="27">
        <v>256</v>
      </c>
      <c r="B281" s="27">
        <f t="shared" si="38"/>
        <v>0.99999529380957619</v>
      </c>
      <c r="C281" s="27">
        <f>B281*$C$10</f>
        <v>247.9988328647749</v>
      </c>
      <c r="D281" s="27">
        <f>ROUND(C281+$C$12,0)</f>
        <v>247</v>
      </c>
      <c r="E281" s="29" t="s">
        <v>73</v>
      </c>
      <c r="L281">
        <f>INDEX(L$25:L$280,512-A281)</f>
        <v>247</v>
      </c>
      <c r="M281">
        <f t="shared" si="46"/>
        <v>0</v>
      </c>
    </row>
    <row r="282" spans="1:13" x14ac:dyDescent="0.25">
      <c r="A282" s="27">
        <v>257</v>
      </c>
      <c r="L282">
        <f t="shared" ref="L282:L345" si="48">INDEX(L$25:L$280,512-A282)</f>
        <v>247</v>
      </c>
    </row>
    <row r="283" spans="1:13" x14ac:dyDescent="0.25">
      <c r="A283" s="27">
        <v>258</v>
      </c>
      <c r="L283">
        <f t="shared" si="48"/>
        <v>247</v>
      </c>
    </row>
    <row r="284" spans="1:13" x14ac:dyDescent="0.25">
      <c r="A284" s="27">
        <v>259</v>
      </c>
      <c r="L284">
        <f t="shared" si="48"/>
        <v>247</v>
      </c>
    </row>
    <row r="285" spans="1:13" x14ac:dyDescent="0.25">
      <c r="A285" s="27">
        <v>260</v>
      </c>
      <c r="L285">
        <f t="shared" si="48"/>
        <v>247</v>
      </c>
    </row>
    <row r="286" spans="1:13" x14ac:dyDescent="0.25">
      <c r="A286" s="27">
        <v>261</v>
      </c>
      <c r="L286">
        <f t="shared" si="48"/>
        <v>247</v>
      </c>
    </row>
    <row r="287" spans="1:13" x14ac:dyDescent="0.25">
      <c r="A287" s="27">
        <v>262</v>
      </c>
      <c r="L287">
        <f t="shared" si="48"/>
        <v>247</v>
      </c>
    </row>
    <row r="288" spans="1:13" x14ac:dyDescent="0.25">
      <c r="A288" s="27">
        <v>263</v>
      </c>
      <c r="L288">
        <f t="shared" si="48"/>
        <v>247</v>
      </c>
    </row>
    <row r="289" spans="1:12" x14ac:dyDescent="0.25">
      <c r="A289" s="27">
        <v>264</v>
      </c>
      <c r="L289">
        <f t="shared" si="48"/>
        <v>247</v>
      </c>
    </row>
    <row r="290" spans="1:12" x14ac:dyDescent="0.25">
      <c r="A290" s="27">
        <v>265</v>
      </c>
      <c r="L290">
        <f t="shared" si="48"/>
        <v>247</v>
      </c>
    </row>
    <row r="291" spans="1:12" x14ac:dyDescent="0.25">
      <c r="A291" s="27">
        <v>266</v>
      </c>
      <c r="L291">
        <f t="shared" si="48"/>
        <v>246</v>
      </c>
    </row>
    <row r="292" spans="1:12" x14ac:dyDescent="0.25">
      <c r="A292" s="27">
        <v>267</v>
      </c>
      <c r="L292">
        <f t="shared" si="48"/>
        <v>246</v>
      </c>
    </row>
    <row r="293" spans="1:12" x14ac:dyDescent="0.25">
      <c r="A293" s="27">
        <v>268</v>
      </c>
      <c r="L293">
        <f t="shared" si="48"/>
        <v>246</v>
      </c>
    </row>
    <row r="294" spans="1:12" x14ac:dyDescent="0.25">
      <c r="A294" s="27">
        <v>269</v>
      </c>
      <c r="L294">
        <f t="shared" si="48"/>
        <v>246</v>
      </c>
    </row>
    <row r="295" spans="1:12" x14ac:dyDescent="0.25">
      <c r="A295" s="27">
        <v>270</v>
      </c>
      <c r="L295">
        <f t="shared" si="48"/>
        <v>246</v>
      </c>
    </row>
    <row r="296" spans="1:12" x14ac:dyDescent="0.25">
      <c r="A296" s="27">
        <v>271</v>
      </c>
      <c r="L296">
        <f t="shared" si="48"/>
        <v>246</v>
      </c>
    </row>
    <row r="297" spans="1:12" x14ac:dyDescent="0.25">
      <c r="A297" s="27">
        <v>272</v>
      </c>
      <c r="L297">
        <f t="shared" si="48"/>
        <v>246</v>
      </c>
    </row>
    <row r="298" spans="1:12" x14ac:dyDescent="0.25">
      <c r="A298" s="27">
        <v>273</v>
      </c>
      <c r="L298">
        <f t="shared" si="48"/>
        <v>246</v>
      </c>
    </row>
    <row r="299" spans="1:12" x14ac:dyDescent="0.25">
      <c r="A299" s="27">
        <v>274</v>
      </c>
      <c r="L299">
        <f t="shared" si="48"/>
        <v>245</v>
      </c>
    </row>
    <row r="300" spans="1:12" x14ac:dyDescent="0.25">
      <c r="A300" s="27">
        <v>275</v>
      </c>
      <c r="L300">
        <f t="shared" si="48"/>
        <v>245</v>
      </c>
    </row>
    <row r="301" spans="1:12" x14ac:dyDescent="0.25">
      <c r="A301" s="27">
        <v>276</v>
      </c>
      <c r="L301">
        <f t="shared" si="48"/>
        <v>245</v>
      </c>
    </row>
    <row r="302" spans="1:12" x14ac:dyDescent="0.25">
      <c r="A302" s="27">
        <v>277</v>
      </c>
      <c r="L302">
        <f t="shared" si="48"/>
        <v>245</v>
      </c>
    </row>
    <row r="303" spans="1:12" x14ac:dyDescent="0.25">
      <c r="A303" s="27">
        <v>278</v>
      </c>
      <c r="L303">
        <f t="shared" si="48"/>
        <v>245</v>
      </c>
    </row>
    <row r="304" spans="1:12" x14ac:dyDescent="0.25">
      <c r="A304" s="27">
        <v>279</v>
      </c>
      <c r="L304">
        <f t="shared" si="48"/>
        <v>244</v>
      </c>
    </row>
    <row r="305" spans="1:12" x14ac:dyDescent="0.25">
      <c r="A305" s="27">
        <v>280</v>
      </c>
      <c r="L305">
        <f t="shared" si="48"/>
        <v>244</v>
      </c>
    </row>
    <row r="306" spans="1:12" x14ac:dyDescent="0.25">
      <c r="A306" s="27">
        <v>281</v>
      </c>
      <c r="L306">
        <f t="shared" si="48"/>
        <v>244</v>
      </c>
    </row>
    <row r="307" spans="1:12" x14ac:dyDescent="0.25">
      <c r="A307" s="27">
        <v>282</v>
      </c>
      <c r="L307">
        <f t="shared" si="48"/>
        <v>244</v>
      </c>
    </row>
    <row r="308" spans="1:12" x14ac:dyDescent="0.25">
      <c r="A308" s="27">
        <v>283</v>
      </c>
      <c r="L308">
        <f t="shared" si="48"/>
        <v>243</v>
      </c>
    </row>
    <row r="309" spans="1:12" x14ac:dyDescent="0.25">
      <c r="A309" s="27">
        <v>284</v>
      </c>
      <c r="L309">
        <f t="shared" si="48"/>
        <v>243</v>
      </c>
    </row>
    <row r="310" spans="1:12" x14ac:dyDescent="0.25">
      <c r="A310" s="27">
        <v>285</v>
      </c>
      <c r="L310">
        <f t="shared" si="48"/>
        <v>243</v>
      </c>
    </row>
    <row r="311" spans="1:12" x14ac:dyDescent="0.25">
      <c r="A311" s="27">
        <v>286</v>
      </c>
      <c r="L311">
        <f t="shared" si="48"/>
        <v>243</v>
      </c>
    </row>
    <row r="312" spans="1:12" x14ac:dyDescent="0.25">
      <c r="A312" s="27">
        <v>287</v>
      </c>
      <c r="L312">
        <f t="shared" si="48"/>
        <v>242</v>
      </c>
    </row>
    <row r="313" spans="1:12" x14ac:dyDescent="0.25">
      <c r="A313" s="27">
        <v>288</v>
      </c>
      <c r="L313">
        <f t="shared" si="48"/>
        <v>242</v>
      </c>
    </row>
    <row r="314" spans="1:12" x14ac:dyDescent="0.25">
      <c r="A314" s="27">
        <v>289</v>
      </c>
      <c r="L314">
        <f t="shared" si="48"/>
        <v>242</v>
      </c>
    </row>
    <row r="315" spans="1:12" x14ac:dyDescent="0.25">
      <c r="A315" s="27">
        <v>290</v>
      </c>
      <c r="L315">
        <f t="shared" si="48"/>
        <v>241</v>
      </c>
    </row>
    <row r="316" spans="1:12" x14ac:dyDescent="0.25">
      <c r="A316" s="27">
        <v>291</v>
      </c>
      <c r="L316">
        <f t="shared" si="48"/>
        <v>241</v>
      </c>
    </row>
    <row r="317" spans="1:12" x14ac:dyDescent="0.25">
      <c r="A317" s="27">
        <v>292</v>
      </c>
      <c r="L317">
        <f t="shared" si="48"/>
        <v>241</v>
      </c>
    </row>
    <row r="318" spans="1:12" x14ac:dyDescent="0.25">
      <c r="A318" s="27">
        <v>293</v>
      </c>
      <c r="L318">
        <f t="shared" si="48"/>
        <v>240</v>
      </c>
    </row>
    <row r="319" spans="1:12" x14ac:dyDescent="0.25">
      <c r="A319" s="27">
        <v>294</v>
      </c>
      <c r="L319">
        <f t="shared" si="48"/>
        <v>240</v>
      </c>
    </row>
    <row r="320" spans="1:12" x14ac:dyDescent="0.25">
      <c r="A320" s="27">
        <v>295</v>
      </c>
      <c r="L320">
        <f t="shared" si="48"/>
        <v>240</v>
      </c>
    </row>
    <row r="321" spans="1:12" x14ac:dyDescent="0.25">
      <c r="A321" s="27">
        <v>296</v>
      </c>
      <c r="L321">
        <f t="shared" si="48"/>
        <v>239</v>
      </c>
    </row>
    <row r="322" spans="1:12" x14ac:dyDescent="0.25">
      <c r="A322" s="27">
        <v>297</v>
      </c>
      <c r="L322">
        <f t="shared" si="48"/>
        <v>239</v>
      </c>
    </row>
    <row r="323" spans="1:12" x14ac:dyDescent="0.25">
      <c r="A323" s="27">
        <v>298</v>
      </c>
      <c r="L323">
        <f t="shared" si="48"/>
        <v>239</v>
      </c>
    </row>
    <row r="324" spans="1:12" x14ac:dyDescent="0.25">
      <c r="A324" s="27">
        <v>299</v>
      </c>
      <c r="L324">
        <f t="shared" si="48"/>
        <v>238</v>
      </c>
    </row>
    <row r="325" spans="1:12" x14ac:dyDescent="0.25">
      <c r="A325" s="27">
        <v>300</v>
      </c>
      <c r="L325">
        <f t="shared" si="48"/>
        <v>238</v>
      </c>
    </row>
    <row r="326" spans="1:12" x14ac:dyDescent="0.25">
      <c r="A326" s="27">
        <v>301</v>
      </c>
      <c r="L326">
        <f t="shared" si="48"/>
        <v>237</v>
      </c>
    </row>
    <row r="327" spans="1:12" x14ac:dyDescent="0.25">
      <c r="A327" s="27">
        <v>302</v>
      </c>
      <c r="L327">
        <f t="shared" si="48"/>
        <v>237</v>
      </c>
    </row>
    <row r="328" spans="1:12" x14ac:dyDescent="0.25">
      <c r="A328" s="27">
        <v>303</v>
      </c>
      <c r="L328">
        <f t="shared" si="48"/>
        <v>237</v>
      </c>
    </row>
    <row r="329" spans="1:12" x14ac:dyDescent="0.25">
      <c r="A329" s="27">
        <v>304</v>
      </c>
      <c r="L329">
        <f t="shared" si="48"/>
        <v>236</v>
      </c>
    </row>
    <row r="330" spans="1:12" x14ac:dyDescent="0.25">
      <c r="A330" s="27">
        <v>305</v>
      </c>
      <c r="L330">
        <f t="shared" si="48"/>
        <v>236</v>
      </c>
    </row>
    <row r="331" spans="1:12" x14ac:dyDescent="0.25">
      <c r="A331" s="27">
        <v>306</v>
      </c>
      <c r="L331">
        <f t="shared" si="48"/>
        <v>235</v>
      </c>
    </row>
    <row r="332" spans="1:12" x14ac:dyDescent="0.25">
      <c r="A332" s="27">
        <v>307</v>
      </c>
      <c r="L332">
        <f t="shared" si="48"/>
        <v>235</v>
      </c>
    </row>
    <row r="333" spans="1:12" x14ac:dyDescent="0.25">
      <c r="A333" s="27">
        <v>308</v>
      </c>
      <c r="L333">
        <f t="shared" si="48"/>
        <v>234</v>
      </c>
    </row>
    <row r="334" spans="1:12" x14ac:dyDescent="0.25">
      <c r="A334" s="27">
        <v>309</v>
      </c>
      <c r="L334">
        <f t="shared" si="48"/>
        <v>234</v>
      </c>
    </row>
    <row r="335" spans="1:12" x14ac:dyDescent="0.25">
      <c r="A335" s="27">
        <v>310</v>
      </c>
      <c r="L335">
        <f t="shared" si="48"/>
        <v>233</v>
      </c>
    </row>
    <row r="336" spans="1:12" x14ac:dyDescent="0.25">
      <c r="A336" s="27">
        <v>311</v>
      </c>
      <c r="L336">
        <f t="shared" si="48"/>
        <v>233</v>
      </c>
    </row>
    <row r="337" spans="1:12" x14ac:dyDescent="0.25">
      <c r="A337" s="27">
        <v>312</v>
      </c>
      <c r="L337">
        <f t="shared" si="48"/>
        <v>232</v>
      </c>
    </row>
    <row r="338" spans="1:12" x14ac:dyDescent="0.25">
      <c r="A338" s="27">
        <v>313</v>
      </c>
      <c r="L338">
        <f t="shared" si="48"/>
        <v>232</v>
      </c>
    </row>
    <row r="339" spans="1:12" x14ac:dyDescent="0.25">
      <c r="A339" s="27">
        <v>314</v>
      </c>
      <c r="L339">
        <f t="shared" si="48"/>
        <v>231</v>
      </c>
    </row>
    <row r="340" spans="1:12" x14ac:dyDescent="0.25">
      <c r="A340" s="27">
        <v>315</v>
      </c>
      <c r="L340">
        <f t="shared" si="48"/>
        <v>231</v>
      </c>
    </row>
    <row r="341" spans="1:12" x14ac:dyDescent="0.25">
      <c r="A341" s="27">
        <v>316</v>
      </c>
      <c r="L341">
        <f t="shared" si="48"/>
        <v>230</v>
      </c>
    </row>
    <row r="342" spans="1:12" x14ac:dyDescent="0.25">
      <c r="A342" s="27">
        <v>317</v>
      </c>
      <c r="L342">
        <f t="shared" si="48"/>
        <v>230</v>
      </c>
    </row>
    <row r="343" spans="1:12" x14ac:dyDescent="0.25">
      <c r="A343" s="27">
        <v>318</v>
      </c>
      <c r="L343">
        <f t="shared" si="48"/>
        <v>229</v>
      </c>
    </row>
    <row r="344" spans="1:12" x14ac:dyDescent="0.25">
      <c r="A344" s="27">
        <v>319</v>
      </c>
      <c r="L344">
        <f t="shared" si="48"/>
        <v>228</v>
      </c>
    </row>
    <row r="345" spans="1:12" x14ac:dyDescent="0.25">
      <c r="A345" s="27">
        <v>320</v>
      </c>
      <c r="L345">
        <f t="shared" si="48"/>
        <v>228</v>
      </c>
    </row>
    <row r="346" spans="1:12" x14ac:dyDescent="0.25">
      <c r="A346" s="27">
        <v>321</v>
      </c>
      <c r="L346">
        <f t="shared" ref="L346:L409" si="49">INDEX(L$25:L$280,512-A346)</f>
        <v>227</v>
      </c>
    </row>
    <row r="347" spans="1:12" x14ac:dyDescent="0.25">
      <c r="A347" s="27">
        <v>322</v>
      </c>
      <c r="L347">
        <f t="shared" si="49"/>
        <v>227</v>
      </c>
    </row>
    <row r="348" spans="1:12" x14ac:dyDescent="0.25">
      <c r="A348" s="27">
        <v>323</v>
      </c>
      <c r="L348">
        <f t="shared" si="49"/>
        <v>226</v>
      </c>
    </row>
    <row r="349" spans="1:12" x14ac:dyDescent="0.25">
      <c r="A349" s="27">
        <v>324</v>
      </c>
      <c r="L349">
        <f t="shared" si="49"/>
        <v>225</v>
      </c>
    </row>
    <row r="350" spans="1:12" x14ac:dyDescent="0.25">
      <c r="A350" s="27">
        <v>325</v>
      </c>
      <c r="L350">
        <f t="shared" si="49"/>
        <v>225</v>
      </c>
    </row>
    <row r="351" spans="1:12" x14ac:dyDescent="0.25">
      <c r="A351" s="27">
        <v>326</v>
      </c>
      <c r="L351">
        <f t="shared" si="49"/>
        <v>224</v>
      </c>
    </row>
    <row r="352" spans="1:12" x14ac:dyDescent="0.25">
      <c r="A352" s="27">
        <v>327</v>
      </c>
      <c r="L352">
        <f t="shared" si="49"/>
        <v>224</v>
      </c>
    </row>
    <row r="353" spans="1:12" x14ac:dyDescent="0.25">
      <c r="A353" s="27">
        <v>328</v>
      </c>
      <c r="L353">
        <f t="shared" si="49"/>
        <v>223</v>
      </c>
    </row>
    <row r="354" spans="1:12" x14ac:dyDescent="0.25">
      <c r="A354" s="27">
        <v>329</v>
      </c>
      <c r="L354">
        <f t="shared" si="49"/>
        <v>222</v>
      </c>
    </row>
    <row r="355" spans="1:12" x14ac:dyDescent="0.25">
      <c r="A355" s="27">
        <v>330</v>
      </c>
      <c r="L355">
        <f t="shared" si="49"/>
        <v>222</v>
      </c>
    </row>
    <row r="356" spans="1:12" x14ac:dyDescent="0.25">
      <c r="A356" s="27">
        <v>331</v>
      </c>
      <c r="L356">
        <f t="shared" si="49"/>
        <v>221</v>
      </c>
    </row>
    <row r="357" spans="1:12" x14ac:dyDescent="0.25">
      <c r="A357" s="27">
        <v>332</v>
      </c>
      <c r="L357">
        <f t="shared" si="49"/>
        <v>220</v>
      </c>
    </row>
    <row r="358" spans="1:12" x14ac:dyDescent="0.25">
      <c r="A358" s="27">
        <v>333</v>
      </c>
      <c r="L358">
        <f t="shared" si="49"/>
        <v>219</v>
      </c>
    </row>
    <row r="359" spans="1:12" x14ac:dyDescent="0.25">
      <c r="A359" s="27">
        <v>334</v>
      </c>
      <c r="L359">
        <f t="shared" si="49"/>
        <v>219</v>
      </c>
    </row>
    <row r="360" spans="1:12" x14ac:dyDescent="0.25">
      <c r="A360" s="27">
        <v>335</v>
      </c>
      <c r="L360">
        <f t="shared" si="49"/>
        <v>218</v>
      </c>
    </row>
    <row r="361" spans="1:12" x14ac:dyDescent="0.25">
      <c r="A361" s="27">
        <v>336</v>
      </c>
      <c r="L361">
        <f t="shared" si="49"/>
        <v>217</v>
      </c>
    </row>
    <row r="362" spans="1:12" x14ac:dyDescent="0.25">
      <c r="A362" s="27">
        <v>337</v>
      </c>
      <c r="L362">
        <f t="shared" si="49"/>
        <v>217</v>
      </c>
    </row>
    <row r="363" spans="1:12" x14ac:dyDescent="0.25">
      <c r="A363" s="27">
        <v>338</v>
      </c>
      <c r="L363">
        <f t="shared" si="49"/>
        <v>216</v>
      </c>
    </row>
    <row r="364" spans="1:12" x14ac:dyDescent="0.25">
      <c r="A364" s="27">
        <v>339</v>
      </c>
      <c r="L364">
        <f t="shared" si="49"/>
        <v>215</v>
      </c>
    </row>
    <row r="365" spans="1:12" x14ac:dyDescent="0.25">
      <c r="A365" s="27">
        <v>340</v>
      </c>
      <c r="L365">
        <f t="shared" si="49"/>
        <v>214</v>
      </c>
    </row>
    <row r="366" spans="1:12" x14ac:dyDescent="0.25">
      <c r="A366" s="27">
        <v>341</v>
      </c>
      <c r="L366">
        <f t="shared" si="49"/>
        <v>214</v>
      </c>
    </row>
    <row r="367" spans="1:12" x14ac:dyDescent="0.25">
      <c r="A367" s="27">
        <v>342</v>
      </c>
      <c r="L367">
        <f t="shared" si="49"/>
        <v>213</v>
      </c>
    </row>
    <row r="368" spans="1:12" x14ac:dyDescent="0.25">
      <c r="A368" s="27">
        <v>343</v>
      </c>
      <c r="L368">
        <f t="shared" si="49"/>
        <v>212</v>
      </c>
    </row>
    <row r="369" spans="1:12" x14ac:dyDescent="0.25">
      <c r="A369" s="27">
        <v>344</v>
      </c>
      <c r="L369">
        <f t="shared" si="49"/>
        <v>211</v>
      </c>
    </row>
    <row r="370" spans="1:12" x14ac:dyDescent="0.25">
      <c r="A370" s="27">
        <v>345</v>
      </c>
      <c r="L370">
        <f t="shared" si="49"/>
        <v>211</v>
      </c>
    </row>
    <row r="371" spans="1:12" x14ac:dyDescent="0.25">
      <c r="A371" s="27">
        <v>346</v>
      </c>
      <c r="L371">
        <f t="shared" si="49"/>
        <v>210</v>
      </c>
    </row>
    <row r="372" spans="1:12" x14ac:dyDescent="0.25">
      <c r="A372" s="27">
        <v>347</v>
      </c>
      <c r="L372">
        <f t="shared" si="49"/>
        <v>209</v>
      </c>
    </row>
    <row r="373" spans="1:12" x14ac:dyDescent="0.25">
      <c r="A373" s="27">
        <v>348</v>
      </c>
      <c r="L373">
        <f t="shared" si="49"/>
        <v>208</v>
      </c>
    </row>
    <row r="374" spans="1:12" x14ac:dyDescent="0.25">
      <c r="A374" s="27">
        <v>349</v>
      </c>
      <c r="L374">
        <f t="shared" si="49"/>
        <v>207</v>
      </c>
    </row>
    <row r="375" spans="1:12" x14ac:dyDescent="0.25">
      <c r="A375" s="27">
        <v>350</v>
      </c>
      <c r="L375">
        <f t="shared" si="49"/>
        <v>206</v>
      </c>
    </row>
    <row r="376" spans="1:12" x14ac:dyDescent="0.25">
      <c r="A376" s="27">
        <v>351</v>
      </c>
      <c r="L376">
        <f t="shared" si="49"/>
        <v>206</v>
      </c>
    </row>
    <row r="377" spans="1:12" x14ac:dyDescent="0.25">
      <c r="A377" s="27">
        <v>352</v>
      </c>
      <c r="L377">
        <f t="shared" si="49"/>
        <v>205</v>
      </c>
    </row>
    <row r="378" spans="1:12" x14ac:dyDescent="0.25">
      <c r="A378" s="27">
        <v>353</v>
      </c>
      <c r="L378">
        <f t="shared" si="49"/>
        <v>204</v>
      </c>
    </row>
    <row r="379" spans="1:12" x14ac:dyDescent="0.25">
      <c r="A379" s="27">
        <v>354</v>
      </c>
      <c r="L379">
        <f t="shared" si="49"/>
        <v>203</v>
      </c>
    </row>
    <row r="380" spans="1:12" x14ac:dyDescent="0.25">
      <c r="A380" s="27">
        <v>355</v>
      </c>
      <c r="L380">
        <f t="shared" si="49"/>
        <v>202</v>
      </c>
    </row>
    <row r="381" spans="1:12" x14ac:dyDescent="0.25">
      <c r="A381" s="27">
        <v>356</v>
      </c>
      <c r="L381">
        <f t="shared" si="49"/>
        <v>201</v>
      </c>
    </row>
    <row r="382" spans="1:12" x14ac:dyDescent="0.25">
      <c r="A382" s="27">
        <v>357</v>
      </c>
      <c r="L382">
        <f t="shared" si="49"/>
        <v>200</v>
      </c>
    </row>
    <row r="383" spans="1:12" x14ac:dyDescent="0.25">
      <c r="A383" s="27">
        <v>358</v>
      </c>
      <c r="L383">
        <f t="shared" si="49"/>
        <v>200</v>
      </c>
    </row>
    <row r="384" spans="1:12" x14ac:dyDescent="0.25">
      <c r="A384" s="27">
        <v>359</v>
      </c>
      <c r="L384">
        <f t="shared" si="49"/>
        <v>199</v>
      </c>
    </row>
    <row r="385" spans="1:12" x14ac:dyDescent="0.25">
      <c r="A385" s="27">
        <v>360</v>
      </c>
      <c r="L385">
        <f t="shared" si="49"/>
        <v>198</v>
      </c>
    </row>
    <row r="386" spans="1:12" x14ac:dyDescent="0.25">
      <c r="A386" s="27">
        <v>361</v>
      </c>
      <c r="L386">
        <f t="shared" si="49"/>
        <v>197</v>
      </c>
    </row>
    <row r="387" spans="1:12" x14ac:dyDescent="0.25">
      <c r="A387" s="27">
        <v>362</v>
      </c>
      <c r="L387">
        <f t="shared" si="49"/>
        <v>196</v>
      </c>
    </row>
    <row r="388" spans="1:12" x14ac:dyDescent="0.25">
      <c r="A388" s="27">
        <v>363</v>
      </c>
      <c r="L388">
        <f t="shared" si="49"/>
        <v>195</v>
      </c>
    </row>
    <row r="389" spans="1:12" x14ac:dyDescent="0.25">
      <c r="A389" s="27">
        <v>364</v>
      </c>
      <c r="L389">
        <f t="shared" si="49"/>
        <v>194</v>
      </c>
    </row>
    <row r="390" spans="1:12" x14ac:dyDescent="0.25">
      <c r="A390" s="27">
        <v>365</v>
      </c>
      <c r="L390">
        <f t="shared" si="49"/>
        <v>193</v>
      </c>
    </row>
    <row r="391" spans="1:12" x14ac:dyDescent="0.25">
      <c r="A391" s="27">
        <v>366</v>
      </c>
      <c r="L391">
        <f t="shared" si="49"/>
        <v>192</v>
      </c>
    </row>
    <row r="392" spans="1:12" x14ac:dyDescent="0.25">
      <c r="A392" s="27">
        <v>367</v>
      </c>
      <c r="L392">
        <f t="shared" si="49"/>
        <v>191</v>
      </c>
    </row>
    <row r="393" spans="1:12" x14ac:dyDescent="0.25">
      <c r="A393" s="27">
        <v>368</v>
      </c>
      <c r="L393">
        <f t="shared" si="49"/>
        <v>190</v>
      </c>
    </row>
    <row r="394" spans="1:12" x14ac:dyDescent="0.25">
      <c r="A394" s="27">
        <v>369</v>
      </c>
      <c r="L394">
        <f t="shared" si="49"/>
        <v>189</v>
      </c>
    </row>
    <row r="395" spans="1:12" x14ac:dyDescent="0.25">
      <c r="A395" s="27">
        <v>370</v>
      </c>
      <c r="L395">
        <f t="shared" si="49"/>
        <v>188</v>
      </c>
    </row>
    <row r="396" spans="1:12" x14ac:dyDescent="0.25">
      <c r="A396" s="27">
        <v>371</v>
      </c>
      <c r="L396">
        <f t="shared" si="49"/>
        <v>187</v>
      </c>
    </row>
    <row r="397" spans="1:12" x14ac:dyDescent="0.25">
      <c r="A397" s="27">
        <v>372</v>
      </c>
      <c r="L397">
        <f t="shared" si="49"/>
        <v>186</v>
      </c>
    </row>
    <row r="398" spans="1:12" x14ac:dyDescent="0.25">
      <c r="A398" s="27">
        <v>373</v>
      </c>
      <c r="L398">
        <f t="shared" si="49"/>
        <v>185</v>
      </c>
    </row>
    <row r="399" spans="1:12" x14ac:dyDescent="0.25">
      <c r="A399" s="27">
        <v>374</v>
      </c>
      <c r="L399">
        <f t="shared" si="49"/>
        <v>184</v>
      </c>
    </row>
    <row r="400" spans="1:12" x14ac:dyDescent="0.25">
      <c r="A400" s="27">
        <v>375</v>
      </c>
      <c r="L400">
        <f t="shared" si="49"/>
        <v>183</v>
      </c>
    </row>
    <row r="401" spans="1:12" x14ac:dyDescent="0.25">
      <c r="A401" s="27">
        <v>376</v>
      </c>
      <c r="L401">
        <f t="shared" si="49"/>
        <v>182</v>
      </c>
    </row>
    <row r="402" spans="1:12" x14ac:dyDescent="0.25">
      <c r="A402" s="27">
        <v>377</v>
      </c>
      <c r="L402">
        <f t="shared" si="49"/>
        <v>181</v>
      </c>
    </row>
    <row r="403" spans="1:12" x14ac:dyDescent="0.25">
      <c r="A403" s="27">
        <v>378</v>
      </c>
      <c r="L403">
        <f t="shared" si="49"/>
        <v>180</v>
      </c>
    </row>
    <row r="404" spans="1:12" x14ac:dyDescent="0.25">
      <c r="A404" s="27">
        <v>379</v>
      </c>
      <c r="L404">
        <f t="shared" si="49"/>
        <v>179</v>
      </c>
    </row>
    <row r="405" spans="1:12" x14ac:dyDescent="0.25">
      <c r="A405" s="27">
        <v>380</v>
      </c>
      <c r="L405">
        <f t="shared" si="49"/>
        <v>178</v>
      </c>
    </row>
    <row r="406" spans="1:12" x14ac:dyDescent="0.25">
      <c r="A406" s="27">
        <v>381</v>
      </c>
      <c r="L406">
        <f t="shared" si="49"/>
        <v>177</v>
      </c>
    </row>
    <row r="407" spans="1:12" x14ac:dyDescent="0.25">
      <c r="A407" s="27">
        <v>382</v>
      </c>
      <c r="L407">
        <f t="shared" si="49"/>
        <v>176</v>
      </c>
    </row>
    <row r="408" spans="1:12" x14ac:dyDescent="0.25">
      <c r="A408" s="27">
        <v>383</v>
      </c>
      <c r="L408">
        <f t="shared" si="49"/>
        <v>175</v>
      </c>
    </row>
    <row r="409" spans="1:12" x14ac:dyDescent="0.25">
      <c r="A409" s="27">
        <v>384</v>
      </c>
      <c r="L409">
        <f t="shared" si="49"/>
        <v>174</v>
      </c>
    </row>
    <row r="410" spans="1:12" x14ac:dyDescent="0.25">
      <c r="A410" s="27">
        <v>385</v>
      </c>
      <c r="L410">
        <f t="shared" ref="L410:L473" si="50">INDEX(L$25:L$280,512-A410)</f>
        <v>173</v>
      </c>
    </row>
    <row r="411" spans="1:12" x14ac:dyDescent="0.25">
      <c r="A411" s="27">
        <v>386</v>
      </c>
      <c r="L411">
        <f t="shared" si="50"/>
        <v>172</v>
      </c>
    </row>
    <row r="412" spans="1:12" x14ac:dyDescent="0.25">
      <c r="A412" s="27">
        <v>387</v>
      </c>
      <c r="L412">
        <f t="shared" si="50"/>
        <v>171</v>
      </c>
    </row>
    <row r="413" spans="1:12" x14ac:dyDescent="0.25">
      <c r="A413" s="27">
        <v>388</v>
      </c>
      <c r="L413">
        <f t="shared" si="50"/>
        <v>169</v>
      </c>
    </row>
    <row r="414" spans="1:12" x14ac:dyDescent="0.25">
      <c r="A414" s="27">
        <v>389</v>
      </c>
      <c r="L414">
        <f t="shared" si="50"/>
        <v>168</v>
      </c>
    </row>
    <row r="415" spans="1:12" x14ac:dyDescent="0.25">
      <c r="A415" s="27">
        <v>390</v>
      </c>
      <c r="L415">
        <f t="shared" si="50"/>
        <v>167</v>
      </c>
    </row>
    <row r="416" spans="1:12" x14ac:dyDescent="0.25">
      <c r="A416" s="27">
        <v>391</v>
      </c>
      <c r="L416">
        <f t="shared" si="50"/>
        <v>166</v>
      </c>
    </row>
    <row r="417" spans="1:12" x14ac:dyDescent="0.25">
      <c r="A417" s="27">
        <v>392</v>
      </c>
      <c r="L417">
        <f t="shared" si="50"/>
        <v>165</v>
      </c>
    </row>
    <row r="418" spans="1:12" x14ac:dyDescent="0.25">
      <c r="A418" s="27">
        <v>393</v>
      </c>
      <c r="L418">
        <f t="shared" si="50"/>
        <v>164</v>
      </c>
    </row>
    <row r="419" spans="1:12" x14ac:dyDescent="0.25">
      <c r="A419" s="27">
        <v>394</v>
      </c>
      <c r="L419">
        <f t="shared" si="50"/>
        <v>163</v>
      </c>
    </row>
    <row r="420" spans="1:12" x14ac:dyDescent="0.25">
      <c r="A420" s="27">
        <v>395</v>
      </c>
      <c r="L420">
        <f t="shared" si="50"/>
        <v>162</v>
      </c>
    </row>
    <row r="421" spans="1:12" x14ac:dyDescent="0.25">
      <c r="A421" s="27">
        <v>396</v>
      </c>
      <c r="L421">
        <f t="shared" si="50"/>
        <v>160</v>
      </c>
    </row>
    <row r="422" spans="1:12" x14ac:dyDescent="0.25">
      <c r="A422" s="27">
        <v>397</v>
      </c>
      <c r="L422">
        <f t="shared" si="50"/>
        <v>159</v>
      </c>
    </row>
    <row r="423" spans="1:12" x14ac:dyDescent="0.25">
      <c r="A423" s="27">
        <v>398</v>
      </c>
      <c r="L423">
        <f t="shared" si="50"/>
        <v>158</v>
      </c>
    </row>
    <row r="424" spans="1:12" x14ac:dyDescent="0.25">
      <c r="A424" s="27">
        <v>399</v>
      </c>
      <c r="L424">
        <f t="shared" si="50"/>
        <v>157</v>
      </c>
    </row>
    <row r="425" spans="1:12" x14ac:dyDescent="0.25">
      <c r="A425" s="27">
        <v>400</v>
      </c>
      <c r="L425">
        <f t="shared" si="50"/>
        <v>156</v>
      </c>
    </row>
    <row r="426" spans="1:12" x14ac:dyDescent="0.25">
      <c r="A426" s="27">
        <v>401</v>
      </c>
      <c r="L426">
        <f t="shared" si="50"/>
        <v>155</v>
      </c>
    </row>
    <row r="427" spans="1:12" x14ac:dyDescent="0.25">
      <c r="A427" s="27">
        <v>402</v>
      </c>
      <c r="L427">
        <f t="shared" si="50"/>
        <v>153</v>
      </c>
    </row>
    <row r="428" spans="1:12" x14ac:dyDescent="0.25">
      <c r="A428" s="27">
        <v>403</v>
      </c>
      <c r="L428">
        <f t="shared" si="50"/>
        <v>152</v>
      </c>
    </row>
    <row r="429" spans="1:12" x14ac:dyDescent="0.25">
      <c r="A429" s="27">
        <v>404</v>
      </c>
      <c r="L429">
        <f t="shared" si="50"/>
        <v>151</v>
      </c>
    </row>
    <row r="430" spans="1:12" x14ac:dyDescent="0.25">
      <c r="A430" s="27">
        <v>405</v>
      </c>
      <c r="L430">
        <f t="shared" si="50"/>
        <v>150</v>
      </c>
    </row>
    <row r="431" spans="1:12" x14ac:dyDescent="0.25">
      <c r="A431" s="27">
        <v>406</v>
      </c>
      <c r="L431">
        <f t="shared" si="50"/>
        <v>149</v>
      </c>
    </row>
    <row r="432" spans="1:12" x14ac:dyDescent="0.25">
      <c r="A432" s="27">
        <v>407</v>
      </c>
      <c r="L432">
        <f t="shared" si="50"/>
        <v>147</v>
      </c>
    </row>
    <row r="433" spans="1:12" x14ac:dyDescent="0.25">
      <c r="A433" s="27">
        <v>408</v>
      </c>
      <c r="L433">
        <f t="shared" si="50"/>
        <v>146</v>
      </c>
    </row>
    <row r="434" spans="1:12" x14ac:dyDescent="0.25">
      <c r="A434" s="27">
        <v>409</v>
      </c>
      <c r="L434">
        <f t="shared" si="50"/>
        <v>145</v>
      </c>
    </row>
    <row r="435" spans="1:12" x14ac:dyDescent="0.25">
      <c r="A435" s="27">
        <v>410</v>
      </c>
      <c r="L435">
        <f t="shared" si="50"/>
        <v>144</v>
      </c>
    </row>
    <row r="436" spans="1:12" x14ac:dyDescent="0.25">
      <c r="A436" s="27">
        <v>411</v>
      </c>
      <c r="L436">
        <f t="shared" si="50"/>
        <v>142</v>
      </c>
    </row>
    <row r="437" spans="1:12" x14ac:dyDescent="0.25">
      <c r="A437" s="27">
        <v>412</v>
      </c>
      <c r="L437">
        <f t="shared" si="50"/>
        <v>141</v>
      </c>
    </row>
    <row r="438" spans="1:12" x14ac:dyDescent="0.25">
      <c r="A438" s="27">
        <v>413</v>
      </c>
      <c r="L438">
        <f t="shared" si="50"/>
        <v>140</v>
      </c>
    </row>
    <row r="439" spans="1:12" x14ac:dyDescent="0.25">
      <c r="A439" s="27">
        <v>414</v>
      </c>
      <c r="L439">
        <f t="shared" si="50"/>
        <v>139</v>
      </c>
    </row>
    <row r="440" spans="1:12" x14ac:dyDescent="0.25">
      <c r="A440" s="27">
        <v>415</v>
      </c>
      <c r="L440">
        <f t="shared" si="50"/>
        <v>137</v>
      </c>
    </row>
    <row r="441" spans="1:12" x14ac:dyDescent="0.25">
      <c r="A441" s="27">
        <v>416</v>
      </c>
      <c r="L441">
        <f t="shared" si="50"/>
        <v>136</v>
      </c>
    </row>
    <row r="442" spans="1:12" x14ac:dyDescent="0.25">
      <c r="A442" s="27">
        <v>417</v>
      </c>
      <c r="L442">
        <f t="shared" si="50"/>
        <v>135</v>
      </c>
    </row>
    <row r="443" spans="1:12" x14ac:dyDescent="0.25">
      <c r="A443" s="27">
        <v>418</v>
      </c>
      <c r="L443">
        <f t="shared" si="50"/>
        <v>134</v>
      </c>
    </row>
    <row r="444" spans="1:12" x14ac:dyDescent="0.25">
      <c r="A444" s="27">
        <v>419</v>
      </c>
      <c r="L444">
        <f t="shared" si="50"/>
        <v>132</v>
      </c>
    </row>
    <row r="445" spans="1:12" x14ac:dyDescent="0.25">
      <c r="A445" s="27">
        <v>420</v>
      </c>
      <c r="L445">
        <f t="shared" si="50"/>
        <v>131</v>
      </c>
    </row>
    <row r="446" spans="1:12" x14ac:dyDescent="0.25">
      <c r="A446" s="27">
        <v>421</v>
      </c>
      <c r="L446">
        <f t="shared" si="50"/>
        <v>130</v>
      </c>
    </row>
    <row r="447" spans="1:12" x14ac:dyDescent="0.25">
      <c r="A447" s="27">
        <v>422</v>
      </c>
      <c r="L447">
        <f t="shared" si="50"/>
        <v>128</v>
      </c>
    </row>
    <row r="448" spans="1:12" x14ac:dyDescent="0.25">
      <c r="A448" s="27">
        <v>423</v>
      </c>
      <c r="L448">
        <f t="shared" si="50"/>
        <v>127</v>
      </c>
    </row>
    <row r="449" spans="1:12" x14ac:dyDescent="0.25">
      <c r="A449" s="27">
        <v>424</v>
      </c>
      <c r="L449">
        <f t="shared" si="50"/>
        <v>126</v>
      </c>
    </row>
    <row r="450" spans="1:12" x14ac:dyDescent="0.25">
      <c r="A450" s="27">
        <v>425</v>
      </c>
      <c r="L450">
        <f t="shared" si="50"/>
        <v>125</v>
      </c>
    </row>
    <row r="451" spans="1:12" x14ac:dyDescent="0.25">
      <c r="A451" s="27">
        <v>426</v>
      </c>
      <c r="L451">
        <f t="shared" si="50"/>
        <v>123</v>
      </c>
    </row>
    <row r="452" spans="1:12" x14ac:dyDescent="0.25">
      <c r="A452" s="27">
        <v>427</v>
      </c>
      <c r="L452">
        <f t="shared" si="50"/>
        <v>122</v>
      </c>
    </row>
    <row r="453" spans="1:12" x14ac:dyDescent="0.25">
      <c r="A453" s="27">
        <v>428</v>
      </c>
      <c r="L453">
        <f t="shared" si="50"/>
        <v>121</v>
      </c>
    </row>
    <row r="454" spans="1:12" x14ac:dyDescent="0.25">
      <c r="A454" s="27">
        <v>429</v>
      </c>
      <c r="L454">
        <f t="shared" si="50"/>
        <v>119</v>
      </c>
    </row>
    <row r="455" spans="1:12" x14ac:dyDescent="0.25">
      <c r="A455" s="27">
        <v>430</v>
      </c>
      <c r="L455">
        <f t="shared" si="50"/>
        <v>118</v>
      </c>
    </row>
    <row r="456" spans="1:12" x14ac:dyDescent="0.25">
      <c r="A456" s="27">
        <v>431</v>
      </c>
      <c r="L456">
        <f t="shared" si="50"/>
        <v>117</v>
      </c>
    </row>
    <row r="457" spans="1:12" x14ac:dyDescent="0.25">
      <c r="A457" s="27">
        <v>432</v>
      </c>
      <c r="L457">
        <f t="shared" si="50"/>
        <v>115</v>
      </c>
    </row>
    <row r="458" spans="1:12" x14ac:dyDescent="0.25">
      <c r="A458" s="27">
        <v>433</v>
      </c>
      <c r="L458">
        <f t="shared" si="50"/>
        <v>114</v>
      </c>
    </row>
    <row r="459" spans="1:12" x14ac:dyDescent="0.25">
      <c r="A459" s="27">
        <v>434</v>
      </c>
      <c r="L459">
        <f t="shared" si="50"/>
        <v>113</v>
      </c>
    </row>
    <row r="460" spans="1:12" x14ac:dyDescent="0.25">
      <c r="A460" s="27">
        <v>435</v>
      </c>
      <c r="L460">
        <f t="shared" si="50"/>
        <v>111</v>
      </c>
    </row>
    <row r="461" spans="1:12" x14ac:dyDescent="0.25">
      <c r="A461" s="27">
        <v>436</v>
      </c>
      <c r="L461">
        <f t="shared" si="50"/>
        <v>110</v>
      </c>
    </row>
    <row r="462" spans="1:12" x14ac:dyDescent="0.25">
      <c r="A462" s="27">
        <v>437</v>
      </c>
      <c r="L462">
        <f t="shared" si="50"/>
        <v>108</v>
      </c>
    </row>
    <row r="463" spans="1:12" x14ac:dyDescent="0.25">
      <c r="A463" s="27">
        <v>438</v>
      </c>
      <c r="L463">
        <f t="shared" si="50"/>
        <v>107</v>
      </c>
    </row>
    <row r="464" spans="1:12" x14ac:dyDescent="0.25">
      <c r="A464" s="27">
        <v>439</v>
      </c>
      <c r="L464">
        <f t="shared" si="50"/>
        <v>106</v>
      </c>
    </row>
    <row r="465" spans="1:12" x14ac:dyDescent="0.25">
      <c r="A465" s="27">
        <v>440</v>
      </c>
      <c r="L465">
        <f t="shared" si="50"/>
        <v>104</v>
      </c>
    </row>
    <row r="466" spans="1:12" x14ac:dyDescent="0.25">
      <c r="A466" s="27">
        <v>441</v>
      </c>
      <c r="L466">
        <f t="shared" si="50"/>
        <v>103</v>
      </c>
    </row>
    <row r="467" spans="1:12" x14ac:dyDescent="0.25">
      <c r="A467" s="27">
        <v>442</v>
      </c>
      <c r="L467">
        <f t="shared" si="50"/>
        <v>102</v>
      </c>
    </row>
    <row r="468" spans="1:12" x14ac:dyDescent="0.25">
      <c r="A468" s="27">
        <v>443</v>
      </c>
      <c r="L468">
        <f t="shared" si="50"/>
        <v>100</v>
      </c>
    </row>
    <row r="469" spans="1:12" x14ac:dyDescent="0.25">
      <c r="A469" s="27">
        <v>444</v>
      </c>
      <c r="L469">
        <f t="shared" si="50"/>
        <v>99</v>
      </c>
    </row>
    <row r="470" spans="1:12" x14ac:dyDescent="0.25">
      <c r="A470" s="27">
        <v>445</v>
      </c>
      <c r="L470">
        <f t="shared" si="50"/>
        <v>97</v>
      </c>
    </row>
    <row r="471" spans="1:12" x14ac:dyDescent="0.25">
      <c r="A471" s="27">
        <v>446</v>
      </c>
      <c r="L471">
        <f t="shared" si="50"/>
        <v>96</v>
      </c>
    </row>
    <row r="472" spans="1:12" x14ac:dyDescent="0.25">
      <c r="A472" s="27">
        <v>447</v>
      </c>
      <c r="L472">
        <f t="shared" si="50"/>
        <v>95</v>
      </c>
    </row>
    <row r="473" spans="1:12" x14ac:dyDescent="0.25">
      <c r="A473" s="27">
        <v>448</v>
      </c>
      <c r="L473">
        <f t="shared" si="50"/>
        <v>93</v>
      </c>
    </row>
    <row r="474" spans="1:12" x14ac:dyDescent="0.25">
      <c r="A474" s="27">
        <v>449</v>
      </c>
      <c r="L474">
        <f t="shared" ref="L474:L536" si="51">INDEX(L$25:L$280,512-A474)</f>
        <v>92</v>
      </c>
    </row>
    <row r="475" spans="1:12" x14ac:dyDescent="0.25">
      <c r="A475" s="27">
        <v>450</v>
      </c>
      <c r="L475">
        <f t="shared" si="51"/>
        <v>90</v>
      </c>
    </row>
    <row r="476" spans="1:12" x14ac:dyDescent="0.25">
      <c r="A476" s="27">
        <v>451</v>
      </c>
      <c r="L476">
        <f t="shared" si="51"/>
        <v>89</v>
      </c>
    </row>
    <row r="477" spans="1:12" x14ac:dyDescent="0.25">
      <c r="A477" s="27">
        <v>452</v>
      </c>
      <c r="L477">
        <f t="shared" si="51"/>
        <v>88</v>
      </c>
    </row>
    <row r="478" spans="1:12" x14ac:dyDescent="0.25">
      <c r="A478" s="27">
        <v>453</v>
      </c>
      <c r="L478">
        <f t="shared" si="51"/>
        <v>86</v>
      </c>
    </row>
    <row r="479" spans="1:12" x14ac:dyDescent="0.25">
      <c r="A479" s="27">
        <v>454</v>
      </c>
      <c r="L479">
        <f t="shared" si="51"/>
        <v>85</v>
      </c>
    </row>
    <row r="480" spans="1:12" x14ac:dyDescent="0.25">
      <c r="A480" s="27">
        <v>455</v>
      </c>
      <c r="L480">
        <f t="shared" si="51"/>
        <v>83</v>
      </c>
    </row>
    <row r="481" spans="1:12" x14ac:dyDescent="0.25">
      <c r="A481" s="27">
        <v>456</v>
      </c>
      <c r="L481">
        <f t="shared" si="51"/>
        <v>82</v>
      </c>
    </row>
    <row r="482" spans="1:12" x14ac:dyDescent="0.25">
      <c r="A482" s="27">
        <v>457</v>
      </c>
      <c r="L482">
        <f t="shared" si="51"/>
        <v>80</v>
      </c>
    </row>
    <row r="483" spans="1:12" x14ac:dyDescent="0.25">
      <c r="A483" s="27">
        <v>458</v>
      </c>
      <c r="L483">
        <f t="shared" si="51"/>
        <v>79</v>
      </c>
    </row>
    <row r="484" spans="1:12" x14ac:dyDescent="0.25">
      <c r="A484" s="27">
        <v>459</v>
      </c>
      <c r="L484">
        <f t="shared" si="51"/>
        <v>78</v>
      </c>
    </row>
    <row r="485" spans="1:12" x14ac:dyDescent="0.25">
      <c r="A485" s="27">
        <v>460</v>
      </c>
      <c r="L485">
        <f t="shared" si="51"/>
        <v>76</v>
      </c>
    </row>
    <row r="486" spans="1:12" x14ac:dyDescent="0.25">
      <c r="A486" s="27">
        <v>461</v>
      </c>
      <c r="L486">
        <f t="shared" si="51"/>
        <v>75</v>
      </c>
    </row>
    <row r="487" spans="1:12" x14ac:dyDescent="0.25">
      <c r="A487" s="27">
        <v>462</v>
      </c>
      <c r="L487">
        <f t="shared" si="51"/>
        <v>73</v>
      </c>
    </row>
    <row r="488" spans="1:12" x14ac:dyDescent="0.25">
      <c r="A488" s="27">
        <v>463</v>
      </c>
      <c r="L488">
        <f t="shared" si="51"/>
        <v>72</v>
      </c>
    </row>
    <row r="489" spans="1:12" x14ac:dyDescent="0.25">
      <c r="A489" s="27">
        <v>464</v>
      </c>
      <c r="L489">
        <f t="shared" si="51"/>
        <v>70</v>
      </c>
    </row>
    <row r="490" spans="1:12" x14ac:dyDescent="0.25">
      <c r="A490" s="27">
        <v>465</v>
      </c>
      <c r="L490">
        <f t="shared" si="51"/>
        <v>69</v>
      </c>
    </row>
    <row r="491" spans="1:12" x14ac:dyDescent="0.25">
      <c r="A491" s="27">
        <v>466</v>
      </c>
      <c r="L491">
        <f t="shared" si="51"/>
        <v>67</v>
      </c>
    </row>
    <row r="492" spans="1:12" x14ac:dyDescent="0.25">
      <c r="A492" s="27">
        <v>467</v>
      </c>
      <c r="L492">
        <f t="shared" si="51"/>
        <v>66</v>
      </c>
    </row>
    <row r="493" spans="1:12" x14ac:dyDescent="0.25">
      <c r="A493" s="27">
        <v>468</v>
      </c>
      <c r="L493">
        <f t="shared" si="51"/>
        <v>64</v>
      </c>
    </row>
    <row r="494" spans="1:12" x14ac:dyDescent="0.25">
      <c r="A494" s="27">
        <v>469</v>
      </c>
      <c r="L494">
        <f t="shared" si="51"/>
        <v>63</v>
      </c>
    </row>
    <row r="495" spans="1:12" x14ac:dyDescent="0.25">
      <c r="A495" s="27">
        <v>470</v>
      </c>
      <c r="L495">
        <f t="shared" si="51"/>
        <v>61</v>
      </c>
    </row>
    <row r="496" spans="1:12" x14ac:dyDescent="0.25">
      <c r="A496" s="27">
        <v>471</v>
      </c>
      <c r="L496">
        <f t="shared" si="51"/>
        <v>60</v>
      </c>
    </row>
    <row r="497" spans="1:12" x14ac:dyDescent="0.25">
      <c r="A497" s="27">
        <v>472</v>
      </c>
      <c r="L497">
        <f t="shared" si="51"/>
        <v>59</v>
      </c>
    </row>
    <row r="498" spans="1:12" x14ac:dyDescent="0.25">
      <c r="A498" s="27">
        <v>473</v>
      </c>
      <c r="L498">
        <f t="shared" si="51"/>
        <v>57</v>
      </c>
    </row>
    <row r="499" spans="1:12" x14ac:dyDescent="0.25">
      <c r="A499" s="27">
        <v>474</v>
      </c>
      <c r="L499">
        <f t="shared" si="51"/>
        <v>56</v>
      </c>
    </row>
    <row r="500" spans="1:12" x14ac:dyDescent="0.25">
      <c r="A500" s="27">
        <v>475</v>
      </c>
      <c r="L500">
        <f t="shared" si="51"/>
        <v>54</v>
      </c>
    </row>
    <row r="501" spans="1:12" x14ac:dyDescent="0.25">
      <c r="A501" s="27">
        <v>476</v>
      </c>
      <c r="L501">
        <f t="shared" si="51"/>
        <v>53</v>
      </c>
    </row>
    <row r="502" spans="1:12" x14ac:dyDescent="0.25">
      <c r="A502" s="27">
        <v>477</v>
      </c>
      <c r="L502">
        <f t="shared" si="51"/>
        <v>51</v>
      </c>
    </row>
    <row r="503" spans="1:12" x14ac:dyDescent="0.25">
      <c r="A503" s="27">
        <v>478</v>
      </c>
      <c r="L503">
        <f t="shared" si="51"/>
        <v>50</v>
      </c>
    </row>
    <row r="504" spans="1:12" x14ac:dyDescent="0.25">
      <c r="A504" s="27">
        <v>479</v>
      </c>
      <c r="L504">
        <f t="shared" si="51"/>
        <v>48</v>
      </c>
    </row>
    <row r="505" spans="1:12" x14ac:dyDescent="0.25">
      <c r="A505" s="27">
        <v>480</v>
      </c>
      <c r="L505">
        <f t="shared" si="51"/>
        <v>47</v>
      </c>
    </row>
    <row r="506" spans="1:12" x14ac:dyDescent="0.25">
      <c r="A506" s="27">
        <v>481</v>
      </c>
      <c r="L506">
        <f t="shared" si="51"/>
        <v>45</v>
      </c>
    </row>
    <row r="507" spans="1:12" x14ac:dyDescent="0.25">
      <c r="A507" s="27">
        <v>482</v>
      </c>
      <c r="L507">
        <f t="shared" si="51"/>
        <v>44</v>
      </c>
    </row>
    <row r="508" spans="1:12" x14ac:dyDescent="0.25">
      <c r="A508" s="27">
        <v>483</v>
      </c>
      <c r="L508">
        <f t="shared" si="51"/>
        <v>42</v>
      </c>
    </row>
    <row r="509" spans="1:12" x14ac:dyDescent="0.25">
      <c r="A509" s="27">
        <v>484</v>
      </c>
      <c r="L509">
        <f t="shared" si="51"/>
        <v>41</v>
      </c>
    </row>
    <row r="510" spans="1:12" x14ac:dyDescent="0.25">
      <c r="A510" s="27">
        <v>485</v>
      </c>
      <c r="L510">
        <f t="shared" si="51"/>
        <v>39</v>
      </c>
    </row>
    <row r="511" spans="1:12" x14ac:dyDescent="0.25">
      <c r="A511" s="27">
        <v>486</v>
      </c>
      <c r="L511">
        <f t="shared" si="51"/>
        <v>38</v>
      </c>
    </row>
    <row r="512" spans="1:12" x14ac:dyDescent="0.25">
      <c r="A512" s="27">
        <v>487</v>
      </c>
      <c r="L512">
        <f t="shared" si="51"/>
        <v>36</v>
      </c>
    </row>
    <row r="513" spans="1:12" x14ac:dyDescent="0.25">
      <c r="A513" s="27">
        <v>488</v>
      </c>
      <c r="L513">
        <f t="shared" si="51"/>
        <v>35</v>
      </c>
    </row>
    <row r="514" spans="1:12" x14ac:dyDescent="0.25">
      <c r="A514" s="27">
        <v>489</v>
      </c>
      <c r="L514">
        <f t="shared" si="51"/>
        <v>33</v>
      </c>
    </row>
    <row r="515" spans="1:12" x14ac:dyDescent="0.25">
      <c r="A515" s="27">
        <v>490</v>
      </c>
      <c r="L515">
        <f t="shared" si="51"/>
        <v>32</v>
      </c>
    </row>
    <row r="516" spans="1:12" x14ac:dyDescent="0.25">
      <c r="A516" s="27">
        <v>491</v>
      </c>
      <c r="L516">
        <f t="shared" si="51"/>
        <v>30</v>
      </c>
    </row>
    <row r="517" spans="1:12" x14ac:dyDescent="0.25">
      <c r="A517" s="27">
        <v>492</v>
      </c>
      <c r="L517">
        <f t="shared" si="51"/>
        <v>29</v>
      </c>
    </row>
    <row r="518" spans="1:12" x14ac:dyDescent="0.25">
      <c r="A518" s="27">
        <v>493</v>
      </c>
      <c r="L518">
        <f t="shared" si="51"/>
        <v>27</v>
      </c>
    </row>
    <row r="519" spans="1:12" x14ac:dyDescent="0.25">
      <c r="A519" s="27">
        <v>494</v>
      </c>
      <c r="L519">
        <f t="shared" si="51"/>
        <v>26</v>
      </c>
    </row>
    <row r="520" spans="1:12" x14ac:dyDescent="0.25">
      <c r="A520" s="27">
        <v>495</v>
      </c>
      <c r="L520">
        <f t="shared" si="51"/>
        <v>24</v>
      </c>
    </row>
    <row r="521" spans="1:12" x14ac:dyDescent="0.25">
      <c r="A521" s="27">
        <v>496</v>
      </c>
      <c r="L521">
        <f t="shared" si="51"/>
        <v>23</v>
      </c>
    </row>
    <row r="522" spans="1:12" x14ac:dyDescent="0.25">
      <c r="A522" s="27">
        <v>497</v>
      </c>
      <c r="L522">
        <f t="shared" si="51"/>
        <v>21</v>
      </c>
    </row>
    <row r="523" spans="1:12" x14ac:dyDescent="0.25">
      <c r="A523" s="27">
        <v>498</v>
      </c>
      <c r="L523">
        <f t="shared" si="51"/>
        <v>20</v>
      </c>
    </row>
    <row r="524" spans="1:12" x14ac:dyDescent="0.25">
      <c r="A524" s="27">
        <v>499</v>
      </c>
      <c r="L524">
        <f t="shared" si="51"/>
        <v>18</v>
      </c>
    </row>
    <row r="525" spans="1:12" x14ac:dyDescent="0.25">
      <c r="A525" s="27">
        <v>500</v>
      </c>
      <c r="L525">
        <f t="shared" si="51"/>
        <v>16</v>
      </c>
    </row>
    <row r="526" spans="1:12" x14ac:dyDescent="0.25">
      <c r="A526" s="27">
        <v>501</v>
      </c>
      <c r="L526">
        <f t="shared" si="51"/>
        <v>15</v>
      </c>
    </row>
    <row r="527" spans="1:12" x14ac:dyDescent="0.25">
      <c r="A527" s="27">
        <v>502</v>
      </c>
      <c r="L527">
        <f t="shared" si="51"/>
        <v>13</v>
      </c>
    </row>
    <row r="528" spans="1:12" x14ac:dyDescent="0.25">
      <c r="A528" s="27">
        <v>503</v>
      </c>
      <c r="L528">
        <f t="shared" si="51"/>
        <v>12</v>
      </c>
    </row>
    <row r="529" spans="1:12" x14ac:dyDescent="0.25">
      <c r="A529" s="27">
        <v>504</v>
      </c>
      <c r="L529">
        <f t="shared" si="51"/>
        <v>10</v>
      </c>
    </row>
    <row r="530" spans="1:12" x14ac:dyDescent="0.25">
      <c r="A530" s="27">
        <v>505</v>
      </c>
      <c r="L530">
        <f t="shared" si="51"/>
        <v>9</v>
      </c>
    </row>
    <row r="531" spans="1:12" x14ac:dyDescent="0.25">
      <c r="A531" s="27">
        <v>506</v>
      </c>
      <c r="L531">
        <f t="shared" si="51"/>
        <v>7</v>
      </c>
    </row>
    <row r="532" spans="1:12" x14ac:dyDescent="0.25">
      <c r="A532" s="27">
        <v>507</v>
      </c>
      <c r="L532">
        <f t="shared" si="51"/>
        <v>6</v>
      </c>
    </row>
    <row r="533" spans="1:12" x14ac:dyDescent="0.25">
      <c r="A533" s="27">
        <v>508</v>
      </c>
      <c r="L533">
        <f t="shared" si="51"/>
        <v>4</v>
      </c>
    </row>
    <row r="534" spans="1:12" x14ac:dyDescent="0.25">
      <c r="A534" s="27">
        <v>509</v>
      </c>
      <c r="L534">
        <f t="shared" si="51"/>
        <v>3</v>
      </c>
    </row>
    <row r="535" spans="1:12" x14ac:dyDescent="0.25">
      <c r="A535" s="27">
        <v>510</v>
      </c>
      <c r="L535">
        <f t="shared" si="51"/>
        <v>1</v>
      </c>
    </row>
    <row r="536" spans="1:12" x14ac:dyDescent="0.25">
      <c r="A536" s="27">
        <v>511</v>
      </c>
      <c r="L536">
        <f t="shared" si="51"/>
        <v>0</v>
      </c>
    </row>
    <row r="537" spans="1:12" x14ac:dyDescent="0.25">
      <c r="A537" s="27">
        <v>512</v>
      </c>
    </row>
    <row r="538" spans="1:12" x14ac:dyDescent="0.25">
      <c r="A538" s="27">
        <v>513</v>
      </c>
    </row>
    <row r="539" spans="1:12" x14ac:dyDescent="0.25">
      <c r="A539" s="27">
        <v>514</v>
      </c>
    </row>
    <row r="540" spans="1:12" x14ac:dyDescent="0.25">
      <c r="A540" s="27">
        <v>515</v>
      </c>
    </row>
    <row r="541" spans="1:12" x14ac:dyDescent="0.25">
      <c r="A541" s="27">
        <v>516</v>
      </c>
    </row>
    <row r="542" spans="1:12" x14ac:dyDescent="0.25">
      <c r="A542" s="27">
        <v>517</v>
      </c>
    </row>
    <row r="543" spans="1:12" x14ac:dyDescent="0.25">
      <c r="A543" s="27">
        <v>518</v>
      </c>
    </row>
    <row r="544" spans="1:12" x14ac:dyDescent="0.25">
      <c r="A544" s="27">
        <v>519</v>
      </c>
    </row>
    <row r="545" spans="1:1" x14ac:dyDescent="0.25">
      <c r="A545" s="27">
        <v>520</v>
      </c>
    </row>
    <row r="546" spans="1:1" x14ac:dyDescent="0.25">
      <c r="A546" s="27">
        <v>521</v>
      </c>
    </row>
    <row r="547" spans="1:1" x14ac:dyDescent="0.25">
      <c r="A547" s="27">
        <v>522</v>
      </c>
    </row>
    <row r="548" spans="1:1" x14ac:dyDescent="0.25">
      <c r="A548" s="27">
        <v>523</v>
      </c>
    </row>
    <row r="549" spans="1:1" x14ac:dyDescent="0.25">
      <c r="A549" s="27">
        <v>524</v>
      </c>
    </row>
    <row r="550" spans="1:1" x14ac:dyDescent="0.25">
      <c r="A550" s="27">
        <v>525</v>
      </c>
    </row>
    <row r="551" spans="1:1" x14ac:dyDescent="0.25">
      <c r="A551" s="27">
        <v>526</v>
      </c>
    </row>
    <row r="552" spans="1:1" x14ac:dyDescent="0.25">
      <c r="A552" s="27">
        <v>527</v>
      </c>
    </row>
    <row r="553" spans="1:1" x14ac:dyDescent="0.25">
      <c r="A553" s="27">
        <v>528</v>
      </c>
    </row>
    <row r="554" spans="1:1" x14ac:dyDescent="0.25">
      <c r="A554" s="27">
        <v>529</v>
      </c>
    </row>
    <row r="555" spans="1:1" x14ac:dyDescent="0.25">
      <c r="A555" s="27">
        <v>530</v>
      </c>
    </row>
    <row r="556" spans="1:1" x14ac:dyDescent="0.25">
      <c r="A556" s="27">
        <v>531</v>
      </c>
    </row>
    <row r="557" spans="1:1" x14ac:dyDescent="0.25">
      <c r="A557" s="27">
        <v>532</v>
      </c>
    </row>
    <row r="558" spans="1:1" x14ac:dyDescent="0.25">
      <c r="A558" s="27">
        <v>533</v>
      </c>
    </row>
    <row r="559" spans="1:1" x14ac:dyDescent="0.25">
      <c r="A559" s="27">
        <v>534</v>
      </c>
    </row>
    <row r="560" spans="1:1" x14ac:dyDescent="0.25">
      <c r="A560" s="27">
        <v>535</v>
      </c>
    </row>
    <row r="561" spans="1:1" x14ac:dyDescent="0.25">
      <c r="A561" s="27">
        <v>536</v>
      </c>
    </row>
    <row r="562" spans="1:1" x14ac:dyDescent="0.25">
      <c r="A562" s="27">
        <v>537</v>
      </c>
    </row>
    <row r="563" spans="1:1" x14ac:dyDescent="0.25">
      <c r="A563" s="27">
        <v>538</v>
      </c>
    </row>
    <row r="564" spans="1:1" x14ac:dyDescent="0.25">
      <c r="A564" s="27">
        <v>539</v>
      </c>
    </row>
    <row r="565" spans="1:1" x14ac:dyDescent="0.25">
      <c r="A565" s="27">
        <v>540</v>
      </c>
    </row>
    <row r="566" spans="1:1" x14ac:dyDescent="0.25">
      <c r="A566" s="27">
        <v>541</v>
      </c>
    </row>
    <row r="567" spans="1:1" x14ac:dyDescent="0.25">
      <c r="A567" s="27">
        <v>542</v>
      </c>
    </row>
    <row r="568" spans="1:1" x14ac:dyDescent="0.25">
      <c r="A568" s="27">
        <v>543</v>
      </c>
    </row>
    <row r="569" spans="1:1" x14ac:dyDescent="0.25">
      <c r="A569" s="27">
        <v>544</v>
      </c>
    </row>
    <row r="570" spans="1:1" x14ac:dyDescent="0.25">
      <c r="A570" s="27">
        <v>545</v>
      </c>
    </row>
    <row r="571" spans="1:1" x14ac:dyDescent="0.25">
      <c r="A571" s="27">
        <v>546</v>
      </c>
    </row>
    <row r="572" spans="1:1" x14ac:dyDescent="0.25">
      <c r="A572" s="27">
        <v>547</v>
      </c>
    </row>
    <row r="573" spans="1:1" x14ac:dyDescent="0.25">
      <c r="A573" s="27">
        <v>548</v>
      </c>
    </row>
    <row r="574" spans="1:1" x14ac:dyDescent="0.25">
      <c r="A574" s="27">
        <v>549</v>
      </c>
    </row>
    <row r="575" spans="1:1" x14ac:dyDescent="0.25">
      <c r="A575" s="27">
        <v>550</v>
      </c>
    </row>
    <row r="576" spans="1:1" x14ac:dyDescent="0.25">
      <c r="A576" s="27">
        <v>551</v>
      </c>
    </row>
    <row r="577" spans="1:1" x14ac:dyDescent="0.25">
      <c r="A577" s="27">
        <v>552</v>
      </c>
    </row>
    <row r="578" spans="1:1" x14ac:dyDescent="0.25">
      <c r="A578" s="27">
        <v>553</v>
      </c>
    </row>
    <row r="579" spans="1:1" x14ac:dyDescent="0.25">
      <c r="A579" s="27">
        <v>554</v>
      </c>
    </row>
    <row r="580" spans="1:1" x14ac:dyDescent="0.25">
      <c r="A580" s="27">
        <v>555</v>
      </c>
    </row>
    <row r="581" spans="1:1" x14ac:dyDescent="0.25">
      <c r="A581" s="27">
        <v>556</v>
      </c>
    </row>
    <row r="582" spans="1:1" x14ac:dyDescent="0.25">
      <c r="A582" s="27">
        <v>557</v>
      </c>
    </row>
    <row r="583" spans="1:1" x14ac:dyDescent="0.25">
      <c r="A583" s="27">
        <v>558</v>
      </c>
    </row>
    <row r="584" spans="1:1" x14ac:dyDescent="0.25">
      <c r="A584" s="27">
        <v>559</v>
      </c>
    </row>
    <row r="585" spans="1:1" x14ac:dyDescent="0.25">
      <c r="A585" s="27">
        <v>560</v>
      </c>
    </row>
    <row r="586" spans="1:1" x14ac:dyDescent="0.25">
      <c r="A586" s="27">
        <v>561</v>
      </c>
    </row>
    <row r="587" spans="1:1" x14ac:dyDescent="0.25">
      <c r="A587" s="27">
        <v>562</v>
      </c>
    </row>
    <row r="588" spans="1:1" x14ac:dyDescent="0.25">
      <c r="A588" s="27">
        <v>563</v>
      </c>
    </row>
    <row r="589" spans="1:1" x14ac:dyDescent="0.25">
      <c r="A589" s="27">
        <v>564</v>
      </c>
    </row>
    <row r="590" spans="1:1" x14ac:dyDescent="0.25">
      <c r="A590" s="27">
        <v>565</v>
      </c>
    </row>
    <row r="591" spans="1:1" x14ac:dyDescent="0.25">
      <c r="A591" s="27">
        <v>566</v>
      </c>
    </row>
    <row r="592" spans="1:1" x14ac:dyDescent="0.25">
      <c r="A592" s="27">
        <v>567</v>
      </c>
    </row>
    <row r="593" spans="1:1" x14ac:dyDescent="0.25">
      <c r="A593" s="27">
        <v>568</v>
      </c>
    </row>
    <row r="594" spans="1:1" x14ac:dyDescent="0.25">
      <c r="A594" s="27">
        <v>569</v>
      </c>
    </row>
    <row r="595" spans="1:1" x14ac:dyDescent="0.25">
      <c r="A595" s="27">
        <v>570</v>
      </c>
    </row>
    <row r="596" spans="1:1" x14ac:dyDescent="0.25">
      <c r="A596" s="27">
        <v>571</v>
      </c>
    </row>
    <row r="597" spans="1:1" x14ac:dyDescent="0.25">
      <c r="A597" s="27">
        <v>572</v>
      </c>
    </row>
    <row r="598" spans="1:1" x14ac:dyDescent="0.25">
      <c r="A598" s="27">
        <v>573</v>
      </c>
    </row>
    <row r="599" spans="1:1" x14ac:dyDescent="0.25">
      <c r="A599" s="27">
        <v>574</v>
      </c>
    </row>
    <row r="600" spans="1:1" x14ac:dyDescent="0.25">
      <c r="A600" s="27">
        <v>575</v>
      </c>
    </row>
    <row r="601" spans="1:1" x14ac:dyDescent="0.25">
      <c r="A601" s="27">
        <v>576</v>
      </c>
    </row>
    <row r="602" spans="1:1" x14ac:dyDescent="0.25">
      <c r="A602" s="27">
        <v>577</v>
      </c>
    </row>
    <row r="603" spans="1:1" x14ac:dyDescent="0.25">
      <c r="A603" s="27">
        <v>578</v>
      </c>
    </row>
    <row r="604" spans="1:1" x14ac:dyDescent="0.25">
      <c r="A604" s="27">
        <v>579</v>
      </c>
    </row>
    <row r="605" spans="1:1" x14ac:dyDescent="0.25">
      <c r="A605" s="27">
        <v>580</v>
      </c>
    </row>
    <row r="606" spans="1:1" x14ac:dyDescent="0.25">
      <c r="A606" s="27">
        <v>581</v>
      </c>
    </row>
    <row r="607" spans="1:1" x14ac:dyDescent="0.25">
      <c r="A607" s="27">
        <v>582</v>
      </c>
    </row>
    <row r="608" spans="1:1" x14ac:dyDescent="0.25">
      <c r="A608" s="27">
        <v>583</v>
      </c>
    </row>
    <row r="609" spans="1:1" x14ac:dyDescent="0.25">
      <c r="A609" s="27">
        <v>584</v>
      </c>
    </row>
    <row r="610" spans="1:1" x14ac:dyDescent="0.25">
      <c r="A610" s="27">
        <v>585</v>
      </c>
    </row>
    <row r="611" spans="1:1" x14ac:dyDescent="0.25">
      <c r="A611" s="27">
        <v>586</v>
      </c>
    </row>
    <row r="612" spans="1:1" x14ac:dyDescent="0.25">
      <c r="A612" s="27">
        <v>587</v>
      </c>
    </row>
    <row r="613" spans="1:1" x14ac:dyDescent="0.25">
      <c r="A613" s="27">
        <v>588</v>
      </c>
    </row>
    <row r="614" spans="1:1" x14ac:dyDescent="0.25">
      <c r="A614" s="27">
        <v>589</v>
      </c>
    </row>
    <row r="615" spans="1:1" x14ac:dyDescent="0.25">
      <c r="A615" s="27">
        <v>590</v>
      </c>
    </row>
    <row r="616" spans="1:1" x14ac:dyDescent="0.25">
      <c r="A616" s="27">
        <v>591</v>
      </c>
    </row>
    <row r="617" spans="1:1" x14ac:dyDescent="0.25">
      <c r="A617" s="27">
        <v>592</v>
      </c>
    </row>
    <row r="618" spans="1:1" x14ac:dyDescent="0.25">
      <c r="A618" s="27">
        <v>593</v>
      </c>
    </row>
    <row r="619" spans="1:1" x14ac:dyDescent="0.25">
      <c r="A619" s="27">
        <v>594</v>
      </c>
    </row>
    <row r="620" spans="1:1" x14ac:dyDescent="0.25">
      <c r="A620" s="27">
        <v>595</v>
      </c>
    </row>
    <row r="621" spans="1:1" x14ac:dyDescent="0.25">
      <c r="A621" s="27">
        <v>596</v>
      </c>
    </row>
    <row r="622" spans="1:1" x14ac:dyDescent="0.25">
      <c r="A622" s="27">
        <v>597</v>
      </c>
    </row>
    <row r="623" spans="1:1" x14ac:dyDescent="0.25">
      <c r="A623" s="27">
        <v>598</v>
      </c>
    </row>
    <row r="624" spans="1:1" x14ac:dyDescent="0.25">
      <c r="A624" s="27">
        <v>599</v>
      </c>
    </row>
    <row r="625" spans="1:1" x14ac:dyDescent="0.25">
      <c r="A625" s="27">
        <v>600</v>
      </c>
    </row>
    <row r="626" spans="1:1" x14ac:dyDescent="0.25">
      <c r="A626" s="27">
        <v>601</v>
      </c>
    </row>
    <row r="627" spans="1:1" x14ac:dyDescent="0.25">
      <c r="A627" s="27">
        <v>602</v>
      </c>
    </row>
    <row r="628" spans="1:1" x14ac:dyDescent="0.25">
      <c r="A628" s="27">
        <v>603</v>
      </c>
    </row>
    <row r="629" spans="1:1" x14ac:dyDescent="0.25">
      <c r="A629" s="27">
        <v>604</v>
      </c>
    </row>
    <row r="630" spans="1:1" x14ac:dyDescent="0.25">
      <c r="A630" s="27">
        <v>605</v>
      </c>
    </row>
    <row r="631" spans="1:1" x14ac:dyDescent="0.25">
      <c r="A631" s="27">
        <v>606</v>
      </c>
    </row>
    <row r="632" spans="1:1" x14ac:dyDescent="0.25">
      <c r="A632" s="27">
        <v>607</v>
      </c>
    </row>
    <row r="633" spans="1:1" x14ac:dyDescent="0.25">
      <c r="A633" s="27">
        <v>608</v>
      </c>
    </row>
    <row r="634" spans="1:1" x14ac:dyDescent="0.25">
      <c r="A634" s="27">
        <v>609</v>
      </c>
    </row>
    <row r="635" spans="1:1" x14ac:dyDescent="0.25">
      <c r="A635" s="27">
        <v>610</v>
      </c>
    </row>
    <row r="636" spans="1:1" x14ac:dyDescent="0.25">
      <c r="A636" s="27">
        <v>611</v>
      </c>
    </row>
    <row r="637" spans="1:1" x14ac:dyDescent="0.25">
      <c r="A637" s="27">
        <v>612</v>
      </c>
    </row>
    <row r="638" spans="1:1" x14ac:dyDescent="0.25">
      <c r="A638" s="27">
        <v>613</v>
      </c>
    </row>
    <row r="639" spans="1:1" x14ac:dyDescent="0.25">
      <c r="A639" s="27">
        <v>614</v>
      </c>
    </row>
    <row r="640" spans="1:1" x14ac:dyDescent="0.25">
      <c r="A640" s="27">
        <v>615</v>
      </c>
    </row>
    <row r="641" spans="1:1" x14ac:dyDescent="0.25">
      <c r="A641" s="27">
        <v>616</v>
      </c>
    </row>
    <row r="642" spans="1:1" x14ac:dyDescent="0.25">
      <c r="A642" s="27">
        <v>617</v>
      </c>
    </row>
    <row r="643" spans="1:1" x14ac:dyDescent="0.25">
      <c r="A643" s="27">
        <v>618</v>
      </c>
    </row>
    <row r="644" spans="1:1" x14ac:dyDescent="0.25">
      <c r="A644" s="27">
        <v>619</v>
      </c>
    </row>
    <row r="645" spans="1:1" x14ac:dyDescent="0.25">
      <c r="A645" s="27">
        <v>620</v>
      </c>
    </row>
    <row r="646" spans="1:1" x14ac:dyDescent="0.25">
      <c r="A646" s="27">
        <v>621</v>
      </c>
    </row>
    <row r="647" spans="1:1" x14ac:dyDescent="0.25">
      <c r="A647" s="27">
        <v>622</v>
      </c>
    </row>
    <row r="648" spans="1:1" x14ac:dyDescent="0.25">
      <c r="A648" s="27">
        <v>623</v>
      </c>
    </row>
    <row r="649" spans="1:1" x14ac:dyDescent="0.25">
      <c r="A649" s="27">
        <v>624</v>
      </c>
    </row>
    <row r="650" spans="1:1" x14ac:dyDescent="0.25">
      <c r="A650" s="27">
        <v>625</v>
      </c>
    </row>
    <row r="651" spans="1:1" x14ac:dyDescent="0.25">
      <c r="A651" s="27">
        <v>626</v>
      </c>
    </row>
    <row r="652" spans="1:1" x14ac:dyDescent="0.25">
      <c r="A652" s="27">
        <v>627</v>
      </c>
    </row>
    <row r="653" spans="1:1" x14ac:dyDescent="0.25">
      <c r="A653" s="27">
        <v>628</v>
      </c>
    </row>
    <row r="654" spans="1:1" x14ac:dyDescent="0.25">
      <c r="A654" s="27">
        <v>629</v>
      </c>
    </row>
    <row r="655" spans="1:1" x14ac:dyDescent="0.25">
      <c r="A655" s="27">
        <v>630</v>
      </c>
    </row>
    <row r="656" spans="1:1" x14ac:dyDescent="0.25">
      <c r="A656" s="27">
        <v>631</v>
      </c>
    </row>
    <row r="657" spans="1:1" x14ac:dyDescent="0.25">
      <c r="A657" s="27">
        <v>632</v>
      </c>
    </row>
    <row r="658" spans="1:1" x14ac:dyDescent="0.25">
      <c r="A658" s="27">
        <v>633</v>
      </c>
    </row>
    <row r="659" spans="1:1" x14ac:dyDescent="0.25">
      <c r="A659" s="27">
        <v>634</v>
      </c>
    </row>
    <row r="660" spans="1:1" x14ac:dyDescent="0.25">
      <c r="A660" s="27">
        <v>635</v>
      </c>
    </row>
    <row r="661" spans="1:1" x14ac:dyDescent="0.25">
      <c r="A661" s="27">
        <v>636</v>
      </c>
    </row>
    <row r="662" spans="1:1" x14ac:dyDescent="0.25">
      <c r="A662" s="27">
        <v>637</v>
      </c>
    </row>
    <row r="663" spans="1:1" x14ac:dyDescent="0.25">
      <c r="A663" s="27">
        <v>638</v>
      </c>
    </row>
    <row r="664" spans="1:1" x14ac:dyDescent="0.25">
      <c r="A664" s="27">
        <v>639</v>
      </c>
    </row>
    <row r="665" spans="1:1" x14ac:dyDescent="0.25">
      <c r="A665" s="27">
        <v>640</v>
      </c>
    </row>
    <row r="666" spans="1:1" x14ac:dyDescent="0.25">
      <c r="A666" s="27">
        <v>641</v>
      </c>
    </row>
    <row r="667" spans="1:1" x14ac:dyDescent="0.25">
      <c r="A667" s="27">
        <v>642</v>
      </c>
    </row>
    <row r="668" spans="1:1" x14ac:dyDescent="0.25">
      <c r="A668" s="27">
        <v>643</v>
      </c>
    </row>
    <row r="669" spans="1:1" x14ac:dyDescent="0.25">
      <c r="A669" s="27">
        <v>644</v>
      </c>
    </row>
    <row r="670" spans="1:1" x14ac:dyDescent="0.25">
      <c r="A670" s="27">
        <v>645</v>
      </c>
    </row>
    <row r="671" spans="1:1" x14ac:dyDescent="0.25">
      <c r="A671" s="27">
        <v>646</v>
      </c>
    </row>
    <row r="672" spans="1:1" x14ac:dyDescent="0.25">
      <c r="A672" s="27">
        <v>647</v>
      </c>
    </row>
    <row r="673" spans="1:1" x14ac:dyDescent="0.25">
      <c r="A673" s="27">
        <v>648</v>
      </c>
    </row>
    <row r="674" spans="1:1" x14ac:dyDescent="0.25">
      <c r="A674" s="27">
        <v>649</v>
      </c>
    </row>
    <row r="675" spans="1:1" x14ac:dyDescent="0.25">
      <c r="A675" s="27">
        <v>650</v>
      </c>
    </row>
    <row r="676" spans="1:1" x14ac:dyDescent="0.25">
      <c r="A676" s="27">
        <v>651</v>
      </c>
    </row>
    <row r="677" spans="1:1" x14ac:dyDescent="0.25">
      <c r="A677" s="27">
        <v>652</v>
      </c>
    </row>
    <row r="678" spans="1:1" x14ac:dyDescent="0.25">
      <c r="A678" s="27">
        <v>653</v>
      </c>
    </row>
    <row r="679" spans="1:1" x14ac:dyDescent="0.25">
      <c r="A679" s="27">
        <v>654</v>
      </c>
    </row>
    <row r="680" spans="1:1" x14ac:dyDescent="0.25">
      <c r="A680" s="27">
        <v>655</v>
      </c>
    </row>
    <row r="681" spans="1:1" x14ac:dyDescent="0.25">
      <c r="A681" s="27">
        <v>656</v>
      </c>
    </row>
    <row r="682" spans="1:1" x14ac:dyDescent="0.25">
      <c r="A682" s="27">
        <v>657</v>
      </c>
    </row>
    <row r="683" spans="1:1" x14ac:dyDescent="0.25">
      <c r="A683" s="27">
        <v>658</v>
      </c>
    </row>
    <row r="684" spans="1:1" x14ac:dyDescent="0.25">
      <c r="A684" s="27">
        <v>659</v>
      </c>
    </row>
    <row r="685" spans="1:1" x14ac:dyDescent="0.25">
      <c r="A685" s="27">
        <v>660</v>
      </c>
    </row>
    <row r="686" spans="1:1" x14ac:dyDescent="0.25">
      <c r="A686" s="27">
        <v>661</v>
      </c>
    </row>
    <row r="687" spans="1:1" x14ac:dyDescent="0.25">
      <c r="A687" s="27">
        <v>662</v>
      </c>
    </row>
    <row r="688" spans="1:1" x14ac:dyDescent="0.25">
      <c r="A688" s="27">
        <v>663</v>
      </c>
    </row>
    <row r="689" spans="1:1" x14ac:dyDescent="0.25">
      <c r="A689" s="27">
        <v>664</v>
      </c>
    </row>
    <row r="690" spans="1:1" x14ac:dyDescent="0.25">
      <c r="A690" s="27">
        <v>665</v>
      </c>
    </row>
    <row r="691" spans="1:1" x14ac:dyDescent="0.25">
      <c r="A691" s="27">
        <v>666</v>
      </c>
    </row>
    <row r="692" spans="1:1" x14ac:dyDescent="0.25">
      <c r="A692" s="27">
        <v>667</v>
      </c>
    </row>
    <row r="693" spans="1:1" x14ac:dyDescent="0.25">
      <c r="A693" s="27">
        <v>668</v>
      </c>
    </row>
    <row r="694" spans="1:1" x14ac:dyDescent="0.25">
      <c r="A694" s="27">
        <v>669</v>
      </c>
    </row>
    <row r="695" spans="1:1" x14ac:dyDescent="0.25">
      <c r="A695" s="27">
        <v>670</v>
      </c>
    </row>
    <row r="696" spans="1:1" x14ac:dyDescent="0.25">
      <c r="A696" s="27">
        <v>671</v>
      </c>
    </row>
    <row r="697" spans="1:1" x14ac:dyDescent="0.25">
      <c r="A697" s="27">
        <v>672</v>
      </c>
    </row>
    <row r="698" spans="1:1" x14ac:dyDescent="0.25">
      <c r="A698" s="27">
        <v>673</v>
      </c>
    </row>
    <row r="699" spans="1:1" x14ac:dyDescent="0.25">
      <c r="A699" s="27">
        <v>674</v>
      </c>
    </row>
    <row r="700" spans="1:1" x14ac:dyDescent="0.25">
      <c r="A700" s="27">
        <v>675</v>
      </c>
    </row>
    <row r="701" spans="1:1" x14ac:dyDescent="0.25">
      <c r="A701" s="27">
        <v>676</v>
      </c>
    </row>
    <row r="702" spans="1:1" x14ac:dyDescent="0.25">
      <c r="A702" s="27">
        <v>677</v>
      </c>
    </row>
    <row r="703" spans="1:1" x14ac:dyDescent="0.25">
      <c r="A703" s="27">
        <v>678</v>
      </c>
    </row>
    <row r="704" spans="1:1" x14ac:dyDescent="0.25">
      <c r="A704" s="27">
        <v>679</v>
      </c>
    </row>
    <row r="705" spans="1:1" x14ac:dyDescent="0.25">
      <c r="A705" s="27">
        <v>680</v>
      </c>
    </row>
    <row r="706" spans="1:1" x14ac:dyDescent="0.25">
      <c r="A706" s="27">
        <v>681</v>
      </c>
    </row>
    <row r="707" spans="1:1" x14ac:dyDescent="0.25">
      <c r="A707" s="27">
        <v>682</v>
      </c>
    </row>
    <row r="708" spans="1:1" x14ac:dyDescent="0.25">
      <c r="A708" s="27">
        <v>683</v>
      </c>
    </row>
    <row r="709" spans="1:1" x14ac:dyDescent="0.25">
      <c r="A709" s="27">
        <v>684</v>
      </c>
    </row>
    <row r="710" spans="1:1" x14ac:dyDescent="0.25">
      <c r="A710" s="27">
        <v>685</v>
      </c>
    </row>
    <row r="711" spans="1:1" x14ac:dyDescent="0.25">
      <c r="A711" s="27">
        <v>686</v>
      </c>
    </row>
    <row r="712" spans="1:1" x14ac:dyDescent="0.25">
      <c r="A712" s="27">
        <v>687</v>
      </c>
    </row>
    <row r="713" spans="1:1" x14ac:dyDescent="0.25">
      <c r="A713" s="27">
        <v>688</v>
      </c>
    </row>
    <row r="714" spans="1:1" x14ac:dyDescent="0.25">
      <c r="A714" s="27">
        <v>689</v>
      </c>
    </row>
    <row r="715" spans="1:1" x14ac:dyDescent="0.25">
      <c r="A715" s="27">
        <v>690</v>
      </c>
    </row>
    <row r="716" spans="1:1" x14ac:dyDescent="0.25">
      <c r="A716" s="27">
        <v>691</v>
      </c>
    </row>
    <row r="717" spans="1:1" x14ac:dyDescent="0.25">
      <c r="A717" s="27">
        <v>692</v>
      </c>
    </row>
    <row r="718" spans="1:1" x14ac:dyDescent="0.25">
      <c r="A718" s="27">
        <v>693</v>
      </c>
    </row>
    <row r="719" spans="1:1" x14ac:dyDescent="0.25">
      <c r="A719" s="27">
        <v>694</v>
      </c>
    </row>
    <row r="720" spans="1:1" x14ac:dyDescent="0.25">
      <c r="A720" s="27">
        <v>695</v>
      </c>
    </row>
    <row r="721" spans="1:1" x14ac:dyDescent="0.25">
      <c r="A721" s="27">
        <v>696</v>
      </c>
    </row>
    <row r="722" spans="1:1" x14ac:dyDescent="0.25">
      <c r="A722" s="27">
        <v>697</v>
      </c>
    </row>
    <row r="723" spans="1:1" x14ac:dyDescent="0.25">
      <c r="A723" s="27">
        <v>698</v>
      </c>
    </row>
    <row r="724" spans="1:1" x14ac:dyDescent="0.25">
      <c r="A724" s="27">
        <v>699</v>
      </c>
    </row>
    <row r="725" spans="1:1" x14ac:dyDescent="0.25">
      <c r="A725" s="27">
        <v>700</v>
      </c>
    </row>
    <row r="726" spans="1:1" x14ac:dyDescent="0.25">
      <c r="A726" s="27">
        <v>701</v>
      </c>
    </row>
    <row r="727" spans="1:1" x14ac:dyDescent="0.25">
      <c r="A727" s="27">
        <v>702</v>
      </c>
    </row>
    <row r="728" spans="1:1" x14ac:dyDescent="0.25">
      <c r="A728" s="27">
        <v>703</v>
      </c>
    </row>
    <row r="729" spans="1:1" x14ac:dyDescent="0.25">
      <c r="A729" s="27">
        <v>704</v>
      </c>
    </row>
    <row r="730" spans="1:1" x14ac:dyDescent="0.25">
      <c r="A730" s="27">
        <v>705</v>
      </c>
    </row>
    <row r="731" spans="1:1" x14ac:dyDescent="0.25">
      <c r="A731" s="27">
        <v>706</v>
      </c>
    </row>
    <row r="732" spans="1:1" x14ac:dyDescent="0.25">
      <c r="A732" s="27">
        <v>707</v>
      </c>
    </row>
    <row r="733" spans="1:1" x14ac:dyDescent="0.25">
      <c r="A733" s="27">
        <v>708</v>
      </c>
    </row>
    <row r="734" spans="1:1" x14ac:dyDescent="0.25">
      <c r="A734" s="27">
        <v>709</v>
      </c>
    </row>
    <row r="735" spans="1:1" x14ac:dyDescent="0.25">
      <c r="A735" s="27">
        <v>710</v>
      </c>
    </row>
    <row r="736" spans="1:1" x14ac:dyDescent="0.25">
      <c r="A736" s="27">
        <v>711</v>
      </c>
    </row>
    <row r="737" spans="1:1" x14ac:dyDescent="0.25">
      <c r="A737" s="27">
        <v>712</v>
      </c>
    </row>
    <row r="738" spans="1:1" x14ac:dyDescent="0.25">
      <c r="A738" s="27">
        <v>713</v>
      </c>
    </row>
    <row r="739" spans="1:1" x14ac:dyDescent="0.25">
      <c r="A739" s="27">
        <v>714</v>
      </c>
    </row>
    <row r="740" spans="1:1" x14ac:dyDescent="0.25">
      <c r="A740" s="27">
        <v>715</v>
      </c>
    </row>
    <row r="741" spans="1:1" x14ac:dyDescent="0.25">
      <c r="A741" s="27">
        <v>716</v>
      </c>
    </row>
    <row r="742" spans="1:1" x14ac:dyDescent="0.25">
      <c r="A742" s="27">
        <v>717</v>
      </c>
    </row>
    <row r="743" spans="1:1" x14ac:dyDescent="0.25">
      <c r="A743" s="27">
        <v>718</v>
      </c>
    </row>
    <row r="744" spans="1:1" x14ac:dyDescent="0.25">
      <c r="A744" s="27">
        <v>719</v>
      </c>
    </row>
    <row r="745" spans="1:1" x14ac:dyDescent="0.25">
      <c r="A745" s="27">
        <v>720</v>
      </c>
    </row>
    <row r="746" spans="1:1" x14ac:dyDescent="0.25">
      <c r="A746" s="27">
        <v>721</v>
      </c>
    </row>
    <row r="747" spans="1:1" x14ac:dyDescent="0.25">
      <c r="A747" s="27">
        <v>722</v>
      </c>
    </row>
    <row r="748" spans="1:1" x14ac:dyDescent="0.25">
      <c r="A748" s="27">
        <v>723</v>
      </c>
    </row>
    <row r="749" spans="1:1" x14ac:dyDescent="0.25">
      <c r="A749" s="27">
        <v>724</v>
      </c>
    </row>
    <row r="750" spans="1:1" x14ac:dyDescent="0.25">
      <c r="A750" s="27">
        <v>725</v>
      </c>
    </row>
    <row r="751" spans="1:1" x14ac:dyDescent="0.25">
      <c r="A751" s="27">
        <v>726</v>
      </c>
    </row>
    <row r="752" spans="1:1" x14ac:dyDescent="0.25">
      <c r="A752" s="27">
        <v>727</v>
      </c>
    </row>
    <row r="753" spans="1:1" x14ac:dyDescent="0.25">
      <c r="A753" s="27">
        <v>728</v>
      </c>
    </row>
    <row r="754" spans="1:1" x14ac:dyDescent="0.25">
      <c r="A754" s="27">
        <v>729</v>
      </c>
    </row>
    <row r="755" spans="1:1" x14ac:dyDescent="0.25">
      <c r="A755" s="27">
        <v>730</v>
      </c>
    </row>
    <row r="756" spans="1:1" x14ac:dyDescent="0.25">
      <c r="A756" s="27">
        <v>731</v>
      </c>
    </row>
    <row r="757" spans="1:1" x14ac:dyDescent="0.25">
      <c r="A757" s="27">
        <v>732</v>
      </c>
    </row>
    <row r="758" spans="1:1" x14ac:dyDescent="0.25">
      <c r="A758" s="27">
        <v>733</v>
      </c>
    </row>
    <row r="759" spans="1:1" x14ac:dyDescent="0.25">
      <c r="A759" s="27">
        <v>734</v>
      </c>
    </row>
    <row r="760" spans="1:1" x14ac:dyDescent="0.25">
      <c r="A760" s="27">
        <v>735</v>
      </c>
    </row>
    <row r="761" spans="1:1" x14ac:dyDescent="0.25">
      <c r="A761" s="27">
        <v>736</v>
      </c>
    </row>
    <row r="762" spans="1:1" x14ac:dyDescent="0.25">
      <c r="A762" s="27">
        <v>737</v>
      </c>
    </row>
    <row r="763" spans="1:1" x14ac:dyDescent="0.25">
      <c r="A763" s="27">
        <v>738</v>
      </c>
    </row>
    <row r="764" spans="1:1" x14ac:dyDescent="0.25">
      <c r="A764" s="27">
        <v>739</v>
      </c>
    </row>
    <row r="765" spans="1:1" x14ac:dyDescent="0.25">
      <c r="A765" s="27">
        <v>740</v>
      </c>
    </row>
    <row r="766" spans="1:1" x14ac:dyDescent="0.25">
      <c r="A766" s="27">
        <v>741</v>
      </c>
    </row>
    <row r="767" spans="1:1" x14ac:dyDescent="0.25">
      <c r="A767" s="27">
        <v>742</v>
      </c>
    </row>
    <row r="768" spans="1:1" x14ac:dyDescent="0.25">
      <c r="A768" s="27">
        <v>743</v>
      </c>
    </row>
    <row r="769" spans="1:1" x14ac:dyDescent="0.25">
      <c r="A769" s="27">
        <v>744</v>
      </c>
    </row>
    <row r="770" spans="1:1" x14ac:dyDescent="0.25">
      <c r="A770" s="27">
        <v>745</v>
      </c>
    </row>
    <row r="771" spans="1:1" x14ac:dyDescent="0.25">
      <c r="A771" s="27">
        <v>746</v>
      </c>
    </row>
    <row r="772" spans="1:1" x14ac:dyDescent="0.25">
      <c r="A772" s="27">
        <v>747</v>
      </c>
    </row>
    <row r="773" spans="1:1" x14ac:dyDescent="0.25">
      <c r="A773" s="27">
        <v>748</v>
      </c>
    </row>
    <row r="774" spans="1:1" x14ac:dyDescent="0.25">
      <c r="A774" s="27">
        <v>749</v>
      </c>
    </row>
    <row r="775" spans="1:1" x14ac:dyDescent="0.25">
      <c r="A775" s="27">
        <v>750</v>
      </c>
    </row>
    <row r="776" spans="1:1" x14ac:dyDescent="0.25">
      <c r="A776" s="27">
        <v>751</v>
      </c>
    </row>
    <row r="777" spans="1:1" x14ac:dyDescent="0.25">
      <c r="A777" s="27">
        <v>752</v>
      </c>
    </row>
    <row r="778" spans="1:1" x14ac:dyDescent="0.25">
      <c r="A778" s="27">
        <v>753</v>
      </c>
    </row>
    <row r="779" spans="1:1" x14ac:dyDescent="0.25">
      <c r="A779" s="27">
        <v>754</v>
      </c>
    </row>
    <row r="780" spans="1:1" x14ac:dyDescent="0.25">
      <c r="A780" s="27">
        <v>755</v>
      </c>
    </row>
    <row r="781" spans="1:1" x14ac:dyDescent="0.25">
      <c r="A781" s="27">
        <v>756</v>
      </c>
    </row>
    <row r="782" spans="1:1" x14ac:dyDescent="0.25">
      <c r="A782" s="27">
        <v>757</v>
      </c>
    </row>
    <row r="783" spans="1:1" x14ac:dyDescent="0.25">
      <c r="A783" s="27">
        <v>758</v>
      </c>
    </row>
    <row r="784" spans="1:1" x14ac:dyDescent="0.25">
      <c r="A784" s="27">
        <v>759</v>
      </c>
    </row>
    <row r="785" spans="1:1" x14ac:dyDescent="0.25">
      <c r="A785" s="27">
        <v>760</v>
      </c>
    </row>
    <row r="786" spans="1:1" x14ac:dyDescent="0.25">
      <c r="A786" s="27">
        <v>761</v>
      </c>
    </row>
    <row r="787" spans="1:1" x14ac:dyDescent="0.25">
      <c r="A787" s="27">
        <v>762</v>
      </c>
    </row>
    <row r="788" spans="1:1" x14ac:dyDescent="0.25">
      <c r="A788" s="27">
        <v>763</v>
      </c>
    </row>
    <row r="789" spans="1:1" x14ac:dyDescent="0.25">
      <c r="A789" s="27">
        <v>764</v>
      </c>
    </row>
    <row r="790" spans="1:1" x14ac:dyDescent="0.25">
      <c r="A790" s="27">
        <v>765</v>
      </c>
    </row>
    <row r="791" spans="1:1" x14ac:dyDescent="0.25">
      <c r="A791" s="27">
        <v>766</v>
      </c>
    </row>
    <row r="792" spans="1:1" x14ac:dyDescent="0.25">
      <c r="A792" s="27">
        <v>767</v>
      </c>
    </row>
    <row r="793" spans="1:1" x14ac:dyDescent="0.25">
      <c r="A793" s="27">
        <v>768</v>
      </c>
    </row>
    <row r="794" spans="1:1" x14ac:dyDescent="0.25">
      <c r="A794" s="27">
        <v>769</v>
      </c>
    </row>
    <row r="795" spans="1:1" x14ac:dyDescent="0.25">
      <c r="A795" s="27">
        <v>770</v>
      </c>
    </row>
    <row r="796" spans="1:1" x14ac:dyDescent="0.25">
      <c r="A796" s="27">
        <v>771</v>
      </c>
    </row>
    <row r="797" spans="1:1" x14ac:dyDescent="0.25">
      <c r="A797" s="27">
        <v>772</v>
      </c>
    </row>
    <row r="798" spans="1:1" x14ac:dyDescent="0.25">
      <c r="A798" s="27">
        <v>773</v>
      </c>
    </row>
    <row r="799" spans="1:1" x14ac:dyDescent="0.25">
      <c r="A799" s="27">
        <v>774</v>
      </c>
    </row>
    <row r="800" spans="1:1" x14ac:dyDescent="0.25">
      <c r="A800" s="27">
        <v>775</v>
      </c>
    </row>
    <row r="801" spans="1:1" x14ac:dyDescent="0.25">
      <c r="A801" s="27">
        <v>776</v>
      </c>
    </row>
    <row r="802" spans="1:1" x14ac:dyDescent="0.25">
      <c r="A802" s="27">
        <v>777</v>
      </c>
    </row>
    <row r="803" spans="1:1" x14ac:dyDescent="0.25">
      <c r="A803" s="27">
        <v>778</v>
      </c>
    </row>
    <row r="804" spans="1:1" x14ac:dyDescent="0.25">
      <c r="A804" s="27">
        <v>779</v>
      </c>
    </row>
    <row r="805" spans="1:1" x14ac:dyDescent="0.25">
      <c r="A805" s="27">
        <v>780</v>
      </c>
    </row>
    <row r="806" spans="1:1" x14ac:dyDescent="0.25">
      <c r="A806" s="27">
        <v>781</v>
      </c>
    </row>
    <row r="807" spans="1:1" x14ac:dyDescent="0.25">
      <c r="A807" s="27">
        <v>782</v>
      </c>
    </row>
    <row r="808" spans="1:1" x14ac:dyDescent="0.25">
      <c r="A808" s="27">
        <v>783</v>
      </c>
    </row>
    <row r="809" spans="1:1" x14ac:dyDescent="0.25">
      <c r="A809" s="27">
        <v>784</v>
      </c>
    </row>
    <row r="810" spans="1:1" x14ac:dyDescent="0.25">
      <c r="A810" s="27">
        <v>785</v>
      </c>
    </row>
    <row r="811" spans="1:1" x14ac:dyDescent="0.25">
      <c r="A811" s="27">
        <v>786</v>
      </c>
    </row>
    <row r="812" spans="1:1" x14ac:dyDescent="0.25">
      <c r="A812" s="27">
        <v>787</v>
      </c>
    </row>
    <row r="813" spans="1:1" x14ac:dyDescent="0.25">
      <c r="A813" s="27">
        <v>788</v>
      </c>
    </row>
    <row r="814" spans="1:1" x14ac:dyDescent="0.25">
      <c r="A814" s="27">
        <v>789</v>
      </c>
    </row>
    <row r="815" spans="1:1" x14ac:dyDescent="0.25">
      <c r="A815" s="27">
        <v>790</v>
      </c>
    </row>
    <row r="816" spans="1:1" x14ac:dyDescent="0.25">
      <c r="A816" s="27">
        <v>791</v>
      </c>
    </row>
    <row r="817" spans="1:1" x14ac:dyDescent="0.25">
      <c r="A817" s="27">
        <v>792</v>
      </c>
    </row>
    <row r="818" spans="1:1" x14ac:dyDescent="0.25">
      <c r="A818" s="27">
        <v>793</v>
      </c>
    </row>
    <row r="819" spans="1:1" x14ac:dyDescent="0.25">
      <c r="A819" s="27">
        <v>794</v>
      </c>
    </row>
    <row r="820" spans="1:1" x14ac:dyDescent="0.25">
      <c r="A820" s="27">
        <v>795</v>
      </c>
    </row>
    <row r="821" spans="1:1" x14ac:dyDescent="0.25">
      <c r="A821" s="27">
        <v>796</v>
      </c>
    </row>
    <row r="822" spans="1:1" x14ac:dyDescent="0.25">
      <c r="A822" s="27">
        <v>797</v>
      </c>
    </row>
    <row r="823" spans="1:1" x14ac:dyDescent="0.25">
      <c r="A823" s="27">
        <v>798</v>
      </c>
    </row>
    <row r="824" spans="1:1" x14ac:dyDescent="0.25">
      <c r="A824" s="27">
        <v>799</v>
      </c>
    </row>
    <row r="825" spans="1:1" x14ac:dyDescent="0.25">
      <c r="A825" s="27">
        <v>800</v>
      </c>
    </row>
    <row r="826" spans="1:1" x14ac:dyDescent="0.25">
      <c r="A826" s="27">
        <v>801</v>
      </c>
    </row>
    <row r="827" spans="1:1" x14ac:dyDescent="0.25">
      <c r="A827" s="27">
        <v>802</v>
      </c>
    </row>
    <row r="828" spans="1:1" x14ac:dyDescent="0.25">
      <c r="A828" s="27">
        <v>803</v>
      </c>
    </row>
    <row r="829" spans="1:1" x14ac:dyDescent="0.25">
      <c r="A829" s="27">
        <v>804</v>
      </c>
    </row>
    <row r="830" spans="1:1" x14ac:dyDescent="0.25">
      <c r="A830" s="27">
        <v>805</v>
      </c>
    </row>
    <row r="831" spans="1:1" x14ac:dyDescent="0.25">
      <c r="A831" s="27">
        <v>806</v>
      </c>
    </row>
    <row r="832" spans="1:1" x14ac:dyDescent="0.25">
      <c r="A832" s="27">
        <v>807</v>
      </c>
    </row>
    <row r="833" spans="1:1" x14ac:dyDescent="0.25">
      <c r="A833" s="27">
        <v>808</v>
      </c>
    </row>
    <row r="834" spans="1:1" x14ac:dyDescent="0.25">
      <c r="A834" s="27">
        <v>809</v>
      </c>
    </row>
    <row r="835" spans="1:1" x14ac:dyDescent="0.25">
      <c r="A835" s="27">
        <v>810</v>
      </c>
    </row>
    <row r="836" spans="1:1" x14ac:dyDescent="0.25">
      <c r="A836" s="27">
        <v>811</v>
      </c>
    </row>
    <row r="837" spans="1:1" x14ac:dyDescent="0.25">
      <c r="A837" s="27">
        <v>812</v>
      </c>
    </row>
    <row r="838" spans="1:1" x14ac:dyDescent="0.25">
      <c r="A838" s="27">
        <v>813</v>
      </c>
    </row>
    <row r="839" spans="1:1" x14ac:dyDescent="0.25">
      <c r="A839" s="27">
        <v>814</v>
      </c>
    </row>
    <row r="840" spans="1:1" x14ac:dyDescent="0.25">
      <c r="A840" s="27">
        <v>815</v>
      </c>
    </row>
    <row r="841" spans="1:1" x14ac:dyDescent="0.25">
      <c r="A841" s="27">
        <v>816</v>
      </c>
    </row>
    <row r="842" spans="1:1" x14ac:dyDescent="0.25">
      <c r="A842" s="27">
        <v>817</v>
      </c>
    </row>
    <row r="843" spans="1:1" x14ac:dyDescent="0.25">
      <c r="A843" s="27">
        <v>818</v>
      </c>
    </row>
    <row r="844" spans="1:1" x14ac:dyDescent="0.25">
      <c r="A844" s="27">
        <v>819</v>
      </c>
    </row>
    <row r="845" spans="1:1" x14ac:dyDescent="0.25">
      <c r="A845" s="27">
        <v>820</v>
      </c>
    </row>
    <row r="846" spans="1:1" x14ac:dyDescent="0.25">
      <c r="A846" s="27">
        <v>821</v>
      </c>
    </row>
    <row r="847" spans="1:1" x14ac:dyDescent="0.25">
      <c r="A847" s="27">
        <v>822</v>
      </c>
    </row>
    <row r="848" spans="1:1" x14ac:dyDescent="0.25">
      <c r="A848" s="27">
        <v>823</v>
      </c>
    </row>
    <row r="849" spans="1:1" x14ac:dyDescent="0.25">
      <c r="A849" s="27">
        <v>824</v>
      </c>
    </row>
    <row r="850" spans="1:1" x14ac:dyDescent="0.25">
      <c r="A850" s="27">
        <v>825</v>
      </c>
    </row>
    <row r="851" spans="1:1" x14ac:dyDescent="0.25">
      <c r="A851" s="27">
        <v>826</v>
      </c>
    </row>
    <row r="852" spans="1:1" x14ac:dyDescent="0.25">
      <c r="A852" s="27">
        <v>827</v>
      </c>
    </row>
    <row r="853" spans="1:1" x14ac:dyDescent="0.25">
      <c r="A853" s="27">
        <v>828</v>
      </c>
    </row>
    <row r="854" spans="1:1" x14ac:dyDescent="0.25">
      <c r="A854" s="27">
        <v>829</v>
      </c>
    </row>
    <row r="855" spans="1:1" x14ac:dyDescent="0.25">
      <c r="A855" s="27">
        <v>830</v>
      </c>
    </row>
    <row r="856" spans="1:1" x14ac:dyDescent="0.25">
      <c r="A856" s="27">
        <v>831</v>
      </c>
    </row>
    <row r="857" spans="1:1" x14ac:dyDescent="0.25">
      <c r="A857" s="27">
        <v>832</v>
      </c>
    </row>
    <row r="858" spans="1:1" x14ac:dyDescent="0.25">
      <c r="A858" s="27">
        <v>833</v>
      </c>
    </row>
    <row r="859" spans="1:1" x14ac:dyDescent="0.25">
      <c r="A859" s="27">
        <v>834</v>
      </c>
    </row>
    <row r="860" spans="1:1" x14ac:dyDescent="0.25">
      <c r="A860" s="27">
        <v>835</v>
      </c>
    </row>
    <row r="861" spans="1:1" x14ac:dyDescent="0.25">
      <c r="A861" s="27">
        <v>836</v>
      </c>
    </row>
    <row r="862" spans="1:1" x14ac:dyDescent="0.25">
      <c r="A862" s="27">
        <v>837</v>
      </c>
    </row>
    <row r="863" spans="1:1" x14ac:dyDescent="0.25">
      <c r="A863" s="27">
        <v>838</v>
      </c>
    </row>
    <row r="864" spans="1:1" x14ac:dyDescent="0.25">
      <c r="A864" s="27">
        <v>839</v>
      </c>
    </row>
    <row r="865" spans="1:1" x14ac:dyDescent="0.25">
      <c r="A865" s="27">
        <v>840</v>
      </c>
    </row>
    <row r="866" spans="1:1" x14ac:dyDescent="0.25">
      <c r="A866" s="27">
        <v>841</v>
      </c>
    </row>
    <row r="867" spans="1:1" x14ac:dyDescent="0.25">
      <c r="A867" s="27">
        <v>842</v>
      </c>
    </row>
    <row r="868" spans="1:1" x14ac:dyDescent="0.25">
      <c r="A868" s="27">
        <v>843</v>
      </c>
    </row>
    <row r="869" spans="1:1" x14ac:dyDescent="0.25">
      <c r="A869" s="27">
        <v>844</v>
      </c>
    </row>
    <row r="870" spans="1:1" x14ac:dyDescent="0.25">
      <c r="A870" s="27">
        <v>845</v>
      </c>
    </row>
    <row r="871" spans="1:1" x14ac:dyDescent="0.25">
      <c r="A871" s="27">
        <v>846</v>
      </c>
    </row>
    <row r="872" spans="1:1" x14ac:dyDescent="0.25">
      <c r="A872" s="27">
        <v>847</v>
      </c>
    </row>
    <row r="873" spans="1:1" x14ac:dyDescent="0.25">
      <c r="A873" s="27">
        <v>848</v>
      </c>
    </row>
    <row r="874" spans="1:1" x14ac:dyDescent="0.25">
      <c r="A874" s="27">
        <v>849</v>
      </c>
    </row>
    <row r="875" spans="1:1" x14ac:dyDescent="0.25">
      <c r="A875" s="27">
        <v>850</v>
      </c>
    </row>
    <row r="876" spans="1:1" x14ac:dyDescent="0.25">
      <c r="A876" s="27">
        <v>851</v>
      </c>
    </row>
    <row r="877" spans="1:1" x14ac:dyDescent="0.25">
      <c r="A877" s="27">
        <v>852</v>
      </c>
    </row>
    <row r="878" spans="1:1" x14ac:dyDescent="0.25">
      <c r="A878" s="27">
        <v>853</v>
      </c>
    </row>
    <row r="879" spans="1:1" x14ac:dyDescent="0.25">
      <c r="A879" s="27">
        <v>854</v>
      </c>
    </row>
    <row r="880" spans="1:1" x14ac:dyDescent="0.25">
      <c r="A880" s="27">
        <v>855</v>
      </c>
    </row>
    <row r="881" spans="1:1" x14ac:dyDescent="0.25">
      <c r="A881" s="27">
        <v>856</v>
      </c>
    </row>
    <row r="882" spans="1:1" x14ac:dyDescent="0.25">
      <c r="A882" s="27">
        <v>857</v>
      </c>
    </row>
    <row r="883" spans="1:1" x14ac:dyDescent="0.25">
      <c r="A883" s="27">
        <v>858</v>
      </c>
    </row>
    <row r="884" spans="1:1" x14ac:dyDescent="0.25">
      <c r="A884" s="27">
        <v>859</v>
      </c>
    </row>
    <row r="885" spans="1:1" x14ac:dyDescent="0.25">
      <c r="A885" s="27">
        <v>860</v>
      </c>
    </row>
    <row r="886" spans="1:1" x14ac:dyDescent="0.25">
      <c r="A886" s="27">
        <v>861</v>
      </c>
    </row>
    <row r="887" spans="1:1" x14ac:dyDescent="0.25">
      <c r="A887" s="27">
        <v>862</v>
      </c>
    </row>
    <row r="888" spans="1:1" x14ac:dyDescent="0.25">
      <c r="A888" s="27">
        <v>863</v>
      </c>
    </row>
    <row r="889" spans="1:1" x14ac:dyDescent="0.25">
      <c r="A889" s="27">
        <v>864</v>
      </c>
    </row>
    <row r="890" spans="1:1" x14ac:dyDescent="0.25">
      <c r="A890" s="27">
        <v>865</v>
      </c>
    </row>
    <row r="891" spans="1:1" x14ac:dyDescent="0.25">
      <c r="A891" s="27">
        <v>866</v>
      </c>
    </row>
    <row r="892" spans="1:1" x14ac:dyDescent="0.25">
      <c r="A892" s="27">
        <v>867</v>
      </c>
    </row>
    <row r="893" spans="1:1" x14ac:dyDescent="0.25">
      <c r="A893" s="27">
        <v>868</v>
      </c>
    </row>
    <row r="894" spans="1:1" x14ac:dyDescent="0.25">
      <c r="A894" s="27">
        <v>869</v>
      </c>
    </row>
    <row r="895" spans="1:1" x14ac:dyDescent="0.25">
      <c r="A895" s="27">
        <v>870</v>
      </c>
    </row>
    <row r="896" spans="1:1" x14ac:dyDescent="0.25">
      <c r="A896" s="27">
        <v>871</v>
      </c>
    </row>
    <row r="897" spans="1:1" x14ac:dyDescent="0.25">
      <c r="A897" s="27">
        <v>872</v>
      </c>
    </row>
    <row r="898" spans="1:1" x14ac:dyDescent="0.25">
      <c r="A898" s="27">
        <v>873</v>
      </c>
    </row>
    <row r="899" spans="1:1" x14ac:dyDescent="0.25">
      <c r="A899" s="27">
        <v>874</v>
      </c>
    </row>
    <row r="900" spans="1:1" x14ac:dyDescent="0.25">
      <c r="A900" s="27">
        <v>875</v>
      </c>
    </row>
    <row r="901" spans="1:1" x14ac:dyDescent="0.25">
      <c r="A901" s="27">
        <v>876</v>
      </c>
    </row>
    <row r="902" spans="1:1" x14ac:dyDescent="0.25">
      <c r="A902" s="27">
        <v>877</v>
      </c>
    </row>
    <row r="903" spans="1:1" x14ac:dyDescent="0.25">
      <c r="A903" s="27">
        <v>878</v>
      </c>
    </row>
    <row r="904" spans="1:1" x14ac:dyDescent="0.25">
      <c r="A904" s="27">
        <v>879</v>
      </c>
    </row>
    <row r="905" spans="1:1" x14ac:dyDescent="0.25">
      <c r="A905" s="27">
        <v>880</v>
      </c>
    </row>
    <row r="906" spans="1:1" x14ac:dyDescent="0.25">
      <c r="A906" s="27">
        <v>881</v>
      </c>
    </row>
    <row r="907" spans="1:1" x14ac:dyDescent="0.25">
      <c r="A907" s="27">
        <v>882</v>
      </c>
    </row>
    <row r="908" spans="1:1" x14ac:dyDescent="0.25">
      <c r="A908" s="27">
        <v>883</v>
      </c>
    </row>
    <row r="909" spans="1:1" x14ac:dyDescent="0.25">
      <c r="A909" s="27">
        <v>884</v>
      </c>
    </row>
    <row r="910" spans="1:1" x14ac:dyDescent="0.25">
      <c r="A910" s="27">
        <v>885</v>
      </c>
    </row>
    <row r="911" spans="1:1" x14ac:dyDescent="0.25">
      <c r="A911" s="27">
        <v>886</v>
      </c>
    </row>
    <row r="912" spans="1:1" x14ac:dyDescent="0.25">
      <c r="A912" s="27">
        <v>887</v>
      </c>
    </row>
    <row r="913" spans="1:1" x14ac:dyDescent="0.25">
      <c r="A913" s="27">
        <v>888</v>
      </c>
    </row>
    <row r="914" spans="1:1" x14ac:dyDescent="0.25">
      <c r="A914" s="27">
        <v>889</v>
      </c>
    </row>
    <row r="915" spans="1:1" x14ac:dyDescent="0.25">
      <c r="A915" s="27">
        <v>890</v>
      </c>
    </row>
    <row r="916" spans="1:1" x14ac:dyDescent="0.25">
      <c r="A916" s="27">
        <v>891</v>
      </c>
    </row>
    <row r="917" spans="1:1" x14ac:dyDescent="0.25">
      <c r="A917" s="27">
        <v>892</v>
      </c>
    </row>
    <row r="918" spans="1:1" x14ac:dyDescent="0.25">
      <c r="A918" s="27">
        <v>893</v>
      </c>
    </row>
    <row r="919" spans="1:1" x14ac:dyDescent="0.25">
      <c r="A919" s="27">
        <v>894</v>
      </c>
    </row>
    <row r="920" spans="1:1" x14ac:dyDescent="0.25">
      <c r="A920" s="27">
        <v>895</v>
      </c>
    </row>
    <row r="921" spans="1:1" x14ac:dyDescent="0.25">
      <c r="A921" s="27">
        <v>896</v>
      </c>
    </row>
    <row r="922" spans="1:1" x14ac:dyDescent="0.25">
      <c r="A922" s="27">
        <v>897</v>
      </c>
    </row>
    <row r="923" spans="1:1" x14ac:dyDescent="0.25">
      <c r="A923" s="27">
        <v>898</v>
      </c>
    </row>
    <row r="924" spans="1:1" x14ac:dyDescent="0.25">
      <c r="A924" s="27">
        <v>899</v>
      </c>
    </row>
    <row r="925" spans="1:1" x14ac:dyDescent="0.25">
      <c r="A925" s="27">
        <v>900</v>
      </c>
    </row>
    <row r="926" spans="1:1" x14ac:dyDescent="0.25">
      <c r="A926" s="27">
        <v>901</v>
      </c>
    </row>
    <row r="927" spans="1:1" x14ac:dyDescent="0.25">
      <c r="A927" s="27">
        <v>902</v>
      </c>
    </row>
    <row r="928" spans="1:1" x14ac:dyDescent="0.25">
      <c r="A928" s="27">
        <v>903</v>
      </c>
    </row>
    <row r="929" spans="1:1" x14ac:dyDescent="0.25">
      <c r="A929" s="27">
        <v>904</v>
      </c>
    </row>
    <row r="930" spans="1:1" x14ac:dyDescent="0.25">
      <c r="A930" s="27">
        <v>905</v>
      </c>
    </row>
    <row r="931" spans="1:1" x14ac:dyDescent="0.25">
      <c r="A931" s="27">
        <v>906</v>
      </c>
    </row>
    <row r="932" spans="1:1" x14ac:dyDescent="0.25">
      <c r="A932" s="27">
        <v>907</v>
      </c>
    </row>
    <row r="933" spans="1:1" x14ac:dyDescent="0.25">
      <c r="A933" s="27">
        <v>908</v>
      </c>
    </row>
    <row r="934" spans="1:1" x14ac:dyDescent="0.25">
      <c r="A934" s="27">
        <v>909</v>
      </c>
    </row>
    <row r="935" spans="1:1" x14ac:dyDescent="0.25">
      <c r="A935" s="27">
        <v>910</v>
      </c>
    </row>
    <row r="936" spans="1:1" x14ac:dyDescent="0.25">
      <c r="A936" s="27">
        <v>911</v>
      </c>
    </row>
    <row r="937" spans="1:1" x14ac:dyDescent="0.25">
      <c r="A937" s="27">
        <v>912</v>
      </c>
    </row>
    <row r="938" spans="1:1" x14ac:dyDescent="0.25">
      <c r="A938" s="27">
        <v>913</v>
      </c>
    </row>
    <row r="939" spans="1:1" x14ac:dyDescent="0.25">
      <c r="A939" s="27">
        <v>914</v>
      </c>
    </row>
    <row r="940" spans="1:1" x14ac:dyDescent="0.25">
      <c r="A940" s="27">
        <v>915</v>
      </c>
    </row>
    <row r="941" spans="1:1" x14ac:dyDescent="0.25">
      <c r="A941" s="27">
        <v>916</v>
      </c>
    </row>
    <row r="942" spans="1:1" x14ac:dyDescent="0.25">
      <c r="A942" s="27">
        <v>917</v>
      </c>
    </row>
    <row r="943" spans="1:1" x14ac:dyDescent="0.25">
      <c r="A943" s="27">
        <v>918</v>
      </c>
    </row>
    <row r="944" spans="1:1" x14ac:dyDescent="0.25">
      <c r="A944" s="27">
        <v>919</v>
      </c>
    </row>
    <row r="945" spans="1:1" x14ac:dyDescent="0.25">
      <c r="A945" s="27">
        <v>920</v>
      </c>
    </row>
    <row r="946" spans="1:1" x14ac:dyDescent="0.25">
      <c r="A946" s="27">
        <v>921</v>
      </c>
    </row>
    <row r="947" spans="1:1" x14ac:dyDescent="0.25">
      <c r="A947" s="27">
        <v>922</v>
      </c>
    </row>
    <row r="948" spans="1:1" x14ac:dyDescent="0.25">
      <c r="A948" s="27">
        <v>923</v>
      </c>
    </row>
    <row r="949" spans="1:1" x14ac:dyDescent="0.25">
      <c r="A949" s="27">
        <v>924</v>
      </c>
    </row>
    <row r="950" spans="1:1" x14ac:dyDescent="0.25">
      <c r="A950" s="27">
        <v>925</v>
      </c>
    </row>
    <row r="951" spans="1:1" x14ac:dyDescent="0.25">
      <c r="A951" s="27">
        <v>926</v>
      </c>
    </row>
    <row r="952" spans="1:1" x14ac:dyDescent="0.25">
      <c r="A952" s="27">
        <v>927</v>
      </c>
    </row>
    <row r="953" spans="1:1" x14ac:dyDescent="0.25">
      <c r="A953" s="27">
        <v>928</v>
      </c>
    </row>
    <row r="954" spans="1:1" x14ac:dyDescent="0.25">
      <c r="A954" s="27">
        <v>929</v>
      </c>
    </row>
    <row r="955" spans="1:1" x14ac:dyDescent="0.25">
      <c r="A955" s="27">
        <v>930</v>
      </c>
    </row>
    <row r="956" spans="1:1" x14ac:dyDescent="0.25">
      <c r="A956" s="27">
        <v>931</v>
      </c>
    </row>
    <row r="957" spans="1:1" x14ac:dyDescent="0.25">
      <c r="A957" s="27">
        <v>932</v>
      </c>
    </row>
    <row r="958" spans="1:1" x14ac:dyDescent="0.25">
      <c r="A958" s="27">
        <v>933</v>
      </c>
    </row>
    <row r="959" spans="1:1" x14ac:dyDescent="0.25">
      <c r="A959" s="27">
        <v>934</v>
      </c>
    </row>
    <row r="960" spans="1:1" x14ac:dyDescent="0.25">
      <c r="A960" s="27">
        <v>935</v>
      </c>
    </row>
    <row r="961" spans="1:1" x14ac:dyDescent="0.25">
      <c r="A961" s="27">
        <v>936</v>
      </c>
    </row>
    <row r="962" spans="1:1" x14ac:dyDescent="0.25">
      <c r="A962" s="27">
        <v>937</v>
      </c>
    </row>
    <row r="963" spans="1:1" x14ac:dyDescent="0.25">
      <c r="A963" s="27">
        <v>938</v>
      </c>
    </row>
    <row r="964" spans="1:1" x14ac:dyDescent="0.25">
      <c r="A964" s="27">
        <v>939</v>
      </c>
    </row>
    <row r="965" spans="1:1" x14ac:dyDescent="0.25">
      <c r="A965" s="27">
        <v>940</v>
      </c>
    </row>
    <row r="966" spans="1:1" x14ac:dyDescent="0.25">
      <c r="A966" s="27">
        <v>941</v>
      </c>
    </row>
    <row r="967" spans="1:1" x14ac:dyDescent="0.25">
      <c r="A967" s="27">
        <v>942</v>
      </c>
    </row>
    <row r="968" spans="1:1" x14ac:dyDescent="0.25">
      <c r="A968" s="27">
        <v>943</v>
      </c>
    </row>
    <row r="969" spans="1:1" x14ac:dyDescent="0.25">
      <c r="A969" s="27">
        <v>944</v>
      </c>
    </row>
    <row r="970" spans="1:1" x14ac:dyDescent="0.25">
      <c r="A970" s="27">
        <v>945</v>
      </c>
    </row>
    <row r="971" spans="1:1" x14ac:dyDescent="0.25">
      <c r="A971" s="27">
        <v>946</v>
      </c>
    </row>
    <row r="972" spans="1:1" x14ac:dyDescent="0.25">
      <c r="A972" s="27">
        <v>947</v>
      </c>
    </row>
    <row r="973" spans="1:1" x14ac:dyDescent="0.25">
      <c r="A973" s="27">
        <v>948</v>
      </c>
    </row>
    <row r="974" spans="1:1" x14ac:dyDescent="0.25">
      <c r="A974" s="27">
        <v>949</v>
      </c>
    </row>
    <row r="975" spans="1:1" x14ac:dyDescent="0.25">
      <c r="A975" s="27">
        <v>950</v>
      </c>
    </row>
    <row r="976" spans="1:1" x14ac:dyDescent="0.25">
      <c r="A976" s="27">
        <v>951</v>
      </c>
    </row>
    <row r="977" spans="1:1" x14ac:dyDescent="0.25">
      <c r="A977" s="27">
        <v>952</v>
      </c>
    </row>
    <row r="978" spans="1:1" x14ac:dyDescent="0.25">
      <c r="A978" s="27">
        <v>953</v>
      </c>
    </row>
    <row r="979" spans="1:1" x14ac:dyDescent="0.25">
      <c r="A979" s="27">
        <v>954</v>
      </c>
    </row>
    <row r="980" spans="1:1" x14ac:dyDescent="0.25">
      <c r="A980" s="27">
        <v>955</v>
      </c>
    </row>
    <row r="981" spans="1:1" x14ac:dyDescent="0.25">
      <c r="A981" s="27">
        <v>956</v>
      </c>
    </row>
    <row r="982" spans="1:1" x14ac:dyDescent="0.25">
      <c r="A982" s="27">
        <v>957</v>
      </c>
    </row>
    <row r="983" spans="1:1" x14ac:dyDescent="0.25">
      <c r="A983" s="27">
        <v>958</v>
      </c>
    </row>
    <row r="984" spans="1:1" x14ac:dyDescent="0.25">
      <c r="A984" s="27">
        <v>959</v>
      </c>
    </row>
    <row r="985" spans="1:1" x14ac:dyDescent="0.25">
      <c r="A985" s="27">
        <v>960</v>
      </c>
    </row>
    <row r="986" spans="1:1" x14ac:dyDescent="0.25">
      <c r="A986" s="27">
        <v>961</v>
      </c>
    </row>
    <row r="987" spans="1:1" x14ac:dyDescent="0.25">
      <c r="A987" s="27">
        <v>962</v>
      </c>
    </row>
    <row r="988" spans="1:1" x14ac:dyDescent="0.25">
      <c r="A988" s="27">
        <v>963</v>
      </c>
    </row>
    <row r="989" spans="1:1" x14ac:dyDescent="0.25">
      <c r="A989" s="27">
        <v>964</v>
      </c>
    </row>
    <row r="990" spans="1:1" x14ac:dyDescent="0.25">
      <c r="A990" s="27">
        <v>965</v>
      </c>
    </row>
    <row r="991" spans="1:1" x14ac:dyDescent="0.25">
      <c r="A991" s="27">
        <v>966</v>
      </c>
    </row>
    <row r="992" spans="1:1" x14ac:dyDescent="0.25">
      <c r="A992" s="27">
        <v>967</v>
      </c>
    </row>
    <row r="993" spans="1:1" x14ac:dyDescent="0.25">
      <c r="A993" s="27">
        <v>968</v>
      </c>
    </row>
    <row r="994" spans="1:1" x14ac:dyDescent="0.25">
      <c r="A994" s="27">
        <v>969</v>
      </c>
    </row>
    <row r="995" spans="1:1" x14ac:dyDescent="0.25">
      <c r="A995" s="27">
        <v>970</v>
      </c>
    </row>
    <row r="996" spans="1:1" x14ac:dyDescent="0.25">
      <c r="A996" s="27">
        <v>971</v>
      </c>
    </row>
    <row r="997" spans="1:1" x14ac:dyDescent="0.25">
      <c r="A997" s="27">
        <v>972</v>
      </c>
    </row>
    <row r="998" spans="1:1" x14ac:dyDescent="0.25">
      <c r="A998" s="27">
        <v>973</v>
      </c>
    </row>
    <row r="999" spans="1:1" x14ac:dyDescent="0.25">
      <c r="A999" s="27">
        <v>974</v>
      </c>
    </row>
    <row r="1000" spans="1:1" x14ac:dyDescent="0.25">
      <c r="A1000" s="27">
        <v>975</v>
      </c>
    </row>
    <row r="1001" spans="1:1" x14ac:dyDescent="0.25">
      <c r="A1001" s="27">
        <v>976</v>
      </c>
    </row>
    <row r="1002" spans="1:1" x14ac:dyDescent="0.25">
      <c r="A1002" s="27">
        <v>977</v>
      </c>
    </row>
    <row r="1003" spans="1:1" x14ac:dyDescent="0.25">
      <c r="A1003" s="27">
        <v>978</v>
      </c>
    </row>
    <row r="1004" spans="1:1" x14ac:dyDescent="0.25">
      <c r="A1004" s="27">
        <v>979</v>
      </c>
    </row>
    <row r="1005" spans="1:1" x14ac:dyDescent="0.25">
      <c r="A1005" s="27">
        <v>980</v>
      </c>
    </row>
    <row r="1006" spans="1:1" x14ac:dyDescent="0.25">
      <c r="A1006" s="27">
        <v>981</v>
      </c>
    </row>
    <row r="1007" spans="1:1" x14ac:dyDescent="0.25">
      <c r="A1007" s="27">
        <v>982</v>
      </c>
    </row>
    <row r="1008" spans="1:1" x14ac:dyDescent="0.25">
      <c r="A1008" s="27">
        <v>983</v>
      </c>
    </row>
    <row r="1009" spans="1:1" x14ac:dyDescent="0.25">
      <c r="A1009" s="27">
        <v>984</v>
      </c>
    </row>
    <row r="1010" spans="1:1" x14ac:dyDescent="0.25">
      <c r="A1010" s="27">
        <v>985</v>
      </c>
    </row>
    <row r="1011" spans="1:1" x14ac:dyDescent="0.25">
      <c r="A1011" s="27">
        <v>986</v>
      </c>
    </row>
    <row r="1012" spans="1:1" x14ac:dyDescent="0.25">
      <c r="A1012" s="27">
        <v>987</v>
      </c>
    </row>
    <row r="1013" spans="1:1" x14ac:dyDescent="0.25">
      <c r="A1013" s="27">
        <v>988</v>
      </c>
    </row>
    <row r="1014" spans="1:1" x14ac:dyDescent="0.25">
      <c r="A1014" s="27">
        <v>989</v>
      </c>
    </row>
    <row r="1015" spans="1:1" x14ac:dyDescent="0.25">
      <c r="A1015" s="27">
        <v>990</v>
      </c>
    </row>
    <row r="1016" spans="1:1" x14ac:dyDescent="0.25">
      <c r="A1016" s="27">
        <v>991</v>
      </c>
    </row>
    <row r="1017" spans="1:1" x14ac:dyDescent="0.25">
      <c r="A1017" s="27">
        <v>992</v>
      </c>
    </row>
    <row r="1018" spans="1:1" x14ac:dyDescent="0.25">
      <c r="A1018" s="27">
        <v>993</v>
      </c>
    </row>
    <row r="1019" spans="1:1" x14ac:dyDescent="0.25">
      <c r="A1019" s="27">
        <v>994</v>
      </c>
    </row>
    <row r="1020" spans="1:1" x14ac:dyDescent="0.25">
      <c r="A1020" s="27">
        <v>995</v>
      </c>
    </row>
    <row r="1021" spans="1:1" x14ac:dyDescent="0.25">
      <c r="A1021" s="27">
        <v>996</v>
      </c>
    </row>
    <row r="1022" spans="1:1" x14ac:dyDescent="0.25">
      <c r="A1022" s="27">
        <v>997</v>
      </c>
    </row>
    <row r="1023" spans="1:1" x14ac:dyDescent="0.25">
      <c r="A1023" s="27">
        <v>998</v>
      </c>
    </row>
    <row r="1024" spans="1:1" x14ac:dyDescent="0.25">
      <c r="A1024" s="27">
        <v>999</v>
      </c>
    </row>
    <row r="1025" spans="1:1" x14ac:dyDescent="0.25">
      <c r="A1025" s="27">
        <v>1000</v>
      </c>
    </row>
    <row r="1026" spans="1:1" x14ac:dyDescent="0.25">
      <c r="A1026" s="27">
        <v>1001</v>
      </c>
    </row>
    <row r="1027" spans="1:1" x14ac:dyDescent="0.25">
      <c r="A1027" s="27">
        <v>1002</v>
      </c>
    </row>
    <row r="1028" spans="1:1" x14ac:dyDescent="0.25">
      <c r="A1028" s="27">
        <v>1003</v>
      </c>
    </row>
    <row r="1029" spans="1:1" x14ac:dyDescent="0.25">
      <c r="A1029" s="27">
        <v>1004</v>
      </c>
    </row>
    <row r="1030" spans="1:1" x14ac:dyDescent="0.25">
      <c r="A1030" s="27">
        <v>1005</v>
      </c>
    </row>
    <row r="1031" spans="1:1" x14ac:dyDescent="0.25">
      <c r="A1031" s="27">
        <v>1006</v>
      </c>
    </row>
    <row r="1032" spans="1:1" x14ac:dyDescent="0.25">
      <c r="A1032" s="27">
        <v>1007</v>
      </c>
    </row>
    <row r="1033" spans="1:1" x14ac:dyDescent="0.25">
      <c r="A1033" s="27">
        <v>1008</v>
      </c>
    </row>
    <row r="1034" spans="1:1" x14ac:dyDescent="0.25">
      <c r="A1034" s="27">
        <v>1009</v>
      </c>
    </row>
    <row r="1035" spans="1:1" x14ac:dyDescent="0.25">
      <c r="A1035" s="27">
        <v>1010</v>
      </c>
    </row>
    <row r="1036" spans="1:1" x14ac:dyDescent="0.25">
      <c r="A1036" s="27">
        <v>1011</v>
      </c>
    </row>
    <row r="1037" spans="1:1" x14ac:dyDescent="0.25">
      <c r="A1037" s="27">
        <v>1012</v>
      </c>
    </row>
    <row r="1038" spans="1:1" x14ac:dyDescent="0.25">
      <c r="A1038" s="27">
        <v>1013</v>
      </c>
    </row>
    <row r="1039" spans="1:1" x14ac:dyDescent="0.25">
      <c r="A1039" s="27">
        <v>1014</v>
      </c>
    </row>
    <row r="1040" spans="1:1" x14ac:dyDescent="0.25">
      <c r="A1040" s="27">
        <v>1015</v>
      </c>
    </row>
    <row r="1041" spans="1:1" x14ac:dyDescent="0.25">
      <c r="A1041" s="27">
        <v>1016</v>
      </c>
    </row>
    <row r="1042" spans="1:1" x14ac:dyDescent="0.25">
      <c r="A1042" s="27">
        <v>1017</v>
      </c>
    </row>
    <row r="1043" spans="1:1" x14ac:dyDescent="0.25">
      <c r="A1043" s="27">
        <v>1018</v>
      </c>
    </row>
    <row r="1044" spans="1:1" x14ac:dyDescent="0.25">
      <c r="A1044" s="27">
        <v>1019</v>
      </c>
    </row>
    <row r="1045" spans="1:1" x14ac:dyDescent="0.25">
      <c r="A1045" s="27">
        <v>1020</v>
      </c>
    </row>
    <row r="1046" spans="1:1" x14ac:dyDescent="0.25">
      <c r="A1046" s="27">
        <v>1021</v>
      </c>
    </row>
    <row r="1047" spans="1:1" x14ac:dyDescent="0.25">
      <c r="A1047" s="27">
        <v>1022</v>
      </c>
    </row>
    <row r="1048" spans="1:1" x14ac:dyDescent="0.25">
      <c r="A1048" s="27">
        <v>1023</v>
      </c>
    </row>
  </sheetData>
  <conditionalFormatting sqref="E25:E280">
    <cfRule type="cellIs" dxfId="9" priority="9" operator="greaterThan">
      <formula>3</formula>
    </cfRule>
    <cfRule type="cellIs" dxfId="8" priority="10" operator="lessThan">
      <formula>-1</formula>
    </cfRule>
  </conditionalFormatting>
  <conditionalFormatting sqref="F12:F15">
    <cfRule type="cellIs" dxfId="7" priority="7" operator="lessThan">
      <formula>-1</formula>
    </cfRule>
    <cfRule type="cellIs" dxfId="6" priority="8" operator="greaterThan">
      <formula>2</formula>
    </cfRule>
  </conditionalFormatting>
  <conditionalFormatting sqref="F17">
    <cfRule type="cellIs" dxfId="5" priority="6" operator="lessThan">
      <formula>$F$16</formula>
    </cfRule>
  </conditionalFormatting>
  <conditionalFormatting sqref="F18">
    <cfRule type="cellIs" dxfId="4" priority="5" operator="lessThan">
      <formula>$F$17</formula>
    </cfRule>
  </conditionalFormatting>
  <conditionalFormatting sqref="L25">
    <cfRule type="cellIs" dxfId="3" priority="4" operator="equal">
      <formula>$D$25</formula>
    </cfRule>
  </conditionalFormatting>
  <conditionalFormatting sqref="L26:L280">
    <cfRule type="cellIs" dxfId="2" priority="3" operator="equal">
      <formula>$D26</formula>
    </cfRule>
  </conditionalFormatting>
  <conditionalFormatting sqref="F21">
    <cfRule type="cellIs" dxfId="1" priority="2" operator="equal">
      <formula>0</formula>
    </cfRule>
  </conditionalFormatting>
  <conditionalFormatting sqref="F10">
    <cfRule type="cellIs" dxfId="0" priority="1" operator="greaterThan">
      <formula>2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29" sqref="C29"/>
    </sheetView>
  </sheetViews>
  <sheetFormatPr defaultColWidth="11.42578125" defaultRowHeight="15" x14ac:dyDescent="0.25"/>
  <cols>
    <col min="1" max="1" width="12.85546875" customWidth="1"/>
    <col min="2" max="2" width="12.7109375" customWidth="1"/>
    <col min="3" max="3" width="123.7109375" customWidth="1"/>
  </cols>
  <sheetData>
    <row r="1" spans="1:3" x14ac:dyDescent="0.25">
      <c r="A1" s="13" t="s">
        <v>35</v>
      </c>
      <c r="B1" s="14" t="s">
        <v>229</v>
      </c>
    </row>
    <row r="2" spans="1:3" x14ac:dyDescent="0.25">
      <c r="A2" s="13"/>
      <c r="B2" s="14"/>
    </row>
    <row r="3" spans="1:3" x14ac:dyDescent="0.25">
      <c r="C3" s="30" t="s">
        <v>78</v>
      </c>
    </row>
    <row r="4" spans="1:3" x14ac:dyDescent="0.25">
      <c r="B4" s="30"/>
    </row>
    <row r="5" spans="1:3" x14ac:dyDescent="0.25">
      <c r="A5" s="13" t="s">
        <v>36</v>
      </c>
      <c r="B5" t="s">
        <v>108</v>
      </c>
      <c r="C5" s="13" t="s">
        <v>37</v>
      </c>
    </row>
    <row r="6" spans="1:3" x14ac:dyDescent="0.25">
      <c r="A6" s="31" t="s">
        <v>227</v>
      </c>
      <c r="B6" t="s">
        <v>109</v>
      </c>
      <c r="C6" t="s">
        <v>228</v>
      </c>
    </row>
    <row r="7" spans="1:3" x14ac:dyDescent="0.25">
      <c r="A7" s="31"/>
    </row>
    <row r="8" spans="1:3" x14ac:dyDescent="0.25">
      <c r="A8" s="31"/>
    </row>
    <row r="9" spans="1:3" x14ac:dyDescent="0.25">
      <c r="A9" s="31"/>
    </row>
    <row r="10" spans="1:3" x14ac:dyDescent="0.25">
      <c r="A10" s="31"/>
    </row>
    <row r="11" spans="1:3" x14ac:dyDescent="0.25">
      <c r="A11" s="31"/>
    </row>
    <row r="12" spans="1:3" x14ac:dyDescent="0.25">
      <c r="A12" s="3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Velocity Calculation</vt:lpstr>
      <vt:lpstr>Motion Profile</vt:lpstr>
      <vt:lpstr>Chopper Parameters</vt:lpstr>
      <vt:lpstr>Power Dissipation</vt:lpstr>
      <vt:lpstr>Rsense</vt:lpstr>
      <vt:lpstr>Microstep Table</vt:lpstr>
      <vt:lpstr>Revision History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Wendlandt</dc:creator>
  <cp:lastModifiedBy>Ken Morrissey</cp:lastModifiedBy>
  <dcterms:created xsi:type="dcterms:W3CDTF">2012-04-11T11:11:54Z</dcterms:created>
  <dcterms:modified xsi:type="dcterms:W3CDTF">2019-07-25T20:09:36Z</dcterms:modified>
</cp:coreProperties>
</file>