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_data\외국인타자\"/>
    </mc:Choice>
  </mc:AlternateContent>
  <xr:revisionPtr revIDLastSave="0" documentId="13_ncr:1_{7851980A-90B5-4BF8-B5C5-EC875B53FBFE}" xr6:coauthVersionLast="47" xr6:coauthVersionMax="47" xr10:uidLastSave="{00000000-0000-0000-0000-000000000000}"/>
  <bookViews>
    <workbookView minimized="1" xWindow="-27795" yWindow="2385" windowWidth="25440" windowHeight="20835" activeTab="2" xr2:uid="{00000000-000D-0000-FFFF-FFFF00000000}"/>
  </bookViews>
  <sheets>
    <sheet name="Sheet1" sheetId="2" r:id="rId1"/>
    <sheet name="Sheet2" sheetId="3" r:id="rId2"/>
    <sheet name="14~22외국인타자 재계약 여부" sheetId="1" r:id="rId3"/>
  </sheets>
  <definedNames>
    <definedName name="_xlnm._FilterDatabase" localSheetId="2" hidden="1">'14~22외국인타자 재계약 여부'!$A$1:$D$79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0" i="1" l="1"/>
  <c r="J44" i="1"/>
  <c r="W110" i="1"/>
  <c r="V110" i="1"/>
  <c r="U110" i="1"/>
  <c r="T110" i="1"/>
  <c r="Q110" i="1"/>
  <c r="P110" i="1"/>
  <c r="O110" i="1"/>
  <c r="N110" i="1"/>
  <c r="W105" i="1"/>
  <c r="V106" i="1"/>
  <c r="V105" i="1"/>
  <c r="U105" i="1"/>
  <c r="T105" i="1"/>
  <c r="Q105" i="1"/>
  <c r="P105" i="1"/>
  <c r="O105" i="1"/>
  <c r="N105" i="1"/>
  <c r="G128" i="1"/>
  <c r="H128" i="1"/>
  <c r="I128" i="1"/>
  <c r="J128" i="1"/>
  <c r="K128" i="1"/>
  <c r="L128" i="1"/>
  <c r="M128" i="1"/>
  <c r="N128" i="1"/>
  <c r="O128" i="1"/>
  <c r="F128" i="1"/>
  <c r="P127" i="1"/>
  <c r="O118" i="1" l="1"/>
  <c r="F94" i="1" l="1"/>
  <c r="P94" i="1" s="1"/>
  <c r="L90" i="1"/>
  <c r="K90" i="1"/>
  <c r="I91" i="1"/>
  <c r="H87" i="1"/>
  <c r="G91" i="1"/>
  <c r="K24" i="2"/>
  <c r="L16" i="2"/>
  <c r="C15" i="2"/>
  <c r="D15" i="2"/>
  <c r="E15" i="2"/>
  <c r="F15" i="2"/>
  <c r="G15" i="2"/>
  <c r="H15" i="2"/>
  <c r="I15" i="2"/>
  <c r="J15" i="2"/>
  <c r="K15" i="2"/>
  <c r="L15" i="2"/>
  <c r="M15" i="2"/>
  <c r="N15" i="2"/>
  <c r="B15" i="2"/>
  <c r="E79" i="1"/>
  <c r="D79" i="1"/>
</calcChain>
</file>

<file path=xl/sharedStrings.xml><?xml version="1.0" encoding="utf-8"?>
<sst xmlns="http://schemas.openxmlformats.org/spreadsheetml/2006/main" count="294" uniqueCount="110">
  <si>
    <t>연도</t>
  </si>
  <si>
    <t>구단</t>
  </si>
  <si>
    <t>이름</t>
  </si>
  <si>
    <t>재계약여부</t>
  </si>
  <si>
    <t>삼성</t>
  </si>
  <si>
    <t>야마이코 나바로</t>
  </si>
  <si>
    <t>두산</t>
  </si>
  <si>
    <t>호르헤 칸투</t>
  </si>
  <si>
    <t>LG</t>
  </si>
  <si>
    <t>조쉬 벨</t>
  </si>
  <si>
    <t>브래드 스나이더</t>
  </si>
  <si>
    <t>넥센</t>
  </si>
  <si>
    <t>비니 로티노</t>
  </si>
  <si>
    <t>롯데</t>
  </si>
  <si>
    <t>루이스 히메네스A</t>
  </si>
  <si>
    <t>SK</t>
  </si>
  <si>
    <t>루크 스캇</t>
  </si>
  <si>
    <t>NC</t>
  </si>
  <si>
    <t>에릭 테임즈</t>
  </si>
  <si>
    <t>KIA</t>
  </si>
  <si>
    <t>브렛 필</t>
  </si>
  <si>
    <t>한화</t>
  </si>
  <si>
    <t>펠릭스 피에</t>
  </si>
  <si>
    <t>잭 한나한</t>
  </si>
  <si>
    <t>루이스 히메네스B</t>
  </si>
  <si>
    <t>앤드류 브라운</t>
  </si>
  <si>
    <t>잭 루츠</t>
  </si>
  <si>
    <t>데이빈슨 로메로</t>
  </si>
  <si>
    <t>짐 아두치</t>
  </si>
  <si>
    <t>나이저 모건</t>
  </si>
  <si>
    <t>제이크 폭스</t>
  </si>
  <si>
    <t>KT</t>
  </si>
  <si>
    <t>댄 블랙</t>
  </si>
  <si>
    <t>앤디 마르테</t>
  </si>
  <si>
    <t>닉 에반스</t>
  </si>
  <si>
    <t>아롬 발디라스</t>
  </si>
  <si>
    <t>대니 돈</t>
  </si>
  <si>
    <t>헥터 고메즈</t>
  </si>
  <si>
    <t>윌린 로사리오</t>
  </si>
  <si>
    <t>저스틴 맥스웰</t>
  </si>
  <si>
    <t>재비어 스크럭스</t>
  </si>
  <si>
    <t>마이클 초이스</t>
  </si>
  <si>
    <t>제임스 로니</t>
  </si>
  <si>
    <t>로저 버나디나</t>
  </si>
  <si>
    <t>대니 워스</t>
  </si>
  <si>
    <t>제이미 로맥</t>
  </si>
  <si>
    <t>앤디 번즈</t>
  </si>
  <si>
    <t>다린 러프</t>
  </si>
  <si>
    <t>멜 로하스 주니어</t>
  </si>
  <si>
    <t>지미 파레디스</t>
  </si>
  <si>
    <t>스캇 반 슬라이크</t>
  </si>
  <si>
    <t>아도니스 가르시아</t>
  </si>
  <si>
    <t>제리 샌즈</t>
  </si>
  <si>
    <t>제라드 호잉</t>
  </si>
  <si>
    <t>호세 미겔 페르난데스</t>
  </si>
  <si>
    <t>제레미 해즐베이커</t>
  </si>
  <si>
    <t>프레스턴 터커</t>
  </si>
  <si>
    <t>맥 윌리엄슨</t>
  </si>
  <si>
    <t>카를로스 아수아헤</t>
  </si>
  <si>
    <t>제이콥 윌슨</t>
  </si>
  <si>
    <t>토미 조셉</t>
  </si>
  <si>
    <t>카를로스 페게로</t>
  </si>
  <si>
    <t>크리스티안 베탄코트</t>
  </si>
  <si>
    <t>제이크 스몰린스키</t>
  </si>
  <si>
    <t>키움</t>
  </si>
  <si>
    <t>테일리 모터</t>
  </si>
  <si>
    <t>에디슨 러셀</t>
  </si>
  <si>
    <t>타일러 화이트</t>
  </si>
  <si>
    <t>로베르토 라모스</t>
  </si>
  <si>
    <t>애런 알테어</t>
  </si>
  <si>
    <t>타일러 살라디노</t>
  </si>
  <si>
    <t>다니엘 팔카</t>
  </si>
  <si>
    <t>브랜든 반즈</t>
  </si>
  <si>
    <t>딕슨 마차도</t>
  </si>
  <si>
    <t>조일로 알몬테</t>
  </si>
  <si>
    <t>저스틴 보어</t>
  </si>
  <si>
    <t>데이비드 프레이타스</t>
  </si>
  <si>
    <t>윌 크레익</t>
  </si>
  <si>
    <t>호세 피렐라</t>
  </si>
  <si>
    <t>라이온 힐리</t>
  </si>
  <si>
    <t>에르난 페레즈</t>
  </si>
  <si>
    <t>헨리 라모스</t>
  </si>
  <si>
    <t>앤서니 알포드</t>
  </si>
  <si>
    <t>로벨 가르시아</t>
  </si>
  <si>
    <t>야시엘 푸이그</t>
  </si>
  <si>
    <t>SSG</t>
  </si>
  <si>
    <t>케빈 크론</t>
  </si>
  <si>
    <t>후안 라가레스</t>
  </si>
  <si>
    <t>닉 마티니</t>
  </si>
  <si>
    <t>DJ 피터스</t>
  </si>
  <si>
    <t>잭 레스</t>
  </si>
  <si>
    <t>소크라테스 브리토</t>
  </si>
  <si>
    <t>마이크 터크먼</t>
  </si>
  <si>
    <t>행 레이블</t>
  </si>
  <si>
    <t>총합계</t>
  </si>
  <si>
    <t>열 레이블</t>
  </si>
  <si>
    <t>개수 : 재계약여부</t>
  </si>
  <si>
    <t>SSG</t>
    <phoneticPr fontId="18" type="noConversion"/>
  </si>
  <si>
    <t>KIA</t>
    <phoneticPr fontId="18" type="noConversion"/>
  </si>
  <si>
    <t>KT</t>
    <phoneticPr fontId="18" type="noConversion"/>
  </si>
  <si>
    <t>LG</t>
    <phoneticPr fontId="18" type="noConversion"/>
  </si>
  <si>
    <t>NC</t>
    <phoneticPr fontId="18" type="noConversion"/>
  </si>
  <si>
    <t>두산</t>
    <phoneticPr fontId="18" type="noConversion"/>
  </si>
  <si>
    <t>롯데</t>
    <phoneticPr fontId="18" type="noConversion"/>
  </si>
  <si>
    <t>삼성</t>
    <phoneticPr fontId="18" type="noConversion"/>
  </si>
  <si>
    <t>키움</t>
    <phoneticPr fontId="18" type="noConversion"/>
  </si>
  <si>
    <t>한화</t>
    <phoneticPr fontId="18" type="noConversion"/>
  </si>
  <si>
    <t>재계약 비율</t>
    <phoneticPr fontId="18" type="noConversion"/>
  </si>
  <si>
    <t>재계약 시즌에 따른 
포스트 시즌 진출 비율</t>
    <phoneticPr fontId="18" type="noConversion"/>
  </si>
  <si>
    <t>2(3)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</si>
</sst>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rgb="FFFFFFFF"/>
      <name val="맑은 고딕"/>
      <family val="3"/>
      <charset val="129"/>
    </font>
    <font>
      <sz val="18"/>
      <color rgb="FF000000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6" fillId="33" borderId="10" xfId="0" applyFont="1" applyFill="1" applyBorder="1">
      <alignment vertical="center"/>
    </xf>
    <xf numFmtId="0" fontId="16" fillId="33" borderId="11" xfId="0" applyNumberFormat="1" applyFont="1" applyFill="1" applyBorder="1">
      <alignment vertical="center"/>
    </xf>
    <xf numFmtId="0" fontId="16" fillId="33" borderId="1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16" fillId="33" borderId="11" xfId="0" applyFont="1" applyFill="1" applyBorder="1" applyAlignment="1">
      <alignment horizontal="left" vertical="center"/>
    </xf>
    <xf numFmtId="0" fontId="19" fillId="34" borderId="12" xfId="0" applyFont="1" applyFill="1" applyBorder="1" applyAlignment="1">
      <alignment horizontal="left" vertical="center" wrapText="1" readingOrder="1"/>
    </xf>
    <xf numFmtId="0" fontId="20" fillId="35" borderId="13" xfId="0" applyFont="1" applyFill="1" applyBorder="1" applyAlignment="1">
      <alignment horizontal="left" vertical="center" wrapText="1" readingOrder="1"/>
    </xf>
    <xf numFmtId="0" fontId="0" fillId="0" borderId="0" xfId="0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ko-KR" sz="1200" b="1"/>
              <a:t>팀 별 외국인 타자 재계약 비율</a:t>
            </a:r>
            <a:r>
              <a:rPr lang="en-US" sz="1200" b="1"/>
              <a:t>(2014 ~ 2022)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Sheet1!$A$23:$J$23</c:f>
              <c:strCache>
                <c:ptCount val="10"/>
                <c:pt idx="0">
                  <c:v>KIA</c:v>
                </c:pt>
                <c:pt idx="1">
                  <c:v>KT</c:v>
                </c:pt>
                <c:pt idx="2">
                  <c:v>LG</c:v>
                </c:pt>
                <c:pt idx="3">
                  <c:v>NC</c:v>
                </c:pt>
                <c:pt idx="4">
                  <c:v>SSG</c:v>
                </c:pt>
                <c:pt idx="5">
                  <c:v>두산</c:v>
                </c:pt>
                <c:pt idx="6">
                  <c:v>롯데</c:v>
                </c:pt>
                <c:pt idx="7">
                  <c:v>삼성</c:v>
                </c:pt>
                <c:pt idx="8">
                  <c:v>키움</c:v>
                </c:pt>
                <c:pt idx="9">
                  <c:v>한화</c:v>
                </c:pt>
              </c:strCache>
            </c:strRef>
          </c:cat>
          <c:val>
            <c:numRef>
              <c:f>Sheet1!$A$24:$J$24</c:f>
              <c:numCache>
                <c:formatCode>0.00</c:formatCode>
                <c:ptCount val="10"/>
                <c:pt idx="0">
                  <c:v>0.8</c:v>
                </c:pt>
                <c:pt idx="1">
                  <c:v>0.5</c:v>
                </c:pt>
                <c:pt idx="2">
                  <c:v>0.18181818181818182</c:v>
                </c:pt>
                <c:pt idx="3">
                  <c:v>0.5</c:v>
                </c:pt>
                <c:pt idx="4">
                  <c:v>0.125</c:v>
                </c:pt>
                <c:pt idx="5">
                  <c:v>0.2857142857142857</c:v>
                </c:pt>
                <c:pt idx="6">
                  <c:v>0.44444444444444442</c:v>
                </c:pt>
                <c:pt idx="7">
                  <c:v>0.5</c:v>
                </c:pt>
                <c:pt idx="8">
                  <c:v>0.33</c:v>
                </c:pt>
                <c:pt idx="9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D-450C-BBBA-F9AC95C698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30213567"/>
        <c:axId val="530216479"/>
      </c:barChart>
      <c:catAx>
        <c:axId val="53021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216479"/>
        <c:crosses val="autoZero"/>
        <c:auto val="1"/>
        <c:lblAlgn val="ctr"/>
        <c:lblOffset val="100"/>
        <c:noMultiLvlLbl val="0"/>
      </c:catAx>
      <c:valAx>
        <c:axId val="53021647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3021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ko-KR" altLang="en-US" sz="1200" b="1"/>
              <a:t>재계약 시즌에 따른 </a:t>
            </a:r>
            <a:r>
              <a:rPr lang="ko-KR" sz="1200" b="1"/>
              <a:t>포스트 시즌 진출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'14~22외국인타자 재계약 여부'!$F$93:$O$93</c:f>
              <c:strCache>
                <c:ptCount val="10"/>
                <c:pt idx="0">
                  <c:v>KIA</c:v>
                </c:pt>
                <c:pt idx="1">
                  <c:v>KT</c:v>
                </c:pt>
                <c:pt idx="2">
                  <c:v>LG</c:v>
                </c:pt>
                <c:pt idx="3">
                  <c:v>NC</c:v>
                </c:pt>
                <c:pt idx="4">
                  <c:v>SSG</c:v>
                </c:pt>
                <c:pt idx="5">
                  <c:v>두산</c:v>
                </c:pt>
                <c:pt idx="6">
                  <c:v>롯데</c:v>
                </c:pt>
                <c:pt idx="7">
                  <c:v>삼성</c:v>
                </c:pt>
                <c:pt idx="8">
                  <c:v>키움</c:v>
                </c:pt>
                <c:pt idx="9">
                  <c:v>한화</c:v>
                </c:pt>
              </c:strCache>
            </c:strRef>
          </c:cat>
          <c:val>
            <c:numRef>
              <c:f>'14~22외국인타자 재계약 여부'!$F$94:$O$94</c:f>
              <c:numCache>
                <c:formatCode>General</c:formatCode>
                <c:ptCount val="10"/>
                <c:pt idx="0" formatCode="0.00">
                  <c:v>0.44444444444444442</c:v>
                </c:pt>
                <c:pt idx="1">
                  <c:v>0.43</c:v>
                </c:pt>
                <c:pt idx="2">
                  <c:v>0.67</c:v>
                </c:pt>
                <c:pt idx="3">
                  <c:v>0.71</c:v>
                </c:pt>
                <c:pt idx="4">
                  <c:v>0.6</c:v>
                </c:pt>
                <c:pt idx="5">
                  <c:v>0.83</c:v>
                </c:pt>
                <c:pt idx="6">
                  <c:v>0.17</c:v>
                </c:pt>
                <c:pt idx="7">
                  <c:v>0.5</c:v>
                </c:pt>
                <c:pt idx="8">
                  <c:v>0.75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5-4A90-B61B-D58BF75650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90784703"/>
        <c:axId val="690786367"/>
      </c:barChart>
      <c:catAx>
        <c:axId val="6907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0786367"/>
        <c:crosses val="autoZero"/>
        <c:auto val="1"/>
        <c:lblAlgn val="ctr"/>
        <c:lblOffset val="100"/>
        <c:noMultiLvlLbl val="0"/>
      </c:catAx>
      <c:valAx>
        <c:axId val="690786367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69078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ko-KR" sz="1200" b="1"/>
              <a:t>재계약 시즌에 따른 포스트 시즌 진출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'14~22외국인타자 재계약 여부'!$N$109:$W$109</c:f>
              <c:strCache>
                <c:ptCount val="10"/>
                <c:pt idx="0">
                  <c:v>KIA</c:v>
                </c:pt>
                <c:pt idx="1">
                  <c:v>KT</c:v>
                </c:pt>
                <c:pt idx="2">
                  <c:v>LG</c:v>
                </c:pt>
                <c:pt idx="3">
                  <c:v>NC</c:v>
                </c:pt>
                <c:pt idx="4">
                  <c:v>SSG</c:v>
                </c:pt>
                <c:pt idx="5">
                  <c:v>두산</c:v>
                </c:pt>
                <c:pt idx="6">
                  <c:v>롯데</c:v>
                </c:pt>
                <c:pt idx="7">
                  <c:v>삼성</c:v>
                </c:pt>
                <c:pt idx="8">
                  <c:v>키움</c:v>
                </c:pt>
                <c:pt idx="9">
                  <c:v>한화</c:v>
                </c:pt>
              </c:strCache>
            </c:strRef>
          </c:cat>
          <c:val>
            <c:numRef>
              <c:f>'14~22외국인타자 재계약 여부'!$N$110:$W$110</c:f>
              <c:numCache>
                <c:formatCode>0.00</c:formatCode>
                <c:ptCount val="10"/>
                <c:pt idx="0" formatCode="General">
                  <c:v>0.5</c:v>
                </c:pt>
                <c:pt idx="1">
                  <c:v>0.33333333333333331</c:v>
                </c:pt>
                <c:pt idx="2" formatCode="General">
                  <c:v>0.5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0.25</c:v>
                </c:pt>
                <c:pt idx="7">
                  <c:v>0.66666666666666663</c:v>
                </c:pt>
                <c:pt idx="8">
                  <c:v>0.66666666666666663</c:v>
                </c:pt>
                <c:pt idx="9" formatCode="General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4-49F2-91FC-4D56EE7E9D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38829888"/>
        <c:axId val="1038833632"/>
      </c:barChart>
      <c:catAx>
        <c:axId val="10388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8833632"/>
        <c:crosses val="autoZero"/>
        <c:auto val="1"/>
        <c:lblAlgn val="ctr"/>
        <c:lblOffset val="100"/>
        <c:noMultiLvlLbl val="0"/>
      </c:catAx>
      <c:valAx>
        <c:axId val="1038833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88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28</xdr:row>
      <xdr:rowOff>133350</xdr:rowOff>
    </xdr:from>
    <xdr:to>
      <xdr:col>14</xdr:col>
      <xdr:colOff>180975</xdr:colOff>
      <xdr:row>40</xdr:row>
      <xdr:rowOff>123826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DD2625-7E05-E2D7-2F32-21AF25411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98</xdr:row>
      <xdr:rowOff>47625</xdr:rowOff>
    </xdr:from>
    <xdr:to>
      <xdr:col>11</xdr:col>
      <xdr:colOff>661987</xdr:colOff>
      <xdr:row>111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AADD05-3D27-51D1-9697-FB1F38D60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94</xdr:row>
      <xdr:rowOff>128587</xdr:rowOff>
    </xdr:from>
    <xdr:to>
      <xdr:col>4</xdr:col>
      <xdr:colOff>1628775</xdr:colOff>
      <xdr:row>107</xdr:row>
      <xdr:rowOff>147637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575A615-CB15-3EB5-A51C-AA1964C77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kfkd" refreshedDate="44984.553250462966" createdVersion="8" refreshedVersion="8" minRefreshableVersion="3" recordCount="78" xr:uid="{00000000-000A-0000-FFFF-FFFF0A000000}">
  <cacheSource type="worksheet">
    <worksheetSource ref="A1:D78" sheet="14~22외국인타자 재계약 여부"/>
  </cacheSource>
  <cacheFields count="4">
    <cacheField name="연도" numFmtId="0">
      <sharedItems containsSemiMixedTypes="0" containsString="0" containsNumber="1" containsInteger="1" minValue="2014" maxValue="2022"/>
    </cacheField>
    <cacheField name="구단" numFmtId="0">
      <sharedItems count="12">
        <s v="삼성"/>
        <s v="두산"/>
        <s v="LG"/>
        <s v="넥센"/>
        <s v="롯데"/>
        <s v="SK"/>
        <s v="NC"/>
        <s v="KIA"/>
        <s v="한화"/>
        <s v="KT"/>
        <s v="키움"/>
        <s v="SSG"/>
      </sharedItems>
    </cacheField>
    <cacheField name="이름" numFmtId="0">
      <sharedItems/>
    </cacheField>
    <cacheField name="재계약여부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n v="2014"/>
    <x v="0"/>
    <s v="야마이코 나바로"/>
    <x v="0"/>
  </r>
  <r>
    <n v="2014"/>
    <x v="1"/>
    <s v="호르헤 칸투"/>
    <x v="1"/>
  </r>
  <r>
    <n v="2014"/>
    <x v="2"/>
    <s v="조쉬 벨"/>
    <x v="1"/>
  </r>
  <r>
    <n v="2014"/>
    <x v="2"/>
    <s v="브래드 스나이더"/>
    <x v="1"/>
  </r>
  <r>
    <n v="2014"/>
    <x v="3"/>
    <s v="비니 로티노"/>
    <x v="1"/>
  </r>
  <r>
    <n v="2014"/>
    <x v="4"/>
    <s v="루이스 히메네스A"/>
    <x v="1"/>
  </r>
  <r>
    <n v="2014"/>
    <x v="5"/>
    <s v="루크 스캇"/>
    <x v="1"/>
  </r>
  <r>
    <n v="2014"/>
    <x v="6"/>
    <s v="에릭 테임즈"/>
    <x v="0"/>
  </r>
  <r>
    <n v="2014"/>
    <x v="7"/>
    <s v="브렛 필"/>
    <x v="0"/>
  </r>
  <r>
    <n v="2014"/>
    <x v="8"/>
    <s v="펠릭스 피에"/>
    <x v="1"/>
  </r>
  <r>
    <n v="2015"/>
    <x v="2"/>
    <s v="잭 한나한"/>
    <x v="1"/>
  </r>
  <r>
    <n v="2015"/>
    <x v="2"/>
    <s v="루이스 히메네스B"/>
    <x v="0"/>
  </r>
  <r>
    <n v="2015"/>
    <x v="5"/>
    <s v="앤드류 브라운"/>
    <x v="1"/>
  </r>
  <r>
    <n v="2015"/>
    <x v="1"/>
    <s v="잭 루츠"/>
    <x v="1"/>
  </r>
  <r>
    <n v="2015"/>
    <x v="1"/>
    <s v="데이빈슨 로메로"/>
    <x v="1"/>
  </r>
  <r>
    <n v="2015"/>
    <x v="4"/>
    <s v="짐 아두치"/>
    <x v="0"/>
  </r>
  <r>
    <n v="2015"/>
    <x v="8"/>
    <s v="나이저 모건"/>
    <x v="1"/>
  </r>
  <r>
    <n v="2015"/>
    <x v="8"/>
    <s v="제이크 폭스"/>
    <x v="1"/>
  </r>
  <r>
    <n v="2015"/>
    <x v="9"/>
    <s v="댄 블랙"/>
    <x v="1"/>
  </r>
  <r>
    <n v="2015"/>
    <x v="9"/>
    <s v="앤디 마르테"/>
    <x v="0"/>
  </r>
  <r>
    <n v="2016"/>
    <x v="1"/>
    <s v="닉 에반스"/>
    <x v="0"/>
  </r>
  <r>
    <n v="2016"/>
    <x v="0"/>
    <s v="아롬 발디라스"/>
    <x v="1"/>
  </r>
  <r>
    <n v="2016"/>
    <x v="3"/>
    <s v="대니 돈"/>
    <x v="0"/>
  </r>
  <r>
    <n v="2016"/>
    <x v="5"/>
    <s v="헥터 고메즈"/>
    <x v="1"/>
  </r>
  <r>
    <n v="2016"/>
    <x v="8"/>
    <s v="윌린 로사리오"/>
    <x v="0"/>
  </r>
  <r>
    <n v="2016"/>
    <x v="4"/>
    <s v="저스틴 맥스웰"/>
    <x v="1"/>
  </r>
  <r>
    <n v="2017"/>
    <x v="6"/>
    <s v="재비어 스크럭스"/>
    <x v="0"/>
  </r>
  <r>
    <n v="2017"/>
    <x v="3"/>
    <s v="마이클 초이스"/>
    <x v="0"/>
  </r>
  <r>
    <n v="2017"/>
    <x v="2"/>
    <s v="제임스 로니"/>
    <x v="1"/>
  </r>
  <r>
    <n v="2017"/>
    <x v="7"/>
    <s v="로저 버나디나"/>
    <x v="0"/>
  </r>
  <r>
    <n v="2017"/>
    <x v="5"/>
    <s v="대니 워스"/>
    <x v="1"/>
  </r>
  <r>
    <n v="2017"/>
    <x v="5"/>
    <s v="제이미 로맥"/>
    <x v="0"/>
  </r>
  <r>
    <n v="2017"/>
    <x v="4"/>
    <s v="앤디 번즈"/>
    <x v="0"/>
  </r>
  <r>
    <n v="2017"/>
    <x v="0"/>
    <s v="다린 러프"/>
    <x v="0"/>
  </r>
  <r>
    <n v="2017"/>
    <x v="9"/>
    <s v="멜 로하스 주니어"/>
    <x v="0"/>
  </r>
  <r>
    <n v="2018"/>
    <x v="1"/>
    <s v="지미 파레디스"/>
    <x v="1"/>
  </r>
  <r>
    <n v="2018"/>
    <x v="1"/>
    <s v="스캇 반 슬라이크"/>
    <x v="1"/>
  </r>
  <r>
    <n v="2018"/>
    <x v="2"/>
    <s v="아도니스 가르시아"/>
    <x v="1"/>
  </r>
  <r>
    <n v="2018"/>
    <x v="3"/>
    <s v="제리 샌즈"/>
    <x v="0"/>
  </r>
  <r>
    <n v="2018"/>
    <x v="8"/>
    <s v="제라드 호잉"/>
    <x v="0"/>
  </r>
  <r>
    <n v="2019"/>
    <x v="1"/>
    <s v="호세 미겔 페르난데스"/>
    <x v="0"/>
  </r>
  <r>
    <n v="2019"/>
    <x v="7"/>
    <s v="제레미 해즐베이커"/>
    <x v="1"/>
  </r>
  <r>
    <n v="2019"/>
    <x v="7"/>
    <s v="프레스턴 터커"/>
    <x v="0"/>
  </r>
  <r>
    <n v="2019"/>
    <x v="0"/>
    <s v="맥 윌리엄슨"/>
    <x v="1"/>
  </r>
  <r>
    <n v="2019"/>
    <x v="4"/>
    <s v="카를로스 아수아헤"/>
    <x v="1"/>
  </r>
  <r>
    <n v="2019"/>
    <x v="4"/>
    <s v="제이콥 윌슨"/>
    <x v="1"/>
  </r>
  <r>
    <n v="2019"/>
    <x v="2"/>
    <s v="토미 조셉"/>
    <x v="1"/>
  </r>
  <r>
    <n v="2019"/>
    <x v="2"/>
    <s v="카를로스 페게로"/>
    <x v="1"/>
  </r>
  <r>
    <n v="2019"/>
    <x v="6"/>
    <s v="크리스티안 베탄코트"/>
    <x v="1"/>
  </r>
  <r>
    <n v="2019"/>
    <x v="6"/>
    <s v="제이크 스몰린스키"/>
    <x v="1"/>
  </r>
  <r>
    <n v="2020"/>
    <x v="10"/>
    <s v="테일리 모터"/>
    <x v="1"/>
  </r>
  <r>
    <n v="2020"/>
    <x v="10"/>
    <s v="에디슨 러셀"/>
    <x v="1"/>
  </r>
  <r>
    <n v="2020"/>
    <x v="5"/>
    <s v="타일러 화이트"/>
    <x v="1"/>
  </r>
  <r>
    <n v="2020"/>
    <x v="2"/>
    <s v="로베르토 라모스"/>
    <x v="0"/>
  </r>
  <r>
    <n v="2020"/>
    <x v="6"/>
    <s v="애런 알테어"/>
    <x v="0"/>
  </r>
  <r>
    <n v="2020"/>
    <x v="0"/>
    <s v="타일러 살라디노"/>
    <x v="1"/>
  </r>
  <r>
    <n v="2020"/>
    <x v="0"/>
    <s v="다니엘 팔카"/>
    <x v="1"/>
  </r>
  <r>
    <n v="2020"/>
    <x v="8"/>
    <s v="브랜든 반즈"/>
    <x v="1"/>
  </r>
  <r>
    <n v="2020"/>
    <x v="4"/>
    <s v="딕슨 마차도"/>
    <x v="0"/>
  </r>
  <r>
    <n v="2021"/>
    <x v="9"/>
    <s v="조일로 알몬테"/>
    <x v="1"/>
  </r>
  <r>
    <n v="2021"/>
    <x v="2"/>
    <s v="저스틴 보어"/>
    <x v="1"/>
  </r>
  <r>
    <n v="2021"/>
    <x v="10"/>
    <s v="데이비드 프레이타스"/>
    <x v="1"/>
  </r>
  <r>
    <n v="2021"/>
    <x v="10"/>
    <s v="윌 크레익"/>
    <x v="1"/>
  </r>
  <r>
    <n v="2021"/>
    <x v="0"/>
    <s v="호세 피렐라"/>
    <x v="0"/>
  </r>
  <r>
    <n v="2021"/>
    <x v="8"/>
    <s v="라이온 힐리"/>
    <x v="1"/>
  </r>
  <r>
    <n v="2021"/>
    <x v="8"/>
    <s v="에르난 페레즈"/>
    <x v="1"/>
  </r>
  <r>
    <n v="2022"/>
    <x v="9"/>
    <s v="헨리 라모스"/>
    <x v="1"/>
  </r>
  <r>
    <n v="2022"/>
    <x v="9"/>
    <s v="앤서니 알포드"/>
    <x v="0"/>
  </r>
  <r>
    <n v="2022"/>
    <x v="0"/>
    <s v="호세 피렐라"/>
    <x v="0"/>
  </r>
  <r>
    <n v="2022"/>
    <x v="2"/>
    <s v="로벨 가르시아"/>
    <x v="1"/>
  </r>
  <r>
    <n v="2022"/>
    <x v="10"/>
    <s v="야시엘 푸이그"/>
    <x v="1"/>
  </r>
  <r>
    <n v="2022"/>
    <x v="11"/>
    <s v="케빈 크론"/>
    <x v="1"/>
  </r>
  <r>
    <n v="2022"/>
    <x v="11"/>
    <s v="후안 라가레스"/>
    <x v="1"/>
  </r>
  <r>
    <n v="2022"/>
    <x v="6"/>
    <s v="닉 마티니"/>
    <x v="1"/>
  </r>
  <r>
    <n v="2022"/>
    <x v="4"/>
    <s v="DJ 피터스"/>
    <x v="1"/>
  </r>
  <r>
    <n v="2022"/>
    <x v="4"/>
    <s v="잭 레스"/>
    <x v="0"/>
  </r>
  <r>
    <n v="2022"/>
    <x v="7"/>
    <s v="소크라테스 브리토"/>
    <x v="0"/>
  </r>
  <r>
    <n v="2022"/>
    <x v="8"/>
    <s v="마이크 터크먼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N7" firstHeaderRow="1" firstDataRow="2" firstDataCol="1"/>
  <pivotFields count="4">
    <pivotField showAll="0"/>
    <pivotField axis="axisCol" showAll="0">
      <items count="13">
        <item x="7"/>
        <item x="9"/>
        <item x="2"/>
        <item x="6"/>
        <item x="5"/>
        <item x="11"/>
        <item x="3"/>
        <item x="1"/>
        <item x="4"/>
        <item x="0"/>
        <item x="10"/>
        <item x="8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개수 : 재계약여부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4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N7" firstHeaderRow="1" firstDataRow="2" firstDataCol="1"/>
  <pivotFields count="4">
    <pivotField showAll="0"/>
    <pivotField axis="axisCol" showAll="0">
      <items count="13">
        <item x="7"/>
        <item x="9"/>
        <item x="2"/>
        <item x="6"/>
        <item x="5"/>
        <item x="11"/>
        <item x="3"/>
        <item x="1"/>
        <item x="4"/>
        <item x="0"/>
        <item x="10"/>
        <item x="8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개수 : 재계약여부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24"/>
  <sheetViews>
    <sheetView workbookViewId="0">
      <selection activeCell="I5" sqref="I5"/>
    </sheetView>
  </sheetViews>
  <sheetFormatPr defaultRowHeight="16.5" x14ac:dyDescent="0.3"/>
  <cols>
    <col min="1" max="1" width="17.625" bestFit="1" customWidth="1"/>
    <col min="2" max="2" width="12.125" bestFit="1" customWidth="1"/>
    <col min="3" max="5" width="5.875" bestFit="1" customWidth="1"/>
    <col min="6" max="6" width="10.125" bestFit="1" customWidth="1"/>
    <col min="7" max="10" width="5.875" bestFit="1" customWidth="1"/>
    <col min="11" max="13" width="5.5" bestFit="1" customWidth="1"/>
    <col min="14" max="14" width="7.375" bestFit="1" customWidth="1"/>
    <col min="15" max="23" width="17.375" bestFit="1" customWidth="1"/>
    <col min="24" max="25" width="22.125" bestFit="1" customWidth="1"/>
  </cols>
  <sheetData>
    <row r="3" spans="1:14" x14ac:dyDescent="0.3">
      <c r="A3" s="1" t="s">
        <v>96</v>
      </c>
      <c r="B3" s="1" t="s">
        <v>95</v>
      </c>
    </row>
    <row r="4" spans="1:14" x14ac:dyDescent="0.3">
      <c r="A4" s="1" t="s">
        <v>93</v>
      </c>
      <c r="B4" t="s">
        <v>19</v>
      </c>
      <c r="C4" t="s">
        <v>31</v>
      </c>
      <c r="D4" t="s">
        <v>8</v>
      </c>
      <c r="E4" t="s">
        <v>17</v>
      </c>
      <c r="F4" t="s">
        <v>15</v>
      </c>
      <c r="G4" t="s">
        <v>85</v>
      </c>
      <c r="H4" t="s">
        <v>11</v>
      </c>
      <c r="I4" t="s">
        <v>6</v>
      </c>
      <c r="J4" t="s">
        <v>13</v>
      </c>
      <c r="K4" t="s">
        <v>4</v>
      </c>
      <c r="L4" t="s">
        <v>64</v>
      </c>
      <c r="M4" t="s">
        <v>21</v>
      </c>
      <c r="N4" t="s">
        <v>94</v>
      </c>
    </row>
    <row r="5" spans="1:14" x14ac:dyDescent="0.3">
      <c r="A5" s="2">
        <v>0</v>
      </c>
      <c r="B5" s="3">
        <v>1</v>
      </c>
      <c r="C5" s="3">
        <v>3</v>
      </c>
      <c r="D5" s="3">
        <v>9</v>
      </c>
      <c r="E5" s="3">
        <v>3</v>
      </c>
      <c r="F5" s="3">
        <v>5</v>
      </c>
      <c r="G5" s="3">
        <v>2</v>
      </c>
      <c r="H5" s="3">
        <v>1</v>
      </c>
      <c r="I5" s="3">
        <v>5</v>
      </c>
      <c r="J5" s="3">
        <v>5</v>
      </c>
      <c r="K5" s="3">
        <v>4</v>
      </c>
      <c r="L5" s="3">
        <v>5</v>
      </c>
      <c r="M5" s="3">
        <v>7</v>
      </c>
      <c r="N5" s="3">
        <v>50</v>
      </c>
    </row>
    <row r="6" spans="1:14" x14ac:dyDescent="0.3">
      <c r="A6" s="2">
        <v>1</v>
      </c>
      <c r="B6" s="3">
        <v>4</v>
      </c>
      <c r="C6" s="3">
        <v>3</v>
      </c>
      <c r="D6" s="3">
        <v>2</v>
      </c>
      <c r="E6" s="3">
        <v>3</v>
      </c>
      <c r="F6" s="3">
        <v>1</v>
      </c>
      <c r="G6" s="3"/>
      <c r="H6" s="3">
        <v>3</v>
      </c>
      <c r="I6" s="3">
        <v>2</v>
      </c>
      <c r="J6" s="3">
        <v>4</v>
      </c>
      <c r="K6" s="3">
        <v>4</v>
      </c>
      <c r="L6" s="3"/>
      <c r="M6" s="3">
        <v>2</v>
      </c>
      <c r="N6" s="3">
        <v>28</v>
      </c>
    </row>
    <row r="7" spans="1:14" x14ac:dyDescent="0.3">
      <c r="A7" s="2" t="s">
        <v>94</v>
      </c>
      <c r="B7" s="3">
        <v>5</v>
      </c>
      <c r="C7" s="3">
        <v>6</v>
      </c>
      <c r="D7" s="3">
        <v>11</v>
      </c>
      <c r="E7" s="3">
        <v>6</v>
      </c>
      <c r="F7" s="3">
        <v>6</v>
      </c>
      <c r="G7" s="3">
        <v>2</v>
      </c>
      <c r="H7" s="3">
        <v>4</v>
      </c>
      <c r="I7" s="3">
        <v>7</v>
      </c>
      <c r="J7" s="3">
        <v>9</v>
      </c>
      <c r="K7" s="3">
        <v>8</v>
      </c>
      <c r="L7" s="3">
        <v>5</v>
      </c>
      <c r="M7" s="3">
        <v>9</v>
      </c>
      <c r="N7" s="3">
        <v>78</v>
      </c>
    </row>
    <row r="11" spans="1:14" x14ac:dyDescent="0.3">
      <c r="A11">
        <v>0</v>
      </c>
      <c r="B11">
        <v>1</v>
      </c>
      <c r="C11">
        <v>3</v>
      </c>
      <c r="D11">
        <v>9</v>
      </c>
      <c r="E11">
        <v>3</v>
      </c>
      <c r="F11">
        <v>5</v>
      </c>
      <c r="G11">
        <v>2</v>
      </c>
      <c r="H11">
        <v>1</v>
      </c>
      <c r="I11">
        <v>5</v>
      </c>
      <c r="J11">
        <v>5</v>
      </c>
      <c r="K11">
        <v>4</v>
      </c>
      <c r="L11">
        <v>5</v>
      </c>
      <c r="M11">
        <v>7</v>
      </c>
      <c r="N11">
        <v>50</v>
      </c>
    </row>
    <row r="12" spans="1:14" x14ac:dyDescent="0.3">
      <c r="A12">
        <v>1</v>
      </c>
      <c r="B12">
        <v>4</v>
      </c>
      <c r="C12">
        <v>3</v>
      </c>
      <c r="D12">
        <v>2</v>
      </c>
      <c r="E12">
        <v>3</v>
      </c>
      <c r="F12">
        <v>1</v>
      </c>
      <c r="G12">
        <v>0</v>
      </c>
      <c r="H12">
        <v>3</v>
      </c>
      <c r="I12">
        <v>2</v>
      </c>
      <c r="J12">
        <v>4</v>
      </c>
      <c r="K12">
        <v>4</v>
      </c>
      <c r="L12">
        <v>0</v>
      </c>
      <c r="M12">
        <v>2</v>
      </c>
      <c r="N12">
        <v>28</v>
      </c>
    </row>
    <row r="13" spans="1:14" x14ac:dyDescent="0.3">
      <c r="B13">
        <v>5</v>
      </c>
      <c r="C13">
        <v>6</v>
      </c>
      <c r="D13">
        <v>11</v>
      </c>
      <c r="E13">
        <v>6</v>
      </c>
      <c r="F13">
        <v>6</v>
      </c>
      <c r="G13">
        <v>2</v>
      </c>
      <c r="H13">
        <v>4</v>
      </c>
      <c r="I13">
        <v>7</v>
      </c>
      <c r="J13">
        <v>9</v>
      </c>
      <c r="K13">
        <v>8</v>
      </c>
      <c r="L13">
        <v>5</v>
      </c>
      <c r="M13">
        <v>9</v>
      </c>
      <c r="N13">
        <v>78</v>
      </c>
    </row>
    <row r="14" spans="1:14" x14ac:dyDescent="0.3">
      <c r="B14" s="6" t="s">
        <v>19</v>
      </c>
      <c r="C14" s="6" t="s">
        <v>31</v>
      </c>
      <c r="D14" s="6" t="s">
        <v>8</v>
      </c>
      <c r="E14" s="6" t="s">
        <v>17</v>
      </c>
      <c r="F14" s="6" t="s">
        <v>15</v>
      </c>
      <c r="G14" s="6" t="s">
        <v>85</v>
      </c>
      <c r="H14" s="6" t="s">
        <v>11</v>
      </c>
      <c r="I14" s="6" t="s">
        <v>6</v>
      </c>
      <c r="J14" s="6" t="s">
        <v>13</v>
      </c>
      <c r="K14" s="6" t="s">
        <v>4</v>
      </c>
      <c r="L14" s="6" t="s">
        <v>64</v>
      </c>
      <c r="M14" s="6" t="s">
        <v>21</v>
      </c>
    </row>
    <row r="15" spans="1:14" x14ac:dyDescent="0.3">
      <c r="B15">
        <f>B12/B13</f>
        <v>0.8</v>
      </c>
      <c r="C15">
        <f t="shared" ref="C15:N15" si="0">C12/C13</f>
        <v>0.5</v>
      </c>
      <c r="D15">
        <f t="shared" si="0"/>
        <v>0.18181818181818182</v>
      </c>
      <c r="E15">
        <f t="shared" si="0"/>
        <v>0.5</v>
      </c>
      <c r="F15">
        <f t="shared" si="0"/>
        <v>0.16666666666666666</v>
      </c>
      <c r="G15">
        <f t="shared" si="0"/>
        <v>0</v>
      </c>
      <c r="H15">
        <f t="shared" si="0"/>
        <v>0.75</v>
      </c>
      <c r="I15">
        <f t="shared" si="0"/>
        <v>0.2857142857142857</v>
      </c>
      <c r="J15">
        <f t="shared" si="0"/>
        <v>0.44444444444444442</v>
      </c>
      <c r="K15">
        <f t="shared" si="0"/>
        <v>0.5</v>
      </c>
      <c r="L15">
        <f t="shared" si="0"/>
        <v>0</v>
      </c>
      <c r="M15">
        <f t="shared" si="0"/>
        <v>0.22222222222222221</v>
      </c>
      <c r="N15">
        <f t="shared" si="0"/>
        <v>0.35897435897435898</v>
      </c>
    </row>
    <row r="16" spans="1:14" x14ac:dyDescent="0.3">
      <c r="F16" s="7">
        <v>0.125</v>
      </c>
      <c r="L16">
        <f>1/3</f>
        <v>0.33333333333333331</v>
      </c>
    </row>
    <row r="17" spans="1:13" x14ac:dyDescent="0.3">
      <c r="B17" s="6" t="s">
        <v>19</v>
      </c>
      <c r="C17" s="6" t="s">
        <v>31</v>
      </c>
      <c r="D17" s="6" t="s">
        <v>8</v>
      </c>
      <c r="E17" s="6" t="s">
        <v>17</v>
      </c>
      <c r="F17" s="6" t="s">
        <v>97</v>
      </c>
      <c r="G17" s="6" t="s">
        <v>85</v>
      </c>
      <c r="H17" s="6" t="s">
        <v>11</v>
      </c>
      <c r="I17" s="6" t="s">
        <v>6</v>
      </c>
      <c r="J17" s="6" t="s">
        <v>13</v>
      </c>
      <c r="K17" s="6" t="s">
        <v>4</v>
      </c>
      <c r="L17" s="6" t="s">
        <v>64</v>
      </c>
      <c r="M17" s="6" t="s">
        <v>21</v>
      </c>
    </row>
    <row r="18" spans="1:13" x14ac:dyDescent="0.3">
      <c r="B18">
        <v>0.8</v>
      </c>
      <c r="C18">
        <v>0.5</v>
      </c>
      <c r="D18">
        <v>0.18181818181818182</v>
      </c>
      <c r="E18">
        <v>0.5</v>
      </c>
      <c r="F18">
        <v>0.125</v>
      </c>
      <c r="G18">
        <v>0</v>
      </c>
      <c r="H18">
        <v>0.75</v>
      </c>
      <c r="I18">
        <v>0.2857142857142857</v>
      </c>
      <c r="J18">
        <v>0.44444444444444442</v>
      </c>
      <c r="K18">
        <v>0.5</v>
      </c>
      <c r="L18">
        <v>0.33</v>
      </c>
      <c r="M18">
        <v>0.22222222222222221</v>
      </c>
    </row>
    <row r="23" spans="1:13" x14ac:dyDescent="0.3">
      <c r="A23" s="6" t="s">
        <v>19</v>
      </c>
      <c r="B23" s="6" t="s">
        <v>31</v>
      </c>
      <c r="C23" s="6" t="s">
        <v>8</v>
      </c>
      <c r="D23" s="6" t="s">
        <v>17</v>
      </c>
      <c r="E23" s="6" t="s">
        <v>97</v>
      </c>
      <c r="F23" s="6" t="s">
        <v>6</v>
      </c>
      <c r="G23" s="6" t="s">
        <v>13</v>
      </c>
      <c r="H23" s="6" t="s">
        <v>4</v>
      </c>
      <c r="I23" s="6" t="s">
        <v>64</v>
      </c>
      <c r="J23" s="6" t="s">
        <v>21</v>
      </c>
    </row>
    <row r="24" spans="1:13" x14ac:dyDescent="0.3">
      <c r="A24" s="8">
        <v>0.8</v>
      </c>
      <c r="B24" s="8">
        <v>0.5</v>
      </c>
      <c r="C24" s="8">
        <v>0.18181818181818182</v>
      </c>
      <c r="D24" s="8">
        <v>0.5</v>
      </c>
      <c r="E24" s="8">
        <v>0.125</v>
      </c>
      <c r="F24" s="8">
        <v>0.2857142857142857</v>
      </c>
      <c r="G24" s="8">
        <v>0.44444444444444442</v>
      </c>
      <c r="H24" s="8">
        <v>0.5</v>
      </c>
      <c r="I24" s="8">
        <v>0.33</v>
      </c>
      <c r="J24" s="8">
        <v>0.22222222222222221</v>
      </c>
      <c r="K24">
        <f>AVERAGE(A24:J24)</f>
        <v>0.38891991341991339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12"/>
  <sheetViews>
    <sheetView workbookViewId="0">
      <selection activeCell="H5" sqref="H5"/>
    </sheetView>
  </sheetViews>
  <sheetFormatPr defaultRowHeight="16.5" x14ac:dyDescent="0.3"/>
  <cols>
    <col min="1" max="1" width="17.375" bestFit="1" customWidth="1"/>
    <col min="2" max="2" width="11.875" bestFit="1" customWidth="1"/>
    <col min="3" max="4" width="4.125" bestFit="1" customWidth="1"/>
    <col min="5" max="5" width="4.5" bestFit="1" customWidth="1"/>
    <col min="6" max="6" width="4" bestFit="1" customWidth="1"/>
    <col min="7" max="7" width="5.125" bestFit="1" customWidth="1"/>
    <col min="8" max="13" width="5.5" bestFit="1" customWidth="1"/>
    <col min="14" max="14" width="7.375" bestFit="1" customWidth="1"/>
  </cols>
  <sheetData>
    <row r="3" spans="1:14" x14ac:dyDescent="0.3">
      <c r="A3" s="1" t="s">
        <v>96</v>
      </c>
      <c r="B3" s="1" t="s">
        <v>95</v>
      </c>
    </row>
    <row r="4" spans="1:14" x14ac:dyDescent="0.3">
      <c r="A4" s="1" t="s">
        <v>93</v>
      </c>
      <c r="B4" t="s">
        <v>19</v>
      </c>
      <c r="C4" t="s">
        <v>31</v>
      </c>
      <c r="D4" t="s">
        <v>8</v>
      </c>
      <c r="E4" t="s">
        <v>17</v>
      </c>
      <c r="F4" t="s">
        <v>15</v>
      </c>
      <c r="G4" t="s">
        <v>85</v>
      </c>
      <c r="H4" t="s">
        <v>11</v>
      </c>
      <c r="I4" t="s">
        <v>6</v>
      </c>
      <c r="J4" t="s">
        <v>13</v>
      </c>
      <c r="K4" t="s">
        <v>4</v>
      </c>
      <c r="L4" t="s">
        <v>64</v>
      </c>
      <c r="M4" t="s">
        <v>21</v>
      </c>
      <c r="N4" t="s">
        <v>94</v>
      </c>
    </row>
    <row r="5" spans="1:14" x14ac:dyDescent="0.3">
      <c r="A5" s="2">
        <v>0</v>
      </c>
      <c r="B5" s="3">
        <v>1</v>
      </c>
      <c r="C5" s="3">
        <v>3</v>
      </c>
      <c r="D5" s="3">
        <v>9</v>
      </c>
      <c r="E5" s="3">
        <v>3</v>
      </c>
      <c r="F5" s="3">
        <v>5</v>
      </c>
      <c r="G5" s="3">
        <v>2</v>
      </c>
      <c r="H5" s="3">
        <v>1</v>
      </c>
      <c r="I5" s="3">
        <v>5</v>
      </c>
      <c r="J5" s="3">
        <v>5</v>
      </c>
      <c r="K5" s="3">
        <v>4</v>
      </c>
      <c r="L5" s="3">
        <v>5</v>
      </c>
      <c r="M5" s="3">
        <v>7</v>
      </c>
      <c r="N5" s="3">
        <v>50</v>
      </c>
    </row>
    <row r="6" spans="1:14" x14ac:dyDescent="0.3">
      <c r="A6" s="2">
        <v>1</v>
      </c>
      <c r="B6" s="3">
        <v>4</v>
      </c>
      <c r="C6" s="3">
        <v>3</v>
      </c>
      <c r="D6" s="3">
        <v>2</v>
      </c>
      <c r="E6" s="3">
        <v>3</v>
      </c>
      <c r="F6" s="3">
        <v>1</v>
      </c>
      <c r="G6" s="3"/>
      <c r="H6" s="3">
        <v>3</v>
      </c>
      <c r="I6" s="3">
        <v>2</v>
      </c>
      <c r="J6" s="3">
        <v>4</v>
      </c>
      <c r="K6" s="3">
        <v>4</v>
      </c>
      <c r="L6" s="3"/>
      <c r="M6" s="3">
        <v>2</v>
      </c>
      <c r="N6" s="3">
        <v>28</v>
      </c>
    </row>
    <row r="7" spans="1:14" x14ac:dyDescent="0.3">
      <c r="A7" s="2" t="s">
        <v>94</v>
      </c>
      <c r="B7" s="3">
        <v>5</v>
      </c>
      <c r="C7" s="3">
        <v>6</v>
      </c>
      <c r="D7" s="3">
        <v>11</v>
      </c>
      <c r="E7" s="3">
        <v>6</v>
      </c>
      <c r="F7" s="3">
        <v>6</v>
      </c>
      <c r="G7" s="3">
        <v>2</v>
      </c>
      <c r="H7" s="3">
        <v>4</v>
      </c>
      <c r="I7" s="3">
        <v>7</v>
      </c>
      <c r="J7" s="3">
        <v>9</v>
      </c>
      <c r="K7" s="3">
        <v>8</v>
      </c>
      <c r="L7" s="3">
        <v>5</v>
      </c>
      <c r="M7" s="3">
        <v>9</v>
      </c>
      <c r="N7" s="3">
        <v>78</v>
      </c>
    </row>
    <row r="9" spans="1:14" x14ac:dyDescent="0.3">
      <c r="A9" s="4" t="s">
        <v>93</v>
      </c>
      <c r="B9" s="4" t="s">
        <v>19</v>
      </c>
      <c r="C9" s="4" t="s">
        <v>31</v>
      </c>
      <c r="D9" s="4" t="s">
        <v>8</v>
      </c>
      <c r="E9" s="4" t="s">
        <v>17</v>
      </c>
      <c r="F9" s="4" t="s">
        <v>15</v>
      </c>
      <c r="G9" s="4" t="s">
        <v>85</v>
      </c>
      <c r="H9" s="4" t="s">
        <v>11</v>
      </c>
      <c r="I9" s="4" t="s">
        <v>6</v>
      </c>
      <c r="J9" s="4" t="s">
        <v>13</v>
      </c>
      <c r="K9" s="4" t="s">
        <v>4</v>
      </c>
      <c r="L9" s="4" t="s">
        <v>64</v>
      </c>
      <c r="M9" s="4" t="s">
        <v>21</v>
      </c>
      <c r="N9" s="4" t="s">
        <v>94</v>
      </c>
    </row>
    <row r="10" spans="1:14" x14ac:dyDescent="0.3">
      <c r="A10" s="2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</row>
    <row r="11" spans="1:14" x14ac:dyDescent="0.3">
      <c r="A11" s="2">
        <v>1</v>
      </c>
      <c r="B11" s="3">
        <v>4</v>
      </c>
      <c r="C11" s="3">
        <v>3</v>
      </c>
      <c r="D11" s="3">
        <v>2</v>
      </c>
      <c r="E11" s="3">
        <v>3</v>
      </c>
      <c r="F11" s="3">
        <v>1</v>
      </c>
      <c r="G11" s="3"/>
      <c r="H11" s="3">
        <v>3</v>
      </c>
      <c r="I11" s="3">
        <v>2</v>
      </c>
      <c r="J11" s="3">
        <v>4</v>
      </c>
      <c r="K11" s="3">
        <v>4</v>
      </c>
      <c r="L11" s="3"/>
      <c r="M11" s="3">
        <v>2</v>
      </c>
      <c r="N11" s="3">
        <v>28</v>
      </c>
    </row>
    <row r="12" spans="1:14" x14ac:dyDescent="0.3">
      <c r="A12" s="9" t="s">
        <v>94</v>
      </c>
      <c r="B12" s="5">
        <v>4</v>
      </c>
      <c r="C12" s="5">
        <v>3</v>
      </c>
      <c r="D12" s="5">
        <v>2</v>
      </c>
      <c r="E12" s="5">
        <v>3</v>
      </c>
      <c r="F12" s="5">
        <v>1</v>
      </c>
      <c r="G12" s="5">
        <v>0</v>
      </c>
      <c r="H12" s="5">
        <v>3</v>
      </c>
      <c r="I12" s="5">
        <v>2</v>
      </c>
      <c r="J12" s="5">
        <v>4</v>
      </c>
      <c r="K12" s="5">
        <v>4</v>
      </c>
      <c r="L12" s="5">
        <v>0</v>
      </c>
      <c r="M12" s="5">
        <v>2</v>
      </c>
      <c r="N12" s="5">
        <v>28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X128"/>
  <sheetViews>
    <sheetView tabSelected="1" workbookViewId="0">
      <selection activeCell="X111" sqref="X111"/>
    </sheetView>
  </sheetViews>
  <sheetFormatPr defaultRowHeight="16.5" x14ac:dyDescent="0.3"/>
  <cols>
    <col min="3" max="3" width="13.25" customWidth="1"/>
    <col min="5" max="5" width="23.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>
      <c r="A2">
        <v>2014</v>
      </c>
      <c r="B2" t="s">
        <v>4</v>
      </c>
      <c r="C2" t="s">
        <v>5</v>
      </c>
      <c r="D2">
        <v>1</v>
      </c>
    </row>
    <row r="3" spans="1:4" hidden="1" x14ac:dyDescent="0.3">
      <c r="A3">
        <v>2014</v>
      </c>
      <c r="B3" t="s">
        <v>6</v>
      </c>
      <c r="C3" t="s">
        <v>7</v>
      </c>
      <c r="D3">
        <v>0</v>
      </c>
    </row>
    <row r="4" spans="1:4" hidden="1" x14ac:dyDescent="0.3">
      <c r="A4">
        <v>2014</v>
      </c>
      <c r="B4" t="s">
        <v>8</v>
      </c>
      <c r="C4" t="s">
        <v>9</v>
      </c>
      <c r="D4">
        <v>0</v>
      </c>
    </row>
    <row r="5" spans="1:4" hidden="1" x14ac:dyDescent="0.3">
      <c r="A5">
        <v>2014</v>
      </c>
      <c r="B5" t="s">
        <v>8</v>
      </c>
      <c r="C5" t="s">
        <v>10</v>
      </c>
      <c r="D5">
        <v>0</v>
      </c>
    </row>
    <row r="6" spans="1:4" hidden="1" x14ac:dyDescent="0.3">
      <c r="A6">
        <v>2014</v>
      </c>
      <c r="B6" t="s">
        <v>11</v>
      </c>
      <c r="C6" t="s">
        <v>12</v>
      </c>
      <c r="D6">
        <v>0</v>
      </c>
    </row>
    <row r="7" spans="1:4" x14ac:dyDescent="0.3">
      <c r="A7">
        <v>2014</v>
      </c>
      <c r="B7" t="s">
        <v>13</v>
      </c>
      <c r="C7" t="s">
        <v>14</v>
      </c>
      <c r="D7">
        <v>0</v>
      </c>
    </row>
    <row r="8" spans="1:4" hidden="1" x14ac:dyDescent="0.3">
      <c r="A8">
        <v>2014</v>
      </c>
      <c r="B8" t="s">
        <v>15</v>
      </c>
      <c r="C8" t="s">
        <v>16</v>
      </c>
      <c r="D8">
        <v>0</v>
      </c>
    </row>
    <row r="9" spans="1:4" hidden="1" x14ac:dyDescent="0.3">
      <c r="A9">
        <v>2014</v>
      </c>
      <c r="B9" t="s">
        <v>17</v>
      </c>
      <c r="C9" t="s">
        <v>18</v>
      </c>
      <c r="D9">
        <v>1</v>
      </c>
    </row>
    <row r="10" spans="1:4" hidden="1" x14ac:dyDescent="0.3">
      <c r="A10">
        <v>2014</v>
      </c>
      <c r="B10" t="s">
        <v>19</v>
      </c>
      <c r="C10" t="s">
        <v>20</v>
      </c>
      <c r="D10">
        <v>1</v>
      </c>
    </row>
    <row r="11" spans="1:4" hidden="1" x14ac:dyDescent="0.3">
      <c r="A11">
        <v>2014</v>
      </c>
      <c r="B11" t="s">
        <v>21</v>
      </c>
      <c r="C11" t="s">
        <v>22</v>
      </c>
      <c r="D11">
        <v>0</v>
      </c>
    </row>
    <row r="12" spans="1:4" hidden="1" x14ac:dyDescent="0.3">
      <c r="A12">
        <v>2015</v>
      </c>
      <c r="B12" t="s">
        <v>8</v>
      </c>
      <c r="C12" t="s">
        <v>23</v>
      </c>
      <c r="D12">
        <v>0</v>
      </c>
    </row>
    <row r="13" spans="1:4" hidden="1" x14ac:dyDescent="0.3">
      <c r="A13">
        <v>2015</v>
      </c>
      <c r="B13" t="s">
        <v>8</v>
      </c>
      <c r="C13" t="s">
        <v>24</v>
      </c>
      <c r="D13">
        <v>1</v>
      </c>
    </row>
    <row r="14" spans="1:4" hidden="1" x14ac:dyDescent="0.3">
      <c r="A14">
        <v>2015</v>
      </c>
      <c r="B14" t="s">
        <v>15</v>
      </c>
      <c r="C14" t="s">
        <v>25</v>
      </c>
      <c r="D14">
        <v>0</v>
      </c>
    </row>
    <row r="15" spans="1:4" hidden="1" x14ac:dyDescent="0.3">
      <c r="A15">
        <v>2015</v>
      </c>
      <c r="B15" t="s">
        <v>6</v>
      </c>
      <c r="C15" t="s">
        <v>26</v>
      </c>
      <c r="D15">
        <v>0</v>
      </c>
    </row>
    <row r="16" spans="1:4" hidden="1" x14ac:dyDescent="0.3">
      <c r="A16">
        <v>2015</v>
      </c>
      <c r="B16" t="s">
        <v>6</v>
      </c>
      <c r="C16" t="s">
        <v>27</v>
      </c>
      <c r="D16">
        <v>0</v>
      </c>
    </row>
    <row r="17" spans="1:4" x14ac:dyDescent="0.3">
      <c r="A17">
        <v>2015</v>
      </c>
      <c r="B17" t="s">
        <v>13</v>
      </c>
      <c r="C17" t="s">
        <v>28</v>
      </c>
      <c r="D17">
        <v>1</v>
      </c>
    </row>
    <row r="18" spans="1:4" hidden="1" x14ac:dyDescent="0.3">
      <c r="A18">
        <v>2015</v>
      </c>
      <c r="B18" t="s">
        <v>21</v>
      </c>
      <c r="C18" t="s">
        <v>29</v>
      </c>
      <c r="D18">
        <v>0</v>
      </c>
    </row>
    <row r="19" spans="1:4" hidden="1" x14ac:dyDescent="0.3">
      <c r="A19">
        <v>2015</v>
      </c>
      <c r="B19" t="s">
        <v>21</v>
      </c>
      <c r="C19" t="s">
        <v>30</v>
      </c>
      <c r="D19">
        <v>0</v>
      </c>
    </row>
    <row r="20" spans="1:4" hidden="1" x14ac:dyDescent="0.3">
      <c r="A20">
        <v>2015</v>
      </c>
      <c r="B20" t="s">
        <v>31</v>
      </c>
      <c r="C20" t="s">
        <v>32</v>
      </c>
      <c r="D20">
        <v>0</v>
      </c>
    </row>
    <row r="21" spans="1:4" hidden="1" x14ac:dyDescent="0.3">
      <c r="A21">
        <v>2015</v>
      </c>
      <c r="B21" t="s">
        <v>31</v>
      </c>
      <c r="C21" t="s">
        <v>33</v>
      </c>
      <c r="D21">
        <v>1</v>
      </c>
    </row>
    <row r="22" spans="1:4" hidden="1" x14ac:dyDescent="0.3">
      <c r="A22">
        <v>2016</v>
      </c>
      <c r="B22" t="s">
        <v>6</v>
      </c>
      <c r="C22" t="s">
        <v>34</v>
      </c>
      <c r="D22">
        <v>1</v>
      </c>
    </row>
    <row r="23" spans="1:4" hidden="1" x14ac:dyDescent="0.3">
      <c r="A23">
        <v>2016</v>
      </c>
      <c r="B23" t="s">
        <v>4</v>
      </c>
      <c r="C23" t="s">
        <v>35</v>
      </c>
      <c r="D23">
        <v>0</v>
      </c>
    </row>
    <row r="24" spans="1:4" hidden="1" x14ac:dyDescent="0.3">
      <c r="A24">
        <v>2016</v>
      </c>
      <c r="B24" t="s">
        <v>11</v>
      </c>
      <c r="C24" t="s">
        <v>36</v>
      </c>
      <c r="D24">
        <v>1</v>
      </c>
    </row>
    <row r="25" spans="1:4" hidden="1" x14ac:dyDescent="0.3">
      <c r="A25">
        <v>2016</v>
      </c>
      <c r="B25" t="s">
        <v>15</v>
      </c>
      <c r="C25" t="s">
        <v>37</v>
      </c>
      <c r="D25">
        <v>0</v>
      </c>
    </row>
    <row r="26" spans="1:4" hidden="1" x14ac:dyDescent="0.3">
      <c r="A26">
        <v>2016</v>
      </c>
      <c r="B26" t="s">
        <v>21</v>
      </c>
      <c r="C26" t="s">
        <v>38</v>
      </c>
      <c r="D26">
        <v>1</v>
      </c>
    </row>
    <row r="27" spans="1:4" x14ac:dyDescent="0.3">
      <c r="A27">
        <v>2016</v>
      </c>
      <c r="B27" t="s">
        <v>13</v>
      </c>
      <c r="C27" t="s">
        <v>39</v>
      </c>
      <c r="D27">
        <v>0</v>
      </c>
    </row>
    <row r="28" spans="1:4" hidden="1" x14ac:dyDescent="0.3">
      <c r="A28">
        <v>2017</v>
      </c>
      <c r="B28" t="s">
        <v>17</v>
      </c>
      <c r="C28" t="s">
        <v>40</v>
      </c>
      <c r="D28">
        <v>1</v>
      </c>
    </row>
    <row r="29" spans="1:4" hidden="1" x14ac:dyDescent="0.3">
      <c r="A29">
        <v>2017</v>
      </c>
      <c r="B29" t="s">
        <v>11</v>
      </c>
      <c r="C29" t="s">
        <v>41</v>
      </c>
      <c r="D29">
        <v>1</v>
      </c>
    </row>
    <row r="30" spans="1:4" hidden="1" x14ac:dyDescent="0.3">
      <c r="A30">
        <v>2017</v>
      </c>
      <c r="B30" t="s">
        <v>8</v>
      </c>
      <c r="C30" t="s">
        <v>42</v>
      </c>
      <c r="D30">
        <v>0</v>
      </c>
    </row>
    <row r="31" spans="1:4" hidden="1" x14ac:dyDescent="0.3">
      <c r="A31">
        <v>2017</v>
      </c>
      <c r="B31" t="s">
        <v>19</v>
      </c>
      <c r="C31" t="s">
        <v>43</v>
      </c>
      <c r="D31">
        <v>1</v>
      </c>
    </row>
    <row r="32" spans="1:4" hidden="1" x14ac:dyDescent="0.3">
      <c r="A32">
        <v>2017</v>
      </c>
      <c r="B32" t="s">
        <v>15</v>
      </c>
      <c r="C32" t="s">
        <v>44</v>
      </c>
      <c r="D32">
        <v>0</v>
      </c>
    </row>
    <row r="33" spans="1:10" hidden="1" x14ac:dyDescent="0.3">
      <c r="A33">
        <v>2017</v>
      </c>
      <c r="B33" t="s">
        <v>15</v>
      </c>
      <c r="C33" t="s">
        <v>45</v>
      </c>
      <c r="D33">
        <v>1</v>
      </c>
    </row>
    <row r="34" spans="1:10" x14ac:dyDescent="0.3">
      <c r="A34">
        <v>2017</v>
      </c>
      <c r="B34" t="s">
        <v>13</v>
      </c>
      <c r="C34" t="s">
        <v>46</v>
      </c>
      <c r="D34">
        <v>1</v>
      </c>
    </row>
    <row r="35" spans="1:10" hidden="1" x14ac:dyDescent="0.3">
      <c r="A35">
        <v>2017</v>
      </c>
      <c r="B35" t="s">
        <v>4</v>
      </c>
      <c r="C35" t="s">
        <v>47</v>
      </c>
      <c r="D35">
        <v>1</v>
      </c>
    </row>
    <row r="36" spans="1:10" hidden="1" x14ac:dyDescent="0.3">
      <c r="A36">
        <v>2017</v>
      </c>
      <c r="B36" t="s">
        <v>31</v>
      </c>
      <c r="C36" t="s">
        <v>48</v>
      </c>
      <c r="D36">
        <v>1</v>
      </c>
    </row>
    <row r="37" spans="1:10" hidden="1" x14ac:dyDescent="0.3">
      <c r="A37">
        <v>2018</v>
      </c>
      <c r="B37" t="s">
        <v>6</v>
      </c>
      <c r="C37" t="s">
        <v>49</v>
      </c>
      <c r="D37">
        <v>0</v>
      </c>
    </row>
    <row r="38" spans="1:10" hidden="1" x14ac:dyDescent="0.3">
      <c r="A38">
        <v>2018</v>
      </c>
      <c r="B38" t="s">
        <v>6</v>
      </c>
      <c r="C38" t="s">
        <v>50</v>
      </c>
      <c r="D38">
        <v>0</v>
      </c>
    </row>
    <row r="39" spans="1:10" hidden="1" x14ac:dyDescent="0.3">
      <c r="A39">
        <v>2018</v>
      </c>
      <c r="B39" t="s">
        <v>8</v>
      </c>
      <c r="C39" t="s">
        <v>51</v>
      </c>
      <c r="D39">
        <v>0</v>
      </c>
    </row>
    <row r="40" spans="1:10" hidden="1" x14ac:dyDescent="0.3">
      <c r="A40">
        <v>2018</v>
      </c>
      <c r="B40" t="s">
        <v>11</v>
      </c>
      <c r="C40" t="s">
        <v>52</v>
      </c>
      <c r="D40">
        <v>1</v>
      </c>
    </row>
    <row r="41" spans="1:10" hidden="1" x14ac:dyDescent="0.3">
      <c r="A41">
        <v>2018</v>
      </c>
      <c r="B41" t="s">
        <v>21</v>
      </c>
      <c r="C41" t="s">
        <v>53</v>
      </c>
      <c r="D41">
        <v>1</v>
      </c>
    </row>
    <row r="42" spans="1:10" hidden="1" x14ac:dyDescent="0.3">
      <c r="A42">
        <v>2019</v>
      </c>
      <c r="B42" t="s">
        <v>6</v>
      </c>
      <c r="C42" t="s">
        <v>54</v>
      </c>
      <c r="D42">
        <v>1</v>
      </c>
    </row>
    <row r="43" spans="1:10" hidden="1" x14ac:dyDescent="0.3">
      <c r="A43">
        <v>2019</v>
      </c>
      <c r="B43" t="s">
        <v>19</v>
      </c>
      <c r="C43" t="s">
        <v>55</v>
      </c>
      <c r="D43">
        <v>0</v>
      </c>
    </row>
    <row r="44" spans="1:10" hidden="1" x14ac:dyDescent="0.3">
      <c r="A44">
        <v>2019</v>
      </c>
      <c r="B44" t="s">
        <v>19</v>
      </c>
      <c r="C44" t="s">
        <v>56</v>
      </c>
      <c r="D44">
        <v>1</v>
      </c>
      <c r="J44">
        <f>(0.5+0.33+0.5+3+0.25+0.67+0.67+0.5)/10</f>
        <v>0.64200000000000002</v>
      </c>
    </row>
    <row r="45" spans="1:10" hidden="1" x14ac:dyDescent="0.3">
      <c r="A45">
        <v>2019</v>
      </c>
      <c r="B45" t="s">
        <v>4</v>
      </c>
      <c r="C45" t="s">
        <v>57</v>
      </c>
      <c r="D45">
        <v>0</v>
      </c>
    </row>
    <row r="46" spans="1:10" x14ac:dyDescent="0.3">
      <c r="A46">
        <v>2019</v>
      </c>
      <c r="B46" t="s">
        <v>13</v>
      </c>
      <c r="C46" t="s">
        <v>58</v>
      </c>
      <c r="D46">
        <v>0</v>
      </c>
    </row>
    <row r="47" spans="1:10" x14ac:dyDescent="0.3">
      <c r="A47">
        <v>2019</v>
      </c>
      <c r="B47" t="s">
        <v>13</v>
      </c>
      <c r="C47" t="s">
        <v>59</v>
      </c>
      <c r="D47">
        <v>0</v>
      </c>
    </row>
    <row r="48" spans="1:10" hidden="1" x14ac:dyDescent="0.3">
      <c r="A48">
        <v>2019</v>
      </c>
      <c r="B48" t="s">
        <v>8</v>
      </c>
      <c r="C48" t="s">
        <v>60</v>
      </c>
      <c r="D48">
        <v>0</v>
      </c>
    </row>
    <row r="49" spans="1:4" hidden="1" x14ac:dyDescent="0.3">
      <c r="A49">
        <v>2019</v>
      </c>
      <c r="B49" t="s">
        <v>8</v>
      </c>
      <c r="C49" t="s">
        <v>61</v>
      </c>
      <c r="D49">
        <v>0</v>
      </c>
    </row>
    <row r="50" spans="1:4" hidden="1" x14ac:dyDescent="0.3">
      <c r="A50">
        <v>2019</v>
      </c>
      <c r="B50" t="s">
        <v>17</v>
      </c>
      <c r="C50" t="s">
        <v>62</v>
      </c>
      <c r="D50">
        <v>0</v>
      </c>
    </row>
    <row r="51" spans="1:4" hidden="1" x14ac:dyDescent="0.3">
      <c r="A51">
        <v>2019</v>
      </c>
      <c r="B51" t="s">
        <v>17</v>
      </c>
      <c r="C51" t="s">
        <v>63</v>
      </c>
      <c r="D51">
        <v>0</v>
      </c>
    </row>
    <row r="52" spans="1:4" hidden="1" x14ac:dyDescent="0.3">
      <c r="A52">
        <v>2020</v>
      </c>
      <c r="B52" t="s">
        <v>64</v>
      </c>
      <c r="C52" t="s">
        <v>65</v>
      </c>
      <c r="D52">
        <v>0</v>
      </c>
    </row>
    <row r="53" spans="1:4" hidden="1" x14ac:dyDescent="0.3">
      <c r="A53">
        <v>2020</v>
      </c>
      <c r="B53" t="s">
        <v>64</v>
      </c>
      <c r="C53" t="s">
        <v>66</v>
      </c>
      <c r="D53">
        <v>0</v>
      </c>
    </row>
    <row r="54" spans="1:4" hidden="1" x14ac:dyDescent="0.3">
      <c r="A54">
        <v>2020</v>
      </c>
      <c r="B54" t="s">
        <v>15</v>
      </c>
      <c r="C54" t="s">
        <v>67</v>
      </c>
      <c r="D54">
        <v>0</v>
      </c>
    </row>
    <row r="55" spans="1:4" hidden="1" x14ac:dyDescent="0.3">
      <c r="A55">
        <v>2020</v>
      </c>
      <c r="B55" t="s">
        <v>8</v>
      </c>
      <c r="C55" t="s">
        <v>68</v>
      </c>
      <c r="D55">
        <v>1</v>
      </c>
    </row>
    <row r="56" spans="1:4" hidden="1" x14ac:dyDescent="0.3">
      <c r="A56">
        <v>2020</v>
      </c>
      <c r="B56" t="s">
        <v>17</v>
      </c>
      <c r="C56" t="s">
        <v>69</v>
      </c>
      <c r="D56">
        <v>1</v>
      </c>
    </row>
    <row r="57" spans="1:4" hidden="1" x14ac:dyDescent="0.3">
      <c r="A57">
        <v>2020</v>
      </c>
      <c r="B57" t="s">
        <v>4</v>
      </c>
      <c r="C57" t="s">
        <v>70</v>
      </c>
      <c r="D57">
        <v>0</v>
      </c>
    </row>
    <row r="58" spans="1:4" hidden="1" x14ac:dyDescent="0.3">
      <c r="A58">
        <v>2020</v>
      </c>
      <c r="B58" t="s">
        <v>4</v>
      </c>
      <c r="C58" t="s">
        <v>71</v>
      </c>
      <c r="D58">
        <v>0</v>
      </c>
    </row>
    <row r="59" spans="1:4" hidden="1" x14ac:dyDescent="0.3">
      <c r="A59">
        <v>2020</v>
      </c>
      <c r="B59" t="s">
        <v>21</v>
      </c>
      <c r="C59" t="s">
        <v>72</v>
      </c>
      <c r="D59">
        <v>0</v>
      </c>
    </row>
    <row r="60" spans="1:4" x14ac:dyDescent="0.3">
      <c r="A60">
        <v>2020</v>
      </c>
      <c r="B60" t="s">
        <v>13</v>
      </c>
      <c r="C60" t="s">
        <v>73</v>
      </c>
      <c r="D60">
        <v>1</v>
      </c>
    </row>
    <row r="61" spans="1:4" hidden="1" x14ac:dyDescent="0.3">
      <c r="A61">
        <v>2021</v>
      </c>
      <c r="B61" t="s">
        <v>31</v>
      </c>
      <c r="C61" t="s">
        <v>74</v>
      </c>
      <c r="D61">
        <v>0</v>
      </c>
    </row>
    <row r="62" spans="1:4" hidden="1" x14ac:dyDescent="0.3">
      <c r="A62">
        <v>2021</v>
      </c>
      <c r="B62" t="s">
        <v>8</v>
      </c>
      <c r="C62" t="s">
        <v>75</v>
      </c>
      <c r="D62">
        <v>0</v>
      </c>
    </row>
    <row r="63" spans="1:4" hidden="1" x14ac:dyDescent="0.3">
      <c r="A63">
        <v>2021</v>
      </c>
      <c r="B63" t="s">
        <v>64</v>
      </c>
      <c r="C63" t="s">
        <v>76</v>
      </c>
      <c r="D63">
        <v>0</v>
      </c>
    </row>
    <row r="64" spans="1:4" hidden="1" x14ac:dyDescent="0.3">
      <c r="A64">
        <v>2021</v>
      </c>
      <c r="B64" t="s">
        <v>64</v>
      </c>
      <c r="C64" t="s">
        <v>77</v>
      </c>
      <c r="D64">
        <v>0</v>
      </c>
    </row>
    <row r="65" spans="1:5" hidden="1" x14ac:dyDescent="0.3">
      <c r="A65">
        <v>2021</v>
      </c>
      <c r="B65" t="s">
        <v>4</v>
      </c>
      <c r="C65" t="s">
        <v>78</v>
      </c>
      <c r="D65">
        <v>1</v>
      </c>
    </row>
    <row r="66" spans="1:5" hidden="1" x14ac:dyDescent="0.3">
      <c r="A66">
        <v>2021</v>
      </c>
      <c r="B66" t="s">
        <v>21</v>
      </c>
      <c r="C66" t="s">
        <v>79</v>
      </c>
      <c r="D66">
        <v>0</v>
      </c>
    </row>
    <row r="67" spans="1:5" hidden="1" x14ac:dyDescent="0.3">
      <c r="A67">
        <v>2021</v>
      </c>
      <c r="B67" t="s">
        <v>21</v>
      </c>
      <c r="C67" t="s">
        <v>80</v>
      </c>
      <c r="D67">
        <v>0</v>
      </c>
    </row>
    <row r="68" spans="1:5" hidden="1" x14ac:dyDescent="0.3">
      <c r="A68">
        <v>2022</v>
      </c>
      <c r="B68" t="s">
        <v>31</v>
      </c>
      <c r="C68" t="s">
        <v>81</v>
      </c>
      <c r="D68">
        <v>0</v>
      </c>
    </row>
    <row r="69" spans="1:5" hidden="1" x14ac:dyDescent="0.3">
      <c r="A69">
        <v>2022</v>
      </c>
      <c r="B69" t="s">
        <v>31</v>
      </c>
      <c r="C69" t="s">
        <v>82</v>
      </c>
      <c r="D69">
        <v>1</v>
      </c>
    </row>
    <row r="70" spans="1:5" hidden="1" x14ac:dyDescent="0.3">
      <c r="A70">
        <v>2022</v>
      </c>
      <c r="B70" t="s">
        <v>8</v>
      </c>
      <c r="C70" t="s">
        <v>83</v>
      </c>
      <c r="D70">
        <v>0</v>
      </c>
    </row>
    <row r="71" spans="1:5" hidden="1" x14ac:dyDescent="0.3">
      <c r="A71">
        <v>2022</v>
      </c>
      <c r="B71" t="s">
        <v>64</v>
      </c>
      <c r="C71" t="s">
        <v>84</v>
      </c>
      <c r="D71">
        <v>0</v>
      </c>
    </row>
    <row r="72" spans="1:5" hidden="1" x14ac:dyDescent="0.3">
      <c r="A72">
        <v>2022</v>
      </c>
      <c r="B72" t="s">
        <v>85</v>
      </c>
      <c r="C72" t="s">
        <v>86</v>
      </c>
      <c r="D72">
        <v>0</v>
      </c>
    </row>
    <row r="73" spans="1:5" hidden="1" x14ac:dyDescent="0.3">
      <c r="A73">
        <v>2022</v>
      </c>
      <c r="B73" t="s">
        <v>85</v>
      </c>
      <c r="C73" t="s">
        <v>87</v>
      </c>
      <c r="D73">
        <v>0</v>
      </c>
    </row>
    <row r="74" spans="1:5" hidden="1" x14ac:dyDescent="0.3">
      <c r="A74">
        <v>2022</v>
      </c>
      <c r="B74" t="s">
        <v>17</v>
      </c>
      <c r="C74" t="s">
        <v>88</v>
      </c>
      <c r="D74">
        <v>0</v>
      </c>
    </row>
    <row r="75" spans="1:5" x14ac:dyDescent="0.3">
      <c r="A75">
        <v>2022</v>
      </c>
      <c r="B75" t="s">
        <v>13</v>
      </c>
      <c r="C75" t="s">
        <v>89</v>
      </c>
      <c r="D75">
        <v>0</v>
      </c>
    </row>
    <row r="76" spans="1:5" x14ac:dyDescent="0.3">
      <c r="A76">
        <v>2022</v>
      </c>
      <c r="B76" t="s">
        <v>13</v>
      </c>
      <c r="C76" t="s">
        <v>90</v>
      </c>
      <c r="D76">
        <v>1</v>
      </c>
    </row>
    <row r="77" spans="1:5" hidden="1" x14ac:dyDescent="0.3">
      <c r="A77">
        <v>2022</v>
      </c>
      <c r="B77" t="s">
        <v>19</v>
      </c>
      <c r="C77" t="s">
        <v>91</v>
      </c>
      <c r="D77">
        <v>1</v>
      </c>
    </row>
    <row r="78" spans="1:5" hidden="1" x14ac:dyDescent="0.3">
      <c r="A78">
        <v>2022</v>
      </c>
      <c r="B78" t="s">
        <v>21</v>
      </c>
      <c r="C78" t="s">
        <v>92</v>
      </c>
      <c r="D78">
        <v>0</v>
      </c>
    </row>
    <row r="79" spans="1:5" hidden="1" x14ac:dyDescent="0.3">
      <c r="D79">
        <f>AVERAGE(D2:D78)</f>
        <v>0.35064935064935066</v>
      </c>
      <c r="E79">
        <f>SUM(D2:D78)</f>
        <v>27</v>
      </c>
    </row>
    <row r="83" spans="6:17" x14ac:dyDescent="0.3">
      <c r="F83" t="s">
        <v>98</v>
      </c>
      <c r="G83" t="s">
        <v>99</v>
      </c>
      <c r="H83" t="s">
        <v>100</v>
      </c>
      <c r="I83" t="s">
        <v>101</v>
      </c>
      <c r="J83" t="s">
        <v>97</v>
      </c>
      <c r="K83" t="s">
        <v>102</v>
      </c>
      <c r="L83" t="s">
        <v>103</v>
      </c>
      <c r="M83" t="s">
        <v>104</v>
      </c>
      <c r="N83" t="s">
        <v>105</v>
      </c>
      <c r="O83" t="s">
        <v>106</v>
      </c>
    </row>
    <row r="84" spans="6:17" x14ac:dyDescent="0.3">
      <c r="F84">
        <v>14</v>
      </c>
      <c r="G84">
        <v>15</v>
      </c>
      <c r="H84">
        <v>15</v>
      </c>
      <c r="I84">
        <v>14</v>
      </c>
      <c r="J84">
        <v>17</v>
      </c>
      <c r="K84">
        <v>16</v>
      </c>
      <c r="L84">
        <v>15</v>
      </c>
      <c r="M84">
        <v>14</v>
      </c>
      <c r="N84">
        <v>16</v>
      </c>
      <c r="O84">
        <v>16</v>
      </c>
      <c r="Q84">
        <v>16</v>
      </c>
    </row>
    <row r="85" spans="6:17" x14ac:dyDescent="0.3">
      <c r="F85">
        <v>15</v>
      </c>
      <c r="G85">
        <v>16</v>
      </c>
      <c r="H85">
        <v>16</v>
      </c>
      <c r="I85">
        <v>15</v>
      </c>
      <c r="J85">
        <v>18</v>
      </c>
      <c r="K85">
        <v>17</v>
      </c>
      <c r="L85">
        <v>17</v>
      </c>
      <c r="M85">
        <v>15</v>
      </c>
      <c r="N85">
        <v>17</v>
      </c>
      <c r="O85">
        <v>17</v>
      </c>
      <c r="Q85">
        <v>17</v>
      </c>
    </row>
    <row r="86" spans="6:17" x14ac:dyDescent="0.3">
      <c r="F86">
        <v>16</v>
      </c>
      <c r="G86">
        <v>17</v>
      </c>
      <c r="H86">
        <v>20</v>
      </c>
      <c r="I86">
        <v>16</v>
      </c>
      <c r="J86">
        <v>19</v>
      </c>
      <c r="K86">
        <v>19</v>
      </c>
      <c r="L86">
        <v>18</v>
      </c>
      <c r="M86">
        <v>17</v>
      </c>
      <c r="N86">
        <v>18</v>
      </c>
      <c r="O86">
        <v>18</v>
      </c>
      <c r="Q86">
        <v>18</v>
      </c>
    </row>
    <row r="87" spans="6:17" x14ac:dyDescent="0.3">
      <c r="F87">
        <v>17</v>
      </c>
      <c r="G87">
        <v>18</v>
      </c>
      <c r="H87" s="8">
        <f>2/3</f>
        <v>0.66666666666666663</v>
      </c>
      <c r="I87">
        <v>17</v>
      </c>
      <c r="J87" s="8">
        <v>20</v>
      </c>
      <c r="K87">
        <v>20</v>
      </c>
      <c r="L87">
        <v>20</v>
      </c>
      <c r="M87">
        <v>18</v>
      </c>
      <c r="N87">
        <v>19</v>
      </c>
      <c r="O87">
        <v>19</v>
      </c>
      <c r="Q87">
        <v>19</v>
      </c>
    </row>
    <row r="88" spans="6:17" x14ac:dyDescent="0.3">
      <c r="F88" s="8">
        <v>18</v>
      </c>
      <c r="G88">
        <v>19</v>
      </c>
      <c r="I88">
        <v>18</v>
      </c>
      <c r="J88">
        <v>21</v>
      </c>
      <c r="K88">
        <v>21</v>
      </c>
      <c r="L88">
        <v>21</v>
      </c>
      <c r="M88">
        <v>21</v>
      </c>
      <c r="N88" s="8">
        <v>0.75</v>
      </c>
      <c r="O88" s="8">
        <v>0.25</v>
      </c>
      <c r="Q88">
        <v>22</v>
      </c>
    </row>
    <row r="89" spans="6:17" x14ac:dyDescent="0.3">
      <c r="F89">
        <v>19</v>
      </c>
      <c r="G89">
        <v>20</v>
      </c>
      <c r="I89">
        <v>20</v>
      </c>
      <c r="K89">
        <v>22</v>
      </c>
      <c r="L89">
        <v>22</v>
      </c>
      <c r="M89">
        <v>22</v>
      </c>
    </row>
    <row r="90" spans="6:17" x14ac:dyDescent="0.3">
      <c r="F90">
        <v>20</v>
      </c>
      <c r="G90">
        <v>22</v>
      </c>
      <c r="I90">
        <v>21</v>
      </c>
      <c r="K90" s="8">
        <f>5/6</f>
        <v>0.83333333333333337</v>
      </c>
      <c r="L90" s="8">
        <f>1/6</f>
        <v>0.16666666666666666</v>
      </c>
      <c r="M90" s="8">
        <v>0.5</v>
      </c>
    </row>
    <row r="91" spans="6:17" x14ac:dyDescent="0.3">
      <c r="F91">
        <v>21</v>
      </c>
      <c r="G91" s="8">
        <f>3/7</f>
        <v>0.42857142857142855</v>
      </c>
      <c r="I91" s="8">
        <f>5/7</f>
        <v>0.7142857142857143</v>
      </c>
    </row>
    <row r="92" spans="6:17" x14ac:dyDescent="0.3">
      <c r="F92">
        <v>22</v>
      </c>
    </row>
    <row r="93" spans="6:17" x14ac:dyDescent="0.3">
      <c r="F93" t="s">
        <v>98</v>
      </c>
      <c r="G93" t="s">
        <v>99</v>
      </c>
      <c r="H93" t="s">
        <v>100</v>
      </c>
      <c r="I93" t="s">
        <v>101</v>
      </c>
      <c r="J93" t="s">
        <v>97</v>
      </c>
      <c r="K93" t="s">
        <v>102</v>
      </c>
      <c r="L93" t="s">
        <v>103</v>
      </c>
      <c r="M93" t="s">
        <v>104</v>
      </c>
      <c r="N93" t="s">
        <v>105</v>
      </c>
      <c r="O93" t="s">
        <v>106</v>
      </c>
    </row>
    <row r="94" spans="6:17" x14ac:dyDescent="0.3">
      <c r="F94" s="8">
        <f>4/9</f>
        <v>0.44444444444444442</v>
      </c>
      <c r="G94">
        <v>0.43</v>
      </c>
      <c r="H94">
        <v>0.67</v>
      </c>
      <c r="I94">
        <v>0.71</v>
      </c>
      <c r="J94">
        <v>0.6</v>
      </c>
      <c r="K94">
        <v>0.83</v>
      </c>
      <c r="L94">
        <v>0.17</v>
      </c>
      <c r="M94">
        <v>0.5</v>
      </c>
      <c r="N94">
        <v>0.75</v>
      </c>
      <c r="O94">
        <v>0.25</v>
      </c>
      <c r="P94" s="8">
        <f>AVERAGE(F94:O94)</f>
        <v>0.5354444444444445</v>
      </c>
    </row>
    <row r="97" spans="14:24" x14ac:dyDescent="0.3">
      <c r="N97" t="s">
        <v>98</v>
      </c>
      <c r="O97" t="s">
        <v>99</v>
      </c>
      <c r="P97" t="s">
        <v>100</v>
      </c>
      <c r="Q97" t="s">
        <v>101</v>
      </c>
      <c r="R97" t="s">
        <v>97</v>
      </c>
      <c r="S97" t="s">
        <v>102</v>
      </c>
      <c r="T97" t="s">
        <v>103</v>
      </c>
      <c r="U97" t="s">
        <v>104</v>
      </c>
      <c r="V97" t="s">
        <v>105</v>
      </c>
      <c r="W97" t="s">
        <v>106</v>
      </c>
    </row>
    <row r="98" spans="14:24" x14ac:dyDescent="0.3">
      <c r="N98">
        <v>14</v>
      </c>
      <c r="O98">
        <v>15</v>
      </c>
      <c r="P98">
        <v>15</v>
      </c>
      <c r="Q98">
        <v>14</v>
      </c>
      <c r="R98">
        <v>17</v>
      </c>
      <c r="S98">
        <v>16</v>
      </c>
      <c r="T98">
        <v>15</v>
      </c>
      <c r="U98">
        <v>14</v>
      </c>
      <c r="V98">
        <v>16</v>
      </c>
      <c r="W98">
        <v>16</v>
      </c>
    </row>
    <row r="99" spans="14:24" x14ac:dyDescent="0.3">
      <c r="N99">
        <v>17</v>
      </c>
      <c r="O99">
        <v>17</v>
      </c>
      <c r="P99">
        <v>20</v>
      </c>
      <c r="Q99">
        <v>17</v>
      </c>
      <c r="S99">
        <v>19</v>
      </c>
      <c r="T99">
        <v>17</v>
      </c>
      <c r="U99">
        <v>17</v>
      </c>
      <c r="V99">
        <v>17</v>
      </c>
      <c r="W99">
        <v>18</v>
      </c>
    </row>
    <row r="100" spans="14:24" x14ac:dyDescent="0.3">
      <c r="N100">
        <v>19</v>
      </c>
      <c r="O100">
        <v>22</v>
      </c>
      <c r="Q100">
        <v>20</v>
      </c>
      <c r="T100">
        <v>20</v>
      </c>
      <c r="U100">
        <v>21</v>
      </c>
      <c r="V100">
        <v>18</v>
      </c>
    </row>
    <row r="101" spans="14:24" x14ac:dyDescent="0.3">
      <c r="N101">
        <v>22</v>
      </c>
      <c r="T101">
        <v>22</v>
      </c>
      <c r="V101">
        <v>-22</v>
      </c>
    </row>
    <row r="103" spans="14:24" x14ac:dyDescent="0.3">
      <c r="N103">
        <v>2</v>
      </c>
      <c r="O103">
        <v>1</v>
      </c>
      <c r="P103">
        <v>1</v>
      </c>
      <c r="Q103">
        <v>3</v>
      </c>
      <c r="R103">
        <v>1</v>
      </c>
      <c r="S103">
        <v>2</v>
      </c>
      <c r="T103">
        <v>1</v>
      </c>
      <c r="U103">
        <v>2</v>
      </c>
      <c r="V103" t="s">
        <v>109</v>
      </c>
      <c r="W103">
        <v>1</v>
      </c>
    </row>
    <row r="105" spans="14:24" x14ac:dyDescent="0.3">
      <c r="N105">
        <f>2/4</f>
        <v>0.5</v>
      </c>
      <c r="O105">
        <f>1/3</f>
        <v>0.33333333333333331</v>
      </c>
      <c r="P105">
        <f>1/2</f>
        <v>0.5</v>
      </c>
      <c r="Q105">
        <f>1</f>
        <v>1</v>
      </c>
      <c r="R105">
        <v>1</v>
      </c>
      <c r="S105">
        <v>1</v>
      </c>
      <c r="T105">
        <f>1/4</f>
        <v>0.25</v>
      </c>
      <c r="U105">
        <f>2/3</f>
        <v>0.66666666666666663</v>
      </c>
      <c r="V105">
        <f>2/3</f>
        <v>0.66666666666666663</v>
      </c>
      <c r="W105">
        <f>1/2</f>
        <v>0.5</v>
      </c>
    </row>
    <row r="106" spans="14:24" x14ac:dyDescent="0.3">
      <c r="V106">
        <f>3/4</f>
        <v>0.75</v>
      </c>
    </row>
    <row r="109" spans="14:24" x14ac:dyDescent="0.3">
      <c r="N109" t="s">
        <v>98</v>
      </c>
      <c r="O109" t="s">
        <v>99</v>
      </c>
      <c r="P109" t="s">
        <v>100</v>
      </c>
      <c r="Q109" t="s">
        <v>101</v>
      </c>
      <c r="R109" t="s">
        <v>97</v>
      </c>
      <c r="S109" t="s">
        <v>102</v>
      </c>
      <c r="T109" t="s">
        <v>103</v>
      </c>
      <c r="U109" t="s">
        <v>104</v>
      </c>
      <c r="V109" t="s">
        <v>105</v>
      </c>
      <c r="W109" t="s">
        <v>106</v>
      </c>
    </row>
    <row r="110" spans="14:24" x14ac:dyDescent="0.3">
      <c r="N110">
        <f>2/4</f>
        <v>0.5</v>
      </c>
      <c r="O110" s="8">
        <f>1/3</f>
        <v>0.33333333333333331</v>
      </c>
      <c r="P110">
        <f>1/2</f>
        <v>0.5</v>
      </c>
      <c r="Q110">
        <f>1</f>
        <v>1</v>
      </c>
      <c r="R110">
        <v>1</v>
      </c>
      <c r="S110">
        <v>1</v>
      </c>
      <c r="T110">
        <f>1/4</f>
        <v>0.25</v>
      </c>
      <c r="U110" s="8">
        <f>2/3</f>
        <v>0.66666666666666663</v>
      </c>
      <c r="V110" s="8">
        <f>2/3</f>
        <v>0.66666666666666663</v>
      </c>
      <c r="W110">
        <f>1/2</f>
        <v>0.5</v>
      </c>
      <c r="X110">
        <f>AVERAGE(N110:W110)</f>
        <v>0.64166666666666672</v>
      </c>
    </row>
    <row r="116" spans="5:16" ht="17.25" thickBot="1" x14ac:dyDescent="0.35"/>
    <row r="117" spans="5:16" ht="27" thickBot="1" x14ac:dyDescent="0.35">
      <c r="F117" s="10">
        <v>14</v>
      </c>
      <c r="G117" s="10">
        <v>15</v>
      </c>
      <c r="H117" s="10">
        <v>16</v>
      </c>
      <c r="I117" s="10">
        <v>17</v>
      </c>
      <c r="J117" s="10">
        <v>18</v>
      </c>
      <c r="K117" s="10">
        <v>19</v>
      </c>
      <c r="L117" s="10">
        <v>20</v>
      </c>
      <c r="M117" s="10">
        <v>21</v>
      </c>
      <c r="N117" s="10">
        <v>22</v>
      </c>
    </row>
    <row r="118" spans="5:16" ht="27.75" thickTop="1" thickBot="1" x14ac:dyDescent="0.35">
      <c r="F118" s="11">
        <v>2</v>
      </c>
      <c r="G118" s="11">
        <v>3</v>
      </c>
      <c r="H118" s="11">
        <v>1</v>
      </c>
      <c r="I118" s="11">
        <v>4</v>
      </c>
      <c r="J118" s="11">
        <v>2</v>
      </c>
      <c r="K118" s="11">
        <v>4</v>
      </c>
      <c r="L118" s="11">
        <v>3</v>
      </c>
      <c r="M118" s="11">
        <v>4</v>
      </c>
      <c r="N118" s="11">
        <v>4</v>
      </c>
      <c r="O118">
        <f>AVERAGE(F118:N118)</f>
        <v>3</v>
      </c>
    </row>
    <row r="125" spans="5:16" x14ac:dyDescent="0.3">
      <c r="F125" t="s">
        <v>98</v>
      </c>
      <c r="G125" t="s">
        <v>99</v>
      </c>
      <c r="H125" t="s">
        <v>100</v>
      </c>
      <c r="I125" t="s">
        <v>101</v>
      </c>
      <c r="J125" t="s">
        <v>97</v>
      </c>
      <c r="K125" t="s">
        <v>102</v>
      </c>
      <c r="L125" t="s">
        <v>103</v>
      </c>
      <c r="M125" t="s">
        <v>104</v>
      </c>
      <c r="N125" t="s">
        <v>105</v>
      </c>
      <c r="O125" t="s">
        <v>106</v>
      </c>
    </row>
    <row r="126" spans="5:16" x14ac:dyDescent="0.3">
      <c r="E126" t="s">
        <v>107</v>
      </c>
      <c r="F126">
        <v>0.8</v>
      </c>
      <c r="G126">
        <v>0.5</v>
      </c>
      <c r="H126">
        <v>0.18</v>
      </c>
      <c r="I126">
        <v>0.5</v>
      </c>
      <c r="J126">
        <v>0.13</v>
      </c>
      <c r="K126">
        <v>0.28999999999999998</v>
      </c>
      <c r="L126">
        <v>0.44</v>
      </c>
      <c r="M126">
        <v>0.5</v>
      </c>
      <c r="N126">
        <v>0.33</v>
      </c>
      <c r="O126">
        <v>0.22</v>
      </c>
    </row>
    <row r="127" spans="5:16" ht="33" x14ac:dyDescent="0.3">
      <c r="E127" s="12" t="s">
        <v>108</v>
      </c>
      <c r="F127">
        <v>0.44</v>
      </c>
      <c r="G127">
        <v>0.43</v>
      </c>
      <c r="H127">
        <v>0.67</v>
      </c>
      <c r="I127">
        <v>0.71</v>
      </c>
      <c r="J127">
        <v>0.6</v>
      </c>
      <c r="K127">
        <v>0.83</v>
      </c>
      <c r="L127">
        <v>0.17</v>
      </c>
      <c r="M127">
        <v>0.5</v>
      </c>
      <c r="N127">
        <v>0.75</v>
      </c>
      <c r="O127">
        <v>0.25</v>
      </c>
      <c r="P127">
        <f>AVERAGE(F127:O127)</f>
        <v>0.53499999999999992</v>
      </c>
    </row>
    <row r="128" spans="5:16" x14ac:dyDescent="0.3">
      <c r="F128">
        <f>F126/F127</f>
        <v>1.8181818181818183</v>
      </c>
      <c r="G128">
        <f t="shared" ref="G128:O128" si="0">G126/G127</f>
        <v>1.1627906976744187</v>
      </c>
      <c r="H128">
        <f t="shared" si="0"/>
        <v>0.26865671641791045</v>
      </c>
      <c r="I128">
        <f t="shared" si="0"/>
        <v>0.70422535211267612</v>
      </c>
      <c r="J128">
        <f t="shared" si="0"/>
        <v>0.21666666666666667</v>
      </c>
      <c r="K128">
        <f t="shared" si="0"/>
        <v>0.3493975903614458</v>
      </c>
      <c r="L128">
        <f t="shared" si="0"/>
        <v>2.5882352941176467</v>
      </c>
      <c r="M128">
        <f t="shared" si="0"/>
        <v>1</v>
      </c>
      <c r="N128">
        <f t="shared" si="0"/>
        <v>0.44</v>
      </c>
      <c r="O128">
        <f t="shared" si="0"/>
        <v>0.88</v>
      </c>
    </row>
  </sheetData>
  <autoFilter ref="A1:D79" xr:uid="{00000000-0009-0000-0000-000002000000}">
    <filterColumn colId="1">
      <filters>
        <filter val="롯데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14~22외국인타자 재계약 여부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qkfkd</cp:lastModifiedBy>
  <dcterms:created xsi:type="dcterms:W3CDTF">2023-02-27T05:25:56Z</dcterms:created>
  <dcterms:modified xsi:type="dcterms:W3CDTF">2023-03-09T03:26:09Z</dcterms:modified>
</cp:coreProperties>
</file>