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6E17A1C5-EDAD-415E-B038-D26D43DDE2D5}"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Rand_Model_Inputs" sheetId="28" r:id="rId3"/>
    <sheet name="Model_Input_Builder" sheetId="24" r:id="rId4"/>
    <sheet name="RandomRuns" sheetId="27" r:id="rId5"/>
    <sheet name="SEEM Input Converter" sheetId="21" r:id="rId6"/>
    <sheet name="Htg_StPt_Sch_EZ" sheetId="3" r:id="rId7"/>
    <sheet name="Clg_StPt_Sch_EZ" sheetId="4" r:id="rId8"/>
    <sheet name="DHW_StPt_Sch_EZ" sheetId="5" r:id="rId9"/>
    <sheet name="Schedules_8760" sheetId="6" r:id="rId10"/>
    <sheet name="Developer Resources --&gt;" sheetId="8" r:id="rId11"/>
    <sheet name="EPlus Text Files_DETAILED" sheetId="9" r:id="rId12"/>
    <sheet name="Milestone Tracker" sheetId="10" r:id="rId13"/>
    <sheet name="Building Block Master Map" sheetId="11" r:id="rId14"/>
    <sheet name="Above_Ground_Wall_Con" sheetId="12" r:id="rId15"/>
    <sheet name="Ceiling_And_Roof_Con" sheetId="13" r:id="rId16"/>
    <sheet name="Foundation_And_Floor_Con" sheetId="16" r:id="rId17"/>
    <sheet name="Windows" sheetId="25" r:id="rId18"/>
    <sheet name="Duct_Leakage" sheetId="26" r:id="rId19"/>
    <sheet name="Timesteps_Per_Hr" sheetId="14" r:id="rId20"/>
    <sheet name="Output_Enduses" sheetId="15" r:id="rId21"/>
    <sheet name="HVAC_Type" sheetId="17" r:id="rId22"/>
    <sheet name="Water_Heater_Type" sheetId="18" r:id="rId23"/>
    <sheet name="WeatherFiles" sheetId="19" r:id="rId24"/>
  </sheets>
  <functionGroups builtInGroupCount="19"/>
  <externalReferences>
    <externalReference r:id="rId25"/>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F1" authorId="0" shapeId="0" xr:uid="{37AC4868-D228-4E24-885A-AE0955879D0D}">
      <text>
        <r>
          <rPr>
            <sz val="9"/>
            <color indexed="81"/>
            <rFont val="Tahoma"/>
            <family val="2"/>
          </rPr>
          <t>Interior lighting power density.</t>
        </r>
      </text>
    </comment>
    <comment ref="AG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<sst xmlns="http://schemas.openxmlformats.org/spreadsheetml/2006/main" count="9786" uniqueCount="2334">
  <si>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</si>
  <si>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</si>
  <si>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</si>
  <si>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</si>
  <si>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</si>
  <si>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</si>
  <si>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</si>
  <si>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</si>
  <si>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</si>
  <si>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</si>
  <si>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</si>
  <si>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</si>
  <si>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</si>
  <si>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</si>
  <si>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</si>
  <si>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</si>
  <si>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</si>
  <si>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</si>
  <si>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</si>
  <si>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</si>
  <si>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</si>
  <si>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</si>
  <si>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</si>
  <si>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</si>
  <si>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</si>
  <si>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</si>
  <si>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</si>
  <si>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</si>
  <si>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</si>
  <si>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</si>
  <si>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</si>
  <si>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</si>
  <si>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</si>
  <si>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</si>
  <si>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</si>
  <si>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</si>
  <si>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</si>
  <si>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</si>
  <si>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</si>
  <si>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</si>
  <si>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</si>
  <si>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</si>
  <si>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</si>
  <si>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</si>
  <si>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</si>
  <si>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</si>
  <si>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</si>
  <si>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</si>
  <si>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</si>
  <si>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</si>
  <si>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</si>
  <si>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</si>
  <si>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</si>
  <si>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</si>
  <si>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</si>
  <si>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</si>
  <si>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</si>
  <si>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</si>
  <si>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</si>
  <si>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</si>
  <si>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</si>
  <si>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</si>
  <si>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</si>
  <si>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</si>
  <si>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</si>
  <si>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</si>
  <si>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</si>
  <si>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</si>
  <si>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</si>
  <si>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</si>
  <si>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</si>
  <si>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</si>
  <si>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</si>
  <si>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</si>
  <si>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</si>
  <si>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</si>
  <si>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</si>
  <si>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</si>
  <si>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</si>
  <si>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</si>
  <si>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</si>
  <si>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</si>
  <si>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</si>
  <si>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</si>
  <si>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</si>
  <si>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</si>
  <si>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</si>
  <si>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</si>
  <si>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</si>
  <si>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</si>
  <si>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</si>
  <si>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</si>
  <si>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</si>
  <si>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</si>
  <si>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</si>
  <si>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</si>
  <si>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</si>
  <si>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</si>
  <si>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</si>
  <si>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</si>
  <si>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</si>
  <si>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</si>
  <si>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</si>
  <si>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</si>
  <si>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</si>
  <si>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</si>
  <si>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</si>
  <si>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</si>
  <si>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</si>
  <si>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</si>
  <si>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</si>
  <si>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</si>
  <si>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</si>
  <si>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</si>
  <si>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</si>
  <si>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</si>
  <si>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</si>
  <si>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</si>
  <si>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</si>
  <si>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</si>
  <si>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</si>
  <si>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</si>
  <si>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</si>
  <si>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</si>
  <si>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</si>
  <si>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</si>
  <si>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</si>
  <si>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</si>
  <si>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</si>
  <si>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</si>
  <si>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</si>
  <si>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</si>
  <si>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</si>
  <si>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</si>
  <si>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</si>
  <si>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</si>
  <si>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</si>
  <si>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</si>
  <si>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</si>
  <si>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</si>
  <si>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</si>
  <si>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</si>
  <si>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</si>
  <si>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</si>
  <si>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</si>
  <si>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</si>
  <si>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</si>
  <si>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</si>
  <si>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</si>
  <si>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</si>
  <si>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</si>
  <si>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</si>
  <si>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</si>
  <si>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</si>
  <si>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</si>
  <si>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</si>
  <si>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</si>
  <si>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</si>
  <si>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</si>
  <si>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</si>
  <si>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</si>
  <si>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</si>
  <si>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</si>
  <si>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</si>
  <si>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</si>
  <si>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</si>
  <si>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</si>
  <si>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</si>
  <si>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</si>
  <si>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</si>
  <si>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</si>
  <si>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</si>
  <si>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</si>
  <si>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</si>
  <si>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</si>
  <si>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</si>
  <si>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</si>
  <si>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</si>
  <si>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</si>
  <si>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</si>
  <si>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</si>
  <si>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</si>
  <si>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</si>
  <si>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</si>
  <si>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</si>
  <si>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</si>
  <si>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</si>
  <si>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</si>
  <si>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</si>
  <si>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</si>
  <si>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</si>
  <si>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</si>
  <si>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</si>
  <si>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</si>
  <si>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</si>
  <si>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</si>
  <si>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</si>
  <si>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</si>
  <si>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</si>
  <si>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</si>
  <si>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</si>
  <si>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</si>
  <si>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</si>
  <si>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</si>
  <si>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</si>
  <si>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</si>
  <si>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</si>
  <si>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</si>
  <si>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</si>
  <si>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</si>
  <si>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</si>
  <si>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</si>
  <si>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</si>
  <si>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</si>
  <si>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</si>
  <si>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</si>
  <si>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</si>
  <si>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</si>
  <si>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</si>
  <si>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</si>
  <si>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</si>
  <si>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</si>
  <si>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</si>
  <si>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</si>
  <si>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</si>
  <si>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</si>
  <si>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</si>
  <si>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</si>
  <si>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</si>
  <si>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</si>
  <si>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</si>
  <si>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</si>
  <si>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</si>
  <si>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</si>
  <si>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</si>
  <si>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</si>
  <si>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</si>
  <si>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</si>
  <si>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</si>
  <si>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</si>
  <si>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</si>
  <si>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</si>
  <si>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</si>
  <si>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</si>
  <si>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</si>
  <si>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</si>
  <si>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</si>
  <si>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</si>
  <si>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</si>
  <si>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</si>
  <si>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</si>
  <si>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</si>
  <si>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</si>
  <si>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</si>
  <si>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</si>
  <si>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</si>
  <si>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</si>
  <si>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</si>
  <si>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</si>
  <si>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</si>
  <si>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</si>
  <si>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</si>
  <si>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</si>
  <si>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</si>
  <si>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</si>
  <si>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</si>
  <si>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</si>
  <si>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</si>
  <si>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</si>
  <si>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</si>
  <si>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</si>
  <si>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</si>
  <si>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</si>
  <si>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</si>
  <si>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</si>
  <si>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</si>
  <si>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</si>
  <si>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</si>
  <si>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</si>
  <si>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</si>
  <si>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</si>
  <si>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</si>
  <si>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</si>
  <si>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</si>
  <si>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</si>
  <si>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</si>
  <si>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</si>
  <si>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</si>
  <si>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</si>
  <si>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</si>
  <si>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</si>
  <si>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</si>
  <si>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</si>
  <si>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</si>
  <si>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</si>
  <si>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</si>
  <si>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</si>
  <si>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</si>
  <si>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</si>
  <si>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</si>
  <si>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</si>
  <si>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</si>
  <si>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</si>
  <si>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</si>
  <si>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</si>
  <si>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</si>
  <si>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</si>
  <si>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</si>
  <si>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</si>
  <si>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</si>
  <si>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</si>
  <si>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</si>
  <si>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</si>
  <si>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</si>
  <si>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</si>
  <si>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</si>
  <si>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</si>
  <si>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</si>
  <si>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</si>
  <si>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</si>
  <si>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</si>
  <si>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</si>
  <si>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</si>
  <si>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</si>
  <si>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</si>
  <si>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</si>
  <si>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</si>
  <si>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</si>
  <si>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</si>
  <si>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</si>
  <si>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</si>
  <si>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</si>
  <si>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</si>
  <si>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</si>
  <si>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</si>
  <si>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</si>
  <si>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</si>
  <si>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</si>
  <si>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</si>
  <si>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</si>
  <si>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</si>
  <si>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</si>
  <si>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</si>
  <si>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</si>
  <si>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</si>
  <si>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</si>
  <si>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</si>
  <si>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</si>
  <si>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</si>
  <si>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</si>
  <si>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</si>
  <si>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</si>
  <si>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</si>
  <si>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</si>
  <si>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</si>
  <si>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</si>
  <si>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</si>
  <si>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</si>
  <si>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</si>
  <si>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</si>
  <si>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</si>
  <si>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</si>
  <si>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</si>
  <si>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</si>
  <si>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</si>
  <si>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</si>
  <si>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</si>
  <si>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</si>
  <si>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</si>
  <si>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</si>
  <si>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</si>
  <si>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</si>
  <si>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</si>
  <si>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</si>
  <si>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</si>
  <si>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</si>
  <si>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</si>
  <si>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</si>
  <si>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</si>
  <si>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</si>
  <si>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</si>
  <si>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</si>
  <si>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</si>
  <si>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</si>
  <si>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</si>
  <si>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</si>
  <si>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</si>
  <si>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</si>
  <si>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</si>
  <si>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</si>
  <si>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</si>
  <si>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</si>
  <si>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</si>
  <si>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</si>
  <si>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</si>
  <si>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</si>
  <si>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</si>
  <si>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</si>
  <si>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</si>
  <si>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</si>
  <si>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</si>
  <si>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</si>
  <si>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</si>
  <si>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</si>
  <si>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</si>
  <si>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</si>
  <si>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</si>
  <si>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</si>
  <si>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</si>
  <si>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</si>
  <si>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</si>
  <si>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</si>
  <si>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</si>
  <si>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</si>
  <si>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</si>
  <si>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</si>
  <si>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</si>
  <si>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</si>
  <si>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</si>
  <si>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</si>
  <si>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</si>
  <si>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</si>
  <si>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</si>
  <si>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</si>
  <si>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</si>
  <si>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</si>
  <si>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</si>
  <si>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</si>
  <si>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</si>
  <si>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</si>
  <si>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</si>
  <si>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</si>
  <si>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</si>
  <si>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</si>
  <si>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</si>
  <si>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</si>
  <si>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</si>
  <si>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</si>
  <si>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</si>
  <si>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</si>
  <si>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</si>
  <si>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</si>
  <si>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</si>
  <si>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</si>
  <si>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</si>
  <si>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</si>
  <si>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</si>
  <si>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</si>
  <si>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</si>
  <si>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</si>
  <si>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</si>
  <si>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</si>
  <si>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</si>
  <si>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</si>
  <si>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</si>
  <si>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</si>
  <si>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</si>
  <si>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</si>
  <si>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</si>
  <si>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</si>
  <si>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</si>
  <si>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</si>
  <si>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</si>
  <si>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</si>
  <si>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</si>
  <si>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</si>
  <si>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</si>
  <si>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</si>
  <si>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</si>
  <si>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</si>
  <si>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</si>
  <si>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</si>
  <si>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</si>
  <si>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</si>
  <si>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</si>
  <si>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</si>
  <si>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</si>
  <si>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</si>
  <si>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</si>
  <si>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</si>
  <si>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</si>
  <si>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</si>
  <si>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</si>
  <si>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</si>
  <si>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</si>
  <si>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</si>
  <si>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</si>
  <si>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</si>
  <si>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</si>
  <si>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</si>
  <si>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</si>
  <si>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</si>
  <si>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</si>
  <si>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</si>
  <si>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</si>
  <si>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</si>
  <si>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</si>
  <si>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</si>
  <si>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</si>
  <si>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</si>
  <si>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</si>
  <si>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</si>
  <si>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</si>
  <si>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</si>
  <si>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</si>
  <si>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</si>
  <si>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</si>
  <si>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</si>
  <si>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</si>
  <si>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</si>
  <si>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</si>
  <si>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</si>
  <si>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</si>
  <si>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</si>
  <si>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</si>
  <si>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</si>
  <si>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</si>
  <si>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</si>
  <si>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</si>
  <si>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</si>
  <si>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</si>
  <si>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</si>
  <si>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</si>
  <si>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</si>
  <si>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</si>
  <si>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</si>
  <si>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</si>
  <si>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</si>
  <si>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</si>
  <si>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</si>
  <si>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</si>
  <si>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</si>
  <si>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</si>
  <si>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</si>
  <si>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</si>
  <si>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</si>
  <si>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</si>
  <si>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</si>
  <si>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</si>
  <si>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</si>
  <si>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</si>
  <si>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</si>
  <si>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</si>
  <si>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</si>
  <si>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</si>
  <si>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</si>
  <si>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</si>
  <si>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</si>
  <si>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</si>
  <si>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</si>
  <si>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</si>
  <si>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</si>
  <si>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</si>
  <si>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</si>
  <si>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</si>
  <si>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</si>
  <si>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</si>
  <si>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</si>
  <si>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</si>
  <si>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</si>
  <si>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</si>
  <si>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</si>
  <si>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</si>
  <si>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</si>
  <si>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</si>
  <si>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</si>
  <si>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</si>
  <si>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</si>
  <si>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</si>
  <si>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</si>
  <si>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</si>
  <si>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</si>
  <si>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</si>
  <si>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</si>
  <si>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</si>
  <si>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</si>
  <si>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</si>
  <si>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</si>
  <si>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</si>
  <si>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</si>
  <si>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</si>
  <si>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</si>
  <si>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</si>
  <si>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</si>
  <si>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</si>
  <si>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</si>
  <si>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</si>
  <si>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</si>
  <si>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</si>
  <si>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</si>
  <si>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</si>
  <si>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</si>
  <si>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</si>
  <si>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</si>
  <si>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</si>
  <si>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</si>
  <si>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</si>
  <si>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</si>
  <si>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</si>
  <si>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</si>
  <si>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</si>
  <si>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</si>
  <si>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</si>
  <si>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</si>
  <si>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</si>
  <si>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</si>
  <si>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</si>
  <si>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</si>
  <si>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</si>
  <si>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</si>
  <si>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</si>
  <si>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</si>
  <si>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</si>
  <si>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</si>
  <si>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</si>
  <si>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</si>
  <si>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</si>
  <si>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</si>
  <si>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</si>
  <si>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</si>
  <si>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</si>
  <si>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</si>
  <si>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</si>
  <si>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</si>
  <si>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</si>
  <si>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</si>
  <si>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</si>
  <si>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</si>
  <si>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</si>
  <si>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</si>
  <si>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</si>
  <si>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</si>
  <si>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</si>
  <si>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</si>
  <si>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</si>
  <si>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</si>
  <si>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</si>
  <si>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</si>
  <si>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</si>
  <si>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</si>
  <si>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</si>
  <si>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</si>
  <si>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</si>
  <si>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</si>
  <si>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</si>
  <si>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</si>
  <si>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</si>
  <si>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</si>
  <si>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</si>
  <si>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</si>
  <si>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</si>
  <si>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</si>
  <si>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</si>
  <si>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</si>
  <si>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</si>
  <si>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</si>
  <si>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</si>
  <si>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</si>
  <si>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</si>
  <si>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</si>
  <si>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</si>
  <si>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</si>
  <si>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</si>
  <si>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</si>
  <si>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</si>
  <si>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</si>
  <si>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</si>
  <si>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</si>
  <si>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</si>
  <si>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</si>
  <si>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</si>
  <si>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</si>
  <si>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</si>
  <si>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</si>
  <si>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</si>
  <si>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</si>
  <si>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</si>
  <si>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</si>
  <si>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</si>
  <si>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</si>
  <si>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</si>
  <si>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</si>
  <si>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</si>
  <si>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</si>
  <si>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</si>
  <si>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</si>
  <si>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</si>
  <si>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</si>
  <si>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</si>
  <si>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</si>
  <si>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</si>
  <si>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</si>
  <si>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</si>
  <si>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</si>
  <si>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</si>
  <si>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</si>
  <si>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</si>
  <si>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</si>
  <si>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</si>
  <si>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</si>
  <si>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</si>
  <si>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</si>
  <si>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</si>
  <si>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</si>
  <si>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</si>
  <si>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</si>
  <si>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</si>
  <si>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</si>
  <si>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</si>
  <si>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</si>
  <si>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</si>
  <si>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</si>
  <si>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</si>
  <si>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</si>
  <si>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</si>
  <si>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</si>
  <si>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</si>
  <si>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</si>
  <si>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</si>
  <si>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</si>
  <si>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</si>
  <si>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</si>
  <si>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</si>
  <si>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</si>
  <si>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</si>
  <si>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</si>
  <si>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</si>
  <si>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</si>
  <si>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</si>
  <si>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</si>
  <si>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</si>
  <si>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</si>
  <si>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</si>
  <si>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</si>
  <si>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</si>
  <si>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</si>
  <si>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</si>
  <si>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</si>
  <si>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</si>
  <si>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</si>
  <si>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</si>
  <si>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</si>
  <si>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</si>
  <si>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</si>
  <si>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</si>
  <si>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</si>
  <si>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</si>
  <si>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</si>
  <si>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</si>
  <si>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</si>
  <si>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</si>
  <si>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</si>
  <si>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</si>
  <si>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</si>
  <si>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</si>
  <si>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</si>
  <si>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</si>
  <si>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</si>
  <si>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</si>
  <si>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</si>
  <si>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</si>
  <si>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</si>
  <si>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</si>
  <si>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</si>
  <si>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</si>
  <si>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</si>
  <si>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</si>
  <si>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</si>
  <si>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</si>
  <si>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</si>
  <si>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</si>
  <si>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</si>
  <si>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</si>
  <si>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</si>
  <si>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</si>
  <si>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</si>
  <si>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</si>
  <si>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</si>
  <si>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</si>
  <si>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</si>
  <si>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</si>
  <si>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</si>
  <si>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</si>
  <si>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</si>
  <si>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</si>
  <si>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</si>
  <si>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</si>
  <si>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</si>
  <si>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</si>
  <si>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</si>
  <si>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</si>
  <si>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</si>
  <si>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</si>
  <si>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</si>
  <si>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</si>
  <si>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</si>
  <si>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</si>
  <si>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</si>
  <si>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</si>
  <si>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</si>
  <si>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</si>
  <si>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</si>
  <si>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</si>
  <si>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</si>
  <si>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</si>
  <si>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</si>
  <si>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</si>
  <si>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</si>
  <si>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</si>
  <si>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</si>
  <si>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</si>
  <si>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</si>
  <si>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</si>
  <si>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</si>
  <si>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</si>
  <si>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</si>
  <si>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</si>
  <si>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</si>
  <si>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</si>
  <si>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</si>
  <si>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</si>
  <si>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</si>
  <si>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</si>
  <si>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</si>
  <si>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</si>
  <si>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</si>
  <si>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</si>
  <si>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</si>
  <si>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</si>
  <si>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</si>
  <si>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</si>
  <si>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</si>
  <si>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</si>
  <si>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</si>
  <si>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</si>
  <si>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</si>
  <si>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</si>
  <si>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</si>
  <si>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</si>
  <si>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</si>
  <si>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</si>
  <si>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</si>
  <si>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</si>
  <si>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</si>
  <si>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</si>
  <si>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</si>
  <si>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</si>
  <si>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</si>
  <si>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</si>
  <si>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</si>
  <si>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</si>
  <si>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</si>
  <si>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</si>
  <si>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</si>
  <si>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</si>
  <si>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</si>
  <si>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</si>
  <si>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</si>
  <si>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</si>
  <si>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</si>
  <si>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</si>
  <si>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</si>
  <si>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</si>
  <si>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</si>
  <si>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</si>
  <si>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</si>
  <si>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</si>
  <si>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</si>
  <si>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</si>
  <si>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</si>
  <si>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</si>
  <si>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</si>
  <si>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</si>
  <si>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</si>
  <si>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</si>
  <si>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</si>
  <si>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</si>
  <si>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</si>
  <si>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</si>
  <si>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</si>
  <si>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</si>
  <si>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</si>
  <si>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</si>
  <si>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</si>
  <si>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</si>
  <si>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</si>
  <si>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</si>
  <si>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</si>
  <si>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</si>
  <si>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</si>
  <si>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</si>
  <si>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</si>
  <si>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</si>
  <si>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</si>
  <si>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</si>
  <si>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</si>
  <si>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</si>
  <si>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</si>
  <si>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</si>
  <si>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</si>
  <si>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</si>
  <si>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</si>
  <si>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</si>
  <si>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</si>
  <si>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</si>
  <si>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</si>
  <si>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</si>
  <si>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</si>
  <si>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</si>
  <si>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</si>
  <si>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</si>
  <si>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</si>
  <si>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</si>
  <si>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</si>
  <si>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</si>
  <si>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</si>
  <si>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</si>
  <si>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</si>
  <si>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</si>
  <si>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</si>
  <si>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</si>
  <si>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</si>
  <si>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</si>
  <si>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</si>
  <si>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</si>
  <si>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</si>
  <si>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</si>
  <si>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</si>
  <si>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</si>
  <si>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</si>
  <si>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</si>
  <si>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</si>
  <si>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</si>
  <si>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</si>
  <si>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</si>
  <si>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</si>
  <si>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</si>
  <si>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</si>
  <si>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</si>
  <si>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</si>
  <si>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</si>
  <si>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</si>
  <si>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</si>
  <si>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</si>
  <si>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</si>
  <si>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</si>
  <si>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</si>
  <si>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</si>
  <si>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</si>
  <si>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</si>
  <si>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</si>
  <si>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</si>
  <si>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</si>
  <si>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</si>
  <si>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</si>
  <si>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</si>
  <si>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</si>
  <si>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</si>
  <si>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</si>
  <si>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</si>
  <si>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</si>
  <si>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</si>
  <si>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</si>
  <si>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</si>
  <si>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</si>
  <si>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</si>
  <si>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</si>
  <si>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</si>
  <si>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</si>
  <si>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</si>
  <si>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</si>
  <si>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</si>
  <si>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</si>
  <si>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</si>
  <si>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</si>
  <si>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</si>
  <si>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</si>
  <si>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</si>
  <si>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</si>
  <si>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</si>
  <si>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</si>
  <si>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</si>
  <si>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</si>
  <si>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</si>
  <si>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</si>
  <si>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</si>
  <si>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</si>
  <si>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</si>
  <si>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</si>
  <si>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</si>
  <si>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</si>
  <si>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</si>
  <si>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</si>
  <si>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</si>
  <si>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</si>
  <si>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</si>
  <si>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</si>
  <si>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</si>
  <si>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</si>
  <si>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</si>
  <si>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</si>
  <si>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</si>
  <si>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</si>
  <si>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</si>
  <si>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</si>
  <si>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</si>
  <si>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</si>
  <si>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</si>
  <si>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</si>
  <si>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</si>
  <si>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</si>
  <si>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</si>
  <si>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</si>
  <si>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</si>
  <si>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</si>
  <si>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</si>
  <si>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</si>
  <si>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</si>
  <si>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</si>
  <si>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</si>
  <si>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</si>
  <si>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</si>
  <si>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</si>
  <si>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</si>
  <si>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</si>
  <si>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</si>
  <si>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</si>
  <si>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</si>
  <si>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</si>
  <si>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</si>
  <si>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</si>
  <si>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</si>
  <si>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</si>
  <si>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</si>
  <si>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</si>
  <si>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</si>
  <si>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</si>
  <si>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</si>
  <si>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</si>
  <si>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</si>
  <si>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</si>
  <si>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</si>
  <si>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</si>
  <si>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</si>
  <si>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</si>
  <si>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</si>
  <si>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</si>
  <si>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</si>
  <si>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</si>
  <si>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</si>
  <si>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</si>
  <si>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</si>
  <si>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</si>
  <si>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</si>
  <si>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</si>
  <si>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</si>
  <si>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</si>
  <si>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</si>
  <si>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</si>
  <si>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</si>
  <si>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</si>
  <si>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</si>
  <si>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</si>
  <si>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</si>
  <si>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</si>
  <si>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</si>
  <si>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</si>
  <si>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</si>
  <si>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</si>
  <si>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</si>
  <si>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</si>
  <si>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</si>
  <si>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</si>
  <si>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</si>
  <si>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</si>
  <si>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</si>
  <si>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</si>
  <si>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</si>
  <si>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</si>
  <si>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</si>
  <si>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</si>
  <si>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</si>
  <si>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</si>
  <si>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</si>
  <si>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</si>
  <si>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</si>
  <si>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</si>
  <si>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</si>
  <si>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</si>
  <si>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</si>
  <si>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</si>
  <si>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</si>
  <si>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</si>
  <si>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</si>
  <si>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</si>
  <si>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</si>
  <si>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</si>
  <si>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</si>
  <si>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</si>
  <si>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</si>
  <si>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</si>
  <si>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</si>
  <si>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</si>
  <si>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</si>
  <si>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</si>
  <si>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</si>
  <si>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</si>
  <si>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</si>
  <si>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</si>
  <si>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</si>
  <si>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</si>
  <si>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</si>
  <si>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</si>
  <si>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</si>
  <si>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</si>
  <si>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</si>
  <si>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</si>
  <si>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</si>
  <si>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</si>
  <si>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</si>
  <si>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</si>
  <si>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</si>
  <si>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</si>
  <si>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</si>
  <si>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</si>
  <si>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</si>
  <si>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</si>
  <si>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</si>
  <si>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</si>
  <si>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</si>
  <si>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</si>
  <si>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</si>
  <si>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</si>
  <si>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</si>
  <si>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</si>
  <si>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</si>
  <si>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</si>
  <si>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</si>
  <si>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</si>
  <si>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</si>
  <si>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</si>
  <si>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</si>
  <si>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</si>
  <si>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</si>
  <si>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</si>
  <si>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</si>
  <si>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</si>
  <si>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</si>
  <si>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</si>
  <si>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</si>
  <si>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</si>
  <si>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</si>
  <si>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</si>
  <si>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</si>
  <si>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</si>
  <si>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</si>
  <si>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</si>
  <si>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</si>
  <si>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</si>
  <si>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</si>
  <si>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</si>
  <si>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</si>
  <si>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</si>
  <si>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</si>
  <si>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</si>
  <si>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</si>
  <si>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</si>
  <si>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</si>
  <si>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</si>
  <si>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</si>
  <si>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</si>
  <si>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</si>
  <si>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</si>
  <si>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</si>
  <si>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</si>
  <si>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</si>
  <si>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</si>
  <si>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</si>
  <si>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</si>
  <si>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</si>
  <si>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</si>
  <si>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</si>
  <si>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</si>
  <si>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</si>
  <si>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</si>
  <si>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</si>
  <si>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</si>
  <si>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</si>
  <si>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</si>
  <si>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</si>
  <si>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</si>
  <si>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</si>
  <si>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</si>
  <si>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</si>
  <si>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</si>
  <si>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</si>
  <si>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</si>
  <si>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</si>
  <si>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</si>
  <si>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</si>
  <si>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</si>
  <si>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</si>
  <si>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</si>
  <si>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</si>
  <si>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</si>
  <si>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</si>
  <si>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</si>
  <si>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</si>
  <si>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</si>
  <si>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</si>
  <si>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</si>
  <si>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</si>
  <si>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</si>
  <si>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</si>
  <si>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</si>
  <si>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</si>
  <si>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</si>
  <si>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</si>
  <si>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</si>
  <si>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</si>
  <si>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</si>
  <si>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</si>
  <si>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</si>
  <si>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</si>
  <si>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</si>
  <si>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</si>
  <si>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</si>
  <si>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</si>
  <si>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</si>
  <si>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</si>
  <si>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</si>
  <si>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</si>
  <si>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</si>
  <si>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</si>
  <si>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</si>
  <si>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</si>
  <si>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</si>
  <si>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</si>
  <si>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</si>
  <si>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</si>
  <si>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</si>
  <si>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</si>
  <si>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</si>
  <si>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</si>
  <si>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</si>
  <si>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</si>
  <si>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</si>
  <si>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</si>
  <si>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</si>
  <si>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</si>
  <si>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</si>
  <si>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</si>
  <si>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</si>
  <si>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</si>
  <si>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</si>
  <si>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</si>
  <si>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</si>
  <si>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</si>
  <si>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</si>
  <si>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</si>
  <si>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</si>
  <si>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</si>
  <si>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</si>
  <si>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</si>
  <si>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</si>
  <si>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</si>
  <si>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</si>
  <si>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</si>
  <si>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</si>
  <si>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</si>
  <si>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</si>
  <si>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</si>
  <si>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</si>
  <si>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</si>
  <si>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</si>
  <si>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</si>
  <si>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</si>
  <si>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</si>
  <si>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</si>
  <si>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</si>
  <si>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</si>
  <si>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</si>
  <si>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</si>
  <si>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</si>
  <si>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</si>
  <si>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</si>
  <si>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</si>
  <si>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</si>
  <si>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</si>
  <si>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</si>
  <si>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</si>
  <si>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</si>
  <si>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</si>
  <si>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</si>
  <si>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</si>
  <si>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</si>
  <si>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</si>
  <si>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</si>
  <si>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</si>
  <si>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</si>
  <si>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</si>
  <si>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</si>
  <si>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</si>
  <si>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</si>
  <si>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</si>
  <si>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</si>
  <si>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</si>
  <si>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</si>
  <si>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</si>
  <si>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</si>
  <si>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</si>
  <si>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</si>
  <si>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</si>
  <si>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</si>
  <si>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</si>
  <si>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</si>
  <si>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</si>
  <si>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</si>
  <si>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</si>
  <si>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</si>
  <si>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</si>
  <si>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</si>
  <si>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</si>
  <si>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</si>
  <si>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</si>
  <si>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</si>
  <si>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</si>
  <si>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</si>
  <si>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</si>
  <si>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</si>
  <si>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</si>
  <si>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</si>
  <si>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</si>
  <si>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</si>
  <si>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</si>
  <si>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</si>
  <si>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</si>
  <si>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</si>
  <si>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</si>
  <si>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</si>
  <si>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</si>
  <si>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</si>
  <si>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</si>
  <si>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</si>
  <si>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</si>
  <si>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</si>
  <si>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</si>
  <si>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</si>
  <si>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</si>
  <si>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</si>
  <si>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</si>
  <si>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</si>
  <si>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</si>
  <si>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</si>
  <si>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</si>
  <si>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</si>
  <si>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</si>
  <si>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</si>
  <si>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</si>
  <si>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</si>
  <si>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</si>
  <si>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</si>
  <si>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</si>
  <si>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</si>
  <si>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</si>
  <si>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</si>
  <si>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</si>
  <si>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</si>
  <si>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</si>
  <si>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</si>
  <si>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</si>
  <si>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</si>
  <si>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</si>
  <si>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</si>
  <si>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</si>
  <si>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</si>
  <si>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</si>
  <si>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</si>
  <si>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</si>
  <si>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</si>
  <si>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</si>
  <si>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</si>
  <si>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</si>
  <si>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</si>
  <si>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</si>
  <si>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</si>
  <si>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</si>
  <si>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</si>
  <si>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</si>
  <si>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</si>
  <si>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</si>
  <si>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</si>
  <si>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</si>
  <si>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</si>
  <si>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</si>
  <si>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</si>
  <si>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</si>
  <si>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</si>
  <si>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</si>
  <si>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</si>
  <si>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</si>
  <si>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</si>
  <si>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</si>
  <si>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</si>
  <si>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</si>
  <si>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</si>
  <si>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</si>
  <si>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</si>
  <si>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</si>
  <si>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</si>
  <si>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</si>
  <si>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</si>
  <si>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</si>
  <si>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</si>
  <si>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</si>
  <si>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</si>
  <si>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</si>
  <si>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</si>
  <si>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</si>
  <si>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</si>
  <si>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</si>
  <si>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</si>
  <si>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</si>
  <si>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</si>
  <si>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</si>
  <si>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</si>
  <si>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</si>
  <si>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</si>
  <si>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</si>
  <si>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</si>
  <si>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</si>
  <si>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</si>
  <si>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</si>
  <si>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</si>
  <si>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</si>
  <si>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</si>
  <si>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</si>
  <si>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</si>
  <si>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</si>
  <si>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</si>
  <si>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</si>
  <si>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</si>
  <si>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</si>
  <si>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</si>
  <si>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</si>
  <si>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</si>
  <si>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</si>
  <si>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</si>
  <si>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</si>
  <si>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</si>
  <si>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</si>
  <si>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</si>
  <si>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</si>
  <si>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</si>
  <si>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</si>
  <si>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</si>
  <si>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</si>
  <si>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</si>
  <si>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</si>
  <si>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</si>
  <si>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</si>
  <si>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</si>
  <si>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</si>
  <si>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</si>
  <si>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</si>
  <si>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</si>
  <si>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</si>
  <si>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</si>
  <si>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</si>
  <si>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</si>
  <si>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</si>
  <si>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</si>
  <si>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</si>
  <si>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</si>
  <si>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</si>
  <si>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</si>
  <si>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</si>
  <si>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</si>
  <si>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</si>
  <si>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</si>
  <si>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</si>
  <si>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</si>
  <si>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</si>
  <si>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</si>
  <si>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</si>
  <si>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</si>
  <si>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</si>
  <si>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</si>
  <si>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</si>
  <si>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</si>
  <si>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</si>
  <si>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</si>
  <si>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</si>
  <si>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</si>
  <si>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</si>
  <si>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</si>
  <si>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</si>
  <si>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</si>
  <si>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</si>
  <si>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</si>
  <si>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</si>
  <si>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</si>
  <si>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</si>
  <si>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</si>
  <si>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</si>
  <si>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</si>
  <si>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</si>
  <si>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</si>
  <si>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</si>
  <si>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</si>
  <si>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</si>
  <si>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</si>
  <si>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</si>
  <si>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</si>
  <si>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</si>
  <si>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</si>
  <si>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</si>
  <si>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</si>
  <si>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</si>
  <si>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</si>
  <si>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</si>
  <si>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</si>
  <si>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</si>
  <si>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</si>
  <si>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</si>
  <si>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</si>
  <si>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</si>
  <si>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</si>
  <si>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</si>
  <si>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</si>
  <si>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</si>
  <si>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</si>
  <si>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</si>
  <si>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</si>
  <si>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</si>
  <si>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</si>
  <si>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</si>
  <si>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</si>
  <si>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</si>
  <si>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</si>
  <si>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</si>
  <si>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</si>
  <si>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</si>
  <si>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</si>
  <si>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</si>
  <si>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</si>
  <si>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</si>
  <si>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</si>
  <si>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</si>
  <si>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</si>
  <si>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</si>
  <si>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</si>
  <si>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</si>
  <si>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</si>
  <si>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</si>
  <si>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</si>
  <si>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</si>
  <si>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</si>
  <si>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</si>
  <si>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</si>
  <si>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</si>
  <si>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</si>
  <si>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</si>
  <si>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</si>
  <si>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</si>
  <si>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</si>
  <si>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</si>
  <si>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</si>
  <si>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</si>
  <si>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</si>
  <si>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</si>
  <si>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</si>
  <si>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</si>
  <si>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</si>
  <si>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</si>
  <si>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</si>
  <si>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</si>
  <si>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</si>
  <si>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</si>
  <si>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</si>
  <si>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</si>
  <si>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</si>
  <si>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</si>
  <si>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</si>
  <si>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</si>
  <si>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</si>
  <si>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</si>
  <si>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</si>
  <si>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</si>
  <si>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</si>
  <si>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</si>
  <si>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</si>
  <si>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</si>
  <si>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</si>
  <si>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</si>
  <si>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</si>
  <si>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</si>
  <si>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</si>
  <si>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</si>
  <si>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</si>
  <si>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</si>
  <si>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</si>
  <si>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</si>
  <si>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</si>
  <si>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</si>
  <si>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</si>
  <si>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</si>
  <si>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</si>
  <si>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</si>
  <si>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</si>
  <si>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</si>
  <si>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</si>
  <si>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</si>
  <si>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</si>
  <si>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</si>
  <si>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</si>
  <si>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</si>
  <si>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</si>
  <si>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</si>
  <si>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</si>
  <si>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</si>
  <si>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</si>
  <si>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</si>
  <si>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</si>
  <si>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</si>
  <si>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</si>
  <si>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</si>
  <si>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</si>
  <si>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</si>
  <si>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</si>
  <si>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</si>
  <si>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</si>
  <si>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</si>
  <si>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</si>
  <si>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</si>
  <si>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</si>
  <si>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</si>
  <si>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</si>
  <si>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</si>
  <si>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</si>
  <si>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</si>
  <si>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</si>
  <si>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</si>
  <si>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</si>
  <si>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</si>
  <si>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</si>
  <si>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</si>
  <si>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</si>
  <si>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</si>
  <si>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</si>
  <si>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</si>
  <si>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</si>
  <si>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</si>
  <si>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</si>
  <si>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</si>
  <si>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</si>
  <si>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</si>
  <si>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</si>
  <si>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</si>
  <si>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</si>
  <si>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</si>
  <si>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</si>
  <si>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</si>
  <si>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</si>
  <si>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</si>
  <si>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</si>
  <si>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</si>
  <si>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</si>
  <si>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</si>
  <si>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</si>
  <si>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</si>
  <si>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</si>
  <si>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</si>
  <si>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</si>
  <si>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</si>
  <si>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</si>
  <si>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</si>
  <si>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</si>
  <si>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</si>
  <si>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</si>
  <si>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</si>
  <si>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</si>
  <si>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</si>
  <si>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</si>
  <si>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</si>
  <si>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</si>
  <si>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</si>
  <si>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</si>
  <si>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</si>
  <si>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</si>
  <si>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</si>
  <si>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</si>
  <si>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</si>
  <si>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</si>
  <si>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</si>
  <si>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</si>
  <si>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</si>
  <si>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</si>
  <si>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</si>
  <si>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</si>
  <si>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</si>
  <si>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</si>
  <si>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</si>
  <si>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</si>
  <si>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</si>
  <si>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</si>
  <si>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</si>
  <si>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</si>
  <si>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</si>
  <si>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</si>
  <si>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</si>
  <si>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</si>
  <si>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</si>
  <si>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</si>
  <si>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</si>
  <si>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</si>
  <si>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</si>
  <si>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</si>
  <si>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</si>
  <si>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</si>
  <si>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</si>
  <si>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</si>
  <si>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</si>
  <si>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</si>
  <si>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</si>
  <si>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</si>
  <si>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</si>
  <si>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</si>
  <si>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</si>
  <si>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</si>
  <si>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</si>
  <si>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</si>
  <si>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</si>
  <si>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</si>
  <si>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</si>
  <si>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</si>
  <si>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</si>
  <si>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</si>
  <si>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</si>
  <si>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</si>
  <si>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</si>
  <si>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</si>
  <si>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</si>
  <si>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</si>
  <si>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</si>
  <si>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</si>
  <si>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</si>
  <si>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</si>
  <si>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</si>
  <si>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</si>
  <si>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</si>
  <si>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</si>
  <si>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</si>
  <si>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</si>
  <si>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</si>
  <si>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</si>
  <si>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</si>
  <si>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</si>
  <si>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</si>
  <si>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</si>
  <si>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</si>
  <si>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</si>
  <si>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</si>
  <si>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</si>
  <si>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</si>
  <si>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</si>
  <si>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</si>
  <si>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</si>
  <si>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</si>
  <si>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</si>
  <si>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</si>
  <si>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</si>
  <si>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</si>
  <si>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</si>
  <si>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</si>
  <si>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</si>
  <si>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</si>
  <si>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</si>
  <si>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</si>
  <si>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</si>
  <si>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</si>
  <si>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</si>
  <si>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</si>
  <si>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</si>
  <si>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</si>
  <si>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</si>
  <si>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</si>
  <si>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</si>
  <si>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</si>
  <si>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</si>
  <si>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</si>
  <si>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</si>
  <si>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</si>
  <si>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</si>
  <si>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</si>
  <si>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</si>
  <si>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</si>
  <si>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</si>
  <si>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</si>
  <si>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</si>
  <si>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</si>
  <si>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</si>
  <si>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</si>
  <si>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</si>
  <si>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</si>
  <si>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</si>
  <si>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</si>
  <si>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</si>
  <si>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</si>
  <si>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</si>
  <si>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</si>
  <si>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</si>
  <si>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</si>
  <si>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</si>
  <si>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</si>
  <si>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</si>
  <si>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</si>
  <si>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</si>
  <si>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</si>
  <si>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</si>
  <si>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</si>
  <si>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</si>
  <si>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</si>
  <si>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</si>
  <si>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</si>
  <si>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</si>
  <si>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</si>
  <si>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</si>
  <si>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</si>
  <si>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</si>
  <si>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</si>
  <si>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</si>
  <si>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</si>
  <si>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</si>
  <si>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</si>
  <si>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</si>
  <si>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</si>
  <si>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</si>
  <si>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</si>
  <si>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</si>
  <si>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</si>
  <si>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</si>
  <si>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</si>
  <si>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</si>
  <si>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</si>
  <si>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</si>
  <si>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</si>
  <si>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</si>
  <si>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</si>
  <si>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</si>
  <si>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</si>
  <si>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</si>
  <si>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</si>
  <si>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</si>
  <si>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</si>
  <si>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</si>
  <si>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</si>
  <si>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</si>
  <si>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</si>
  <si>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</si>
  <si>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</si>
  <si>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</si>
  <si>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</si>
  <si>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</si>
  <si>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</si>
  <si>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</si>
  <si>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</si>
  <si>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</si>
  <si>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</si>
  <si>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</si>
  <si>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</si>
  <si>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</si>
  <si>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</si>
  <si>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</si>
  <si>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</si>
  <si>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</si>
  <si>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</si>
  <si>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</si>
  <si>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</si>
  <si>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</si>
  <si>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</si>
  <si>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</si>
  <si>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</si>
  <si>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</si>
  <si>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</si>
  <si>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</si>
  <si>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</si>
  <si>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</si>
  <si>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</si>
  <si>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</si>
  <si>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</si>
  <si>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</si>
  <si>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</si>
  <si>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</si>
  <si>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</si>
  <si>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</si>
  <si>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</si>
  <si>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</si>
  <si>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</si>
  <si>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</si>
  <si>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</si>
  <si>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</si>
  <si>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</si>
  <si>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</si>
  <si>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</si>
  <si>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</si>
  <si>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</si>
  <si>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</si>
  <si>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</si>
  <si>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</si>
  <si>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</si>
  <si>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</si>
  <si>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</si>
  <si>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</si>
  <si>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</si>
  <si>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</si>
  <si>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</si>
  <si>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</si>
  <si>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</si>
  <si>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</si>
  <si>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</si>
  <si>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</si>
  <si>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</si>
  <si>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</si>
  <si>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</si>
  <si>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</si>
  <si>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</si>
  <si>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</si>
  <si>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</si>
  <si>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</si>
  <si>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</si>
  <si>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</si>
  <si>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</si>
  <si>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</si>
  <si>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</si>
  <si>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</si>
  <si>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</si>
  <si>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</si>
  <si>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</si>
  <si>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</si>
  <si>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</si>
  <si>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</si>
  <si>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</si>
  <si>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</si>
  <si>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</si>
  <si>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</si>
  <si>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</si>
  <si>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</si>
  <si>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</si>
  <si>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</si>
  <si>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</si>
  <si>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</si>
  <si>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</si>
  <si>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</si>
  <si>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</si>
  <si>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</si>
  <si>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</si>
  <si>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</si>
  <si>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</si>
  <si>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</si>
  <si>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</si>
  <si>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</si>
  <si>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</si>
  <si>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</si>
  <si>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</si>
  <si>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</si>
  <si>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</si>
  <si>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</si>
  <si>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</si>
  <si>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</si>
  <si>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</si>
  <si>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</si>
  <si>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</si>
  <si>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</si>
  <si>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</si>
  <si>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</si>
  <si>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</si>
  <si>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</si>
  <si>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</si>
  <si>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</si>
  <si>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</si>
  <si>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</si>
  <si>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</si>
  <si>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</si>
  <si>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</si>
  <si>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</si>
  <si>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</si>
  <si>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</si>
  <si>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</si>
  <si>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</si>
  <si>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</si>
  <si>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</si>
  <si>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</si>
  <si>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</si>
  <si>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</si>
  <si>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</si>
  <si>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</si>
  <si>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</si>
  <si>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</si>
  <si>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</si>
  <si>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</si>
  <si>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</si>
  <si>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</si>
  <si>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</si>
  <si>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</si>
  <si>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</si>
  <si>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</si>
  <si>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</si>
  <si>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</si>
  <si>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</si>
  <si>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</si>
  <si>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</si>
  <si>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</si>
  <si>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</si>
  <si>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</si>
  <si>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</si>
  <si>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</si>
  <si>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</si>
  <si>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</si>
  <si>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</si>
  <si>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</si>
  <si>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</si>
  <si>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</si>
  <si>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</si>
  <si>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</si>
  <si>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</si>
  <si>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</si>
  <si>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</si>
  <si>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</si>
  <si>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</si>
  <si>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</si>
  <si>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</si>
  <si>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</si>
  <si>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</si>
  <si>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</si>
  <si>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</si>
  <si>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</si>
  <si>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</si>
  <si>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</si>
  <si>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</si>
  <si>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</si>
  <si>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</si>
  <si>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</si>
  <si>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</si>
  <si>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</si>
  <si>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</si>
  <si>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</si>
  <si>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</si>
  <si>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</si>
  <si>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</si>
  <si>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</si>
  <si>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</si>
  <si>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</si>
  <si>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</si>
  <si>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</si>
  <si>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</si>
  <si>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</si>
  <si>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</si>
  <si>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</si>
  <si>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</si>
  <si>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</si>
  <si>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</si>
  <si>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</si>
  <si>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</si>
  <si>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</si>
  <si>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</si>
  <si>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</si>
  <si>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</si>
  <si>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</si>
  <si>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</si>
  <si>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</si>
  <si>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</si>
  <si>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</si>
  <si>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</si>
  <si>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</si>
  <si>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</si>
  <si>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</si>
  <si>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</si>
  <si>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</si>
  <si>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</si>
  <si>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</si>
  <si>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</si>
  <si>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</si>
  <si>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</si>
  <si>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</si>
  <si>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</si>
  <si>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</si>
  <si>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</si>
  <si>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</si>
  <si>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</si>
  <si>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</si>
  <si>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</si>
  <si>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</si>
  <si>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</si>
  <si>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</si>
  <si>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</si>
  <si>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</si>
  <si>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</si>
  <si>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</si>
  <si>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</si>
  <si>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</si>
  <si>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</si>
  <si>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</si>
  <si>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</si>
  <si>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</si>
  <si>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</si>
  <si>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</si>
  <si>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</si>
  <si>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</si>
  <si>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</si>
  <si>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</si>
  <si>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</si>
  <si>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</si>
  <si>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</si>
  <si>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</si>
  <si>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</si>
  <si>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</si>
  <si>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</si>
  <si>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</si>
  <si>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</si>
  <si>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</si>
  <si>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</si>
  <si>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</si>
  <si>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</si>
  <si>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</si>
  <si>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</si>
  <si>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</si>
  <si>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</si>
  <si>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</si>
  <si>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</si>
  <si>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</si>
  <si>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</si>
  <si>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</si>
  <si>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</si>
  <si>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</si>
  <si>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</si>
  <si>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</si>
  <si>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</si>
  <si>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</si>
  <si>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</si>
  <si>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</si>
  <si>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</si>
  <si>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</si>
  <si>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</si>
  <si>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</si>
  <si>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</si>
  <si>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</si>
  <si>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</si>
  <si>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</si>
  <si>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</si>
  <si>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</si>
  <si>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</si>
  <si>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</si>
  <si>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</si>
  <si>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</si>
  <si>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</si>
  <si>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</si>
  <si>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</si>
  <si>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</si>
  <si>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</si>
  <si>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</si>
  <si>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</si>
  <si>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</si>
  <si>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</si>
  <si>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</si>
  <si>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</si>
  <si>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</si>
  <si>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</si>
  <si>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</si>
  <si>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</si>
  <si>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</si>
  <si>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</si>
  <si>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</si>
  <si>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</si>
  <si>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</si>
  <si>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</si>
  <si>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</si>
  <si>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</si>
  <si>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</si>
  <si>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</si>
  <si>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</si>
  <si>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</si>
  <si>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</si>
  <si>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</si>
  <si>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</si>
  <si>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</si>
  <si>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</si>
  <si>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</si>
  <si>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</si>
  <si>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</si>
  <si>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</si>
  <si>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</si>
  <si>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</si>
  <si>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</si>
  <si>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</si>
  <si>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</si>
  <si>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</si>
  <si>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</si>
  <si>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</si>
  <si>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</si>
  <si>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</si>
  <si>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</si>
  <si>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</si>
  <si>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</si>
  <si>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</si>
  <si>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</si>
  <si>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</si>
  <si>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</si>
  <si>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</si>
  <si>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</si>
  <si>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</si>
  <si>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</si>
  <si>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</si>
  <si>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</si>
  <si>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</si>
  <si>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</si>
  <si>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</si>
  <si>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</si>
  <si>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</si>
  <si>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</si>
  <si>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</si>
  <si>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</si>
  <si>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</si>
  <si>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</si>
  <si>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</si>
  <si>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</si>
  <si>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</si>
  <si>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</si>
  <si>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</si>
  <si>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</si>
  <si>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</si>
  <si>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</si>
  <si>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</si>
  <si>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</si>
  <si>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</si>
  <si>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</si>
  <si>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</si>
  <si>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</si>
  <si>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</si>
  <si>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</si>
  <si>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</si>
  <si>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</si>
  <si>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</si>
  <si>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</si>
  <si>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</si>
  <si>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</si>
  <si>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</si>
  <si>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</si>
  <si>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</si>
  <si>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</si>
  <si>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</si>
  <si>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</si>
  <si>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</si>
  <si>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</si>
  <si>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</si>
  <si>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</si>
  <si>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</si>
  <si>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</si>
  <si>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</si>
  <si>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</si>
  <si>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</si>
  <si>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</si>
  <si>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</si>
  <si>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</si>
  <si>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</si>
  <si>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</si>
  <si>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</si>
  <si>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</si>
  <si>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</si>
  <si>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</si>
  <si>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</si>
  <si>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</si>
  <si>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</si>
  <si>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</si>
  <si>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</si>
  <si>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</si>
  <si>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</si>
  <si>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</si>
  <si>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</si>
  <si>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</si>
  <si>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</si>
  <si>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</si>
  <si>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</si>
  <si>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</si>
  <si>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</si>
  <si>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</si>
  <si>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</si>
  <si>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</si>
  <si>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</si>
  <si>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</si>
  <si>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</si>
  <si>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</si>
  <si>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</si>
  <si>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</si>
  <si>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</si>
  <si>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</si>
  <si>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</si>
  <si>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</si>
  <si>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</si>
  <si>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</si>
  <si>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</si>
  <si>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</si>
  <si>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</si>
  <si>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</si>
  <si>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</si>
  <si>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</si>
  <si>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</si>
  <si>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</si>
  <si>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</si>
  <si>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</si>
  <si>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</si>
  <si>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</si>
  <si>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</si>
  <si>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</si>
  <si>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</si>
  <si>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</si>
  <si>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</si>
  <si>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</si>
  <si>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</si>
  <si>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</si>
  <si>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</si>
  <si>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</si>
  <si>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</si>
  <si>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</si>
  <si>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</si>
  <si>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</si>
  <si>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</si>
  <si>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</si>
  <si>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</si>
  <si>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</si>
  <si>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</si>
  <si>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</si>
  <si>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 Central, Ducted HVAC ------------------</t>
  </si>
  <si>
    <t>----------------- Zonal, Unducted HVAC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</si>
</sst>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8">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12" sqref="L12"/>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8" t="s">
        <v>0</v>
      </c>
      <c r="M2" s="68"/>
    </row>
    <row r="3" spans="2:13" ht="18.75" customHeight="1" thickBot="1" x14ac:dyDescent="0.3">
      <c r="B3" s="68"/>
      <c r="C3" s="68"/>
      <c r="D3" s="69"/>
      <c r="E3" s="69"/>
      <c r="F3" s="69"/>
      <c r="G3" s="69"/>
      <c r="H3" s="69"/>
      <c r="I3" s="56"/>
      <c r="K3" s="68"/>
      <c r="L3" s="139"/>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N251"/>
  <sheetViews>
    <sheetView tabSelected="1" workbookViewId="0">
      <pane xSplit="1" ySplit="1" topLeftCell="P2" activePane="bottomRight" state="frozen"/>
      <selection pane="topRight" activeCell="B1" sqref="B1"/>
      <selection pane="bottomLeft" activeCell="A2" sqref="A2"/>
      <selection pane="bottomRight" activeCell="V11" sqref="V11"/>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52.42578125" style="12"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1</v>
      </c>
      <c r="C2" s="18" t="s">
        <v>29</v>
      </c>
      <c r="D2" s="18">
        <v>266</v>
      </c>
      <c r="E2" s="134">
        <v>2035</v>
      </c>
      <c r="F2" s="134">
        <v>16280</v>
      </c>
      <c r="G2" s="18">
        <v>1.1499999999999999</v>
      </c>
      <c r="H2" s="18" t="s">
        <v>365</v>
      </c>
      <c r="I2" s="18" t="s">
        <v>31</v>
      </c>
      <c r="J2" s="18" t="s">
        <v>391</v>
      </c>
      <c r="K2" s="18">
        <v>0.6</v>
      </c>
      <c r="L2" s="18">
        <v>1.6</v>
      </c>
      <c r="M2" s="18" t="s">
        <v>778</v>
      </c>
      <c r="N2" s="18">
        <v>0.52</v>
      </c>
      <c r="O2" s="18">
        <v>0.47</v>
      </c>
      <c r="P2" s="18" t="s">
        <v>278</v>
      </c>
      <c r="Q2" s="18" t="s">
        <v>278</v>
      </c>
      <c r="R2" s="132">
        <v>0.2</v>
      </c>
      <c r="S2" s="132">
        <v>0.2</v>
      </c>
      <c r="T2" s="132">
        <v>0.2</v>
      </c>
      <c r="U2" s="132">
        <v>0.2</v>
      </c>
      <c r="V2" s="18" t="s">
        <v>2331</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4"/>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34"/>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34"/>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34"/>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34"/>
      <c r="F7" s="134"/>
      <c r="G7" s="18"/>
      <c r="H7" s="18"/>
      <c r="I7" s="18"/>
      <c r="J7" s="18"/>
      <c r="K7" s="18"/>
      <c r="L7" s="18"/>
      <c r="M7" s="18"/>
      <c r="N7" s="18"/>
      <c r="O7" s="18"/>
      <c r="P7" s="18"/>
      <c r="Q7" s="18"/>
      <c r="R7" s="132"/>
      <c r="S7" s="132"/>
      <c r="T7" s="132"/>
      <c r="U7" s="132"/>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34"/>
      <c r="F8" s="134"/>
      <c r="G8" s="18"/>
      <c r="H8" s="18"/>
      <c r="I8" s="18"/>
      <c r="J8" s="18"/>
      <c r="K8" s="18"/>
      <c r="L8" s="18"/>
      <c r="M8" s="18"/>
      <c r="N8" s="18"/>
      <c r="O8" s="18"/>
      <c r="P8" s="18"/>
      <c r="Q8" s="18"/>
      <c r="R8" s="132"/>
      <c r="S8" s="132"/>
      <c r="T8" s="132"/>
      <c r="U8" s="132"/>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34"/>
      <c r="F9" s="134"/>
      <c r="G9" s="18"/>
      <c r="H9" s="18"/>
      <c r="I9" s="18"/>
      <c r="J9" s="18"/>
      <c r="K9" s="18"/>
      <c r="L9" s="18"/>
      <c r="M9" s="18"/>
      <c r="N9" s="18"/>
      <c r="O9" s="18"/>
      <c r="P9" s="18"/>
      <c r="Q9" s="18"/>
      <c r="R9" s="132"/>
      <c r="S9" s="132"/>
      <c r="T9" s="132"/>
      <c r="U9" s="132"/>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93"/>
      <c r="Z41" s="93"/>
      <c r="AA41" s="18"/>
      <c r="AB41" s="18"/>
      <c r="AC41" s="18"/>
      <c r="AD41" s="18"/>
      <c r="AE41" s="18"/>
      <c r="AF41" s="49"/>
      <c r="AG41" s="18"/>
      <c r="AH41" s="18"/>
      <c r="AI41" s="18"/>
      <c r="AJ41" s="18"/>
      <c r="AK41" s="18"/>
      <c r="AL41" s="18"/>
      <c r="AM41" s="18"/>
      <c r="AN41" s="18"/>
    </row>
    <row r="42" spans="2:40"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93"/>
      <c r="Z42" s="93"/>
      <c r="AA42" s="18"/>
      <c r="AB42" s="18"/>
      <c r="AC42" s="18"/>
      <c r="AD42" s="18"/>
      <c r="AE42" s="18"/>
      <c r="AF42" s="49"/>
      <c r="AG42" s="18"/>
      <c r="AH42" s="18"/>
      <c r="AI42" s="18"/>
      <c r="AJ42" s="18"/>
      <c r="AK42" s="18"/>
      <c r="AL42" s="18"/>
      <c r="AM42" s="18"/>
      <c r="AN42" s="18"/>
    </row>
    <row r="43" spans="2:40"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93"/>
      <c r="Z43" s="93"/>
      <c r="AA43" s="18"/>
      <c r="AB43" s="18"/>
      <c r="AC43" s="18"/>
      <c r="AD43" s="18"/>
      <c r="AE43" s="18"/>
      <c r="AF43" s="49"/>
      <c r="AG43" s="18"/>
      <c r="AH43" s="18"/>
      <c r="AI43" s="18"/>
      <c r="AJ43" s="18"/>
      <c r="AK43" s="18"/>
      <c r="AL43" s="18"/>
      <c r="AM43" s="18"/>
      <c r="AN43" s="18"/>
    </row>
    <row r="44" spans="2:40"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93"/>
      <c r="Z44" s="93"/>
      <c r="AA44" s="18"/>
      <c r="AB44" s="18"/>
      <c r="AC44" s="18"/>
      <c r="AD44" s="18"/>
      <c r="AE44" s="18"/>
      <c r="AF44" s="49"/>
      <c r="AG44" s="18"/>
      <c r="AH44" s="18"/>
      <c r="AI44" s="18"/>
      <c r="AJ44" s="18"/>
      <c r="AK44" s="18"/>
      <c r="AL44" s="18"/>
      <c r="AM44" s="18"/>
      <c r="AN44" s="18"/>
    </row>
    <row r="45" spans="2:40"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93"/>
      <c r="Z45" s="93"/>
      <c r="AA45" s="18"/>
      <c r="AB45" s="18"/>
      <c r="AC45" s="18"/>
      <c r="AD45" s="18"/>
      <c r="AE45" s="18"/>
      <c r="AF45" s="49"/>
      <c r="AG45" s="18"/>
      <c r="AH45" s="18"/>
      <c r="AI45" s="18"/>
      <c r="AJ45" s="18"/>
      <c r="AK45" s="18"/>
      <c r="AL45" s="18"/>
      <c r="AM45" s="18"/>
      <c r="AN45" s="18"/>
    </row>
    <row r="46" spans="2:40"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93"/>
      <c r="Z46" s="93"/>
      <c r="AA46" s="18"/>
      <c r="AB46" s="18"/>
      <c r="AC46" s="18"/>
      <c r="AD46" s="18"/>
      <c r="AE46" s="18"/>
      <c r="AF46" s="49"/>
      <c r="AG46" s="18"/>
      <c r="AH46" s="18"/>
      <c r="AI46" s="18"/>
      <c r="AJ46" s="18"/>
      <c r="AK46" s="18"/>
      <c r="AL46" s="18"/>
      <c r="AM46" s="18"/>
      <c r="AN46" s="18"/>
    </row>
    <row r="47" spans="2:40"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93"/>
      <c r="Z47" s="93"/>
      <c r="AA47" s="18"/>
      <c r="AB47" s="18"/>
      <c r="AC47" s="18"/>
      <c r="AD47" s="18"/>
      <c r="AE47" s="18"/>
      <c r="AF47" s="49"/>
      <c r="AG47" s="18"/>
      <c r="AH47" s="18"/>
      <c r="AI47" s="18"/>
      <c r="AJ47" s="18"/>
      <c r="AK47" s="18"/>
      <c r="AL47" s="18"/>
      <c r="AM47" s="18"/>
      <c r="AN47" s="18"/>
    </row>
    <row r="48" spans="2:40"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93"/>
      <c r="Z48" s="93"/>
      <c r="AA48" s="18"/>
      <c r="AB48" s="18"/>
      <c r="AC48" s="18"/>
      <c r="AD48" s="18"/>
      <c r="AE48" s="18"/>
      <c r="AF48" s="49"/>
      <c r="AG48" s="18"/>
      <c r="AH48" s="18"/>
      <c r="AI48" s="18"/>
      <c r="AJ48" s="18"/>
      <c r="AK48" s="18"/>
      <c r="AL48" s="18"/>
      <c r="AM48" s="18"/>
      <c r="AN48" s="18"/>
    </row>
    <row r="49" spans="2:40"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93"/>
      <c r="Z49" s="93"/>
      <c r="AA49" s="18"/>
      <c r="AB49" s="18"/>
      <c r="AC49" s="18"/>
      <c r="AD49" s="18"/>
      <c r="AE49" s="18"/>
      <c r="AF49" s="49"/>
      <c r="AG49" s="18"/>
      <c r="AH49" s="18"/>
      <c r="AI49" s="18"/>
      <c r="AJ49" s="18"/>
      <c r="AK49" s="18"/>
      <c r="AL49" s="18"/>
      <c r="AM49" s="18"/>
      <c r="AN49" s="18"/>
    </row>
    <row r="50" spans="2:40"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93"/>
      <c r="Z50" s="93"/>
      <c r="AA50" s="18"/>
      <c r="AB50" s="18"/>
      <c r="AC50" s="18"/>
      <c r="AD50" s="18"/>
      <c r="AE50" s="18"/>
      <c r="AF50" s="49"/>
      <c r="AG50" s="18"/>
      <c r="AH50" s="18"/>
      <c r="AI50" s="18"/>
      <c r="AJ50" s="18"/>
      <c r="AK50" s="18"/>
      <c r="AL50" s="18"/>
      <c r="AM50" s="18"/>
      <c r="AN50" s="18"/>
    </row>
    <row r="51" spans="2:40"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93"/>
      <c r="Z51" s="93"/>
      <c r="AA51" s="18"/>
      <c r="AB51" s="18"/>
      <c r="AC51" s="18"/>
      <c r="AD51" s="18"/>
      <c r="AE51" s="18"/>
      <c r="AF51" s="49"/>
      <c r="AG51" s="18"/>
      <c r="AH51" s="18"/>
      <c r="AI51" s="18"/>
      <c r="AJ51" s="18"/>
      <c r="AK51" s="18"/>
      <c r="AL51" s="18"/>
      <c r="AM51" s="18"/>
      <c r="AN51" s="18"/>
    </row>
    <row r="52" spans="2:40"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93"/>
      <c r="Z52" s="93"/>
      <c r="AA52" s="18"/>
      <c r="AB52" s="18"/>
      <c r="AC52" s="18"/>
      <c r="AD52" s="18"/>
      <c r="AE52" s="18"/>
      <c r="AF52" s="49"/>
      <c r="AG52" s="18"/>
      <c r="AH52" s="18"/>
      <c r="AI52" s="18"/>
      <c r="AJ52" s="18"/>
      <c r="AK52" s="18"/>
      <c r="AL52" s="18"/>
      <c r="AM52" s="18"/>
      <c r="AN52" s="18"/>
    </row>
    <row r="53" spans="2:40"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93"/>
      <c r="Z53" s="93"/>
      <c r="AA53" s="18"/>
      <c r="AB53" s="18"/>
      <c r="AC53" s="18"/>
      <c r="AD53" s="18"/>
      <c r="AE53" s="18"/>
      <c r="AF53" s="49"/>
      <c r="AG53" s="18"/>
      <c r="AH53" s="18"/>
      <c r="AI53" s="18"/>
      <c r="AJ53" s="18"/>
      <c r="AK53" s="18"/>
      <c r="AL53" s="18"/>
      <c r="AM53" s="18"/>
      <c r="AN53" s="18"/>
    </row>
    <row r="54" spans="2:40"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93"/>
      <c r="Z54" s="93"/>
      <c r="AA54" s="18"/>
      <c r="AB54" s="18"/>
      <c r="AC54" s="18"/>
      <c r="AD54" s="18"/>
      <c r="AE54" s="18"/>
      <c r="AF54" s="49"/>
      <c r="AG54" s="18"/>
      <c r="AH54" s="18"/>
      <c r="AI54" s="18"/>
      <c r="AJ54" s="18"/>
      <c r="AK54" s="18"/>
      <c r="AL54" s="18"/>
      <c r="AM54" s="18"/>
      <c r="AN54" s="18"/>
    </row>
    <row r="55" spans="2:40"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93"/>
      <c r="Z55" s="93"/>
      <c r="AA55" s="18"/>
      <c r="AB55" s="18"/>
      <c r="AC55" s="18"/>
      <c r="AD55" s="18"/>
      <c r="AE55" s="18"/>
      <c r="AF55" s="49"/>
      <c r="AG55" s="18"/>
      <c r="AH55" s="18"/>
      <c r="AI55" s="18"/>
      <c r="AJ55" s="18"/>
      <c r="AK55" s="18"/>
      <c r="AL55" s="18"/>
      <c r="AM55" s="18"/>
      <c r="AN55" s="18"/>
    </row>
    <row r="56" spans="2:40"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93"/>
      <c r="Z56" s="93"/>
      <c r="AA56" s="18"/>
      <c r="AB56" s="18"/>
      <c r="AC56" s="18"/>
      <c r="AD56" s="18"/>
      <c r="AE56" s="18"/>
      <c r="AF56" s="49"/>
      <c r="AG56" s="18"/>
      <c r="AH56" s="18"/>
      <c r="AI56" s="18"/>
      <c r="AJ56" s="18"/>
      <c r="AK56" s="18"/>
      <c r="AL56" s="18"/>
      <c r="AM56" s="18"/>
      <c r="AN56" s="18"/>
    </row>
    <row r="57" spans="2:40"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93"/>
      <c r="Z57" s="93"/>
      <c r="AA57" s="18"/>
      <c r="AB57" s="18"/>
      <c r="AC57" s="18"/>
      <c r="AD57" s="18"/>
      <c r="AE57" s="18"/>
      <c r="AF57" s="49"/>
      <c r="AG57" s="18"/>
      <c r="AH57" s="18"/>
      <c r="AI57" s="18"/>
      <c r="AJ57" s="18"/>
      <c r="AK57" s="18"/>
      <c r="AL57" s="18"/>
      <c r="AM57" s="18"/>
      <c r="AN57" s="18"/>
    </row>
    <row r="58" spans="2:40"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93"/>
      <c r="Z58" s="93"/>
      <c r="AA58" s="18"/>
      <c r="AB58" s="18"/>
      <c r="AC58" s="18"/>
      <c r="AD58" s="18"/>
      <c r="AE58" s="18"/>
      <c r="AF58" s="49"/>
      <c r="AG58" s="18"/>
      <c r="AH58" s="18"/>
      <c r="AI58" s="18"/>
      <c r="AJ58" s="18"/>
      <c r="AK58" s="18"/>
      <c r="AL58" s="18"/>
      <c r="AM58" s="18"/>
      <c r="AN58" s="18"/>
    </row>
    <row r="59" spans="2:40"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93"/>
      <c r="Z59" s="93"/>
      <c r="AA59" s="18"/>
      <c r="AB59" s="18"/>
      <c r="AC59" s="18"/>
      <c r="AD59" s="18"/>
      <c r="AE59" s="18"/>
      <c r="AF59" s="49"/>
      <c r="AG59" s="18"/>
      <c r="AH59" s="18"/>
      <c r="AI59" s="18"/>
      <c r="AJ59" s="18"/>
      <c r="AK59" s="18"/>
      <c r="AL59" s="18"/>
      <c r="AM59" s="18"/>
      <c r="AN59" s="18"/>
    </row>
    <row r="60" spans="2:40"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93"/>
      <c r="Z60" s="93"/>
      <c r="AA60" s="18"/>
      <c r="AB60" s="18"/>
      <c r="AC60" s="18"/>
      <c r="AD60" s="18"/>
      <c r="AE60" s="18"/>
      <c r="AF60" s="49"/>
      <c r="AG60" s="18"/>
      <c r="AH60" s="18"/>
      <c r="AI60" s="18"/>
      <c r="AJ60" s="18"/>
      <c r="AK60" s="18"/>
      <c r="AL60" s="18"/>
      <c r="AM60" s="18"/>
      <c r="AN60" s="18"/>
    </row>
    <row r="61" spans="2:40"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93"/>
      <c r="Z61" s="93"/>
      <c r="AA61" s="18"/>
      <c r="AB61" s="18"/>
      <c r="AC61" s="18"/>
      <c r="AD61" s="18"/>
      <c r="AE61" s="18"/>
      <c r="AF61" s="49"/>
      <c r="AG61" s="18"/>
      <c r="AH61" s="18"/>
      <c r="AI61" s="18"/>
      <c r="AJ61" s="18"/>
      <c r="AK61" s="18"/>
      <c r="AL61" s="18"/>
      <c r="AM61" s="18"/>
      <c r="AN61" s="18"/>
    </row>
    <row r="62" spans="2:40"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93"/>
      <c r="Z62" s="93"/>
      <c r="AA62" s="18"/>
      <c r="AB62" s="18"/>
      <c r="AC62" s="18"/>
      <c r="AD62" s="18"/>
      <c r="AE62" s="18"/>
      <c r="AF62" s="49"/>
      <c r="AG62" s="18"/>
      <c r="AH62" s="18"/>
      <c r="AI62" s="18"/>
      <c r="AJ62" s="18"/>
      <c r="AK62" s="18"/>
      <c r="AL62" s="18"/>
      <c r="AM62" s="18"/>
      <c r="AN62" s="18"/>
    </row>
    <row r="63" spans="2:40"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93"/>
      <c r="Z63" s="93"/>
      <c r="AA63" s="18"/>
      <c r="AB63" s="18"/>
      <c r="AC63" s="18"/>
      <c r="AD63" s="18"/>
      <c r="AE63" s="18"/>
      <c r="AF63" s="49"/>
      <c r="AG63" s="18"/>
      <c r="AH63" s="18"/>
      <c r="AI63" s="18"/>
      <c r="AJ63" s="18"/>
      <c r="AK63" s="18"/>
      <c r="AL63" s="18"/>
      <c r="AM63" s="18"/>
      <c r="AN63" s="18"/>
    </row>
    <row r="64" spans="2:40"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93"/>
      <c r="Z64" s="93"/>
      <c r="AA64" s="18"/>
      <c r="AB64" s="18"/>
      <c r="AC64" s="18"/>
      <c r="AD64" s="18"/>
      <c r="AE64" s="18"/>
      <c r="AF64" s="49"/>
      <c r="AG64" s="18"/>
      <c r="AH64" s="18"/>
      <c r="AI64" s="18"/>
      <c r="AJ64" s="18"/>
      <c r="AK64" s="18"/>
      <c r="AL64" s="18"/>
      <c r="AM64" s="18"/>
      <c r="AN64" s="18"/>
    </row>
    <row r="65" spans="2:40"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93"/>
      <c r="Z65" s="93"/>
      <c r="AA65" s="18"/>
      <c r="AB65" s="18"/>
      <c r="AC65" s="18"/>
      <c r="AD65" s="18"/>
      <c r="AE65" s="18"/>
      <c r="AF65" s="49"/>
      <c r="AG65" s="18"/>
      <c r="AH65" s="18"/>
      <c r="AI65" s="18"/>
      <c r="AJ65" s="18"/>
      <c r="AK65" s="18"/>
      <c r="AL65" s="18"/>
      <c r="AM65" s="18"/>
      <c r="AN65" s="18"/>
    </row>
    <row r="66" spans="2:40"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93"/>
      <c r="Z66" s="93"/>
      <c r="AA66" s="18"/>
      <c r="AB66" s="18"/>
      <c r="AC66" s="18"/>
      <c r="AD66" s="18"/>
      <c r="AE66" s="18"/>
      <c r="AF66" s="49"/>
      <c r="AG66" s="18"/>
      <c r="AH66" s="18"/>
      <c r="AI66" s="18"/>
      <c r="AJ66" s="18"/>
      <c r="AK66" s="18"/>
      <c r="AL66" s="18"/>
      <c r="AM66" s="18"/>
      <c r="AN66" s="18"/>
    </row>
    <row r="67" spans="2:40"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93"/>
      <c r="Z67" s="93"/>
      <c r="AA67" s="18"/>
      <c r="AB67" s="18"/>
      <c r="AC67" s="18"/>
      <c r="AD67" s="18"/>
      <c r="AE67" s="18"/>
      <c r="AF67" s="49"/>
      <c r="AG67" s="18"/>
      <c r="AH67" s="18"/>
      <c r="AI67" s="18"/>
      <c r="AJ67" s="18"/>
      <c r="AK67" s="18"/>
      <c r="AL67" s="18"/>
      <c r="AM67" s="18"/>
      <c r="AN67" s="18"/>
    </row>
    <row r="68" spans="2:40"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93"/>
      <c r="Z68" s="93"/>
      <c r="AA68" s="18"/>
      <c r="AB68" s="18"/>
      <c r="AC68" s="18"/>
      <c r="AD68" s="18"/>
      <c r="AE68" s="18"/>
      <c r="AF68" s="49"/>
      <c r="AG68" s="18"/>
      <c r="AH68" s="18"/>
      <c r="AI68" s="18"/>
      <c r="AJ68" s="18"/>
      <c r="AK68" s="18"/>
      <c r="AL68" s="18"/>
      <c r="AM68" s="18"/>
      <c r="AN68" s="18"/>
    </row>
    <row r="69" spans="2:40"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93"/>
      <c r="Z69" s="93"/>
      <c r="AA69" s="18"/>
      <c r="AB69" s="18"/>
      <c r="AC69" s="18"/>
      <c r="AD69" s="18"/>
      <c r="AE69" s="18"/>
      <c r="AF69" s="49"/>
      <c r="AG69" s="18"/>
      <c r="AH69" s="18"/>
      <c r="AI69" s="18"/>
      <c r="AJ69" s="18"/>
      <c r="AK69" s="18"/>
      <c r="AL69" s="18"/>
      <c r="AM69" s="18"/>
      <c r="AN69" s="18"/>
    </row>
    <row r="70" spans="2:40"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93"/>
      <c r="Z70" s="93"/>
      <c r="AA70" s="18"/>
      <c r="AB70" s="18"/>
      <c r="AC70" s="18"/>
      <c r="AD70" s="18"/>
      <c r="AE70" s="18"/>
      <c r="AF70" s="49"/>
      <c r="AG70" s="18"/>
      <c r="AH70" s="18"/>
      <c r="AI70" s="18"/>
      <c r="AJ70" s="18"/>
      <c r="AK70" s="18"/>
      <c r="AL70" s="18"/>
      <c r="AM70" s="18"/>
      <c r="AN70" s="18"/>
    </row>
    <row r="71" spans="2:40"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93"/>
      <c r="Z71" s="93"/>
      <c r="AA71" s="18"/>
      <c r="AB71" s="18"/>
      <c r="AC71" s="18"/>
      <c r="AD71" s="18"/>
      <c r="AE71" s="18"/>
      <c r="AF71" s="49"/>
      <c r="AG71" s="18"/>
      <c r="AH71" s="18"/>
      <c r="AI71" s="18"/>
      <c r="AJ71" s="18"/>
      <c r="AK71" s="18"/>
      <c r="AL71" s="18"/>
      <c r="AM71" s="18"/>
      <c r="AN71" s="18"/>
    </row>
    <row r="72" spans="2:40"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93"/>
      <c r="Z72" s="93"/>
      <c r="AA72" s="18"/>
      <c r="AB72" s="18"/>
      <c r="AC72" s="18"/>
      <c r="AD72" s="18"/>
      <c r="AE72" s="18"/>
      <c r="AF72" s="49"/>
      <c r="AG72" s="18"/>
      <c r="AH72" s="18"/>
      <c r="AI72" s="18"/>
      <c r="AJ72" s="18"/>
      <c r="AK72" s="18"/>
      <c r="AL72" s="18"/>
      <c r="AM72" s="18"/>
      <c r="AN72" s="18"/>
    </row>
    <row r="73" spans="2:40"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93"/>
      <c r="Z73" s="93"/>
      <c r="AA73" s="18"/>
      <c r="AB73" s="18"/>
      <c r="AC73" s="18"/>
      <c r="AD73" s="18"/>
      <c r="AE73" s="18"/>
      <c r="AF73" s="49"/>
      <c r="AG73" s="18"/>
      <c r="AH73" s="18"/>
      <c r="AI73" s="18"/>
      <c r="AJ73" s="18"/>
      <c r="AK73" s="18"/>
      <c r="AL73" s="18"/>
      <c r="AM73" s="18"/>
      <c r="AN73" s="18"/>
    </row>
    <row r="74" spans="2:40"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93"/>
      <c r="Z74" s="93"/>
      <c r="AA74" s="18"/>
      <c r="AB74" s="18"/>
      <c r="AC74" s="18"/>
      <c r="AD74" s="18"/>
      <c r="AE74" s="18"/>
      <c r="AF74" s="49"/>
      <c r="AG74" s="18"/>
      <c r="AH74" s="18"/>
      <c r="AI74" s="18"/>
      <c r="AJ74" s="18"/>
      <c r="AK74" s="18"/>
      <c r="AL74" s="18"/>
      <c r="AM74" s="18"/>
      <c r="AN74" s="18"/>
    </row>
    <row r="75" spans="2:40"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93"/>
      <c r="Z75" s="93"/>
      <c r="AA75" s="18"/>
      <c r="AB75" s="18"/>
      <c r="AC75" s="18"/>
      <c r="AD75" s="18"/>
      <c r="AE75" s="18"/>
      <c r="AF75" s="49"/>
      <c r="AG75" s="18"/>
      <c r="AH75" s="18"/>
      <c r="AI75" s="18"/>
      <c r="AJ75" s="18"/>
      <c r="AK75" s="18"/>
      <c r="AL75" s="18"/>
      <c r="AM75" s="18"/>
      <c r="AN75" s="18"/>
    </row>
    <row r="76" spans="2:40"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93"/>
      <c r="Z76" s="93"/>
      <c r="AA76" s="18"/>
      <c r="AB76" s="18"/>
      <c r="AC76" s="18"/>
      <c r="AD76" s="18"/>
      <c r="AE76" s="18"/>
      <c r="AF76" s="49"/>
      <c r="AG76" s="18"/>
      <c r="AH76" s="18"/>
      <c r="AI76" s="18"/>
      <c r="AJ76" s="18"/>
      <c r="AK76" s="18"/>
      <c r="AL76" s="18"/>
      <c r="AM76" s="18"/>
      <c r="AN76" s="18"/>
    </row>
    <row r="77" spans="2:40"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93"/>
      <c r="Z77" s="93"/>
      <c r="AA77" s="18"/>
      <c r="AB77" s="18"/>
      <c r="AC77" s="18"/>
      <c r="AD77" s="18"/>
      <c r="AE77" s="18"/>
      <c r="AF77" s="49"/>
      <c r="AG77" s="18"/>
      <c r="AH77" s="18"/>
      <c r="AI77" s="18"/>
      <c r="AJ77" s="18"/>
      <c r="AK77" s="18"/>
      <c r="AL77" s="18"/>
      <c r="AM77" s="18"/>
      <c r="AN77" s="18"/>
    </row>
    <row r="78" spans="2:40"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93"/>
      <c r="Z78" s="93"/>
      <c r="AA78" s="18"/>
      <c r="AB78" s="18"/>
      <c r="AC78" s="18"/>
      <c r="AD78" s="18"/>
      <c r="AE78" s="18"/>
      <c r="AF78" s="49"/>
      <c r="AG78" s="18"/>
      <c r="AH78" s="18"/>
      <c r="AI78" s="18"/>
      <c r="AJ78" s="18"/>
      <c r="AK78" s="18"/>
      <c r="AL78" s="18"/>
      <c r="AM78" s="18"/>
      <c r="AN78" s="18"/>
    </row>
    <row r="79" spans="2:40"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93"/>
      <c r="Z79" s="93"/>
      <c r="AA79" s="18"/>
      <c r="AB79" s="18"/>
      <c r="AC79" s="18"/>
      <c r="AD79" s="18"/>
      <c r="AE79" s="18"/>
      <c r="AF79" s="49"/>
      <c r="AG79" s="18"/>
      <c r="AH79" s="18"/>
      <c r="AI79" s="18"/>
      <c r="AJ79" s="18"/>
      <c r="AK79" s="18"/>
      <c r="AL79" s="18"/>
      <c r="AM79" s="18"/>
      <c r="AN79" s="18"/>
    </row>
    <row r="80" spans="2:40"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93"/>
      <c r="Z80" s="93"/>
      <c r="AA80" s="18"/>
      <c r="AB80" s="18"/>
      <c r="AC80" s="18"/>
      <c r="AD80" s="18"/>
      <c r="AE80" s="18"/>
      <c r="AF80" s="49"/>
      <c r="AG80" s="18"/>
      <c r="AH80" s="18"/>
      <c r="AI80" s="18"/>
      <c r="AJ80" s="18"/>
      <c r="AK80" s="18"/>
      <c r="AL80" s="18"/>
      <c r="AM80" s="18"/>
      <c r="AN80" s="18"/>
    </row>
    <row r="81" spans="2:40"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93"/>
      <c r="Z81" s="93"/>
      <c r="AA81" s="18"/>
      <c r="AB81" s="18"/>
      <c r="AC81" s="18"/>
      <c r="AD81" s="18"/>
      <c r="AE81" s="18"/>
      <c r="AF81" s="49"/>
      <c r="AG81" s="18"/>
      <c r="AH81" s="18"/>
      <c r="AI81" s="18"/>
      <c r="AJ81" s="18"/>
      <c r="AK81" s="18"/>
      <c r="AL81" s="18"/>
      <c r="AM81" s="18"/>
      <c r="AN81" s="18"/>
    </row>
    <row r="82" spans="2:40"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93"/>
      <c r="Z82" s="93"/>
      <c r="AA82" s="18"/>
      <c r="AB82" s="18"/>
      <c r="AC82" s="18"/>
      <c r="AD82" s="18"/>
      <c r="AE82" s="18"/>
      <c r="AF82" s="49"/>
      <c r="AG82" s="18"/>
      <c r="AH82" s="18"/>
      <c r="AI82" s="18"/>
      <c r="AJ82" s="18"/>
      <c r="AK82" s="18"/>
      <c r="AL82" s="18"/>
      <c r="AM82" s="18"/>
      <c r="AN82" s="18"/>
    </row>
    <row r="83" spans="2:40"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93"/>
      <c r="Z83" s="93"/>
      <c r="AA83" s="18"/>
      <c r="AB83" s="18"/>
      <c r="AC83" s="18"/>
      <c r="AD83" s="18"/>
      <c r="AE83" s="18"/>
      <c r="AF83" s="49"/>
      <c r="AG83" s="18"/>
      <c r="AH83" s="18"/>
      <c r="AI83" s="18"/>
      <c r="AJ83" s="18"/>
      <c r="AK83" s="18"/>
      <c r="AL83" s="18"/>
      <c r="AM83" s="18"/>
      <c r="AN83" s="18"/>
    </row>
    <row r="84" spans="2:40"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93"/>
      <c r="Z84" s="93"/>
      <c r="AA84" s="18"/>
      <c r="AB84" s="18"/>
      <c r="AC84" s="18"/>
      <c r="AD84" s="18"/>
      <c r="AE84" s="18"/>
      <c r="AF84" s="49"/>
      <c r="AG84" s="18"/>
      <c r="AH84" s="18"/>
      <c r="AI84" s="18"/>
      <c r="AJ84" s="18"/>
      <c r="AK84" s="18"/>
      <c r="AL84" s="18"/>
      <c r="AM84" s="18"/>
      <c r="AN84" s="18"/>
    </row>
    <row r="85" spans="2:40"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93"/>
      <c r="Z85" s="93"/>
      <c r="AA85" s="18"/>
      <c r="AB85" s="18"/>
      <c r="AC85" s="18"/>
      <c r="AD85" s="18"/>
      <c r="AE85" s="18"/>
      <c r="AF85" s="49"/>
      <c r="AG85" s="18"/>
      <c r="AH85" s="18"/>
      <c r="AI85" s="18"/>
      <c r="AJ85" s="18"/>
      <c r="AK85" s="18"/>
      <c r="AL85" s="18"/>
      <c r="AM85" s="18"/>
      <c r="AN85" s="18"/>
    </row>
    <row r="86" spans="2:40"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93"/>
      <c r="Z86" s="93"/>
      <c r="AA86" s="18"/>
      <c r="AB86" s="18"/>
      <c r="AC86" s="18"/>
      <c r="AD86" s="18"/>
      <c r="AE86" s="18"/>
      <c r="AF86" s="49"/>
      <c r="AG86" s="18"/>
      <c r="AH86" s="18"/>
      <c r="AI86" s="18"/>
      <c r="AJ86" s="18"/>
      <c r="AK86" s="18"/>
      <c r="AL86" s="18"/>
      <c r="AM86" s="18"/>
      <c r="AN86" s="18"/>
    </row>
    <row r="87" spans="2:40"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93"/>
      <c r="Z87" s="93"/>
      <c r="AA87" s="18"/>
      <c r="AB87" s="18"/>
      <c r="AC87" s="18"/>
      <c r="AD87" s="18"/>
      <c r="AE87" s="18"/>
      <c r="AF87" s="49"/>
      <c r="AG87" s="18"/>
      <c r="AH87" s="18"/>
      <c r="AI87" s="18"/>
      <c r="AJ87" s="18"/>
      <c r="AK87" s="18"/>
      <c r="AL87" s="18"/>
      <c r="AM87" s="18"/>
      <c r="AN87" s="18"/>
    </row>
    <row r="88" spans="2:40"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93"/>
      <c r="Z88" s="93"/>
      <c r="AA88" s="18"/>
      <c r="AB88" s="18"/>
      <c r="AC88" s="18"/>
      <c r="AD88" s="18"/>
      <c r="AE88" s="18"/>
      <c r="AF88" s="49"/>
      <c r="AG88" s="18"/>
      <c r="AH88" s="18"/>
      <c r="AI88" s="18"/>
      <c r="AJ88" s="18"/>
      <c r="AK88" s="18"/>
      <c r="AL88" s="18"/>
      <c r="AM88" s="18"/>
      <c r="AN88" s="18"/>
    </row>
    <row r="89" spans="2:40"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93"/>
      <c r="Z89" s="93"/>
      <c r="AA89" s="18"/>
      <c r="AB89" s="18"/>
      <c r="AC89" s="18"/>
      <c r="AD89" s="18"/>
      <c r="AE89" s="18"/>
      <c r="AF89" s="49"/>
      <c r="AG89" s="18"/>
      <c r="AH89" s="18"/>
      <c r="AI89" s="18"/>
      <c r="AJ89" s="18"/>
      <c r="AK89" s="18"/>
      <c r="AL89" s="18"/>
      <c r="AM89" s="18"/>
      <c r="AN89" s="18"/>
    </row>
    <row r="90" spans="2:40"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93"/>
      <c r="Z90" s="93"/>
      <c r="AA90" s="18"/>
      <c r="AB90" s="18"/>
      <c r="AC90" s="18"/>
      <c r="AD90" s="18"/>
      <c r="AE90" s="18"/>
      <c r="AF90" s="49"/>
      <c r="AG90" s="18"/>
      <c r="AH90" s="18"/>
      <c r="AI90" s="18"/>
      <c r="AJ90" s="18"/>
      <c r="AK90" s="18"/>
      <c r="AL90" s="18"/>
      <c r="AM90" s="18"/>
      <c r="AN90" s="18"/>
    </row>
    <row r="91" spans="2:40"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93"/>
      <c r="Z91" s="93"/>
      <c r="AA91" s="18"/>
      <c r="AB91" s="18"/>
      <c r="AC91" s="18"/>
      <c r="AD91" s="18"/>
      <c r="AE91" s="18"/>
      <c r="AF91" s="49"/>
      <c r="AG91" s="18"/>
      <c r="AH91" s="18"/>
      <c r="AI91" s="18"/>
      <c r="AJ91" s="18"/>
      <c r="AK91" s="18"/>
      <c r="AL91" s="18"/>
      <c r="AM91" s="18"/>
      <c r="AN91" s="18"/>
    </row>
    <row r="92" spans="2:40"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93"/>
      <c r="Z92" s="93"/>
      <c r="AA92" s="18"/>
      <c r="AB92" s="18"/>
      <c r="AC92" s="18"/>
      <c r="AD92" s="18"/>
      <c r="AE92" s="18"/>
      <c r="AF92" s="49"/>
      <c r="AG92" s="18"/>
      <c r="AH92" s="18"/>
      <c r="AI92" s="18"/>
      <c r="AJ92" s="18"/>
      <c r="AK92" s="18"/>
      <c r="AL92" s="18"/>
      <c r="AM92" s="18"/>
      <c r="AN92" s="18"/>
    </row>
    <row r="93" spans="2:40"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93"/>
      <c r="Z93" s="93"/>
      <c r="AA93" s="18"/>
      <c r="AB93" s="18"/>
      <c r="AC93" s="18"/>
      <c r="AD93" s="18"/>
      <c r="AE93" s="18"/>
      <c r="AF93" s="49"/>
      <c r="AG93" s="18"/>
      <c r="AH93" s="18"/>
      <c r="AI93" s="18"/>
      <c r="AJ93" s="18"/>
      <c r="AK93" s="18"/>
      <c r="AL93" s="18"/>
      <c r="AM93" s="18"/>
      <c r="AN93" s="18"/>
    </row>
    <row r="94" spans="2:40"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93"/>
      <c r="Z94" s="93"/>
      <c r="AA94" s="18"/>
      <c r="AB94" s="18"/>
      <c r="AC94" s="18"/>
      <c r="AD94" s="18"/>
      <c r="AE94" s="18"/>
      <c r="AF94" s="49"/>
      <c r="AG94" s="18"/>
      <c r="AH94" s="18"/>
      <c r="AI94" s="18"/>
      <c r="AJ94" s="18"/>
      <c r="AK94" s="18"/>
      <c r="AL94" s="18"/>
      <c r="AM94" s="18"/>
      <c r="AN94" s="18"/>
    </row>
    <row r="95" spans="2:40"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93"/>
      <c r="Z95" s="93"/>
      <c r="AA95" s="18"/>
      <c r="AB95" s="18"/>
      <c r="AC95" s="18"/>
      <c r="AD95" s="18"/>
      <c r="AE95" s="18"/>
      <c r="AF95" s="49"/>
      <c r="AG95" s="18"/>
      <c r="AH95" s="18"/>
      <c r="AI95" s="18"/>
      <c r="AJ95" s="18"/>
      <c r="AK95" s="18"/>
      <c r="AL95" s="18"/>
      <c r="AM95" s="18"/>
      <c r="AN95" s="18"/>
    </row>
    <row r="96" spans="2:40"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93"/>
      <c r="Z96" s="93"/>
      <c r="AA96" s="18"/>
      <c r="AB96" s="18"/>
      <c r="AC96" s="18"/>
      <c r="AD96" s="18"/>
      <c r="AE96" s="18"/>
      <c r="AF96" s="49"/>
      <c r="AG96" s="18"/>
      <c r="AH96" s="18"/>
      <c r="AI96" s="18"/>
      <c r="AJ96" s="18"/>
      <c r="AK96" s="18"/>
      <c r="AL96" s="18"/>
      <c r="AM96" s="18"/>
      <c r="AN96" s="18"/>
    </row>
    <row r="97" spans="2:40"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93"/>
      <c r="Z97" s="93"/>
      <c r="AA97" s="18"/>
      <c r="AB97" s="18"/>
      <c r="AC97" s="18"/>
      <c r="AD97" s="18"/>
      <c r="AE97" s="18"/>
      <c r="AF97" s="49"/>
      <c r="AG97" s="18"/>
      <c r="AH97" s="18"/>
      <c r="AI97" s="18"/>
      <c r="AJ97" s="18"/>
      <c r="AK97" s="18"/>
      <c r="AL97" s="18"/>
      <c r="AM97" s="18"/>
      <c r="AN97" s="18"/>
    </row>
    <row r="98" spans="2:40"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93"/>
      <c r="Z98" s="93"/>
      <c r="AA98" s="18"/>
      <c r="AB98" s="18"/>
      <c r="AC98" s="18"/>
      <c r="AD98" s="18"/>
      <c r="AE98" s="18"/>
      <c r="AF98" s="49"/>
      <c r="AG98" s="18"/>
      <c r="AH98" s="18"/>
      <c r="AI98" s="18"/>
      <c r="AJ98" s="18"/>
      <c r="AK98" s="18"/>
      <c r="AL98" s="18"/>
      <c r="AM98" s="18"/>
      <c r="AN98" s="18"/>
    </row>
    <row r="99" spans="2:40"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93"/>
      <c r="Z99" s="93"/>
      <c r="AA99" s="18"/>
      <c r="AB99" s="18"/>
      <c r="AC99" s="18"/>
      <c r="AD99" s="18"/>
      <c r="AE99" s="18"/>
      <c r="AF99" s="49"/>
      <c r="AG99" s="18"/>
      <c r="AH99" s="18"/>
      <c r="AI99" s="18"/>
      <c r="AJ99" s="18"/>
      <c r="AK99" s="18"/>
      <c r="AL99" s="18"/>
      <c r="AM99" s="18"/>
      <c r="AN99" s="18"/>
    </row>
    <row r="100" spans="2:40"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93"/>
      <c r="Z100" s="93"/>
      <c r="AA100" s="18"/>
      <c r="AB100" s="18"/>
      <c r="AC100" s="18"/>
      <c r="AD100" s="18"/>
      <c r="AE100" s="18"/>
      <c r="AF100" s="49"/>
      <c r="AG100" s="18"/>
      <c r="AH100" s="18"/>
      <c r="AI100" s="18"/>
      <c r="AJ100" s="18"/>
      <c r="AK100" s="18"/>
      <c r="AL100" s="18"/>
      <c r="AM100" s="18"/>
      <c r="AN100" s="18"/>
    </row>
    <row r="101" spans="2:40"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93"/>
      <c r="Z101" s="93"/>
      <c r="AA101" s="18"/>
      <c r="AB101" s="18"/>
      <c r="AC101" s="18"/>
      <c r="AD101" s="18"/>
      <c r="AE101" s="18"/>
      <c r="AF101" s="49"/>
      <c r="AG101" s="18"/>
      <c r="AH101" s="18"/>
      <c r="AI101" s="18"/>
      <c r="AJ101" s="18"/>
      <c r="AK101" s="18"/>
      <c r="AL101" s="18"/>
      <c r="AM101" s="18"/>
      <c r="AN101" s="18"/>
    </row>
    <row r="102" spans="2:40"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93"/>
      <c r="Z102" s="93"/>
      <c r="AA102" s="18"/>
      <c r="AB102" s="18"/>
      <c r="AC102" s="18"/>
      <c r="AD102" s="18"/>
      <c r="AE102" s="18"/>
      <c r="AF102" s="49"/>
      <c r="AG102" s="18"/>
      <c r="AH102" s="18"/>
      <c r="AI102" s="18"/>
      <c r="AJ102" s="18"/>
      <c r="AK102" s="18"/>
      <c r="AL102" s="18"/>
      <c r="AM102" s="18"/>
      <c r="AN102" s="18"/>
    </row>
    <row r="103" spans="2:40"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93"/>
      <c r="Z103" s="93"/>
      <c r="AA103" s="18"/>
      <c r="AB103" s="18"/>
      <c r="AC103" s="18"/>
      <c r="AD103" s="18"/>
      <c r="AE103" s="18"/>
      <c r="AF103" s="49"/>
      <c r="AG103" s="18"/>
      <c r="AH103" s="18"/>
      <c r="AI103" s="18"/>
      <c r="AJ103" s="18"/>
      <c r="AK103" s="18"/>
      <c r="AL103" s="18"/>
      <c r="AM103" s="18"/>
      <c r="AN103" s="18"/>
    </row>
    <row r="104" spans="2:40"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93"/>
      <c r="Z104" s="93"/>
      <c r="AA104" s="18"/>
      <c r="AB104" s="18"/>
      <c r="AC104" s="18"/>
      <c r="AD104" s="18"/>
      <c r="AE104" s="18"/>
      <c r="AF104" s="49"/>
      <c r="AG104" s="18"/>
      <c r="AH104" s="18"/>
      <c r="AI104" s="18"/>
      <c r="AJ104" s="18"/>
      <c r="AK104" s="18"/>
      <c r="AL104" s="18"/>
      <c r="AM104" s="18"/>
      <c r="AN104" s="18"/>
    </row>
    <row r="105" spans="2:40"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93"/>
      <c r="Z105" s="93"/>
      <c r="AA105" s="18"/>
      <c r="AB105" s="18"/>
      <c r="AC105" s="18"/>
      <c r="AD105" s="18"/>
      <c r="AE105" s="18"/>
      <c r="AF105" s="49"/>
      <c r="AG105" s="18"/>
      <c r="AH105" s="18"/>
      <c r="AI105" s="18"/>
      <c r="AJ105" s="18"/>
      <c r="AK105" s="18"/>
      <c r="AL105" s="18"/>
      <c r="AM105" s="18"/>
      <c r="AN105" s="18"/>
    </row>
    <row r="106" spans="2:40"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93"/>
      <c r="Z106" s="93"/>
      <c r="AA106" s="18"/>
      <c r="AB106" s="18"/>
      <c r="AC106" s="18"/>
      <c r="AD106" s="18"/>
      <c r="AE106" s="18"/>
      <c r="AF106" s="49"/>
      <c r="AG106" s="18"/>
      <c r="AH106" s="18"/>
      <c r="AI106" s="18"/>
      <c r="AJ106" s="18"/>
      <c r="AK106" s="18"/>
      <c r="AL106" s="18"/>
      <c r="AM106" s="18"/>
      <c r="AN106" s="18"/>
    </row>
    <row r="107" spans="2:40"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93"/>
      <c r="Z107" s="93"/>
      <c r="AA107" s="18"/>
      <c r="AB107" s="18"/>
      <c r="AC107" s="18"/>
      <c r="AD107" s="18"/>
      <c r="AE107" s="18"/>
      <c r="AF107" s="49"/>
      <c r="AG107" s="18"/>
      <c r="AH107" s="18"/>
      <c r="AI107" s="18"/>
      <c r="AJ107" s="18"/>
      <c r="AK107" s="18"/>
      <c r="AL107" s="18"/>
      <c r="AM107" s="18"/>
      <c r="AN107" s="18"/>
    </row>
    <row r="108" spans="2:40"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93"/>
      <c r="Z108" s="93"/>
      <c r="AA108" s="18"/>
      <c r="AB108" s="18"/>
      <c r="AC108" s="18"/>
      <c r="AD108" s="18"/>
      <c r="AE108" s="18"/>
      <c r="AF108" s="49"/>
      <c r="AG108" s="18"/>
      <c r="AH108" s="18"/>
      <c r="AI108" s="18"/>
      <c r="AJ108" s="18"/>
      <c r="AK108" s="18"/>
      <c r="AL108" s="18"/>
      <c r="AM108" s="18"/>
      <c r="AN108" s="18"/>
    </row>
    <row r="109" spans="2:40"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93"/>
      <c r="Z109" s="93"/>
      <c r="AA109" s="18"/>
      <c r="AB109" s="18"/>
      <c r="AC109" s="18"/>
      <c r="AD109" s="18"/>
      <c r="AE109" s="18"/>
      <c r="AF109" s="49"/>
      <c r="AG109" s="18"/>
      <c r="AH109" s="18"/>
      <c r="AI109" s="18"/>
      <c r="AJ109" s="18"/>
      <c r="AK109" s="18"/>
      <c r="AL109" s="18"/>
      <c r="AM109" s="18"/>
      <c r="AN109" s="18"/>
    </row>
    <row r="110" spans="2:40"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93"/>
      <c r="Z110" s="93"/>
      <c r="AA110" s="18"/>
      <c r="AB110" s="18"/>
      <c r="AC110" s="18"/>
      <c r="AD110" s="18"/>
      <c r="AE110" s="18"/>
      <c r="AF110" s="49"/>
      <c r="AG110" s="18"/>
      <c r="AH110" s="18"/>
      <c r="AI110" s="18"/>
      <c r="AJ110" s="18"/>
      <c r="AK110" s="18"/>
      <c r="AL110" s="18"/>
      <c r="AM110" s="18"/>
      <c r="AN110" s="18"/>
    </row>
    <row r="111" spans="2:40"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93"/>
      <c r="Z111" s="93"/>
      <c r="AA111" s="18"/>
      <c r="AB111" s="18"/>
      <c r="AC111" s="18"/>
      <c r="AD111" s="18"/>
      <c r="AE111" s="18"/>
      <c r="AF111" s="49"/>
      <c r="AG111" s="18"/>
      <c r="AH111" s="18"/>
      <c r="AI111" s="18"/>
      <c r="AJ111" s="18"/>
      <c r="AK111" s="18"/>
      <c r="AL111" s="18"/>
      <c r="AM111" s="18"/>
      <c r="AN111" s="18"/>
    </row>
    <row r="112" spans="2:40"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93"/>
      <c r="Z112" s="93"/>
      <c r="AA112" s="18"/>
      <c r="AB112" s="18"/>
      <c r="AC112" s="18"/>
      <c r="AD112" s="18"/>
      <c r="AE112" s="18"/>
      <c r="AF112" s="49"/>
      <c r="AG112" s="18"/>
      <c r="AH112" s="18"/>
      <c r="AI112" s="18"/>
      <c r="AJ112" s="18"/>
      <c r="AK112" s="18"/>
      <c r="AL112" s="18"/>
      <c r="AM112" s="18"/>
      <c r="AN112" s="18"/>
    </row>
    <row r="113" spans="2:40"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93"/>
      <c r="Z113" s="93"/>
      <c r="AA113" s="18"/>
      <c r="AB113" s="18"/>
      <c r="AC113" s="18"/>
      <c r="AD113" s="18"/>
      <c r="AE113" s="18"/>
      <c r="AF113" s="49"/>
      <c r="AG113" s="18"/>
      <c r="AH113" s="18"/>
      <c r="AI113" s="18"/>
      <c r="AJ113" s="18"/>
      <c r="AK113" s="18"/>
      <c r="AL113" s="18"/>
      <c r="AM113" s="18"/>
      <c r="AN113" s="18"/>
    </row>
    <row r="114" spans="2:40"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93"/>
      <c r="Z114" s="93"/>
      <c r="AA114" s="18"/>
      <c r="AB114" s="18"/>
      <c r="AC114" s="18"/>
      <c r="AD114" s="18"/>
      <c r="AE114" s="18"/>
      <c r="AF114" s="49"/>
      <c r="AG114" s="18"/>
      <c r="AH114" s="18"/>
      <c r="AI114" s="18"/>
      <c r="AJ114" s="18"/>
      <c r="AK114" s="18"/>
      <c r="AL114" s="18"/>
      <c r="AM114" s="18"/>
      <c r="AN114" s="18"/>
    </row>
    <row r="115" spans="2:40"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93"/>
      <c r="Z115" s="93"/>
      <c r="AA115" s="18"/>
      <c r="AB115" s="18"/>
      <c r="AC115" s="18"/>
      <c r="AD115" s="18"/>
      <c r="AE115" s="18"/>
      <c r="AF115" s="49"/>
      <c r="AG115" s="18"/>
      <c r="AH115" s="18"/>
      <c r="AI115" s="18"/>
      <c r="AJ115" s="18"/>
      <c r="AK115" s="18"/>
      <c r="AL115" s="18"/>
      <c r="AM115" s="18"/>
      <c r="AN115" s="18"/>
    </row>
    <row r="116" spans="2:40"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93"/>
      <c r="Z116" s="93"/>
      <c r="AA116" s="18"/>
      <c r="AB116" s="18"/>
      <c r="AC116" s="18"/>
      <c r="AD116" s="18"/>
      <c r="AE116" s="18"/>
      <c r="AF116" s="49"/>
      <c r="AG116" s="18"/>
      <c r="AH116" s="18"/>
      <c r="AI116" s="18"/>
      <c r="AJ116" s="18"/>
      <c r="AK116" s="18"/>
      <c r="AL116" s="18"/>
      <c r="AM116" s="18"/>
      <c r="AN116" s="18"/>
    </row>
    <row r="117" spans="2:40"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93"/>
      <c r="Z117" s="93"/>
      <c r="AA117" s="18"/>
      <c r="AB117" s="18"/>
      <c r="AC117" s="18"/>
      <c r="AD117" s="18"/>
      <c r="AE117" s="18"/>
      <c r="AF117" s="49"/>
      <c r="AG117" s="18"/>
      <c r="AH117" s="18"/>
      <c r="AI117" s="18"/>
      <c r="AJ117" s="18"/>
      <c r="AK117" s="18"/>
      <c r="AL117" s="18"/>
      <c r="AM117" s="18"/>
      <c r="AN117" s="18"/>
    </row>
    <row r="118" spans="2:40"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93"/>
      <c r="Z118" s="93"/>
      <c r="AA118" s="18"/>
      <c r="AB118" s="18"/>
      <c r="AC118" s="18"/>
      <c r="AD118" s="18"/>
      <c r="AE118" s="18"/>
      <c r="AF118" s="49"/>
      <c r="AG118" s="18"/>
      <c r="AH118" s="18"/>
      <c r="AI118" s="18"/>
      <c r="AJ118" s="18"/>
      <c r="AK118" s="18"/>
      <c r="AL118" s="18"/>
      <c r="AM118" s="18"/>
      <c r="AN118" s="18"/>
    </row>
    <row r="119" spans="2:40"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93"/>
      <c r="Z119" s="93"/>
      <c r="AA119" s="18"/>
      <c r="AB119" s="18"/>
      <c r="AC119" s="18"/>
      <c r="AD119" s="18"/>
      <c r="AE119" s="18"/>
      <c r="AF119" s="49"/>
      <c r="AG119" s="18"/>
      <c r="AH119" s="18"/>
      <c r="AI119" s="18"/>
      <c r="AJ119" s="18"/>
      <c r="AK119" s="18"/>
      <c r="AL119" s="18"/>
      <c r="AM119" s="18"/>
      <c r="AN119" s="18"/>
    </row>
    <row r="120" spans="2:40"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93"/>
      <c r="Z120" s="93"/>
      <c r="AA120" s="18"/>
      <c r="AB120" s="18"/>
      <c r="AC120" s="18"/>
      <c r="AD120" s="18"/>
      <c r="AE120" s="18"/>
      <c r="AF120" s="49"/>
      <c r="AG120" s="18"/>
      <c r="AH120" s="18"/>
      <c r="AI120" s="18"/>
      <c r="AJ120" s="18"/>
      <c r="AK120" s="18"/>
      <c r="AL120" s="18"/>
      <c r="AM120" s="18"/>
      <c r="AN120" s="18"/>
    </row>
    <row r="121" spans="2:40"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93"/>
      <c r="Z121" s="93"/>
      <c r="AA121" s="18"/>
      <c r="AB121" s="18"/>
      <c r="AC121" s="18"/>
      <c r="AD121" s="18"/>
      <c r="AE121" s="18"/>
      <c r="AF121" s="49"/>
      <c r="AG121" s="18"/>
      <c r="AH121" s="18"/>
      <c r="AI121" s="18"/>
      <c r="AJ121" s="18"/>
      <c r="AK121" s="18"/>
      <c r="AL121" s="18"/>
      <c r="AM121" s="18"/>
      <c r="AN121" s="18"/>
    </row>
    <row r="122" spans="2:40"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93"/>
      <c r="Z122" s="93"/>
      <c r="AA122" s="18"/>
      <c r="AB122" s="18"/>
      <c r="AC122" s="18"/>
      <c r="AD122" s="18"/>
      <c r="AE122" s="18"/>
      <c r="AF122" s="49"/>
      <c r="AG122" s="18"/>
      <c r="AH122" s="18"/>
      <c r="AI122" s="18"/>
      <c r="AJ122" s="18"/>
      <c r="AK122" s="18"/>
      <c r="AL122" s="18"/>
      <c r="AM122" s="18"/>
      <c r="AN122" s="18"/>
    </row>
    <row r="123" spans="2:40"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93"/>
      <c r="Z123" s="93"/>
      <c r="AA123" s="18"/>
      <c r="AB123" s="18"/>
      <c r="AC123" s="18"/>
      <c r="AD123" s="18"/>
      <c r="AE123" s="18"/>
      <c r="AF123" s="49"/>
      <c r="AG123" s="18"/>
      <c r="AH123" s="18"/>
      <c r="AI123" s="18"/>
      <c r="AJ123" s="18"/>
      <c r="AK123" s="18"/>
      <c r="AL123" s="18"/>
      <c r="AM123" s="18"/>
      <c r="AN123" s="18"/>
    </row>
    <row r="124" spans="2:40"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93"/>
      <c r="Z124" s="93"/>
      <c r="AA124" s="18"/>
      <c r="AB124" s="18"/>
      <c r="AC124" s="18"/>
      <c r="AD124" s="18"/>
      <c r="AE124" s="18"/>
      <c r="AF124" s="49"/>
      <c r="AG124" s="18"/>
      <c r="AH124" s="18"/>
      <c r="AI124" s="18"/>
      <c r="AJ124" s="18"/>
      <c r="AK124" s="18"/>
      <c r="AL124" s="18"/>
      <c r="AM124" s="18"/>
      <c r="AN124" s="18"/>
    </row>
    <row r="125" spans="2:40"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93"/>
      <c r="Z125" s="93"/>
      <c r="AA125" s="18"/>
      <c r="AB125" s="18"/>
      <c r="AC125" s="18"/>
      <c r="AD125" s="18"/>
      <c r="AE125" s="18"/>
      <c r="AF125" s="49"/>
      <c r="AG125" s="18"/>
      <c r="AH125" s="18"/>
      <c r="AI125" s="18"/>
      <c r="AJ125" s="18"/>
      <c r="AK125" s="18"/>
      <c r="AL125" s="18"/>
      <c r="AM125" s="18"/>
      <c r="AN125" s="18"/>
    </row>
    <row r="126" spans="2:40"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93"/>
      <c r="Z126" s="93"/>
      <c r="AA126" s="18"/>
      <c r="AB126" s="18"/>
      <c r="AC126" s="18"/>
      <c r="AD126" s="18"/>
      <c r="AE126" s="18"/>
      <c r="AF126" s="49"/>
      <c r="AG126" s="18"/>
      <c r="AH126" s="18"/>
      <c r="AI126" s="18"/>
      <c r="AJ126" s="18"/>
      <c r="AK126" s="18"/>
      <c r="AL126" s="18"/>
      <c r="AM126" s="18"/>
      <c r="AN126" s="18"/>
    </row>
    <row r="127" spans="2:40"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93"/>
      <c r="Z127" s="93"/>
      <c r="AA127" s="18"/>
      <c r="AB127" s="18"/>
      <c r="AC127" s="18"/>
      <c r="AD127" s="18"/>
      <c r="AE127" s="18"/>
      <c r="AF127" s="49"/>
      <c r="AG127" s="18"/>
      <c r="AH127" s="18"/>
      <c r="AI127" s="18"/>
      <c r="AJ127" s="18"/>
      <c r="AK127" s="18"/>
      <c r="AL127" s="18"/>
      <c r="AM127" s="18"/>
      <c r="AN127" s="18"/>
    </row>
    <row r="128" spans="2:40"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93"/>
      <c r="Z128" s="93"/>
      <c r="AA128" s="18"/>
      <c r="AB128" s="18"/>
      <c r="AC128" s="18"/>
      <c r="AD128" s="18"/>
      <c r="AE128" s="18"/>
      <c r="AF128" s="49"/>
      <c r="AG128" s="18"/>
      <c r="AH128" s="18"/>
      <c r="AI128" s="18"/>
      <c r="AJ128" s="18"/>
      <c r="AK128" s="18"/>
      <c r="AL128" s="18"/>
      <c r="AM128" s="18"/>
      <c r="AN128" s="18"/>
    </row>
    <row r="129" spans="2:40"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93"/>
      <c r="Z129" s="93"/>
      <c r="AA129" s="18"/>
      <c r="AB129" s="18"/>
      <c r="AC129" s="18"/>
      <c r="AD129" s="18"/>
      <c r="AE129" s="18"/>
      <c r="AF129" s="49"/>
      <c r="AG129" s="18"/>
      <c r="AH129" s="18"/>
      <c r="AI129" s="18"/>
      <c r="AJ129" s="18"/>
      <c r="AK129" s="18"/>
      <c r="AL129" s="18"/>
      <c r="AM129" s="18"/>
      <c r="AN129" s="18"/>
    </row>
    <row r="130" spans="2:40"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93"/>
      <c r="Z130" s="93"/>
      <c r="AA130" s="18"/>
      <c r="AB130" s="18"/>
      <c r="AC130" s="18"/>
      <c r="AD130" s="18"/>
      <c r="AE130" s="18"/>
      <c r="AF130" s="49"/>
      <c r="AG130" s="18"/>
      <c r="AH130" s="18"/>
      <c r="AI130" s="18"/>
      <c r="AJ130" s="18"/>
      <c r="AK130" s="18"/>
      <c r="AL130" s="18"/>
      <c r="AM130" s="18"/>
      <c r="AN130" s="18"/>
    </row>
    <row r="131" spans="2:40"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93"/>
      <c r="Z131" s="93"/>
      <c r="AA131" s="18"/>
      <c r="AB131" s="18"/>
      <c r="AC131" s="18"/>
      <c r="AD131" s="18"/>
      <c r="AE131" s="18"/>
      <c r="AF131" s="49"/>
      <c r="AG131" s="18"/>
      <c r="AH131" s="18"/>
      <c r="AI131" s="18"/>
      <c r="AJ131" s="18"/>
      <c r="AK131" s="18"/>
      <c r="AL131" s="18"/>
      <c r="AM131" s="18"/>
      <c r="AN131" s="18"/>
    </row>
    <row r="132" spans="2:40"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93"/>
      <c r="Z132" s="93"/>
      <c r="AA132" s="18"/>
      <c r="AB132" s="18"/>
      <c r="AC132" s="18"/>
      <c r="AD132" s="18"/>
      <c r="AE132" s="18"/>
      <c r="AF132" s="49"/>
      <c r="AG132" s="18"/>
      <c r="AH132" s="18"/>
      <c r="AI132" s="18"/>
      <c r="AJ132" s="18"/>
      <c r="AK132" s="18"/>
      <c r="AL132" s="18"/>
      <c r="AM132" s="18"/>
      <c r="AN132" s="18"/>
    </row>
    <row r="133" spans="2:40"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93"/>
      <c r="Z133" s="93"/>
      <c r="AA133" s="18"/>
      <c r="AB133" s="18"/>
      <c r="AC133" s="18"/>
      <c r="AD133" s="18"/>
      <c r="AE133" s="18"/>
      <c r="AF133" s="49"/>
      <c r="AG133" s="18"/>
      <c r="AH133" s="18"/>
      <c r="AI133" s="18"/>
      <c r="AJ133" s="18"/>
      <c r="AK133" s="18"/>
      <c r="AL133" s="18"/>
      <c r="AM133" s="18"/>
      <c r="AN133" s="18"/>
    </row>
    <row r="134" spans="2:40"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93"/>
      <c r="Z134" s="93"/>
      <c r="AA134" s="18"/>
      <c r="AB134" s="18"/>
      <c r="AC134" s="18"/>
      <c r="AD134" s="18"/>
      <c r="AE134" s="18"/>
      <c r="AF134" s="49"/>
      <c r="AG134" s="18"/>
      <c r="AH134" s="18"/>
      <c r="AI134" s="18"/>
      <c r="AJ134" s="18"/>
      <c r="AK134" s="18"/>
      <c r="AL134" s="18"/>
      <c r="AM134" s="18"/>
      <c r="AN134" s="18"/>
    </row>
    <row r="135" spans="2:40"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93"/>
      <c r="Z135" s="93"/>
      <c r="AA135" s="18"/>
      <c r="AB135" s="18"/>
      <c r="AC135" s="18"/>
      <c r="AD135" s="18"/>
      <c r="AE135" s="18"/>
      <c r="AF135" s="49"/>
      <c r="AG135" s="18"/>
      <c r="AH135" s="18"/>
      <c r="AI135" s="18"/>
      <c r="AJ135" s="18"/>
      <c r="AK135" s="18"/>
      <c r="AL135" s="18"/>
      <c r="AM135" s="18"/>
      <c r="AN135" s="18"/>
    </row>
    <row r="136" spans="2:40"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93"/>
      <c r="Z136" s="93"/>
      <c r="AA136" s="18"/>
      <c r="AB136" s="18"/>
      <c r="AC136" s="18"/>
      <c r="AD136" s="18"/>
      <c r="AE136" s="18"/>
      <c r="AF136" s="49"/>
      <c r="AG136" s="18"/>
      <c r="AH136" s="18"/>
      <c r="AI136" s="18"/>
      <c r="AJ136" s="18"/>
      <c r="AK136" s="18"/>
      <c r="AL136" s="18"/>
      <c r="AM136" s="18"/>
      <c r="AN136" s="18"/>
    </row>
    <row r="137" spans="2:40"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93"/>
      <c r="Z137" s="93"/>
      <c r="AA137" s="18"/>
      <c r="AB137" s="18"/>
      <c r="AC137" s="18"/>
      <c r="AD137" s="18"/>
      <c r="AE137" s="18"/>
      <c r="AF137" s="49"/>
      <c r="AG137" s="18"/>
      <c r="AH137" s="18"/>
      <c r="AI137" s="18"/>
      <c r="AJ137" s="18"/>
      <c r="AK137" s="18"/>
      <c r="AL137" s="18"/>
      <c r="AM137" s="18"/>
      <c r="AN137" s="18"/>
    </row>
    <row r="138" spans="2:40"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93"/>
      <c r="Z138" s="93"/>
      <c r="AA138" s="18"/>
      <c r="AB138" s="18"/>
      <c r="AC138" s="18"/>
      <c r="AD138" s="18"/>
      <c r="AE138" s="18"/>
      <c r="AF138" s="49"/>
      <c r="AG138" s="18"/>
      <c r="AH138" s="18"/>
      <c r="AI138" s="18"/>
      <c r="AJ138" s="18"/>
      <c r="AK138" s="18"/>
      <c r="AL138" s="18"/>
      <c r="AM138" s="18"/>
      <c r="AN138" s="18"/>
    </row>
    <row r="139" spans="2:40"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93"/>
      <c r="Z139" s="93"/>
      <c r="AA139" s="18"/>
      <c r="AB139" s="18"/>
      <c r="AC139" s="18"/>
      <c r="AD139" s="18"/>
      <c r="AE139" s="18"/>
      <c r="AF139" s="49"/>
      <c r="AG139" s="18"/>
      <c r="AH139" s="18"/>
      <c r="AI139" s="18"/>
      <c r="AJ139" s="18"/>
      <c r="AK139" s="18"/>
      <c r="AL139" s="18"/>
      <c r="AM139" s="18"/>
      <c r="AN139" s="18"/>
    </row>
    <row r="140" spans="2:40"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93"/>
      <c r="Z140" s="93"/>
      <c r="AA140" s="18"/>
      <c r="AB140" s="18"/>
      <c r="AC140" s="18"/>
      <c r="AD140" s="18"/>
      <c r="AE140" s="18"/>
      <c r="AF140" s="49"/>
      <c r="AG140" s="18"/>
      <c r="AH140" s="18"/>
      <c r="AI140" s="18"/>
      <c r="AJ140" s="18"/>
      <c r="AK140" s="18"/>
      <c r="AL140" s="18"/>
      <c r="AM140" s="18"/>
      <c r="AN140" s="18"/>
    </row>
    <row r="141" spans="2:40"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93"/>
      <c r="Z141" s="93"/>
      <c r="AA141" s="18"/>
      <c r="AB141" s="18"/>
      <c r="AC141" s="18"/>
      <c r="AD141" s="18"/>
      <c r="AE141" s="18"/>
      <c r="AF141" s="49"/>
      <c r="AG141" s="18"/>
      <c r="AH141" s="18"/>
      <c r="AI141" s="18"/>
      <c r="AJ141" s="18"/>
      <c r="AK141" s="18"/>
      <c r="AL141" s="18"/>
      <c r="AM141" s="18"/>
      <c r="AN141" s="18"/>
    </row>
    <row r="142" spans="2:40"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93"/>
      <c r="Z142" s="93"/>
      <c r="AA142" s="18"/>
      <c r="AB142" s="18"/>
      <c r="AC142" s="18"/>
      <c r="AD142" s="18"/>
      <c r="AE142" s="18"/>
      <c r="AF142" s="49"/>
      <c r="AG142" s="18"/>
      <c r="AH142" s="18"/>
      <c r="AI142" s="18"/>
      <c r="AJ142" s="18"/>
      <c r="AK142" s="18"/>
      <c r="AL142" s="18"/>
      <c r="AM142" s="18"/>
      <c r="AN142" s="18"/>
    </row>
    <row r="143" spans="2:40"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93"/>
      <c r="Z143" s="93"/>
      <c r="AA143" s="18"/>
      <c r="AB143" s="18"/>
      <c r="AC143" s="18"/>
      <c r="AD143" s="18"/>
      <c r="AE143" s="18"/>
      <c r="AF143" s="49"/>
      <c r="AG143" s="18"/>
      <c r="AH143" s="18"/>
      <c r="AI143" s="18"/>
      <c r="AJ143" s="18"/>
      <c r="AK143" s="18"/>
      <c r="AL143" s="18"/>
      <c r="AM143" s="18"/>
      <c r="AN143" s="18"/>
    </row>
    <row r="144" spans="2:40"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93"/>
      <c r="Z144" s="93"/>
      <c r="AA144" s="18"/>
      <c r="AB144" s="18"/>
      <c r="AC144" s="18"/>
      <c r="AD144" s="18"/>
      <c r="AE144" s="18"/>
      <c r="AF144" s="49"/>
      <c r="AG144" s="18"/>
      <c r="AH144" s="18"/>
      <c r="AI144" s="18"/>
      <c r="AJ144" s="18"/>
      <c r="AK144" s="18"/>
      <c r="AL144" s="18"/>
      <c r="AM144" s="18"/>
      <c r="AN144" s="18"/>
    </row>
    <row r="145" spans="2:40"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93"/>
      <c r="Z145" s="93"/>
      <c r="AA145" s="18"/>
      <c r="AB145" s="18"/>
      <c r="AC145" s="18"/>
      <c r="AD145" s="18"/>
      <c r="AE145" s="18"/>
      <c r="AF145" s="49"/>
      <c r="AG145" s="18"/>
      <c r="AH145" s="18"/>
      <c r="AI145" s="18"/>
      <c r="AJ145" s="18"/>
      <c r="AK145" s="18"/>
      <c r="AL145" s="18"/>
      <c r="AM145" s="18"/>
      <c r="AN145" s="18"/>
    </row>
    <row r="146" spans="2:40"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93"/>
      <c r="Z146" s="93"/>
      <c r="AA146" s="18"/>
      <c r="AB146" s="18"/>
      <c r="AC146" s="18"/>
      <c r="AD146" s="18"/>
      <c r="AE146" s="18"/>
      <c r="AF146" s="49"/>
      <c r="AG146" s="18"/>
      <c r="AH146" s="18"/>
      <c r="AI146" s="18"/>
      <c r="AJ146" s="18"/>
      <c r="AK146" s="18"/>
      <c r="AL146" s="18"/>
      <c r="AM146" s="18"/>
      <c r="AN146" s="18"/>
    </row>
    <row r="147" spans="2:40"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93"/>
      <c r="Z147" s="93"/>
      <c r="AA147" s="18"/>
      <c r="AB147" s="18"/>
      <c r="AC147" s="18"/>
      <c r="AD147" s="18"/>
      <c r="AE147" s="18"/>
      <c r="AF147" s="49"/>
      <c r="AG147" s="18"/>
      <c r="AH147" s="18"/>
      <c r="AI147" s="18"/>
      <c r="AJ147" s="18"/>
      <c r="AK147" s="18"/>
      <c r="AL147" s="18"/>
      <c r="AM147" s="18"/>
      <c r="AN147" s="18"/>
    </row>
    <row r="148" spans="2:40"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93"/>
      <c r="Z148" s="93"/>
      <c r="AA148" s="18"/>
      <c r="AB148" s="18"/>
      <c r="AC148" s="18"/>
      <c r="AD148" s="18"/>
      <c r="AE148" s="18"/>
      <c r="AF148" s="49"/>
      <c r="AG148" s="18"/>
      <c r="AH148" s="18"/>
      <c r="AI148" s="18"/>
      <c r="AJ148" s="18"/>
      <c r="AK148" s="18"/>
      <c r="AL148" s="18"/>
      <c r="AM148" s="18"/>
      <c r="AN148" s="18"/>
    </row>
    <row r="149" spans="2:40"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93"/>
      <c r="Z149" s="93"/>
      <c r="AA149" s="18"/>
      <c r="AB149" s="18"/>
      <c r="AC149" s="18"/>
      <c r="AD149" s="18"/>
      <c r="AE149" s="18"/>
      <c r="AF149" s="49"/>
      <c r="AG149" s="18"/>
      <c r="AH149" s="18"/>
      <c r="AI149" s="18"/>
      <c r="AJ149" s="18"/>
      <c r="AK149" s="18"/>
      <c r="AL149" s="18"/>
      <c r="AM149" s="18"/>
      <c r="AN149" s="18"/>
    </row>
    <row r="150" spans="2:40"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93"/>
      <c r="Z150" s="93"/>
      <c r="AA150" s="18"/>
      <c r="AB150" s="18"/>
      <c r="AC150" s="18"/>
      <c r="AD150" s="18"/>
      <c r="AE150" s="18"/>
      <c r="AF150" s="49"/>
      <c r="AG150" s="18"/>
      <c r="AH150" s="18"/>
      <c r="AI150" s="18"/>
      <c r="AJ150" s="18"/>
      <c r="AK150" s="18"/>
      <c r="AL150" s="18"/>
      <c r="AM150" s="18"/>
      <c r="AN150" s="18"/>
    </row>
    <row r="151" spans="2:40"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93"/>
      <c r="Z151" s="93"/>
      <c r="AA151" s="18"/>
      <c r="AB151" s="18"/>
      <c r="AC151" s="18"/>
      <c r="AD151" s="18"/>
      <c r="AE151" s="18"/>
      <c r="AF151" s="49"/>
      <c r="AG151" s="18"/>
      <c r="AH151" s="18"/>
      <c r="AI151" s="18"/>
      <c r="AJ151" s="18"/>
      <c r="AK151" s="18"/>
      <c r="AL151" s="18"/>
      <c r="AM151" s="18"/>
      <c r="AN151" s="18"/>
    </row>
    <row r="152" spans="2:40"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93"/>
      <c r="Z152" s="93"/>
      <c r="AA152" s="18"/>
      <c r="AB152" s="18"/>
      <c r="AC152" s="18"/>
      <c r="AD152" s="18"/>
      <c r="AE152" s="18"/>
      <c r="AF152" s="49"/>
      <c r="AG152" s="18"/>
      <c r="AH152" s="18"/>
      <c r="AI152" s="18"/>
      <c r="AJ152" s="18"/>
      <c r="AK152" s="18"/>
      <c r="AL152" s="18"/>
      <c r="AM152" s="18"/>
      <c r="AN152" s="18"/>
    </row>
    <row r="153" spans="2:40"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93"/>
      <c r="Z153" s="93"/>
      <c r="AA153" s="18"/>
      <c r="AB153" s="18"/>
      <c r="AC153" s="18"/>
      <c r="AD153" s="18"/>
      <c r="AE153" s="18"/>
      <c r="AF153" s="49"/>
      <c r="AG153" s="18"/>
      <c r="AH153" s="18"/>
      <c r="AI153" s="18"/>
      <c r="AJ153" s="18"/>
      <c r="AK153" s="18"/>
      <c r="AL153" s="18"/>
      <c r="AM153" s="18"/>
      <c r="AN153" s="18"/>
    </row>
    <row r="154" spans="2:40"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93"/>
      <c r="Z154" s="93"/>
      <c r="AA154" s="18"/>
      <c r="AB154" s="18"/>
      <c r="AC154" s="18"/>
      <c r="AD154" s="18"/>
      <c r="AE154" s="18"/>
      <c r="AF154" s="49"/>
      <c r="AG154" s="18"/>
      <c r="AH154" s="18"/>
      <c r="AI154" s="18"/>
      <c r="AJ154" s="18"/>
      <c r="AK154" s="18"/>
      <c r="AL154" s="18"/>
      <c r="AM154" s="18"/>
      <c r="AN154" s="18"/>
    </row>
    <row r="155" spans="2:40"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93"/>
      <c r="Z155" s="93"/>
      <c r="AA155" s="18"/>
      <c r="AB155" s="18"/>
      <c r="AC155" s="18"/>
      <c r="AD155" s="18"/>
      <c r="AE155" s="18"/>
      <c r="AF155" s="49"/>
      <c r="AG155" s="18"/>
      <c r="AH155" s="18"/>
      <c r="AI155" s="18"/>
      <c r="AJ155" s="18"/>
      <c r="AK155" s="18"/>
      <c r="AL155" s="18"/>
      <c r="AM155" s="18"/>
      <c r="AN155" s="18"/>
    </row>
    <row r="156" spans="2:40"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93"/>
      <c r="Z156" s="93"/>
      <c r="AA156" s="18"/>
      <c r="AB156" s="18"/>
      <c r="AC156" s="18"/>
      <c r="AD156" s="18"/>
      <c r="AE156" s="18"/>
      <c r="AF156" s="49"/>
      <c r="AG156" s="18"/>
      <c r="AH156" s="18"/>
      <c r="AI156" s="18"/>
      <c r="AJ156" s="18"/>
      <c r="AK156" s="18"/>
      <c r="AL156" s="18"/>
      <c r="AM156" s="18"/>
      <c r="AN156" s="18"/>
    </row>
    <row r="157" spans="2:40"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93"/>
      <c r="Z157" s="93"/>
      <c r="AA157" s="18"/>
      <c r="AB157" s="18"/>
      <c r="AC157" s="18"/>
      <c r="AD157" s="18"/>
      <c r="AE157" s="18"/>
      <c r="AF157" s="49"/>
      <c r="AG157" s="18"/>
      <c r="AH157" s="18"/>
      <c r="AI157" s="18"/>
      <c r="AJ157" s="18"/>
      <c r="AK157" s="18"/>
      <c r="AL157" s="18"/>
      <c r="AM157" s="18"/>
      <c r="AN157" s="18"/>
    </row>
    <row r="158" spans="2:40"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93"/>
      <c r="Z158" s="93"/>
      <c r="AA158" s="18"/>
      <c r="AB158" s="18"/>
      <c r="AC158" s="18"/>
      <c r="AD158" s="18"/>
      <c r="AE158" s="18"/>
      <c r="AF158" s="49"/>
      <c r="AG158" s="18"/>
      <c r="AH158" s="18"/>
      <c r="AI158" s="18"/>
      <c r="AJ158" s="18"/>
      <c r="AK158" s="18"/>
      <c r="AL158" s="18"/>
      <c r="AM158" s="18"/>
      <c r="AN158" s="18"/>
    </row>
    <row r="159" spans="2:40"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93"/>
      <c r="Z159" s="93"/>
      <c r="AA159" s="18"/>
      <c r="AB159" s="18"/>
      <c r="AC159" s="18"/>
      <c r="AD159" s="18"/>
      <c r="AE159" s="18"/>
      <c r="AF159" s="49"/>
      <c r="AG159" s="18"/>
      <c r="AH159" s="18"/>
      <c r="AI159" s="18"/>
      <c r="AJ159" s="18"/>
      <c r="AK159" s="18"/>
      <c r="AL159" s="18"/>
      <c r="AM159" s="18"/>
      <c r="AN159" s="18"/>
    </row>
    <row r="160" spans="2:40"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93"/>
      <c r="Z160" s="93"/>
      <c r="AA160" s="18"/>
      <c r="AB160" s="18"/>
      <c r="AC160" s="18"/>
      <c r="AD160" s="18"/>
      <c r="AE160" s="18"/>
      <c r="AF160" s="49"/>
      <c r="AG160" s="18"/>
      <c r="AH160" s="18"/>
      <c r="AI160" s="18"/>
      <c r="AJ160" s="18"/>
      <c r="AK160" s="18"/>
      <c r="AL160" s="18"/>
      <c r="AM160" s="18"/>
      <c r="AN160" s="18"/>
    </row>
    <row r="161" spans="2:40"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93"/>
      <c r="Z161" s="93"/>
      <c r="AA161" s="18"/>
      <c r="AB161" s="18"/>
      <c r="AC161" s="18"/>
      <c r="AD161" s="18"/>
      <c r="AE161" s="18"/>
      <c r="AF161" s="49"/>
      <c r="AG161" s="18"/>
      <c r="AH161" s="18"/>
      <c r="AI161" s="18"/>
      <c r="AJ161" s="18"/>
      <c r="AK161" s="18"/>
      <c r="AL161" s="18"/>
      <c r="AM161" s="18"/>
      <c r="AN161" s="18"/>
    </row>
    <row r="162" spans="2:40"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93"/>
      <c r="Z162" s="93"/>
      <c r="AA162" s="18"/>
      <c r="AB162" s="18"/>
      <c r="AC162" s="18"/>
      <c r="AD162" s="18"/>
      <c r="AE162" s="18"/>
      <c r="AF162" s="49"/>
      <c r="AG162" s="18"/>
      <c r="AH162" s="18"/>
      <c r="AI162" s="18"/>
      <c r="AJ162" s="18"/>
      <c r="AK162" s="18"/>
      <c r="AL162" s="18"/>
      <c r="AM162" s="18"/>
      <c r="AN162" s="18"/>
    </row>
    <row r="163" spans="2:40"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93"/>
      <c r="Z163" s="93"/>
      <c r="AA163" s="18"/>
      <c r="AB163" s="18"/>
      <c r="AC163" s="18"/>
      <c r="AD163" s="18"/>
      <c r="AE163" s="18"/>
      <c r="AF163" s="49"/>
      <c r="AG163" s="18"/>
      <c r="AH163" s="18"/>
      <c r="AI163" s="18"/>
      <c r="AJ163" s="18"/>
      <c r="AK163" s="18"/>
      <c r="AL163" s="18"/>
      <c r="AM163" s="18"/>
      <c r="AN163" s="18"/>
    </row>
    <row r="164" spans="2:40"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93"/>
      <c r="Z164" s="93"/>
      <c r="AA164" s="18"/>
      <c r="AB164" s="18"/>
      <c r="AC164" s="18"/>
      <c r="AD164" s="18"/>
      <c r="AE164" s="18"/>
      <c r="AF164" s="49"/>
      <c r="AG164" s="18"/>
      <c r="AH164" s="18"/>
      <c r="AI164" s="18"/>
      <c r="AJ164" s="18"/>
      <c r="AK164" s="18"/>
      <c r="AL164" s="18"/>
      <c r="AM164" s="18"/>
      <c r="AN164" s="18"/>
    </row>
    <row r="165" spans="2:40"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93"/>
      <c r="Z165" s="93"/>
      <c r="AA165" s="18"/>
      <c r="AB165" s="18"/>
      <c r="AC165" s="18"/>
      <c r="AD165" s="18"/>
      <c r="AE165" s="18"/>
      <c r="AF165" s="49"/>
      <c r="AG165" s="18"/>
      <c r="AH165" s="18"/>
      <c r="AI165" s="18"/>
      <c r="AJ165" s="18"/>
      <c r="AK165" s="18"/>
      <c r="AL165" s="18"/>
      <c r="AM165" s="18"/>
      <c r="AN165" s="18"/>
    </row>
    <row r="166" spans="2:40"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93"/>
      <c r="Z166" s="93"/>
      <c r="AA166" s="18"/>
      <c r="AB166" s="18"/>
      <c r="AC166" s="18"/>
      <c r="AD166" s="18"/>
      <c r="AE166" s="18"/>
      <c r="AF166" s="49"/>
      <c r="AG166" s="18"/>
      <c r="AH166" s="18"/>
      <c r="AI166" s="18"/>
      <c r="AJ166" s="18"/>
      <c r="AK166" s="18"/>
      <c r="AL166" s="18"/>
      <c r="AM166" s="18"/>
      <c r="AN166" s="18"/>
    </row>
    <row r="167" spans="2:40"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93"/>
      <c r="Z167" s="93"/>
      <c r="AA167" s="18"/>
      <c r="AB167" s="18"/>
      <c r="AC167" s="18"/>
      <c r="AD167" s="18"/>
      <c r="AE167" s="18"/>
      <c r="AF167" s="49"/>
      <c r="AG167" s="18"/>
      <c r="AH167" s="18"/>
      <c r="AI167" s="18"/>
      <c r="AJ167" s="18"/>
      <c r="AK167" s="18"/>
      <c r="AL167" s="18"/>
      <c r="AM167" s="18"/>
      <c r="AN167" s="18"/>
    </row>
    <row r="168" spans="2:40"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93"/>
      <c r="Z168" s="93"/>
      <c r="AA168" s="18"/>
      <c r="AB168" s="18"/>
      <c r="AC168" s="18"/>
      <c r="AD168" s="18"/>
      <c r="AE168" s="18"/>
      <c r="AF168" s="49"/>
      <c r="AG168" s="18"/>
      <c r="AH168" s="18"/>
      <c r="AI168" s="18"/>
      <c r="AJ168" s="18"/>
      <c r="AK168" s="18"/>
      <c r="AL168" s="18"/>
      <c r="AM168" s="18"/>
      <c r="AN168" s="18"/>
    </row>
    <row r="169" spans="2:40"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93"/>
      <c r="Z169" s="93"/>
      <c r="AA169" s="18"/>
      <c r="AB169" s="18"/>
      <c r="AC169" s="18"/>
      <c r="AD169" s="18"/>
      <c r="AE169" s="18"/>
      <c r="AF169" s="49"/>
      <c r="AG169" s="18"/>
      <c r="AH169" s="18"/>
      <c r="AI169" s="18"/>
      <c r="AJ169" s="18"/>
      <c r="AK169" s="18"/>
      <c r="AL169" s="18"/>
      <c r="AM169" s="18"/>
      <c r="AN169" s="18"/>
    </row>
    <row r="170" spans="2:40"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93"/>
      <c r="Z170" s="93"/>
      <c r="AA170" s="18"/>
      <c r="AB170" s="18"/>
      <c r="AC170" s="18"/>
      <c r="AD170" s="18"/>
      <c r="AE170" s="18"/>
      <c r="AF170" s="49"/>
      <c r="AG170" s="18"/>
      <c r="AH170" s="18"/>
      <c r="AI170" s="18"/>
      <c r="AJ170" s="18"/>
      <c r="AK170" s="18"/>
      <c r="AL170" s="18"/>
      <c r="AM170" s="18"/>
      <c r="AN170" s="18"/>
    </row>
    <row r="171" spans="2:40"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93"/>
      <c r="Z171" s="93"/>
      <c r="AA171" s="18"/>
      <c r="AB171" s="18"/>
      <c r="AC171" s="18"/>
      <c r="AD171" s="18"/>
      <c r="AE171" s="18"/>
      <c r="AF171" s="49"/>
      <c r="AG171" s="18"/>
      <c r="AH171" s="18"/>
      <c r="AI171" s="18"/>
      <c r="AJ171" s="18"/>
      <c r="AK171" s="18"/>
      <c r="AL171" s="18"/>
      <c r="AM171" s="18"/>
      <c r="AN171" s="18"/>
    </row>
    <row r="172" spans="2:40"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93"/>
      <c r="Z172" s="93"/>
      <c r="AA172" s="18"/>
      <c r="AB172" s="18"/>
      <c r="AC172" s="18"/>
      <c r="AD172" s="18"/>
      <c r="AE172" s="18"/>
      <c r="AF172" s="49"/>
      <c r="AG172" s="18"/>
      <c r="AH172" s="18"/>
      <c r="AI172" s="18"/>
      <c r="AJ172" s="18"/>
      <c r="AK172" s="18"/>
      <c r="AL172" s="18"/>
      <c r="AM172" s="18"/>
      <c r="AN172" s="18"/>
    </row>
    <row r="173" spans="2:40"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93"/>
      <c r="Z173" s="93"/>
      <c r="AA173" s="18"/>
      <c r="AB173" s="18"/>
      <c r="AC173" s="18"/>
      <c r="AD173" s="18"/>
      <c r="AE173" s="18"/>
      <c r="AF173" s="49"/>
      <c r="AG173" s="18"/>
      <c r="AH173" s="18"/>
      <c r="AI173" s="18"/>
      <c r="AJ173" s="18"/>
      <c r="AK173" s="18"/>
      <c r="AL173" s="18"/>
      <c r="AM173" s="18"/>
      <c r="AN173" s="18"/>
    </row>
    <row r="174" spans="2:40"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93"/>
      <c r="Z174" s="93"/>
      <c r="AA174" s="18"/>
      <c r="AB174" s="18"/>
      <c r="AC174" s="18"/>
      <c r="AD174" s="18"/>
      <c r="AE174" s="18"/>
      <c r="AF174" s="49"/>
      <c r="AG174" s="18"/>
      <c r="AH174" s="18"/>
      <c r="AI174" s="18"/>
      <c r="AJ174" s="18"/>
      <c r="AK174" s="18"/>
      <c r="AL174" s="18"/>
      <c r="AM174" s="18"/>
      <c r="AN174" s="18"/>
    </row>
    <row r="175" spans="2:40"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93"/>
      <c r="Z175" s="93"/>
      <c r="AA175" s="18"/>
      <c r="AB175" s="18"/>
      <c r="AC175" s="18"/>
      <c r="AD175" s="18"/>
      <c r="AE175" s="18"/>
      <c r="AF175" s="49"/>
      <c r="AG175" s="18"/>
      <c r="AH175" s="18"/>
      <c r="AI175" s="18"/>
      <c r="AJ175" s="18"/>
      <c r="AK175" s="18"/>
      <c r="AL175" s="18"/>
      <c r="AM175" s="18"/>
      <c r="AN175" s="18"/>
    </row>
    <row r="176" spans="2:40"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93"/>
      <c r="Z176" s="93"/>
      <c r="AA176" s="18"/>
      <c r="AB176" s="18"/>
      <c r="AC176" s="18"/>
      <c r="AD176" s="18"/>
      <c r="AE176" s="18"/>
      <c r="AF176" s="49"/>
      <c r="AG176" s="18"/>
      <c r="AH176" s="18"/>
      <c r="AI176" s="18"/>
      <c r="AJ176" s="18"/>
      <c r="AK176" s="18"/>
      <c r="AL176" s="18"/>
      <c r="AM176" s="18"/>
      <c r="AN176" s="18"/>
    </row>
    <row r="177" spans="2:40"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93"/>
      <c r="Z177" s="93"/>
      <c r="AA177" s="18"/>
      <c r="AB177" s="18"/>
      <c r="AC177" s="18"/>
      <c r="AD177" s="18"/>
      <c r="AE177" s="18"/>
      <c r="AF177" s="49"/>
      <c r="AG177" s="18"/>
      <c r="AH177" s="18"/>
      <c r="AI177" s="18"/>
      <c r="AJ177" s="18"/>
      <c r="AK177" s="18"/>
      <c r="AL177" s="18"/>
      <c r="AM177" s="18"/>
      <c r="AN177" s="18"/>
    </row>
    <row r="178" spans="2:40"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93"/>
      <c r="Z178" s="93"/>
      <c r="AA178" s="18"/>
      <c r="AB178" s="18"/>
      <c r="AC178" s="18"/>
      <c r="AD178" s="18"/>
      <c r="AE178" s="18"/>
      <c r="AF178" s="49"/>
      <c r="AG178" s="18"/>
      <c r="AH178" s="18"/>
      <c r="AI178" s="18"/>
      <c r="AJ178" s="18"/>
      <c r="AK178" s="18"/>
      <c r="AL178" s="18"/>
      <c r="AM178" s="18"/>
      <c r="AN178" s="18"/>
    </row>
    <row r="179" spans="2:40"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93"/>
      <c r="Z179" s="93"/>
      <c r="AA179" s="18"/>
      <c r="AB179" s="18"/>
      <c r="AC179" s="18"/>
      <c r="AD179" s="18"/>
      <c r="AE179" s="18"/>
      <c r="AF179" s="49"/>
      <c r="AG179" s="18"/>
      <c r="AH179" s="18"/>
      <c r="AI179" s="18"/>
      <c r="AJ179" s="18"/>
      <c r="AK179" s="18"/>
      <c r="AL179" s="18"/>
      <c r="AM179" s="18"/>
      <c r="AN179" s="18"/>
    </row>
    <row r="180" spans="2:40"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93"/>
      <c r="Z180" s="93"/>
      <c r="AA180" s="18"/>
      <c r="AB180" s="18"/>
      <c r="AC180" s="18"/>
      <c r="AD180" s="18"/>
      <c r="AE180" s="18"/>
      <c r="AF180" s="49"/>
      <c r="AG180" s="18"/>
      <c r="AH180" s="18"/>
      <c r="AI180" s="18"/>
      <c r="AJ180" s="18"/>
      <c r="AK180" s="18"/>
      <c r="AL180" s="18"/>
      <c r="AM180" s="18"/>
      <c r="AN180" s="18"/>
    </row>
    <row r="181" spans="2:40"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93"/>
      <c r="Z181" s="93"/>
      <c r="AA181" s="18"/>
      <c r="AB181" s="18"/>
      <c r="AC181" s="18"/>
      <c r="AD181" s="18"/>
      <c r="AE181" s="18"/>
      <c r="AF181" s="49"/>
      <c r="AG181" s="18"/>
      <c r="AH181" s="18"/>
      <c r="AI181" s="18"/>
      <c r="AJ181" s="18"/>
      <c r="AK181" s="18"/>
      <c r="AL181" s="18"/>
      <c r="AM181" s="18"/>
      <c r="AN181" s="18"/>
    </row>
    <row r="182" spans="2:40"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93"/>
      <c r="Z182" s="93"/>
      <c r="AA182" s="18"/>
      <c r="AB182" s="18"/>
      <c r="AC182" s="18"/>
      <c r="AD182" s="18"/>
      <c r="AE182" s="18"/>
      <c r="AF182" s="49"/>
      <c r="AG182" s="18"/>
      <c r="AH182" s="18"/>
      <c r="AI182" s="18"/>
      <c r="AJ182" s="18"/>
      <c r="AK182" s="18"/>
      <c r="AL182" s="18"/>
      <c r="AM182" s="18"/>
      <c r="AN182" s="18"/>
    </row>
    <row r="183" spans="2:40"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93"/>
      <c r="Z183" s="93"/>
      <c r="AA183" s="18"/>
      <c r="AB183" s="18"/>
      <c r="AC183" s="18"/>
      <c r="AD183" s="18"/>
      <c r="AE183" s="18"/>
      <c r="AF183" s="49"/>
      <c r="AG183" s="18"/>
      <c r="AH183" s="18"/>
      <c r="AI183" s="18"/>
      <c r="AJ183" s="18"/>
      <c r="AK183" s="18"/>
      <c r="AL183" s="18"/>
      <c r="AM183" s="18"/>
      <c r="AN183" s="18"/>
    </row>
    <row r="184" spans="2:40"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93"/>
      <c r="Z184" s="93"/>
      <c r="AA184" s="18"/>
      <c r="AB184" s="18"/>
      <c r="AC184" s="18"/>
      <c r="AD184" s="18"/>
      <c r="AE184" s="18"/>
      <c r="AF184" s="49"/>
      <c r="AG184" s="18"/>
      <c r="AH184" s="18"/>
      <c r="AI184" s="18"/>
      <c r="AJ184" s="18"/>
      <c r="AK184" s="18"/>
      <c r="AL184" s="18"/>
      <c r="AM184" s="18"/>
      <c r="AN184" s="18"/>
    </row>
    <row r="185" spans="2:40"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93"/>
      <c r="Z185" s="93"/>
      <c r="AA185" s="18"/>
      <c r="AB185" s="18"/>
      <c r="AC185" s="18"/>
      <c r="AD185" s="18"/>
      <c r="AE185" s="18"/>
      <c r="AF185" s="49"/>
      <c r="AG185" s="18"/>
      <c r="AH185" s="18"/>
      <c r="AI185" s="18"/>
      <c r="AJ185" s="18"/>
      <c r="AK185" s="18"/>
      <c r="AL185" s="18"/>
      <c r="AM185" s="18"/>
      <c r="AN185" s="18"/>
    </row>
    <row r="186" spans="2:40"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93"/>
      <c r="Z186" s="93"/>
      <c r="AA186" s="18"/>
      <c r="AB186" s="18"/>
      <c r="AC186" s="18"/>
      <c r="AD186" s="18"/>
      <c r="AE186" s="18"/>
      <c r="AF186" s="49"/>
      <c r="AG186" s="18"/>
      <c r="AH186" s="18"/>
      <c r="AI186" s="18"/>
      <c r="AJ186" s="18"/>
      <c r="AK186" s="18"/>
      <c r="AL186" s="18"/>
      <c r="AM186" s="18"/>
      <c r="AN186" s="18"/>
    </row>
    <row r="187" spans="2:40"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93"/>
      <c r="Z187" s="93"/>
      <c r="AA187" s="18"/>
      <c r="AB187" s="18"/>
      <c r="AC187" s="18"/>
      <c r="AD187" s="18"/>
      <c r="AE187" s="18"/>
      <c r="AF187" s="49"/>
      <c r="AG187" s="18"/>
      <c r="AH187" s="18"/>
      <c r="AI187" s="18"/>
      <c r="AJ187" s="18"/>
      <c r="AK187" s="18"/>
      <c r="AL187" s="18"/>
      <c r="AM187" s="18"/>
      <c r="AN187" s="18"/>
    </row>
    <row r="188" spans="2:40"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93"/>
      <c r="Z188" s="93"/>
      <c r="AA188" s="18"/>
      <c r="AB188" s="18"/>
      <c r="AC188" s="18"/>
      <c r="AD188" s="18"/>
      <c r="AE188" s="18"/>
      <c r="AF188" s="49"/>
      <c r="AG188" s="18"/>
      <c r="AH188" s="18"/>
      <c r="AI188" s="18"/>
      <c r="AJ188" s="18"/>
      <c r="AK188" s="18"/>
      <c r="AL188" s="18"/>
      <c r="AM188" s="18"/>
      <c r="AN188" s="18"/>
    </row>
    <row r="189" spans="2:40"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93"/>
      <c r="Z189" s="93"/>
      <c r="AA189" s="18"/>
      <c r="AB189" s="18"/>
      <c r="AC189" s="18"/>
      <c r="AD189" s="18"/>
      <c r="AE189" s="18"/>
      <c r="AF189" s="49"/>
      <c r="AG189" s="18"/>
      <c r="AH189" s="18"/>
      <c r="AI189" s="18"/>
      <c r="AJ189" s="18"/>
      <c r="AK189" s="18"/>
      <c r="AL189" s="18"/>
      <c r="AM189" s="18"/>
      <c r="AN189" s="18"/>
    </row>
    <row r="190" spans="2:40"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93"/>
      <c r="Z190" s="93"/>
      <c r="AA190" s="18"/>
      <c r="AB190" s="18"/>
      <c r="AC190" s="18"/>
      <c r="AD190" s="18"/>
      <c r="AE190" s="18"/>
      <c r="AF190" s="49"/>
      <c r="AG190" s="18"/>
      <c r="AH190" s="18"/>
      <c r="AI190" s="18"/>
      <c r="AJ190" s="18"/>
      <c r="AK190" s="18"/>
      <c r="AL190" s="18"/>
      <c r="AM190" s="18"/>
      <c r="AN190" s="18"/>
    </row>
    <row r="191" spans="2:40"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93"/>
      <c r="Z191" s="93"/>
      <c r="AA191" s="18"/>
      <c r="AB191" s="18"/>
      <c r="AC191" s="18"/>
      <c r="AD191" s="18"/>
      <c r="AE191" s="18"/>
      <c r="AF191" s="49"/>
      <c r="AG191" s="18"/>
      <c r="AH191" s="18"/>
      <c r="AI191" s="18"/>
      <c r="AJ191" s="18"/>
      <c r="AK191" s="18"/>
      <c r="AL191" s="18"/>
      <c r="AM191" s="18"/>
      <c r="AN191" s="18"/>
    </row>
    <row r="192" spans="2:40"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93"/>
      <c r="Z192" s="93"/>
      <c r="AA192" s="18"/>
      <c r="AB192" s="18"/>
      <c r="AC192" s="18"/>
      <c r="AD192" s="18"/>
      <c r="AE192" s="18"/>
      <c r="AF192" s="49"/>
      <c r="AG192" s="18"/>
      <c r="AH192" s="18"/>
      <c r="AI192" s="18"/>
      <c r="AJ192" s="18"/>
      <c r="AK192" s="18"/>
      <c r="AL192" s="18"/>
      <c r="AM192" s="18"/>
      <c r="AN192" s="18"/>
    </row>
    <row r="193" spans="2:40"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93"/>
      <c r="Z193" s="93"/>
      <c r="AA193" s="18"/>
      <c r="AB193" s="18"/>
      <c r="AC193" s="18"/>
      <c r="AD193" s="18"/>
      <c r="AE193" s="18"/>
      <c r="AF193" s="49"/>
      <c r="AG193" s="18"/>
      <c r="AH193" s="18"/>
      <c r="AI193" s="18"/>
      <c r="AJ193" s="18"/>
      <c r="AK193" s="18"/>
      <c r="AL193" s="18"/>
      <c r="AM193" s="18"/>
      <c r="AN193" s="18"/>
    </row>
    <row r="194" spans="2:40"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93"/>
      <c r="Z194" s="93"/>
      <c r="AA194" s="18"/>
      <c r="AB194" s="18"/>
      <c r="AC194" s="18"/>
      <c r="AD194" s="18"/>
      <c r="AE194" s="18"/>
      <c r="AF194" s="49"/>
      <c r="AG194" s="18"/>
      <c r="AH194" s="18"/>
      <c r="AI194" s="18"/>
      <c r="AJ194" s="18"/>
      <c r="AK194" s="18"/>
      <c r="AL194" s="18"/>
      <c r="AM194" s="18"/>
      <c r="AN194" s="18"/>
    </row>
    <row r="195" spans="2:40"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93"/>
      <c r="Z195" s="93"/>
      <c r="AA195" s="18"/>
      <c r="AB195" s="18"/>
      <c r="AC195" s="18"/>
      <c r="AD195" s="18"/>
      <c r="AE195" s="18"/>
      <c r="AF195" s="49"/>
      <c r="AG195" s="18"/>
      <c r="AH195" s="18"/>
      <c r="AI195" s="18"/>
      <c r="AJ195" s="18"/>
      <c r="AK195" s="18"/>
      <c r="AL195" s="18"/>
      <c r="AM195" s="18"/>
      <c r="AN195" s="18"/>
    </row>
    <row r="196" spans="2:40"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93"/>
      <c r="Z196" s="93"/>
      <c r="AA196" s="18"/>
      <c r="AB196" s="18"/>
      <c r="AC196" s="18"/>
      <c r="AD196" s="18"/>
      <c r="AE196" s="18"/>
      <c r="AF196" s="49"/>
      <c r="AG196" s="18"/>
      <c r="AH196" s="18"/>
      <c r="AI196" s="18"/>
      <c r="AJ196" s="18"/>
      <c r="AK196" s="18"/>
      <c r="AL196" s="18"/>
      <c r="AM196" s="18"/>
      <c r="AN196" s="18"/>
    </row>
    <row r="197" spans="2:40"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93"/>
      <c r="Z197" s="93"/>
      <c r="AA197" s="18"/>
      <c r="AB197" s="18"/>
      <c r="AC197" s="18"/>
      <c r="AD197" s="18"/>
      <c r="AE197" s="18"/>
      <c r="AF197" s="49"/>
      <c r="AG197" s="18"/>
      <c r="AH197" s="18"/>
      <c r="AI197" s="18"/>
      <c r="AJ197" s="18"/>
      <c r="AK197" s="18"/>
      <c r="AL197" s="18"/>
      <c r="AM197" s="18"/>
      <c r="AN197" s="18"/>
    </row>
    <row r="198" spans="2:40"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93"/>
      <c r="Z198" s="93"/>
      <c r="AA198" s="18"/>
      <c r="AB198" s="18"/>
      <c r="AC198" s="18"/>
      <c r="AD198" s="18"/>
      <c r="AE198" s="18"/>
      <c r="AF198" s="49"/>
      <c r="AG198" s="18"/>
      <c r="AH198" s="18"/>
      <c r="AI198" s="18"/>
      <c r="AJ198" s="18"/>
      <c r="AK198" s="18"/>
      <c r="AL198" s="18"/>
      <c r="AM198" s="18"/>
      <c r="AN198" s="18"/>
    </row>
    <row r="199" spans="2:40"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93"/>
      <c r="Z199" s="93"/>
      <c r="AA199" s="18"/>
      <c r="AB199" s="18"/>
      <c r="AC199" s="18"/>
      <c r="AD199" s="18"/>
      <c r="AE199" s="18"/>
      <c r="AF199" s="49"/>
      <c r="AG199" s="18"/>
      <c r="AH199" s="18"/>
      <c r="AI199" s="18"/>
      <c r="AJ199" s="18"/>
      <c r="AK199" s="18"/>
      <c r="AL199" s="18"/>
      <c r="AM199" s="18"/>
      <c r="AN199" s="18"/>
    </row>
    <row r="200" spans="2:40"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93"/>
      <c r="Z200" s="93"/>
      <c r="AA200" s="18"/>
      <c r="AB200" s="18"/>
      <c r="AC200" s="18"/>
      <c r="AD200" s="18"/>
      <c r="AE200" s="18"/>
      <c r="AF200" s="49"/>
      <c r="AG200" s="18"/>
      <c r="AH200" s="18"/>
      <c r="AI200" s="18"/>
      <c r="AJ200" s="18"/>
      <c r="AK200" s="18"/>
      <c r="AL200" s="18"/>
      <c r="AM200" s="18"/>
      <c r="AN200" s="18"/>
    </row>
    <row r="201" spans="2:40"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93"/>
      <c r="Z201" s="93"/>
      <c r="AA201" s="18"/>
      <c r="AB201" s="18"/>
      <c r="AC201" s="18"/>
      <c r="AD201" s="18"/>
      <c r="AE201" s="18"/>
      <c r="AF201" s="49"/>
      <c r="AG201" s="18"/>
      <c r="AH201" s="18"/>
      <c r="AI201" s="18"/>
      <c r="AJ201" s="18"/>
      <c r="AK201" s="18"/>
      <c r="AL201" s="18"/>
      <c r="AM201" s="18"/>
      <c r="AN201" s="18"/>
    </row>
    <row r="202" spans="2:40"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93"/>
      <c r="Z202" s="93"/>
      <c r="AA202" s="18"/>
      <c r="AB202" s="18"/>
      <c r="AC202" s="18"/>
      <c r="AD202" s="18"/>
      <c r="AE202" s="18"/>
      <c r="AF202" s="49"/>
      <c r="AG202" s="18"/>
      <c r="AH202" s="18"/>
      <c r="AI202" s="18"/>
      <c r="AJ202" s="18"/>
      <c r="AK202" s="18"/>
      <c r="AL202" s="18"/>
      <c r="AM202" s="18"/>
      <c r="AN202" s="18"/>
    </row>
    <row r="203" spans="2:40"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93"/>
      <c r="Z203" s="93"/>
      <c r="AA203" s="18"/>
      <c r="AB203" s="18"/>
      <c r="AC203" s="18"/>
      <c r="AD203" s="18"/>
      <c r="AE203" s="18"/>
      <c r="AF203" s="49"/>
      <c r="AG203" s="18"/>
      <c r="AH203" s="18"/>
      <c r="AI203" s="18"/>
      <c r="AJ203" s="18"/>
      <c r="AK203" s="18"/>
      <c r="AL203" s="18"/>
      <c r="AM203" s="18"/>
      <c r="AN203" s="18"/>
    </row>
    <row r="204" spans="2:40"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93"/>
      <c r="Z204" s="93"/>
      <c r="AA204" s="18"/>
      <c r="AB204" s="18"/>
      <c r="AC204" s="18"/>
      <c r="AD204" s="18"/>
      <c r="AE204" s="18"/>
      <c r="AF204" s="49"/>
      <c r="AG204" s="18"/>
      <c r="AH204" s="18"/>
      <c r="AI204" s="18"/>
      <c r="AJ204" s="18"/>
      <c r="AK204" s="18"/>
      <c r="AL204" s="18"/>
      <c r="AM204" s="18"/>
      <c r="AN204" s="18"/>
    </row>
    <row r="205" spans="2:40"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93"/>
      <c r="Z205" s="93"/>
      <c r="AA205" s="18"/>
      <c r="AB205" s="18"/>
      <c r="AC205" s="18"/>
      <c r="AD205" s="18"/>
      <c r="AE205" s="18"/>
      <c r="AF205" s="49"/>
      <c r="AG205" s="18"/>
      <c r="AH205" s="18"/>
      <c r="AI205" s="18"/>
      <c r="AJ205" s="18"/>
      <c r="AK205" s="18"/>
      <c r="AL205" s="18"/>
      <c r="AM205" s="18"/>
      <c r="AN205" s="18"/>
    </row>
    <row r="206" spans="2:40"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93"/>
      <c r="Z206" s="93"/>
      <c r="AA206" s="18"/>
      <c r="AB206" s="18"/>
      <c r="AC206" s="18"/>
      <c r="AD206" s="18"/>
      <c r="AE206" s="18"/>
      <c r="AF206" s="49"/>
      <c r="AG206" s="18"/>
      <c r="AH206" s="18"/>
      <c r="AI206" s="18"/>
      <c r="AJ206" s="18"/>
      <c r="AK206" s="18"/>
      <c r="AL206" s="18"/>
      <c r="AM206" s="18"/>
      <c r="AN206" s="18"/>
    </row>
    <row r="207" spans="2:40"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93"/>
      <c r="Z207" s="93"/>
      <c r="AA207" s="18"/>
      <c r="AB207" s="18"/>
      <c r="AC207" s="18"/>
      <c r="AD207" s="18"/>
      <c r="AE207" s="18"/>
      <c r="AF207" s="49"/>
      <c r="AG207" s="18"/>
      <c r="AH207" s="18"/>
      <c r="AI207" s="18"/>
      <c r="AJ207" s="18"/>
      <c r="AK207" s="18"/>
      <c r="AL207" s="18"/>
      <c r="AM207" s="18"/>
      <c r="AN207" s="18"/>
    </row>
    <row r="208" spans="2:40"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93"/>
      <c r="Z208" s="93"/>
      <c r="AA208" s="18"/>
      <c r="AB208" s="18"/>
      <c r="AC208" s="18"/>
      <c r="AD208" s="18"/>
      <c r="AE208" s="18"/>
      <c r="AF208" s="49"/>
      <c r="AG208" s="18"/>
      <c r="AH208" s="18"/>
      <c r="AI208" s="18"/>
      <c r="AJ208" s="18"/>
      <c r="AK208" s="18"/>
      <c r="AL208" s="18"/>
      <c r="AM208" s="18"/>
      <c r="AN208" s="18"/>
    </row>
    <row r="209" spans="2:40"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93"/>
      <c r="Z209" s="93"/>
      <c r="AA209" s="18"/>
      <c r="AB209" s="18"/>
      <c r="AC209" s="18"/>
      <c r="AD209" s="18"/>
      <c r="AE209" s="18"/>
      <c r="AF209" s="49"/>
      <c r="AG209" s="18"/>
      <c r="AH209" s="18"/>
      <c r="AI209" s="18"/>
      <c r="AJ209" s="18"/>
      <c r="AK209" s="18"/>
      <c r="AL209" s="18"/>
      <c r="AM209" s="18"/>
      <c r="AN209" s="18"/>
    </row>
    <row r="210" spans="2:40"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93"/>
      <c r="Z210" s="93"/>
      <c r="AA210" s="18"/>
      <c r="AB210" s="18"/>
      <c r="AC210" s="18"/>
      <c r="AD210" s="18"/>
      <c r="AE210" s="18"/>
      <c r="AF210" s="49"/>
      <c r="AG210" s="18"/>
      <c r="AH210" s="18"/>
      <c r="AI210" s="18"/>
      <c r="AJ210" s="18"/>
      <c r="AK210" s="18"/>
      <c r="AL210" s="18"/>
      <c r="AM210" s="18"/>
      <c r="AN210" s="18"/>
    </row>
    <row r="211" spans="2:40"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93"/>
      <c r="Z211" s="93"/>
      <c r="AA211" s="18"/>
      <c r="AB211" s="18"/>
      <c r="AC211" s="18"/>
      <c r="AD211" s="18"/>
      <c r="AE211" s="18"/>
      <c r="AF211" s="49"/>
      <c r="AG211" s="18"/>
      <c r="AH211" s="18"/>
      <c r="AI211" s="18"/>
      <c r="AJ211" s="18"/>
      <c r="AK211" s="18"/>
      <c r="AL211" s="18"/>
      <c r="AM211" s="18"/>
      <c r="AN211" s="18"/>
    </row>
    <row r="212" spans="2:40"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93"/>
      <c r="Z212" s="93"/>
      <c r="AA212" s="18"/>
      <c r="AB212" s="18"/>
      <c r="AC212" s="18"/>
      <c r="AD212" s="18"/>
      <c r="AE212" s="18"/>
      <c r="AF212" s="49"/>
      <c r="AG212" s="18"/>
      <c r="AH212" s="18"/>
      <c r="AI212" s="18"/>
      <c r="AJ212" s="18"/>
      <c r="AK212" s="18"/>
      <c r="AL212" s="18"/>
      <c r="AM212" s="18"/>
      <c r="AN212" s="18"/>
    </row>
    <row r="213" spans="2:40"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93"/>
      <c r="Z213" s="93"/>
      <c r="AA213" s="18"/>
      <c r="AB213" s="18"/>
      <c r="AC213" s="18"/>
      <c r="AD213" s="18"/>
      <c r="AE213" s="18"/>
      <c r="AF213" s="49"/>
      <c r="AG213" s="18"/>
      <c r="AH213" s="18"/>
      <c r="AI213" s="18"/>
      <c r="AJ213" s="18"/>
      <c r="AK213" s="18"/>
      <c r="AL213" s="18"/>
      <c r="AM213" s="18"/>
      <c r="AN213" s="18"/>
    </row>
    <row r="214" spans="2:40"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93"/>
      <c r="Z214" s="93"/>
      <c r="AA214" s="18"/>
      <c r="AB214" s="18"/>
      <c r="AC214" s="18"/>
      <c r="AD214" s="18"/>
      <c r="AE214" s="18"/>
      <c r="AF214" s="49"/>
      <c r="AG214" s="18"/>
      <c r="AH214" s="18"/>
      <c r="AI214" s="18"/>
      <c r="AJ214" s="18"/>
      <c r="AK214" s="18"/>
      <c r="AL214" s="18"/>
      <c r="AM214" s="18"/>
      <c r="AN214" s="18"/>
    </row>
    <row r="215" spans="2:40"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93"/>
      <c r="Z215" s="93"/>
      <c r="AA215" s="18"/>
      <c r="AB215" s="18"/>
      <c r="AC215" s="18"/>
      <c r="AD215" s="18"/>
      <c r="AE215" s="18"/>
      <c r="AF215" s="49"/>
      <c r="AG215" s="18"/>
      <c r="AH215" s="18"/>
      <c r="AI215" s="18"/>
      <c r="AJ215" s="18"/>
      <c r="AK215" s="18"/>
      <c r="AL215" s="18"/>
      <c r="AM215" s="18"/>
      <c r="AN215" s="18"/>
    </row>
    <row r="216" spans="2:40"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93"/>
      <c r="Z216" s="93"/>
      <c r="AA216" s="18"/>
      <c r="AB216" s="18"/>
      <c r="AC216" s="18"/>
      <c r="AD216" s="18"/>
      <c r="AE216" s="18"/>
      <c r="AF216" s="49"/>
      <c r="AG216" s="18"/>
      <c r="AH216" s="18"/>
      <c r="AI216" s="18"/>
      <c r="AJ216" s="18"/>
      <c r="AK216" s="18"/>
      <c r="AL216" s="18"/>
      <c r="AM216" s="18"/>
      <c r="AN216" s="18"/>
    </row>
    <row r="217" spans="2:40"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93"/>
      <c r="Z217" s="93"/>
      <c r="AA217" s="18"/>
      <c r="AB217" s="18"/>
      <c r="AC217" s="18"/>
      <c r="AD217" s="18"/>
      <c r="AE217" s="18"/>
      <c r="AF217" s="49"/>
      <c r="AG217" s="18"/>
      <c r="AH217" s="18"/>
      <c r="AI217" s="18"/>
      <c r="AJ217" s="18"/>
      <c r="AK217" s="18"/>
      <c r="AL217" s="18"/>
      <c r="AM217" s="18"/>
      <c r="AN217" s="18"/>
    </row>
    <row r="218" spans="2:40"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93"/>
      <c r="Z218" s="93"/>
      <c r="AA218" s="18"/>
      <c r="AB218" s="18"/>
      <c r="AC218" s="18"/>
      <c r="AD218" s="18"/>
      <c r="AE218" s="18"/>
      <c r="AF218" s="49"/>
      <c r="AG218" s="18"/>
      <c r="AH218" s="18"/>
      <c r="AI218" s="18"/>
      <c r="AJ218" s="18"/>
      <c r="AK218" s="18"/>
      <c r="AL218" s="18"/>
      <c r="AM218" s="18"/>
      <c r="AN218" s="18"/>
    </row>
    <row r="219" spans="2:40"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93"/>
      <c r="Z219" s="93"/>
      <c r="AA219" s="18"/>
      <c r="AB219" s="18"/>
      <c r="AC219" s="18"/>
      <c r="AD219" s="18"/>
      <c r="AE219" s="18"/>
      <c r="AF219" s="49"/>
      <c r="AG219" s="18"/>
      <c r="AH219" s="18"/>
      <c r="AI219" s="18"/>
      <c r="AJ219" s="18"/>
      <c r="AK219" s="18"/>
      <c r="AL219" s="18"/>
      <c r="AM219" s="18"/>
      <c r="AN219" s="18"/>
    </row>
    <row r="220" spans="2:40"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93"/>
      <c r="Z220" s="93"/>
      <c r="AA220" s="18"/>
      <c r="AB220" s="18"/>
      <c r="AC220" s="18"/>
      <c r="AD220" s="18"/>
      <c r="AE220" s="18"/>
      <c r="AF220" s="49"/>
      <c r="AG220" s="18"/>
      <c r="AH220" s="18"/>
      <c r="AI220" s="18"/>
      <c r="AJ220" s="18"/>
      <c r="AK220" s="18"/>
      <c r="AL220" s="18"/>
      <c r="AM220" s="18"/>
      <c r="AN220" s="18"/>
    </row>
    <row r="221" spans="2:40"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93"/>
      <c r="Z221" s="93"/>
      <c r="AA221" s="18"/>
      <c r="AB221" s="18"/>
      <c r="AC221" s="18"/>
      <c r="AD221" s="18"/>
      <c r="AE221" s="18"/>
      <c r="AF221" s="49"/>
      <c r="AG221" s="18"/>
      <c r="AH221" s="18"/>
      <c r="AI221" s="18"/>
      <c r="AJ221" s="18"/>
      <c r="AK221" s="18"/>
      <c r="AL221" s="18"/>
      <c r="AM221" s="18"/>
      <c r="AN221" s="18"/>
    </row>
    <row r="222" spans="2:40"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93"/>
      <c r="Z222" s="93"/>
      <c r="AA222" s="18"/>
      <c r="AB222" s="18"/>
      <c r="AC222" s="18"/>
      <c r="AD222" s="18"/>
      <c r="AE222" s="18"/>
      <c r="AF222" s="49"/>
      <c r="AG222" s="18"/>
      <c r="AH222" s="18"/>
      <c r="AI222" s="18"/>
      <c r="AJ222" s="18"/>
      <c r="AK222" s="18"/>
      <c r="AL222" s="18"/>
      <c r="AM222" s="18"/>
      <c r="AN222" s="18"/>
    </row>
    <row r="223" spans="2:40"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93"/>
      <c r="Z223" s="93"/>
      <c r="AA223" s="18"/>
      <c r="AB223" s="18"/>
      <c r="AC223" s="18"/>
      <c r="AD223" s="18"/>
      <c r="AE223" s="18"/>
      <c r="AF223" s="49"/>
      <c r="AG223" s="18"/>
      <c r="AH223" s="18"/>
      <c r="AI223" s="18"/>
      <c r="AJ223" s="18"/>
      <c r="AK223" s="18"/>
      <c r="AL223" s="18"/>
      <c r="AM223" s="18"/>
      <c r="AN223" s="18"/>
    </row>
    <row r="224" spans="2:40"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93"/>
      <c r="Z224" s="93"/>
      <c r="AA224" s="18"/>
      <c r="AB224" s="18"/>
      <c r="AC224" s="18"/>
      <c r="AD224" s="18"/>
      <c r="AE224" s="18"/>
      <c r="AF224" s="49"/>
      <c r="AG224" s="18"/>
      <c r="AH224" s="18"/>
      <c r="AI224" s="18"/>
      <c r="AJ224" s="18"/>
      <c r="AK224" s="18"/>
      <c r="AL224" s="18"/>
      <c r="AM224" s="18"/>
      <c r="AN224" s="18"/>
    </row>
    <row r="225" spans="2:40"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93"/>
      <c r="Z225" s="93"/>
      <c r="AA225" s="18"/>
      <c r="AB225" s="18"/>
      <c r="AC225" s="18"/>
      <c r="AD225" s="18"/>
      <c r="AE225" s="18"/>
      <c r="AF225" s="49"/>
      <c r="AG225" s="18"/>
      <c r="AH225" s="18"/>
      <c r="AI225" s="18"/>
      <c r="AJ225" s="18"/>
      <c r="AK225" s="18"/>
      <c r="AL225" s="18"/>
      <c r="AM225" s="18"/>
      <c r="AN225" s="18"/>
    </row>
    <row r="226" spans="2:40"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93"/>
      <c r="Z226" s="93"/>
      <c r="AA226" s="18"/>
      <c r="AB226" s="18"/>
      <c r="AC226" s="18"/>
      <c r="AD226" s="18"/>
      <c r="AE226" s="18"/>
      <c r="AF226" s="49"/>
      <c r="AG226" s="18"/>
      <c r="AH226" s="18"/>
      <c r="AI226" s="18"/>
      <c r="AJ226" s="18"/>
      <c r="AK226" s="18"/>
      <c r="AL226" s="18"/>
      <c r="AM226" s="18"/>
      <c r="AN226" s="18"/>
    </row>
    <row r="227" spans="2:40"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93"/>
      <c r="Z227" s="93"/>
      <c r="AA227" s="18"/>
      <c r="AB227" s="18"/>
      <c r="AC227" s="18"/>
      <c r="AD227" s="18"/>
      <c r="AE227" s="18"/>
      <c r="AF227" s="49"/>
      <c r="AG227" s="18"/>
      <c r="AH227" s="18"/>
      <c r="AI227" s="18"/>
      <c r="AJ227" s="18"/>
      <c r="AK227" s="18"/>
      <c r="AL227" s="18"/>
      <c r="AM227" s="18"/>
      <c r="AN227" s="18"/>
    </row>
    <row r="228" spans="2:40"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93"/>
      <c r="Z228" s="93"/>
      <c r="AA228" s="18"/>
      <c r="AB228" s="18"/>
      <c r="AC228" s="18"/>
      <c r="AD228" s="18"/>
      <c r="AE228" s="18"/>
      <c r="AF228" s="49"/>
      <c r="AG228" s="18"/>
      <c r="AH228" s="18"/>
      <c r="AI228" s="18"/>
      <c r="AJ228" s="18"/>
      <c r="AK228" s="18"/>
      <c r="AL228" s="18"/>
      <c r="AM228" s="18"/>
      <c r="AN228" s="18"/>
    </row>
    <row r="229" spans="2:40"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93"/>
      <c r="Z229" s="93"/>
      <c r="AA229" s="18"/>
      <c r="AB229" s="18"/>
      <c r="AC229" s="18"/>
      <c r="AD229" s="18"/>
      <c r="AE229" s="18"/>
      <c r="AF229" s="49"/>
      <c r="AG229" s="18"/>
      <c r="AH229" s="18"/>
      <c r="AI229" s="18"/>
      <c r="AJ229" s="18"/>
      <c r="AK229" s="18"/>
      <c r="AL229" s="18"/>
      <c r="AM229" s="18"/>
      <c r="AN229" s="18"/>
    </row>
    <row r="230" spans="2:40"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93"/>
      <c r="Z230" s="93"/>
      <c r="AA230" s="18"/>
      <c r="AB230" s="18"/>
      <c r="AC230" s="18"/>
      <c r="AD230" s="18"/>
      <c r="AE230" s="18"/>
      <c r="AF230" s="49"/>
      <c r="AG230" s="18"/>
      <c r="AH230" s="18"/>
      <c r="AI230" s="18"/>
      <c r="AJ230" s="18"/>
      <c r="AK230" s="18"/>
      <c r="AL230" s="18"/>
      <c r="AM230" s="18"/>
      <c r="AN230" s="18"/>
    </row>
    <row r="231" spans="2:40"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93"/>
      <c r="Z231" s="93"/>
      <c r="AA231" s="18"/>
      <c r="AB231" s="18"/>
      <c r="AC231" s="18"/>
      <c r="AD231" s="18"/>
      <c r="AE231" s="18"/>
      <c r="AF231" s="49"/>
      <c r="AG231" s="18"/>
      <c r="AH231" s="18"/>
      <c r="AI231" s="18"/>
      <c r="AJ231" s="18"/>
      <c r="AK231" s="18"/>
      <c r="AL231" s="18"/>
      <c r="AM231" s="18"/>
      <c r="AN231" s="18"/>
    </row>
    <row r="232" spans="2:40"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93"/>
      <c r="Z232" s="93"/>
      <c r="AA232" s="18"/>
      <c r="AB232" s="18"/>
      <c r="AC232" s="18"/>
      <c r="AD232" s="18"/>
      <c r="AE232" s="18"/>
      <c r="AF232" s="49"/>
      <c r="AG232" s="18"/>
      <c r="AH232" s="18"/>
      <c r="AI232" s="18"/>
      <c r="AJ232" s="18"/>
      <c r="AK232" s="18"/>
      <c r="AL232" s="18"/>
      <c r="AM232" s="18"/>
      <c r="AN232" s="18"/>
    </row>
    <row r="233" spans="2:40"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93"/>
      <c r="Z233" s="93"/>
      <c r="AA233" s="18"/>
      <c r="AB233" s="18"/>
      <c r="AC233" s="18"/>
      <c r="AD233" s="18"/>
      <c r="AE233" s="18"/>
      <c r="AF233" s="49"/>
      <c r="AG233" s="18"/>
      <c r="AH233" s="18"/>
      <c r="AI233" s="18"/>
      <c r="AJ233" s="18"/>
      <c r="AK233" s="18"/>
      <c r="AL233" s="18"/>
      <c r="AM233" s="18"/>
      <c r="AN233" s="18"/>
    </row>
    <row r="234" spans="2:40"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93"/>
      <c r="Z234" s="93"/>
      <c r="AA234" s="18"/>
      <c r="AB234" s="18"/>
      <c r="AC234" s="18"/>
      <c r="AD234" s="18"/>
      <c r="AE234" s="18"/>
      <c r="AF234" s="49"/>
      <c r="AG234" s="18"/>
      <c r="AH234" s="18"/>
      <c r="AI234" s="18"/>
      <c r="AJ234" s="18"/>
      <c r="AK234" s="18"/>
      <c r="AL234" s="18"/>
      <c r="AM234" s="18"/>
      <c r="AN234" s="18"/>
    </row>
    <row r="235" spans="2:40"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93"/>
      <c r="Z235" s="93"/>
      <c r="AA235" s="18"/>
      <c r="AB235" s="18"/>
      <c r="AC235" s="18"/>
      <c r="AD235" s="18"/>
      <c r="AE235" s="18"/>
      <c r="AF235" s="49"/>
      <c r="AG235" s="18"/>
      <c r="AH235" s="18"/>
      <c r="AI235" s="18"/>
      <c r="AJ235" s="18"/>
      <c r="AK235" s="18"/>
      <c r="AL235" s="18"/>
      <c r="AM235" s="18"/>
      <c r="AN235" s="18"/>
    </row>
    <row r="236" spans="2:40"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93"/>
      <c r="Z236" s="93"/>
      <c r="AA236" s="18"/>
      <c r="AB236" s="18"/>
      <c r="AC236" s="18"/>
      <c r="AD236" s="18"/>
      <c r="AE236" s="18"/>
      <c r="AF236" s="49"/>
      <c r="AG236" s="18"/>
      <c r="AH236" s="18"/>
      <c r="AI236" s="18"/>
      <c r="AJ236" s="18"/>
      <c r="AK236" s="18"/>
      <c r="AL236" s="18"/>
      <c r="AM236" s="18"/>
      <c r="AN236" s="18"/>
    </row>
    <row r="237" spans="2:40"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93"/>
      <c r="Z237" s="93"/>
      <c r="AA237" s="18"/>
      <c r="AB237" s="18"/>
      <c r="AC237" s="18"/>
      <c r="AD237" s="18"/>
      <c r="AE237" s="18"/>
      <c r="AF237" s="49"/>
      <c r="AG237" s="18"/>
      <c r="AH237" s="18"/>
      <c r="AI237" s="18"/>
      <c r="AJ237" s="18"/>
      <c r="AK237" s="18"/>
      <c r="AL237" s="18"/>
      <c r="AM237" s="18"/>
      <c r="AN237" s="18"/>
    </row>
    <row r="238" spans="2:40"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93"/>
      <c r="Z238" s="93"/>
      <c r="AA238" s="18"/>
      <c r="AB238" s="18"/>
      <c r="AC238" s="18"/>
      <c r="AD238" s="18"/>
      <c r="AE238" s="18"/>
      <c r="AF238" s="49"/>
      <c r="AG238" s="18"/>
      <c r="AH238" s="18"/>
      <c r="AI238" s="18"/>
      <c r="AJ238" s="18"/>
      <c r="AK238" s="18"/>
      <c r="AL238" s="18"/>
      <c r="AM238" s="18"/>
      <c r="AN238" s="18"/>
    </row>
    <row r="239" spans="2:40"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93"/>
      <c r="Z239" s="93"/>
      <c r="AA239" s="18"/>
      <c r="AB239" s="18"/>
      <c r="AC239" s="18"/>
      <c r="AD239" s="18"/>
      <c r="AE239" s="18"/>
      <c r="AF239" s="49"/>
      <c r="AG239" s="18"/>
      <c r="AH239" s="18"/>
      <c r="AI239" s="18"/>
      <c r="AJ239" s="18"/>
      <c r="AK239" s="18"/>
      <c r="AL239" s="18"/>
      <c r="AM239" s="18"/>
      <c r="AN239" s="18"/>
    </row>
    <row r="240" spans="2:40"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93"/>
      <c r="Z240" s="93"/>
      <c r="AA240" s="18"/>
      <c r="AB240" s="18"/>
      <c r="AC240" s="18"/>
      <c r="AD240" s="18"/>
      <c r="AE240" s="18"/>
      <c r="AF240" s="49"/>
      <c r="AG240" s="18"/>
      <c r="AH240" s="18"/>
      <c r="AI240" s="18"/>
      <c r="AJ240" s="18"/>
      <c r="AK240" s="18"/>
      <c r="AL240" s="18"/>
      <c r="AM240" s="18"/>
      <c r="AN240" s="18"/>
    </row>
    <row r="241" spans="2:40"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93"/>
      <c r="Z241" s="93"/>
      <c r="AA241" s="18"/>
      <c r="AB241" s="18"/>
      <c r="AC241" s="18"/>
      <c r="AD241" s="18"/>
      <c r="AE241" s="18"/>
      <c r="AF241" s="49"/>
      <c r="AG241" s="18"/>
      <c r="AH241" s="18"/>
      <c r="AI241" s="18"/>
      <c r="AJ241" s="18"/>
      <c r="AK241" s="18"/>
      <c r="AL241" s="18"/>
      <c r="AM241" s="18"/>
      <c r="AN241" s="18"/>
    </row>
    <row r="242" spans="2:40"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93"/>
      <c r="Z242" s="93"/>
      <c r="AA242" s="18"/>
      <c r="AB242" s="18"/>
      <c r="AC242" s="18"/>
      <c r="AD242" s="18"/>
      <c r="AE242" s="18"/>
      <c r="AF242" s="49"/>
      <c r="AG242" s="18"/>
      <c r="AH242" s="18"/>
      <c r="AI242" s="18"/>
      <c r="AJ242" s="18"/>
      <c r="AK242" s="18"/>
      <c r="AL242" s="18"/>
      <c r="AM242" s="18"/>
      <c r="AN242" s="18"/>
    </row>
    <row r="243" spans="2:40"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93"/>
      <c r="Z243" s="93"/>
      <c r="AA243" s="18"/>
      <c r="AB243" s="18"/>
      <c r="AC243" s="18"/>
      <c r="AD243" s="18"/>
      <c r="AE243" s="18"/>
      <c r="AF243" s="49"/>
      <c r="AG243" s="18"/>
      <c r="AH243" s="18"/>
      <c r="AI243" s="18"/>
      <c r="AJ243" s="18"/>
      <c r="AK243" s="18"/>
      <c r="AL243" s="18"/>
      <c r="AM243" s="18"/>
      <c r="AN243" s="18"/>
    </row>
    <row r="244" spans="2:40"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93"/>
      <c r="Z244" s="93"/>
      <c r="AA244" s="18"/>
      <c r="AB244" s="18"/>
      <c r="AC244" s="18"/>
      <c r="AD244" s="18"/>
      <c r="AE244" s="18"/>
      <c r="AF244" s="49"/>
      <c r="AG244" s="18"/>
      <c r="AH244" s="18"/>
      <c r="AI244" s="18"/>
      <c r="AJ244" s="18"/>
      <c r="AK244" s="18"/>
      <c r="AL244" s="18"/>
      <c r="AM244" s="18"/>
      <c r="AN244" s="18"/>
    </row>
    <row r="245" spans="2:40"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93"/>
      <c r="Z245" s="93"/>
      <c r="AA245" s="18"/>
      <c r="AB245" s="18"/>
      <c r="AC245" s="18"/>
      <c r="AD245" s="18"/>
      <c r="AE245" s="18"/>
      <c r="AF245" s="49"/>
      <c r="AG245" s="18"/>
      <c r="AH245" s="18"/>
      <c r="AI245" s="18"/>
      <c r="AJ245" s="18"/>
      <c r="AK245" s="18"/>
      <c r="AL245" s="18"/>
      <c r="AM245" s="18"/>
      <c r="AN245" s="18"/>
    </row>
    <row r="246" spans="2:40"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93"/>
      <c r="Z246" s="93"/>
      <c r="AA246" s="18"/>
      <c r="AB246" s="18"/>
      <c r="AC246" s="18"/>
      <c r="AD246" s="18"/>
      <c r="AE246" s="18"/>
      <c r="AF246" s="49"/>
      <c r="AG246" s="18"/>
      <c r="AH246" s="18"/>
      <c r="AI246" s="18"/>
      <c r="AJ246" s="18"/>
      <c r="AK246" s="18"/>
      <c r="AL246" s="18"/>
      <c r="AM246" s="18"/>
      <c r="AN246" s="18"/>
    </row>
    <row r="247" spans="2:40"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93"/>
      <c r="Z247" s="93"/>
      <c r="AA247" s="18"/>
      <c r="AB247" s="18"/>
      <c r="AC247" s="18"/>
      <c r="AD247" s="18"/>
      <c r="AE247" s="18"/>
      <c r="AF247" s="49"/>
      <c r="AG247" s="18"/>
      <c r="AH247" s="18"/>
      <c r="AI247" s="18"/>
      <c r="AJ247" s="18"/>
      <c r="AK247" s="18"/>
      <c r="AL247" s="18"/>
      <c r="AM247" s="18"/>
      <c r="AN247" s="18"/>
    </row>
    <row r="248" spans="2:40"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93"/>
      <c r="Z248" s="93"/>
      <c r="AA248" s="18"/>
      <c r="AB248" s="18"/>
      <c r="AC248" s="18"/>
      <c r="AD248" s="18"/>
      <c r="AE248" s="18"/>
      <c r="AF248" s="49"/>
      <c r="AG248" s="18"/>
      <c r="AH248" s="18"/>
      <c r="AI248" s="18"/>
      <c r="AJ248" s="18"/>
      <c r="AK248" s="18"/>
      <c r="AL248" s="18"/>
      <c r="AM248" s="18"/>
      <c r="AN248" s="18"/>
    </row>
    <row r="249" spans="2:40"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93"/>
      <c r="Z249" s="93"/>
      <c r="AA249" s="18"/>
      <c r="AB249" s="18"/>
      <c r="AC249" s="18"/>
      <c r="AD249" s="18"/>
      <c r="AE249" s="18"/>
      <c r="AF249" s="49"/>
      <c r="AG249" s="18"/>
      <c r="AH249" s="18"/>
      <c r="AI249" s="18"/>
      <c r="AJ249" s="18"/>
      <c r="AK249" s="18"/>
      <c r="AL249" s="18"/>
      <c r="AM249" s="18"/>
      <c r="AN249" s="18"/>
    </row>
    <row r="250" spans="2:40"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93"/>
      <c r="Z250" s="93"/>
      <c r="AA250" s="18"/>
      <c r="AB250" s="18"/>
      <c r="AC250" s="18"/>
      <c r="AD250" s="18"/>
      <c r="AE250" s="18"/>
      <c r="AF250" s="49"/>
      <c r="AG250" s="18"/>
      <c r="AH250" s="18"/>
      <c r="AI250" s="18"/>
      <c r="AJ250" s="18"/>
      <c r="AK250" s="18"/>
      <c r="AL250" s="18"/>
      <c r="AM250" s="18"/>
      <c r="AN250" s="18"/>
    </row>
    <row r="251" spans="2:40"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93"/>
      <c r="Z251" s="93"/>
      <c r="AA251" s="18"/>
      <c r="AB251" s="18"/>
      <c r="AC251" s="18"/>
      <c r="AD251" s="18"/>
      <c r="AE251" s="18"/>
      <c r="AF251" s="49"/>
      <c r="AG251" s="18"/>
      <c r="AH251" s="18"/>
      <c r="AI251" s="18"/>
      <c r="AJ251" s="18"/>
      <c r="AK251" s="18"/>
      <c r="AL251" s="18"/>
      <c r="AM251" s="18"/>
      <c r="AN251" s="18"/>
    </row>
  </sheetData>
  <phoneticPr fontId="24" type="noConversion"/>
  <dataValidations count="3">
    <dataValidation type="list" allowBlank="1" showInputMessage="1" showErrorMessage="1" sqref="AH2:AI251" xr:uid="{6924AB11-4612-4CE3-B3D5-E9ED02EA769E}">
      <formula1>"Electric, Gas, None"</formula1>
    </dataValidation>
    <dataValidation type="list" allowBlank="1" showInputMessage="1" showErrorMessage="1" sqref="AJ2:AL251" xr:uid="{38B4A3CB-FC65-4F13-B497-920263D9769B}">
      <formula1>"Yes, None"</formula1>
    </dataValidation>
    <dataValidation type="list" allowBlank="1" showInputMessage="1" showErrorMessage="1" sqref="P2:Q25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186115D-804D-42C6-AA70-0073399E5BF0}">
          <x14:formula1>
            <xm:f>HVAC_Type!$A$4:$A$8</xm:f>
          </x14:formula1>
          <xm:sqref>W2:X251</xm:sqref>
        </x14:dataValidation>
        <x14:dataValidation type="list" allowBlank="1" showInputMessage="1" showErrorMessage="1" xr:uid="{4A2F2D09-AF14-4AE9-BFD7-67E466800225}">
          <x14:formula1>
            <xm:f>Timesteps_Per_Hr!$A$1:$A$12</xm:f>
          </x14:formula1>
          <xm:sqref>B2:B251</xm:sqref>
        </x14:dataValidation>
        <x14:dataValidation type="list" allowBlank="1" showInputMessage="1" showErrorMessage="1" xr:uid="{589E65A2-A9E4-4D3B-A397-8D6C2207486B}">
          <x14:formula1>
            <xm:f>Ceiling_And_Roof_Con!$A$3:$A$7</xm:f>
          </x14:formula1>
          <xm:sqref>I2:I251</xm:sqref>
        </x14:dataValidation>
        <x14:dataValidation type="list" allowBlank="1" showInputMessage="1" showErrorMessage="1" xr:uid="{30F9DCDC-E5DC-4BA5-B0D6-FD916D33C6A9}">
          <x14:formula1>
            <xm:f>Schedules_8760!$H$1:$P$1</xm:f>
          </x14:formula1>
          <xm:sqref>AD2:AD251 W2:X251</xm:sqref>
        </x14:dataValidation>
        <x14:dataValidation type="list" allowBlank="1" showInputMessage="1" showErrorMessage="1" xr:uid="{2F3CE4CF-DB61-42EF-AB1A-042E89E940F2}">
          <x14:formula1>
            <xm:f>Water_Heater_Type!$A$3:$A$5</xm:f>
          </x14:formula1>
          <xm:sqref>AC2:AC251</xm:sqref>
        </x14:dataValidation>
        <x14:dataValidation type="list" allowBlank="1" showInputMessage="1" showErrorMessage="1" xr:uid="{4AEC093B-4C2C-485A-9ECB-9714328B0EB0}">
          <x14:formula1>
            <xm:f>Above_Ground_Wall_Con!$A$3:$A$19</xm:f>
          </x14:formula1>
          <xm:sqref>H2:H251</xm:sqref>
        </x14:dataValidation>
        <x14:dataValidation type="list" allowBlank="1" showInputMessage="1" showErrorMessage="1" xr:uid="{03456BA9-DD40-4237-B165-15305215BE46}">
          <x14:formula1>
            <xm:f>Foundation_And_Floor_Con!$A$3:$A$27</xm:f>
          </x14:formula1>
          <xm:sqref>J2:J251</xm:sqref>
        </x14:dataValidation>
        <x14:dataValidation type="list" allowBlank="1" showInputMessage="1" showErrorMessage="1" xr:uid="{1F688F62-251F-4B88-AE53-1E7F3DE4DD69}">
          <x14:formula1>
            <xm:f>WeatherFiles!$A$3:$A$17</xm:f>
          </x14:formula1>
          <xm:sqref>C2:C251</xm:sqref>
        </x14:dataValidation>
        <x14:dataValidation type="list" allowBlank="1" showInputMessage="1" showErrorMessage="1" xr:uid="{4BF15728-9728-4627-8D09-F6B252DF6F35}">
          <x14:formula1>
            <xm:f>Windows!$A$3:$A$26</xm:f>
          </x14:formula1>
          <xm:sqref>M2:M251</xm:sqref>
        </x14:dataValidation>
        <x14:dataValidation type="list" allowBlank="1" showInputMessage="1" showErrorMessage="1" xr:uid="{5B1C937B-6618-491F-8A3D-A8A96CA4F087}">
          <x14:formula1>
            <xm:f>HVAC_Type!$A$3:$A$11</xm:f>
          </x14:formula1>
          <xm:sqref>V38 V2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4</v>
      </c>
      <c r="C2" s="18" t="str">
        <f ca="1">INDEX(WeatherFiles!$A$14:$A$17,MATCH(RANDBETWEEN(1,4),WeatherFiles!$D$14:$D$17,0),1)</f>
        <v>USA_ID_Boise.AP-Gowen.Field.ANGB.726810_TMY3</v>
      </c>
      <c r="D2" s="18">
        <f ca="1">RANDBETWEEN(0,359)</f>
        <v>51</v>
      </c>
      <c r="E2" s="134">
        <f ca="1">RANDBETWEEN(400,3000)</f>
        <v>1405</v>
      </c>
      <c r="F2" s="134">
        <f ca="1">E2*RANDBETWEEN(8,12)</f>
        <v>12645</v>
      </c>
      <c r="G2" s="18">
        <f ca="1">RANDBETWEEN(50,200)/100</f>
        <v>0.84</v>
      </c>
      <c r="H2" s="18" t="str">
        <f ca="1">INDEX(Above_Ground_Wall_Con!$A$4:$A$19,MATCH(RANDBETWEEN(1,8),Above_Ground_Wall_Con!$D$4:$D$19,0),1)</f>
        <v>Wood-Framed - 2x6 - 24 in OC - R-19 Cavity - R-10 Header</v>
      </c>
      <c r="I2" s="18" t="str">
        <f ca="1">INDEX(Ceiling_And_Roof_Con!$A$3:$A$7,MATCH(RANDBETWEEN(1,5),Ceiling_And_Roof_Con!$D$3:$D$7,0),1)</f>
        <v>Attic - R38 Cavity Insulation</v>
      </c>
      <c r="J2" s="18" t="str">
        <f ca="1">INDEX(Foundation_And_Floor_Con!$A$4:$A$27,MATCH(RANDBETWEEN(1,19),Foundation_And_Floor_Con!$AI$4:$AI$27,0),1)</f>
        <v>Slab - R5 Under Full Slab with R5 Thermal Break</v>
      </c>
      <c r="K2" s="18">
        <f ca="1">RANDBETWEEN(5,15)/10*VLOOKUP(J2,Foundation_And_Floor_Con!$A$4:$AH$27,12,FALSE)</f>
        <v>0</v>
      </c>
      <c r="L2" s="18">
        <f ca="1">RANDBETWEEN(5,15)/10*VLOOKUP(J2,Foundation_And_Floor_Con!$A$4:$AH$27,14,FALSE)</f>
        <v>0</v>
      </c>
      <c r="M2" s="18" t="str">
        <f ca="1">INDEX(Windows!$A$4:$A$26,MATCH(RANDBETWEEN(1,20),Windows!$E$4:$E$26,0),1)</f>
        <v>Double, low-e, high SHGC, argon, metal, TB</v>
      </c>
      <c r="N2" s="18">
        <f ca="1">INDEX(Windows!$C$4:$C$26,MATCH(Rand_Model_Inputs!$M2,Windows!$A$4:$A$26,0),1)</f>
        <v>0.42</v>
      </c>
      <c r="O2" s="18">
        <f ca="1">INDEX(Windows!$D$4:$D$26,MATCH(Rand_Model_Inputs!$M2,Windows!$A$4:$A$26,0),1)</f>
        <v>0.55000000000000004</v>
      </c>
      <c r="P2" s="18" t="s">
        <v>278</v>
      </c>
      <c r="Q2" s="18" t="s">
        <v>278</v>
      </c>
      <c r="R2" s="132">
        <f ca="1">RANDBETWEEN(1,99)/100</f>
        <v>0.21</v>
      </c>
      <c r="S2" s="132">
        <f t="shared" ref="S2:U2" ca="1" si="0">RANDBETWEEN(1,99)/100</f>
        <v>0.24</v>
      </c>
      <c r="T2" s="132">
        <f t="shared" ca="1" si="0"/>
        <v>0.69</v>
      </c>
      <c r="U2" s="132">
        <f t="shared" ca="1" si="0"/>
        <v>0.04</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4"/>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34"/>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34"/>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34"/>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34"/>
      <c r="F7" s="134"/>
      <c r="G7" s="18"/>
      <c r="H7" s="18"/>
      <c r="I7" s="18"/>
      <c r="J7" s="18"/>
      <c r="K7" s="18"/>
      <c r="L7" s="18"/>
      <c r="M7" s="18"/>
      <c r="N7" s="18"/>
      <c r="O7" s="18"/>
      <c r="P7" s="18"/>
      <c r="Q7" s="18"/>
      <c r="R7" s="132"/>
      <c r="S7" s="132"/>
      <c r="T7" s="132"/>
      <c r="U7" s="132"/>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34"/>
      <c r="F8" s="134"/>
      <c r="G8" s="18"/>
      <c r="H8" s="18"/>
      <c r="I8" s="18"/>
      <c r="J8" s="18"/>
      <c r="K8" s="18"/>
      <c r="L8" s="18"/>
      <c r="M8" s="18"/>
      <c r="N8" s="18"/>
      <c r="O8" s="18"/>
      <c r="P8" s="18"/>
      <c r="Q8" s="18"/>
      <c r="R8" s="132"/>
      <c r="S8" s="132"/>
      <c r="T8" s="132"/>
      <c r="U8" s="132"/>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34"/>
      <c r="F9" s="134"/>
      <c r="G9" s="18"/>
      <c r="H9" s="18"/>
      <c r="I9" s="18"/>
      <c r="J9" s="18"/>
      <c r="K9" s="18"/>
      <c r="L9" s="18"/>
      <c r="M9" s="18"/>
      <c r="N9" s="18"/>
      <c r="O9" s="18"/>
      <c r="P9" s="18"/>
      <c r="Q9" s="18"/>
      <c r="R9" s="132"/>
      <c r="S9" s="132"/>
      <c r="T9" s="132"/>
      <c r="U9" s="132"/>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93"/>
      <c r="Z41" s="93"/>
      <c r="AA41" s="18"/>
      <c r="AB41" s="18"/>
      <c r="AC41" s="18"/>
      <c r="AD41" s="18"/>
      <c r="AE41" s="18"/>
      <c r="AF41" s="49"/>
      <c r="AG41" s="18"/>
      <c r="AH41" s="18"/>
      <c r="AI41" s="18"/>
      <c r="AJ41" s="18"/>
      <c r="AK41" s="18"/>
      <c r="AL41" s="18"/>
      <c r="AM41" s="18"/>
      <c r="AN41" s="18"/>
    </row>
    <row r="42" spans="2:40"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93"/>
      <c r="Z42" s="93"/>
      <c r="AA42" s="18"/>
      <c r="AB42" s="18"/>
      <c r="AC42" s="18"/>
      <c r="AD42" s="18"/>
      <c r="AE42" s="18"/>
      <c r="AF42" s="49"/>
      <c r="AG42" s="18"/>
      <c r="AH42" s="18"/>
      <c r="AI42" s="18"/>
      <c r="AJ42" s="18"/>
      <c r="AK42" s="18"/>
      <c r="AL42" s="18"/>
      <c r="AM42" s="18"/>
      <c r="AN42" s="18"/>
    </row>
    <row r="43" spans="2:40"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93"/>
      <c r="Z43" s="93"/>
      <c r="AA43" s="18"/>
      <c r="AB43" s="18"/>
      <c r="AC43" s="18"/>
      <c r="AD43" s="18"/>
      <c r="AE43" s="18"/>
      <c r="AF43" s="49"/>
      <c r="AG43" s="18"/>
      <c r="AH43" s="18"/>
      <c r="AI43" s="18"/>
      <c r="AJ43" s="18"/>
      <c r="AK43" s="18"/>
      <c r="AL43" s="18"/>
      <c r="AM43" s="18"/>
      <c r="AN43" s="18"/>
    </row>
    <row r="44" spans="2:40"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93"/>
      <c r="Z44" s="93"/>
      <c r="AA44" s="18"/>
      <c r="AB44" s="18"/>
      <c r="AC44" s="18"/>
      <c r="AD44" s="18"/>
      <c r="AE44" s="18"/>
      <c r="AF44" s="49"/>
      <c r="AG44" s="18"/>
      <c r="AH44" s="18"/>
      <c r="AI44" s="18"/>
      <c r="AJ44" s="18"/>
      <c r="AK44" s="18"/>
      <c r="AL44" s="18"/>
      <c r="AM44" s="18"/>
      <c r="AN44" s="18"/>
    </row>
    <row r="45" spans="2:40"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93"/>
      <c r="Z45" s="93"/>
      <c r="AA45" s="18"/>
      <c r="AB45" s="18"/>
      <c r="AC45" s="18"/>
      <c r="AD45" s="18"/>
      <c r="AE45" s="18"/>
      <c r="AF45" s="49"/>
      <c r="AG45" s="18"/>
      <c r="AH45" s="18"/>
      <c r="AI45" s="18"/>
      <c r="AJ45" s="18"/>
      <c r="AK45" s="18"/>
      <c r="AL45" s="18"/>
      <c r="AM45" s="18"/>
      <c r="AN45" s="18"/>
    </row>
    <row r="46" spans="2:40"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93"/>
      <c r="Z46" s="93"/>
      <c r="AA46" s="18"/>
      <c r="AB46" s="18"/>
      <c r="AC46" s="18"/>
      <c r="AD46" s="18"/>
      <c r="AE46" s="18"/>
      <c r="AF46" s="49"/>
      <c r="AG46" s="18"/>
      <c r="AH46" s="18"/>
      <c r="AI46" s="18"/>
      <c r="AJ46" s="18"/>
      <c r="AK46" s="18"/>
      <c r="AL46" s="18"/>
      <c r="AM46" s="18"/>
      <c r="AN46" s="18"/>
    </row>
    <row r="47" spans="2:40"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93"/>
      <c r="Z47" s="93"/>
      <c r="AA47" s="18"/>
      <c r="AB47" s="18"/>
      <c r="AC47" s="18"/>
      <c r="AD47" s="18"/>
      <c r="AE47" s="18"/>
      <c r="AF47" s="49"/>
      <c r="AG47" s="18"/>
      <c r="AH47" s="18"/>
      <c r="AI47" s="18"/>
      <c r="AJ47" s="18"/>
      <c r="AK47" s="18"/>
      <c r="AL47" s="18"/>
      <c r="AM47" s="18"/>
      <c r="AN47" s="18"/>
    </row>
    <row r="48" spans="2:40"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93"/>
      <c r="Z48" s="93"/>
      <c r="AA48" s="18"/>
      <c r="AB48" s="18"/>
      <c r="AC48" s="18"/>
      <c r="AD48" s="18"/>
      <c r="AE48" s="18"/>
      <c r="AF48" s="49"/>
      <c r="AG48" s="18"/>
      <c r="AH48" s="18"/>
      <c r="AI48" s="18"/>
      <c r="AJ48" s="18"/>
      <c r="AK48" s="18"/>
      <c r="AL48" s="18"/>
      <c r="AM48" s="18"/>
      <c r="AN48" s="18"/>
    </row>
    <row r="49" spans="2:40"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93"/>
      <c r="Z49" s="93"/>
      <c r="AA49" s="18"/>
      <c r="AB49" s="18"/>
      <c r="AC49" s="18"/>
      <c r="AD49" s="18"/>
      <c r="AE49" s="18"/>
      <c r="AF49" s="49"/>
      <c r="AG49" s="18"/>
      <c r="AH49" s="18"/>
      <c r="AI49" s="18"/>
      <c r="AJ49" s="18"/>
      <c r="AK49" s="18"/>
      <c r="AL49" s="18"/>
      <c r="AM49" s="18"/>
      <c r="AN49" s="18"/>
    </row>
    <row r="50" spans="2:40"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93"/>
      <c r="Z50" s="93"/>
      <c r="AA50" s="18"/>
      <c r="AB50" s="18"/>
      <c r="AC50" s="18"/>
      <c r="AD50" s="18"/>
      <c r="AE50" s="18"/>
      <c r="AF50" s="49"/>
      <c r="AG50" s="18"/>
      <c r="AH50" s="18"/>
      <c r="AI50" s="18"/>
      <c r="AJ50" s="18"/>
      <c r="AK50" s="18"/>
      <c r="AL50" s="18"/>
      <c r="AM50" s="18"/>
      <c r="AN50" s="18"/>
    </row>
    <row r="51" spans="2:40"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93"/>
      <c r="Z51" s="93"/>
      <c r="AA51" s="18"/>
      <c r="AB51" s="18"/>
      <c r="AC51" s="18"/>
      <c r="AD51" s="18"/>
      <c r="AE51" s="18"/>
      <c r="AF51" s="49"/>
      <c r="AG51" s="18"/>
      <c r="AH51" s="18"/>
      <c r="AI51" s="18"/>
      <c r="AJ51" s="18"/>
      <c r="AK51" s="18"/>
      <c r="AL51" s="18"/>
      <c r="AM51" s="18"/>
      <c r="AN51" s="18"/>
    </row>
    <row r="52" spans="2:40"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93"/>
      <c r="Z52" s="93"/>
      <c r="AA52" s="18"/>
      <c r="AB52" s="18"/>
      <c r="AC52" s="18"/>
      <c r="AD52" s="18"/>
      <c r="AE52" s="18"/>
      <c r="AF52" s="49"/>
      <c r="AG52" s="18"/>
      <c r="AH52" s="18"/>
      <c r="AI52" s="18"/>
      <c r="AJ52" s="18"/>
      <c r="AK52" s="18"/>
      <c r="AL52" s="18"/>
      <c r="AM52" s="18"/>
      <c r="AN52" s="18"/>
    </row>
    <row r="53" spans="2:40"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93"/>
      <c r="Z53" s="93"/>
      <c r="AA53" s="18"/>
      <c r="AB53" s="18"/>
      <c r="AC53" s="18"/>
      <c r="AD53" s="18"/>
      <c r="AE53" s="18"/>
      <c r="AF53" s="49"/>
      <c r="AG53" s="18"/>
      <c r="AH53" s="18"/>
      <c r="AI53" s="18"/>
      <c r="AJ53" s="18"/>
      <c r="AK53" s="18"/>
      <c r="AL53" s="18"/>
      <c r="AM53" s="18"/>
      <c r="AN53" s="18"/>
    </row>
    <row r="54" spans="2:40"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93"/>
      <c r="Z54" s="93"/>
      <c r="AA54" s="18"/>
      <c r="AB54" s="18"/>
      <c r="AC54" s="18"/>
      <c r="AD54" s="18"/>
      <c r="AE54" s="18"/>
      <c r="AF54" s="49"/>
      <c r="AG54" s="18"/>
      <c r="AH54" s="18"/>
      <c r="AI54" s="18"/>
      <c r="AJ54" s="18"/>
      <c r="AK54" s="18"/>
      <c r="AL54" s="18"/>
      <c r="AM54" s="18"/>
      <c r="AN54" s="18"/>
    </row>
    <row r="55" spans="2:40"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93"/>
      <c r="Z55" s="93"/>
      <c r="AA55" s="18"/>
      <c r="AB55" s="18"/>
      <c r="AC55" s="18"/>
      <c r="AD55" s="18"/>
      <c r="AE55" s="18"/>
      <c r="AF55" s="49"/>
      <c r="AG55" s="18"/>
      <c r="AH55" s="18"/>
      <c r="AI55" s="18"/>
      <c r="AJ55" s="18"/>
      <c r="AK55" s="18"/>
      <c r="AL55" s="18"/>
      <c r="AM55" s="18"/>
      <c r="AN55" s="18"/>
    </row>
    <row r="56" spans="2:40"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93"/>
      <c r="Z56" s="93"/>
      <c r="AA56" s="18"/>
      <c r="AB56" s="18"/>
      <c r="AC56" s="18"/>
      <c r="AD56" s="18"/>
      <c r="AE56" s="18"/>
      <c r="AF56" s="49"/>
      <c r="AG56" s="18"/>
      <c r="AH56" s="18"/>
      <c r="AI56" s="18"/>
      <c r="AJ56" s="18"/>
      <c r="AK56" s="18"/>
      <c r="AL56" s="18"/>
      <c r="AM56" s="18"/>
      <c r="AN56" s="18"/>
    </row>
    <row r="57" spans="2:40"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93"/>
      <c r="Z57" s="93"/>
      <c r="AA57" s="18"/>
      <c r="AB57" s="18"/>
      <c r="AC57" s="18"/>
      <c r="AD57" s="18"/>
      <c r="AE57" s="18"/>
      <c r="AF57" s="49"/>
      <c r="AG57" s="18"/>
      <c r="AH57" s="18"/>
      <c r="AI57" s="18"/>
      <c r="AJ57" s="18"/>
      <c r="AK57" s="18"/>
      <c r="AL57" s="18"/>
      <c r="AM57" s="18"/>
      <c r="AN57" s="18"/>
    </row>
    <row r="58" spans="2:40"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93"/>
      <c r="Z58" s="93"/>
      <c r="AA58" s="18"/>
      <c r="AB58" s="18"/>
      <c r="AC58" s="18"/>
      <c r="AD58" s="18"/>
      <c r="AE58" s="18"/>
      <c r="AF58" s="49"/>
      <c r="AG58" s="18"/>
      <c r="AH58" s="18"/>
      <c r="AI58" s="18"/>
      <c r="AJ58" s="18"/>
      <c r="AK58" s="18"/>
      <c r="AL58" s="18"/>
      <c r="AM58" s="18"/>
      <c r="AN58" s="18"/>
    </row>
    <row r="59" spans="2:40"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93"/>
      <c r="Z59" s="93"/>
      <c r="AA59" s="18"/>
      <c r="AB59" s="18"/>
      <c r="AC59" s="18"/>
      <c r="AD59" s="18"/>
      <c r="AE59" s="18"/>
      <c r="AF59" s="49"/>
      <c r="AG59" s="18"/>
      <c r="AH59" s="18"/>
      <c r="AI59" s="18"/>
      <c r="AJ59" s="18"/>
      <c r="AK59" s="18"/>
      <c r="AL59" s="18"/>
      <c r="AM59" s="18"/>
      <c r="AN59" s="18"/>
    </row>
    <row r="60" spans="2:40"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93"/>
      <c r="Z60" s="93"/>
      <c r="AA60" s="18"/>
      <c r="AB60" s="18"/>
      <c r="AC60" s="18"/>
      <c r="AD60" s="18"/>
      <c r="AE60" s="18"/>
      <c r="AF60" s="49"/>
      <c r="AG60" s="18"/>
      <c r="AH60" s="18"/>
      <c r="AI60" s="18"/>
      <c r="AJ60" s="18"/>
      <c r="AK60" s="18"/>
      <c r="AL60" s="18"/>
      <c r="AM60" s="18"/>
      <c r="AN60" s="18"/>
    </row>
    <row r="61" spans="2:40"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93"/>
      <c r="Z61" s="93"/>
      <c r="AA61" s="18"/>
      <c r="AB61" s="18"/>
      <c r="AC61" s="18"/>
      <c r="AD61" s="18"/>
      <c r="AE61" s="18"/>
      <c r="AF61" s="49"/>
      <c r="AG61" s="18"/>
      <c r="AH61" s="18"/>
      <c r="AI61" s="18"/>
      <c r="AJ61" s="18"/>
      <c r="AK61" s="18"/>
      <c r="AL61" s="18"/>
      <c r="AM61" s="18"/>
      <c r="AN61" s="18"/>
    </row>
    <row r="62" spans="2:40"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93"/>
      <c r="Z62" s="93"/>
      <c r="AA62" s="18"/>
      <c r="AB62" s="18"/>
      <c r="AC62" s="18"/>
      <c r="AD62" s="18"/>
      <c r="AE62" s="18"/>
      <c r="AF62" s="49"/>
      <c r="AG62" s="18"/>
      <c r="AH62" s="18"/>
      <c r="AI62" s="18"/>
      <c r="AJ62" s="18"/>
      <c r="AK62" s="18"/>
      <c r="AL62" s="18"/>
      <c r="AM62" s="18"/>
      <c r="AN62" s="18"/>
    </row>
    <row r="63" spans="2:40"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93"/>
      <c r="Z63" s="93"/>
      <c r="AA63" s="18"/>
      <c r="AB63" s="18"/>
      <c r="AC63" s="18"/>
      <c r="AD63" s="18"/>
      <c r="AE63" s="18"/>
      <c r="AF63" s="49"/>
      <c r="AG63" s="18"/>
      <c r="AH63" s="18"/>
      <c r="AI63" s="18"/>
      <c r="AJ63" s="18"/>
      <c r="AK63" s="18"/>
      <c r="AL63" s="18"/>
      <c r="AM63" s="18"/>
      <c r="AN63" s="18"/>
    </row>
    <row r="64" spans="2:40"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93"/>
      <c r="Z64" s="93"/>
      <c r="AA64" s="18"/>
      <c r="AB64" s="18"/>
      <c r="AC64" s="18"/>
      <c r="AD64" s="18"/>
      <c r="AE64" s="18"/>
      <c r="AF64" s="49"/>
      <c r="AG64" s="18"/>
      <c r="AH64" s="18"/>
      <c r="AI64" s="18"/>
      <c r="AJ64" s="18"/>
      <c r="AK64" s="18"/>
      <c r="AL64" s="18"/>
      <c r="AM64" s="18"/>
      <c r="AN64" s="18"/>
    </row>
    <row r="65" spans="2:40"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93"/>
      <c r="Z65" s="93"/>
      <c r="AA65" s="18"/>
      <c r="AB65" s="18"/>
      <c r="AC65" s="18"/>
      <c r="AD65" s="18"/>
      <c r="AE65" s="18"/>
      <c r="AF65" s="49"/>
      <c r="AG65" s="18"/>
      <c r="AH65" s="18"/>
      <c r="AI65" s="18"/>
      <c r="AJ65" s="18"/>
      <c r="AK65" s="18"/>
      <c r="AL65" s="18"/>
      <c r="AM65" s="18"/>
      <c r="AN65" s="18"/>
    </row>
    <row r="66" spans="2:40"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93"/>
      <c r="Z66" s="93"/>
      <c r="AA66" s="18"/>
      <c r="AB66" s="18"/>
      <c r="AC66" s="18"/>
      <c r="AD66" s="18"/>
      <c r="AE66" s="18"/>
      <c r="AF66" s="49"/>
      <c r="AG66" s="18"/>
      <c r="AH66" s="18"/>
      <c r="AI66" s="18"/>
      <c r="AJ66" s="18"/>
      <c r="AK66" s="18"/>
      <c r="AL66" s="18"/>
      <c r="AM66" s="18"/>
      <c r="AN66" s="18"/>
    </row>
    <row r="67" spans="2:40"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93"/>
      <c r="Z67" s="93"/>
      <c r="AA67" s="18"/>
      <c r="AB67" s="18"/>
      <c r="AC67" s="18"/>
      <c r="AD67" s="18"/>
      <c r="AE67" s="18"/>
      <c r="AF67" s="49"/>
      <c r="AG67" s="18"/>
      <c r="AH67" s="18"/>
      <c r="AI67" s="18"/>
      <c r="AJ67" s="18"/>
      <c r="AK67" s="18"/>
      <c r="AL67" s="18"/>
      <c r="AM67" s="18"/>
      <c r="AN67" s="18"/>
    </row>
    <row r="68" spans="2:40"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93"/>
      <c r="Z68" s="93"/>
      <c r="AA68" s="18"/>
      <c r="AB68" s="18"/>
      <c r="AC68" s="18"/>
      <c r="AD68" s="18"/>
      <c r="AE68" s="18"/>
      <c r="AF68" s="49"/>
      <c r="AG68" s="18"/>
      <c r="AH68" s="18"/>
      <c r="AI68" s="18"/>
      <c r="AJ68" s="18"/>
      <c r="AK68" s="18"/>
      <c r="AL68" s="18"/>
      <c r="AM68" s="18"/>
      <c r="AN68" s="18"/>
    </row>
    <row r="69" spans="2:40"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93"/>
      <c r="Z69" s="93"/>
      <c r="AA69" s="18"/>
      <c r="AB69" s="18"/>
      <c r="AC69" s="18"/>
      <c r="AD69" s="18"/>
      <c r="AE69" s="18"/>
      <c r="AF69" s="49"/>
      <c r="AG69" s="18"/>
      <c r="AH69" s="18"/>
      <c r="AI69" s="18"/>
      <c r="AJ69" s="18"/>
      <c r="AK69" s="18"/>
      <c r="AL69" s="18"/>
      <c r="AM69" s="18"/>
      <c r="AN69" s="18"/>
    </row>
    <row r="70" spans="2:40"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93"/>
      <c r="Z70" s="93"/>
      <c r="AA70" s="18"/>
      <c r="AB70" s="18"/>
      <c r="AC70" s="18"/>
      <c r="AD70" s="18"/>
      <c r="AE70" s="18"/>
      <c r="AF70" s="49"/>
      <c r="AG70" s="18"/>
      <c r="AH70" s="18"/>
      <c r="AI70" s="18"/>
      <c r="AJ70" s="18"/>
      <c r="AK70" s="18"/>
      <c r="AL70" s="18"/>
      <c r="AM70" s="18"/>
      <c r="AN70" s="18"/>
    </row>
    <row r="71" spans="2:40"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93"/>
      <c r="Z71" s="93"/>
      <c r="AA71" s="18"/>
      <c r="AB71" s="18"/>
      <c r="AC71" s="18"/>
      <c r="AD71" s="18"/>
      <c r="AE71" s="18"/>
      <c r="AF71" s="49"/>
      <c r="AG71" s="18"/>
      <c r="AH71" s="18"/>
      <c r="AI71" s="18"/>
      <c r="AJ71" s="18"/>
      <c r="AK71" s="18"/>
      <c r="AL71" s="18"/>
      <c r="AM71" s="18"/>
      <c r="AN71" s="18"/>
    </row>
    <row r="72" spans="2:40"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93"/>
      <c r="Z72" s="93"/>
      <c r="AA72" s="18"/>
      <c r="AB72" s="18"/>
      <c r="AC72" s="18"/>
      <c r="AD72" s="18"/>
      <c r="AE72" s="18"/>
      <c r="AF72" s="49"/>
      <c r="AG72" s="18"/>
      <c r="AH72" s="18"/>
      <c r="AI72" s="18"/>
      <c r="AJ72" s="18"/>
      <c r="AK72" s="18"/>
      <c r="AL72" s="18"/>
      <c r="AM72" s="18"/>
      <c r="AN72" s="18"/>
    </row>
    <row r="73" spans="2:40"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93"/>
      <c r="Z73" s="93"/>
      <c r="AA73" s="18"/>
      <c r="AB73" s="18"/>
      <c r="AC73" s="18"/>
      <c r="AD73" s="18"/>
      <c r="AE73" s="18"/>
      <c r="AF73" s="49"/>
      <c r="AG73" s="18"/>
      <c r="AH73" s="18"/>
      <c r="AI73" s="18"/>
      <c r="AJ73" s="18"/>
      <c r="AK73" s="18"/>
      <c r="AL73" s="18"/>
      <c r="AM73" s="18"/>
      <c r="AN73" s="18"/>
    </row>
    <row r="74" spans="2:40"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93"/>
      <c r="Z74" s="93"/>
      <c r="AA74" s="18"/>
      <c r="AB74" s="18"/>
      <c r="AC74" s="18"/>
      <c r="AD74" s="18"/>
      <c r="AE74" s="18"/>
      <c r="AF74" s="49"/>
      <c r="AG74" s="18"/>
      <c r="AH74" s="18"/>
      <c r="AI74" s="18"/>
      <c r="AJ74" s="18"/>
      <c r="AK74" s="18"/>
      <c r="AL74" s="18"/>
      <c r="AM74" s="18"/>
      <c r="AN74" s="18"/>
    </row>
    <row r="75" spans="2:40"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93"/>
      <c r="Z75" s="93"/>
      <c r="AA75" s="18"/>
      <c r="AB75" s="18"/>
      <c r="AC75" s="18"/>
      <c r="AD75" s="18"/>
      <c r="AE75" s="18"/>
      <c r="AF75" s="49"/>
      <c r="AG75" s="18"/>
      <c r="AH75" s="18"/>
      <c r="AI75" s="18"/>
      <c r="AJ75" s="18"/>
      <c r="AK75" s="18"/>
      <c r="AL75" s="18"/>
      <c r="AM75" s="18"/>
      <c r="AN75" s="18"/>
    </row>
    <row r="76" spans="2:40"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93"/>
      <c r="Z76" s="93"/>
      <c r="AA76" s="18"/>
      <c r="AB76" s="18"/>
      <c r="AC76" s="18"/>
      <c r="AD76" s="18"/>
      <c r="AE76" s="18"/>
      <c r="AF76" s="49"/>
      <c r="AG76" s="18"/>
      <c r="AH76" s="18"/>
      <c r="AI76" s="18"/>
      <c r="AJ76" s="18"/>
      <c r="AK76" s="18"/>
      <c r="AL76" s="18"/>
      <c r="AM76" s="18"/>
      <c r="AN76" s="18"/>
    </row>
    <row r="77" spans="2:40"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93"/>
      <c r="Z77" s="93"/>
      <c r="AA77" s="18"/>
      <c r="AB77" s="18"/>
      <c r="AC77" s="18"/>
      <c r="AD77" s="18"/>
      <c r="AE77" s="18"/>
      <c r="AF77" s="49"/>
      <c r="AG77" s="18"/>
      <c r="AH77" s="18"/>
      <c r="AI77" s="18"/>
      <c r="AJ77" s="18"/>
      <c r="AK77" s="18"/>
      <c r="AL77" s="18"/>
      <c r="AM77" s="18"/>
      <c r="AN77" s="18"/>
    </row>
    <row r="78" spans="2:40"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93"/>
      <c r="Z78" s="93"/>
      <c r="AA78" s="18"/>
      <c r="AB78" s="18"/>
      <c r="AC78" s="18"/>
      <c r="AD78" s="18"/>
      <c r="AE78" s="18"/>
      <c r="AF78" s="49"/>
      <c r="AG78" s="18"/>
      <c r="AH78" s="18"/>
      <c r="AI78" s="18"/>
      <c r="AJ78" s="18"/>
      <c r="AK78" s="18"/>
      <c r="AL78" s="18"/>
      <c r="AM78" s="18"/>
      <c r="AN78" s="18"/>
    </row>
    <row r="79" spans="2:40"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93"/>
      <c r="Z79" s="93"/>
      <c r="AA79" s="18"/>
      <c r="AB79" s="18"/>
      <c r="AC79" s="18"/>
      <c r="AD79" s="18"/>
      <c r="AE79" s="18"/>
      <c r="AF79" s="49"/>
      <c r="AG79" s="18"/>
      <c r="AH79" s="18"/>
      <c r="AI79" s="18"/>
      <c r="AJ79" s="18"/>
      <c r="AK79" s="18"/>
      <c r="AL79" s="18"/>
      <c r="AM79" s="18"/>
      <c r="AN79" s="18"/>
    </row>
    <row r="80" spans="2:40"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93"/>
      <c r="Z80" s="93"/>
      <c r="AA80" s="18"/>
      <c r="AB80" s="18"/>
      <c r="AC80" s="18"/>
      <c r="AD80" s="18"/>
      <c r="AE80" s="18"/>
      <c r="AF80" s="49"/>
      <c r="AG80" s="18"/>
      <c r="AH80" s="18"/>
      <c r="AI80" s="18"/>
      <c r="AJ80" s="18"/>
      <c r="AK80" s="18"/>
      <c r="AL80" s="18"/>
      <c r="AM80" s="18"/>
      <c r="AN80" s="18"/>
    </row>
    <row r="81" spans="2:40"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93"/>
      <c r="Z81" s="93"/>
      <c r="AA81" s="18"/>
      <c r="AB81" s="18"/>
      <c r="AC81" s="18"/>
      <c r="AD81" s="18"/>
      <c r="AE81" s="18"/>
      <c r="AF81" s="49"/>
      <c r="AG81" s="18"/>
      <c r="AH81" s="18"/>
      <c r="AI81" s="18"/>
      <c r="AJ81" s="18"/>
      <c r="AK81" s="18"/>
      <c r="AL81" s="18"/>
      <c r="AM81" s="18"/>
      <c r="AN81" s="18"/>
    </row>
    <row r="82" spans="2:40"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93"/>
      <c r="Z82" s="93"/>
      <c r="AA82" s="18"/>
      <c r="AB82" s="18"/>
      <c r="AC82" s="18"/>
      <c r="AD82" s="18"/>
      <c r="AE82" s="18"/>
      <c r="AF82" s="49"/>
      <c r="AG82" s="18"/>
      <c r="AH82" s="18"/>
      <c r="AI82" s="18"/>
      <c r="AJ82" s="18"/>
      <c r="AK82" s="18"/>
      <c r="AL82" s="18"/>
      <c r="AM82" s="18"/>
      <c r="AN82" s="18"/>
    </row>
    <row r="83" spans="2:40"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93"/>
      <c r="Z83" s="93"/>
      <c r="AA83" s="18"/>
      <c r="AB83" s="18"/>
      <c r="AC83" s="18"/>
      <c r="AD83" s="18"/>
      <c r="AE83" s="18"/>
      <c r="AF83" s="49"/>
      <c r="AG83" s="18"/>
      <c r="AH83" s="18"/>
      <c r="AI83" s="18"/>
      <c r="AJ83" s="18"/>
      <c r="AK83" s="18"/>
      <c r="AL83" s="18"/>
      <c r="AM83" s="18"/>
      <c r="AN83" s="18"/>
    </row>
    <row r="84" spans="2:40"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93"/>
      <c r="Z84" s="93"/>
      <c r="AA84" s="18"/>
      <c r="AB84" s="18"/>
      <c r="AC84" s="18"/>
      <c r="AD84" s="18"/>
      <c r="AE84" s="18"/>
      <c r="AF84" s="49"/>
      <c r="AG84" s="18"/>
      <c r="AH84" s="18"/>
      <c r="AI84" s="18"/>
      <c r="AJ84" s="18"/>
      <c r="AK84" s="18"/>
      <c r="AL84" s="18"/>
      <c r="AM84" s="18"/>
      <c r="AN84" s="18"/>
    </row>
    <row r="85" spans="2:40"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93"/>
      <c r="Z85" s="93"/>
      <c r="AA85" s="18"/>
      <c r="AB85" s="18"/>
      <c r="AC85" s="18"/>
      <c r="AD85" s="18"/>
      <c r="AE85" s="18"/>
      <c r="AF85" s="49"/>
      <c r="AG85" s="18"/>
      <c r="AH85" s="18"/>
      <c r="AI85" s="18"/>
      <c r="AJ85" s="18"/>
      <c r="AK85" s="18"/>
      <c r="AL85" s="18"/>
      <c r="AM85" s="18"/>
      <c r="AN85" s="18"/>
    </row>
    <row r="86" spans="2:40"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93"/>
      <c r="Z86" s="93"/>
      <c r="AA86" s="18"/>
      <c r="AB86" s="18"/>
      <c r="AC86" s="18"/>
      <c r="AD86" s="18"/>
      <c r="AE86" s="18"/>
      <c r="AF86" s="49"/>
      <c r="AG86" s="18"/>
      <c r="AH86" s="18"/>
      <c r="AI86" s="18"/>
      <c r="AJ86" s="18"/>
      <c r="AK86" s="18"/>
      <c r="AL86" s="18"/>
      <c r="AM86" s="18"/>
      <c r="AN86" s="18"/>
    </row>
    <row r="87" spans="2:40"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93"/>
      <c r="Z87" s="93"/>
      <c r="AA87" s="18"/>
      <c r="AB87" s="18"/>
      <c r="AC87" s="18"/>
      <c r="AD87" s="18"/>
      <c r="AE87" s="18"/>
      <c r="AF87" s="49"/>
      <c r="AG87" s="18"/>
      <c r="AH87" s="18"/>
      <c r="AI87" s="18"/>
      <c r="AJ87" s="18"/>
      <c r="AK87" s="18"/>
      <c r="AL87" s="18"/>
      <c r="AM87" s="18"/>
      <c r="AN87" s="18"/>
    </row>
    <row r="88" spans="2:40"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93"/>
      <c r="Z88" s="93"/>
      <c r="AA88" s="18"/>
      <c r="AB88" s="18"/>
      <c r="AC88" s="18"/>
      <c r="AD88" s="18"/>
      <c r="AE88" s="18"/>
      <c r="AF88" s="49"/>
      <c r="AG88" s="18"/>
      <c r="AH88" s="18"/>
      <c r="AI88" s="18"/>
      <c r="AJ88" s="18"/>
      <c r="AK88" s="18"/>
      <c r="AL88" s="18"/>
      <c r="AM88" s="18"/>
      <c r="AN88" s="18"/>
    </row>
    <row r="89" spans="2:40"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93"/>
      <c r="Z89" s="93"/>
      <c r="AA89" s="18"/>
      <c r="AB89" s="18"/>
      <c r="AC89" s="18"/>
      <c r="AD89" s="18"/>
      <c r="AE89" s="18"/>
      <c r="AF89" s="49"/>
      <c r="AG89" s="18"/>
      <c r="AH89" s="18"/>
      <c r="AI89" s="18"/>
      <c r="AJ89" s="18"/>
      <c r="AK89" s="18"/>
      <c r="AL89" s="18"/>
      <c r="AM89" s="18"/>
      <c r="AN89" s="18"/>
    </row>
    <row r="90" spans="2:40"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93"/>
      <c r="Z90" s="93"/>
      <c r="AA90" s="18"/>
      <c r="AB90" s="18"/>
      <c r="AC90" s="18"/>
      <c r="AD90" s="18"/>
      <c r="AE90" s="18"/>
      <c r="AF90" s="49"/>
      <c r="AG90" s="18"/>
      <c r="AH90" s="18"/>
      <c r="AI90" s="18"/>
      <c r="AJ90" s="18"/>
      <c r="AK90" s="18"/>
      <c r="AL90" s="18"/>
      <c r="AM90" s="18"/>
      <c r="AN90" s="18"/>
    </row>
    <row r="91" spans="2:40"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93"/>
      <c r="Z91" s="93"/>
      <c r="AA91" s="18"/>
      <c r="AB91" s="18"/>
      <c r="AC91" s="18"/>
      <c r="AD91" s="18"/>
      <c r="AE91" s="18"/>
      <c r="AF91" s="49"/>
      <c r="AG91" s="18"/>
      <c r="AH91" s="18"/>
      <c r="AI91" s="18"/>
      <c r="AJ91" s="18"/>
      <c r="AK91" s="18"/>
      <c r="AL91" s="18"/>
      <c r="AM91" s="18"/>
      <c r="AN91" s="18"/>
    </row>
    <row r="92" spans="2:40"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93"/>
      <c r="Z92" s="93"/>
      <c r="AA92" s="18"/>
      <c r="AB92" s="18"/>
      <c r="AC92" s="18"/>
      <c r="AD92" s="18"/>
      <c r="AE92" s="18"/>
      <c r="AF92" s="49"/>
      <c r="AG92" s="18"/>
      <c r="AH92" s="18"/>
      <c r="AI92" s="18"/>
      <c r="AJ92" s="18"/>
      <c r="AK92" s="18"/>
      <c r="AL92" s="18"/>
      <c r="AM92" s="18"/>
      <c r="AN92" s="18"/>
    </row>
    <row r="93" spans="2:40"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93"/>
      <c r="Z93" s="93"/>
      <c r="AA93" s="18"/>
      <c r="AB93" s="18"/>
      <c r="AC93" s="18"/>
      <c r="AD93" s="18"/>
      <c r="AE93" s="18"/>
      <c r="AF93" s="49"/>
      <c r="AG93" s="18"/>
      <c r="AH93" s="18"/>
      <c r="AI93" s="18"/>
      <c r="AJ93" s="18"/>
      <c r="AK93" s="18"/>
      <c r="AL93" s="18"/>
      <c r="AM93" s="18"/>
      <c r="AN93" s="18"/>
    </row>
    <row r="94" spans="2:40"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93"/>
      <c r="Z94" s="93"/>
      <c r="AA94" s="18"/>
      <c r="AB94" s="18"/>
      <c r="AC94" s="18"/>
      <c r="AD94" s="18"/>
      <c r="AE94" s="18"/>
      <c r="AF94" s="49"/>
      <c r="AG94" s="18"/>
      <c r="AH94" s="18"/>
      <c r="AI94" s="18"/>
      <c r="AJ94" s="18"/>
      <c r="AK94" s="18"/>
      <c r="AL94" s="18"/>
      <c r="AM94" s="18"/>
      <c r="AN94" s="18"/>
    </row>
    <row r="95" spans="2:40"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93"/>
      <c r="Z95" s="93"/>
      <c r="AA95" s="18"/>
      <c r="AB95" s="18"/>
      <c r="AC95" s="18"/>
      <c r="AD95" s="18"/>
      <c r="AE95" s="18"/>
      <c r="AF95" s="49"/>
      <c r="AG95" s="18"/>
      <c r="AH95" s="18"/>
      <c r="AI95" s="18"/>
      <c r="AJ95" s="18"/>
      <c r="AK95" s="18"/>
      <c r="AL95" s="18"/>
      <c r="AM95" s="18"/>
      <c r="AN95" s="18"/>
    </row>
    <row r="96" spans="2:40"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93"/>
      <c r="Z96" s="93"/>
      <c r="AA96" s="18"/>
      <c r="AB96" s="18"/>
      <c r="AC96" s="18"/>
      <c r="AD96" s="18"/>
      <c r="AE96" s="18"/>
      <c r="AF96" s="49"/>
      <c r="AG96" s="18"/>
      <c r="AH96" s="18"/>
      <c r="AI96" s="18"/>
      <c r="AJ96" s="18"/>
      <c r="AK96" s="18"/>
      <c r="AL96" s="18"/>
      <c r="AM96" s="18"/>
      <c r="AN96" s="18"/>
    </row>
    <row r="97" spans="2:40"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93"/>
      <c r="Z97" s="93"/>
      <c r="AA97" s="18"/>
      <c r="AB97" s="18"/>
      <c r="AC97" s="18"/>
      <c r="AD97" s="18"/>
      <c r="AE97" s="18"/>
      <c r="AF97" s="49"/>
      <c r="AG97" s="18"/>
      <c r="AH97" s="18"/>
      <c r="AI97" s="18"/>
      <c r="AJ97" s="18"/>
      <c r="AK97" s="18"/>
      <c r="AL97" s="18"/>
      <c r="AM97" s="18"/>
      <c r="AN97" s="18"/>
    </row>
    <row r="98" spans="2:40"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93"/>
      <c r="Z98" s="93"/>
      <c r="AA98" s="18"/>
      <c r="AB98" s="18"/>
      <c r="AC98" s="18"/>
      <c r="AD98" s="18"/>
      <c r="AE98" s="18"/>
      <c r="AF98" s="49"/>
      <c r="AG98" s="18"/>
      <c r="AH98" s="18"/>
      <c r="AI98" s="18"/>
      <c r="AJ98" s="18"/>
      <c r="AK98" s="18"/>
      <c r="AL98" s="18"/>
      <c r="AM98" s="18"/>
      <c r="AN98" s="18"/>
    </row>
    <row r="99" spans="2:40"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93"/>
      <c r="Z99" s="93"/>
      <c r="AA99" s="18"/>
      <c r="AB99" s="18"/>
      <c r="AC99" s="18"/>
      <c r="AD99" s="18"/>
      <c r="AE99" s="18"/>
      <c r="AF99" s="49"/>
      <c r="AG99" s="18"/>
      <c r="AH99" s="18"/>
      <c r="AI99" s="18"/>
      <c r="AJ99" s="18"/>
      <c r="AK99" s="18"/>
      <c r="AL99" s="18"/>
      <c r="AM99" s="18"/>
      <c r="AN99" s="18"/>
    </row>
    <row r="100" spans="2:40"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93"/>
      <c r="Z100" s="93"/>
      <c r="AA100" s="18"/>
      <c r="AB100" s="18"/>
      <c r="AC100" s="18"/>
      <c r="AD100" s="18"/>
      <c r="AE100" s="18"/>
      <c r="AF100" s="49"/>
      <c r="AG100" s="18"/>
      <c r="AH100" s="18"/>
      <c r="AI100" s="18"/>
      <c r="AJ100" s="18"/>
      <c r="AK100" s="18"/>
      <c r="AL100" s="18"/>
      <c r="AM100" s="18"/>
      <c r="AN100" s="18"/>
    </row>
    <row r="101" spans="2:40"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93"/>
      <c r="Z101" s="93"/>
      <c r="AA101" s="18"/>
      <c r="AB101" s="18"/>
      <c r="AC101" s="18"/>
      <c r="AD101" s="18"/>
      <c r="AE101" s="18"/>
      <c r="AF101" s="49"/>
      <c r="AG101" s="18"/>
      <c r="AH101" s="18"/>
      <c r="AI101" s="18"/>
      <c r="AJ101" s="18"/>
      <c r="AK101" s="18"/>
      <c r="AL101" s="18"/>
      <c r="AM101" s="18"/>
      <c r="AN101" s="18"/>
    </row>
    <row r="102" spans="2:40"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93"/>
      <c r="Z102" s="93"/>
      <c r="AA102" s="18"/>
      <c r="AB102" s="18"/>
      <c r="AC102" s="18"/>
      <c r="AD102" s="18"/>
      <c r="AE102" s="18"/>
      <c r="AF102" s="49"/>
      <c r="AG102" s="18"/>
      <c r="AH102" s="18"/>
      <c r="AI102" s="18"/>
      <c r="AJ102" s="18"/>
      <c r="AK102" s="18"/>
      <c r="AL102" s="18"/>
      <c r="AM102" s="18"/>
      <c r="AN102" s="18"/>
    </row>
    <row r="103" spans="2:40"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93"/>
      <c r="Z103" s="93"/>
      <c r="AA103" s="18"/>
      <c r="AB103" s="18"/>
      <c r="AC103" s="18"/>
      <c r="AD103" s="18"/>
      <c r="AE103" s="18"/>
      <c r="AF103" s="49"/>
      <c r="AG103" s="18"/>
      <c r="AH103" s="18"/>
      <c r="AI103" s="18"/>
      <c r="AJ103" s="18"/>
      <c r="AK103" s="18"/>
      <c r="AL103" s="18"/>
      <c r="AM103" s="18"/>
      <c r="AN103" s="18"/>
    </row>
    <row r="104" spans="2:40"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93"/>
      <c r="Z104" s="93"/>
      <c r="AA104" s="18"/>
      <c r="AB104" s="18"/>
      <c r="AC104" s="18"/>
      <c r="AD104" s="18"/>
      <c r="AE104" s="18"/>
      <c r="AF104" s="49"/>
      <c r="AG104" s="18"/>
      <c r="AH104" s="18"/>
      <c r="AI104" s="18"/>
      <c r="AJ104" s="18"/>
      <c r="AK104" s="18"/>
      <c r="AL104" s="18"/>
      <c r="AM104" s="18"/>
      <c r="AN104" s="18"/>
    </row>
    <row r="105" spans="2:40"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93"/>
      <c r="Z105" s="93"/>
      <c r="AA105" s="18"/>
      <c r="AB105" s="18"/>
      <c r="AC105" s="18"/>
      <c r="AD105" s="18"/>
      <c r="AE105" s="18"/>
      <c r="AF105" s="49"/>
      <c r="AG105" s="18"/>
      <c r="AH105" s="18"/>
      <c r="AI105" s="18"/>
      <c r="AJ105" s="18"/>
      <c r="AK105" s="18"/>
      <c r="AL105" s="18"/>
      <c r="AM105" s="18"/>
      <c r="AN105" s="18"/>
    </row>
    <row r="106" spans="2:40"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93"/>
      <c r="Z106" s="93"/>
      <c r="AA106" s="18"/>
      <c r="AB106" s="18"/>
      <c r="AC106" s="18"/>
      <c r="AD106" s="18"/>
      <c r="AE106" s="18"/>
      <c r="AF106" s="49"/>
      <c r="AG106" s="18"/>
      <c r="AH106" s="18"/>
      <c r="AI106" s="18"/>
      <c r="AJ106" s="18"/>
      <c r="AK106" s="18"/>
      <c r="AL106" s="18"/>
      <c r="AM106" s="18"/>
      <c r="AN106" s="18"/>
    </row>
    <row r="107" spans="2:40"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93"/>
      <c r="Z107" s="93"/>
      <c r="AA107" s="18"/>
      <c r="AB107" s="18"/>
      <c r="AC107" s="18"/>
      <c r="AD107" s="18"/>
      <c r="AE107" s="18"/>
      <c r="AF107" s="49"/>
      <c r="AG107" s="18"/>
      <c r="AH107" s="18"/>
      <c r="AI107" s="18"/>
      <c r="AJ107" s="18"/>
      <c r="AK107" s="18"/>
      <c r="AL107" s="18"/>
      <c r="AM107" s="18"/>
      <c r="AN107" s="18"/>
    </row>
    <row r="108" spans="2:40"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93"/>
      <c r="Z108" s="93"/>
      <c r="AA108" s="18"/>
      <c r="AB108" s="18"/>
      <c r="AC108" s="18"/>
      <c r="AD108" s="18"/>
      <c r="AE108" s="18"/>
      <c r="AF108" s="49"/>
      <c r="AG108" s="18"/>
      <c r="AH108" s="18"/>
      <c r="AI108" s="18"/>
      <c r="AJ108" s="18"/>
      <c r="AK108" s="18"/>
      <c r="AL108" s="18"/>
      <c r="AM108" s="18"/>
      <c r="AN108" s="18"/>
    </row>
    <row r="109" spans="2:40"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93"/>
      <c r="Z109" s="93"/>
      <c r="AA109" s="18"/>
      <c r="AB109" s="18"/>
      <c r="AC109" s="18"/>
      <c r="AD109" s="18"/>
      <c r="AE109" s="18"/>
      <c r="AF109" s="49"/>
      <c r="AG109" s="18"/>
      <c r="AH109" s="18"/>
      <c r="AI109" s="18"/>
      <c r="AJ109" s="18"/>
      <c r="AK109" s="18"/>
      <c r="AL109" s="18"/>
      <c r="AM109" s="18"/>
      <c r="AN109" s="18"/>
    </row>
    <row r="110" spans="2:40"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93"/>
      <c r="Z110" s="93"/>
      <c r="AA110" s="18"/>
      <c r="AB110" s="18"/>
      <c r="AC110" s="18"/>
      <c r="AD110" s="18"/>
      <c r="AE110" s="18"/>
      <c r="AF110" s="49"/>
      <c r="AG110" s="18"/>
      <c r="AH110" s="18"/>
      <c r="AI110" s="18"/>
      <c r="AJ110" s="18"/>
      <c r="AK110" s="18"/>
      <c r="AL110" s="18"/>
      <c r="AM110" s="18"/>
      <c r="AN110" s="18"/>
    </row>
    <row r="111" spans="2:40"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93"/>
      <c r="Z111" s="93"/>
      <c r="AA111" s="18"/>
      <c r="AB111" s="18"/>
      <c r="AC111" s="18"/>
      <c r="AD111" s="18"/>
      <c r="AE111" s="18"/>
      <c r="AF111" s="49"/>
      <c r="AG111" s="18"/>
      <c r="AH111" s="18"/>
      <c r="AI111" s="18"/>
      <c r="AJ111" s="18"/>
      <c r="AK111" s="18"/>
      <c r="AL111" s="18"/>
      <c r="AM111" s="18"/>
      <c r="AN111" s="18"/>
    </row>
    <row r="112" spans="2:40"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93"/>
      <c r="Z112" s="93"/>
      <c r="AA112" s="18"/>
      <c r="AB112" s="18"/>
      <c r="AC112" s="18"/>
      <c r="AD112" s="18"/>
      <c r="AE112" s="18"/>
      <c r="AF112" s="49"/>
      <c r="AG112" s="18"/>
      <c r="AH112" s="18"/>
      <c r="AI112" s="18"/>
      <c r="AJ112" s="18"/>
      <c r="AK112" s="18"/>
      <c r="AL112" s="18"/>
      <c r="AM112" s="18"/>
      <c r="AN112" s="18"/>
    </row>
    <row r="113" spans="2:40"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93"/>
      <c r="Z113" s="93"/>
      <c r="AA113" s="18"/>
      <c r="AB113" s="18"/>
      <c r="AC113" s="18"/>
      <c r="AD113" s="18"/>
      <c r="AE113" s="18"/>
      <c r="AF113" s="49"/>
      <c r="AG113" s="18"/>
      <c r="AH113" s="18"/>
      <c r="AI113" s="18"/>
      <c r="AJ113" s="18"/>
      <c r="AK113" s="18"/>
      <c r="AL113" s="18"/>
      <c r="AM113" s="18"/>
      <c r="AN113" s="18"/>
    </row>
    <row r="114" spans="2:40"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93"/>
      <c r="Z114" s="93"/>
      <c r="AA114" s="18"/>
      <c r="AB114" s="18"/>
      <c r="AC114" s="18"/>
      <c r="AD114" s="18"/>
      <c r="AE114" s="18"/>
      <c r="AF114" s="49"/>
      <c r="AG114" s="18"/>
      <c r="AH114" s="18"/>
      <c r="AI114" s="18"/>
      <c r="AJ114" s="18"/>
      <c r="AK114" s="18"/>
      <c r="AL114" s="18"/>
      <c r="AM114" s="18"/>
      <c r="AN114" s="18"/>
    </row>
    <row r="115" spans="2:40"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93"/>
      <c r="Z115" s="93"/>
      <c r="AA115" s="18"/>
      <c r="AB115" s="18"/>
      <c r="AC115" s="18"/>
      <c r="AD115" s="18"/>
      <c r="AE115" s="18"/>
      <c r="AF115" s="49"/>
      <c r="AG115" s="18"/>
      <c r="AH115" s="18"/>
      <c r="AI115" s="18"/>
      <c r="AJ115" s="18"/>
      <c r="AK115" s="18"/>
      <c r="AL115" s="18"/>
      <c r="AM115" s="18"/>
      <c r="AN115" s="18"/>
    </row>
    <row r="116" spans="2:40"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93"/>
      <c r="Z116" s="93"/>
      <c r="AA116" s="18"/>
      <c r="AB116" s="18"/>
      <c r="AC116" s="18"/>
      <c r="AD116" s="18"/>
      <c r="AE116" s="18"/>
      <c r="AF116" s="49"/>
      <c r="AG116" s="18"/>
      <c r="AH116" s="18"/>
      <c r="AI116" s="18"/>
      <c r="AJ116" s="18"/>
      <c r="AK116" s="18"/>
      <c r="AL116" s="18"/>
      <c r="AM116" s="18"/>
      <c r="AN116" s="18"/>
    </row>
    <row r="117" spans="2:40"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93"/>
      <c r="Z117" s="93"/>
      <c r="AA117" s="18"/>
      <c r="AB117" s="18"/>
      <c r="AC117" s="18"/>
      <c r="AD117" s="18"/>
      <c r="AE117" s="18"/>
      <c r="AF117" s="49"/>
      <c r="AG117" s="18"/>
      <c r="AH117" s="18"/>
      <c r="AI117" s="18"/>
      <c r="AJ117" s="18"/>
      <c r="AK117" s="18"/>
      <c r="AL117" s="18"/>
      <c r="AM117" s="18"/>
      <c r="AN117" s="18"/>
    </row>
    <row r="118" spans="2:40"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93"/>
      <c r="Z118" s="93"/>
      <c r="AA118" s="18"/>
      <c r="AB118" s="18"/>
      <c r="AC118" s="18"/>
      <c r="AD118" s="18"/>
      <c r="AE118" s="18"/>
      <c r="AF118" s="49"/>
      <c r="AG118" s="18"/>
      <c r="AH118" s="18"/>
      <c r="AI118" s="18"/>
      <c r="AJ118" s="18"/>
      <c r="AK118" s="18"/>
      <c r="AL118" s="18"/>
      <c r="AM118" s="18"/>
      <c r="AN118" s="18"/>
    </row>
    <row r="119" spans="2:40"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93"/>
      <c r="Z119" s="93"/>
      <c r="AA119" s="18"/>
      <c r="AB119" s="18"/>
      <c r="AC119" s="18"/>
      <c r="AD119" s="18"/>
      <c r="AE119" s="18"/>
      <c r="AF119" s="49"/>
      <c r="AG119" s="18"/>
      <c r="AH119" s="18"/>
      <c r="AI119" s="18"/>
      <c r="AJ119" s="18"/>
      <c r="AK119" s="18"/>
      <c r="AL119" s="18"/>
      <c r="AM119" s="18"/>
      <c r="AN119" s="18"/>
    </row>
    <row r="120" spans="2:40"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93"/>
      <c r="Z120" s="93"/>
      <c r="AA120" s="18"/>
      <c r="AB120" s="18"/>
      <c r="AC120" s="18"/>
      <c r="AD120" s="18"/>
      <c r="AE120" s="18"/>
      <c r="AF120" s="49"/>
      <c r="AG120" s="18"/>
      <c r="AH120" s="18"/>
      <c r="AI120" s="18"/>
      <c r="AJ120" s="18"/>
      <c r="AK120" s="18"/>
      <c r="AL120" s="18"/>
      <c r="AM120" s="18"/>
      <c r="AN120" s="18"/>
    </row>
    <row r="121" spans="2:40"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93"/>
      <c r="Z121" s="93"/>
      <c r="AA121" s="18"/>
      <c r="AB121" s="18"/>
      <c r="AC121" s="18"/>
      <c r="AD121" s="18"/>
      <c r="AE121" s="18"/>
      <c r="AF121" s="49"/>
      <c r="AG121" s="18"/>
      <c r="AH121" s="18"/>
      <c r="AI121" s="18"/>
      <c r="AJ121" s="18"/>
      <c r="AK121" s="18"/>
      <c r="AL121" s="18"/>
      <c r="AM121" s="18"/>
      <c r="AN121" s="18"/>
    </row>
    <row r="122" spans="2:40"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93"/>
      <c r="Z122" s="93"/>
      <c r="AA122" s="18"/>
      <c r="AB122" s="18"/>
      <c r="AC122" s="18"/>
      <c r="AD122" s="18"/>
      <c r="AE122" s="18"/>
      <c r="AF122" s="49"/>
      <c r="AG122" s="18"/>
      <c r="AH122" s="18"/>
      <c r="AI122" s="18"/>
      <c r="AJ122" s="18"/>
      <c r="AK122" s="18"/>
      <c r="AL122" s="18"/>
      <c r="AM122" s="18"/>
      <c r="AN122" s="18"/>
    </row>
    <row r="123" spans="2:40"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93"/>
      <c r="Z123" s="93"/>
      <c r="AA123" s="18"/>
      <c r="AB123" s="18"/>
      <c r="AC123" s="18"/>
      <c r="AD123" s="18"/>
      <c r="AE123" s="18"/>
      <c r="AF123" s="49"/>
      <c r="AG123" s="18"/>
      <c r="AH123" s="18"/>
      <c r="AI123" s="18"/>
      <c r="AJ123" s="18"/>
      <c r="AK123" s="18"/>
      <c r="AL123" s="18"/>
      <c r="AM123" s="18"/>
      <c r="AN123" s="18"/>
    </row>
    <row r="124" spans="2:40"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93"/>
      <c r="Z124" s="93"/>
      <c r="AA124" s="18"/>
      <c r="AB124" s="18"/>
      <c r="AC124" s="18"/>
      <c r="AD124" s="18"/>
      <c r="AE124" s="18"/>
      <c r="AF124" s="49"/>
      <c r="AG124" s="18"/>
      <c r="AH124" s="18"/>
      <c r="AI124" s="18"/>
      <c r="AJ124" s="18"/>
      <c r="AK124" s="18"/>
      <c r="AL124" s="18"/>
      <c r="AM124" s="18"/>
      <c r="AN124" s="18"/>
    </row>
    <row r="125" spans="2:40"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93"/>
      <c r="Z125" s="93"/>
      <c r="AA125" s="18"/>
      <c r="AB125" s="18"/>
      <c r="AC125" s="18"/>
      <c r="AD125" s="18"/>
      <c r="AE125" s="18"/>
      <c r="AF125" s="49"/>
      <c r="AG125" s="18"/>
      <c r="AH125" s="18"/>
      <c r="AI125" s="18"/>
      <c r="AJ125" s="18"/>
      <c r="AK125" s="18"/>
      <c r="AL125" s="18"/>
      <c r="AM125" s="18"/>
      <c r="AN125" s="18"/>
    </row>
    <row r="126" spans="2:40"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93"/>
      <c r="Z126" s="93"/>
      <c r="AA126" s="18"/>
      <c r="AB126" s="18"/>
      <c r="AC126" s="18"/>
      <c r="AD126" s="18"/>
      <c r="AE126" s="18"/>
      <c r="AF126" s="49"/>
      <c r="AG126" s="18"/>
      <c r="AH126" s="18"/>
      <c r="AI126" s="18"/>
      <c r="AJ126" s="18"/>
      <c r="AK126" s="18"/>
      <c r="AL126" s="18"/>
      <c r="AM126" s="18"/>
      <c r="AN126" s="18"/>
    </row>
    <row r="127" spans="2:40"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93"/>
      <c r="Z127" s="93"/>
      <c r="AA127" s="18"/>
      <c r="AB127" s="18"/>
      <c r="AC127" s="18"/>
      <c r="AD127" s="18"/>
      <c r="AE127" s="18"/>
      <c r="AF127" s="49"/>
      <c r="AG127" s="18"/>
      <c r="AH127" s="18"/>
      <c r="AI127" s="18"/>
      <c r="AJ127" s="18"/>
      <c r="AK127" s="18"/>
      <c r="AL127" s="18"/>
      <c r="AM127" s="18"/>
      <c r="AN127" s="18"/>
    </row>
    <row r="128" spans="2:40"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93"/>
      <c r="Z128" s="93"/>
      <c r="AA128" s="18"/>
      <c r="AB128" s="18"/>
      <c r="AC128" s="18"/>
      <c r="AD128" s="18"/>
      <c r="AE128" s="18"/>
      <c r="AF128" s="49"/>
      <c r="AG128" s="18"/>
      <c r="AH128" s="18"/>
      <c r="AI128" s="18"/>
      <c r="AJ128" s="18"/>
      <c r="AK128" s="18"/>
      <c r="AL128" s="18"/>
      <c r="AM128" s="18"/>
      <c r="AN128" s="18"/>
    </row>
    <row r="129" spans="2:40"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93"/>
      <c r="Z129" s="93"/>
      <c r="AA129" s="18"/>
      <c r="AB129" s="18"/>
      <c r="AC129" s="18"/>
      <c r="AD129" s="18"/>
      <c r="AE129" s="18"/>
      <c r="AF129" s="49"/>
      <c r="AG129" s="18"/>
      <c r="AH129" s="18"/>
      <c r="AI129" s="18"/>
      <c r="AJ129" s="18"/>
      <c r="AK129" s="18"/>
      <c r="AL129" s="18"/>
      <c r="AM129" s="18"/>
      <c r="AN129" s="18"/>
    </row>
    <row r="130" spans="2:40"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93"/>
      <c r="Z130" s="93"/>
      <c r="AA130" s="18"/>
      <c r="AB130" s="18"/>
      <c r="AC130" s="18"/>
      <c r="AD130" s="18"/>
      <c r="AE130" s="18"/>
      <c r="AF130" s="49"/>
      <c r="AG130" s="18"/>
      <c r="AH130" s="18"/>
      <c r="AI130" s="18"/>
      <c r="AJ130" s="18"/>
      <c r="AK130" s="18"/>
      <c r="AL130" s="18"/>
      <c r="AM130" s="18"/>
      <c r="AN130" s="18"/>
    </row>
    <row r="131" spans="2:40"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93"/>
      <c r="Z131" s="93"/>
      <c r="AA131" s="18"/>
      <c r="AB131" s="18"/>
      <c r="AC131" s="18"/>
      <c r="AD131" s="18"/>
      <c r="AE131" s="18"/>
      <c r="AF131" s="49"/>
      <c r="AG131" s="18"/>
      <c r="AH131" s="18"/>
      <c r="AI131" s="18"/>
      <c r="AJ131" s="18"/>
      <c r="AK131" s="18"/>
      <c r="AL131" s="18"/>
      <c r="AM131" s="18"/>
      <c r="AN131" s="18"/>
    </row>
    <row r="132" spans="2:40"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93"/>
      <c r="Z132" s="93"/>
      <c r="AA132" s="18"/>
      <c r="AB132" s="18"/>
      <c r="AC132" s="18"/>
      <c r="AD132" s="18"/>
      <c r="AE132" s="18"/>
      <c r="AF132" s="49"/>
      <c r="AG132" s="18"/>
      <c r="AH132" s="18"/>
      <c r="AI132" s="18"/>
      <c r="AJ132" s="18"/>
      <c r="AK132" s="18"/>
      <c r="AL132" s="18"/>
      <c r="AM132" s="18"/>
      <c r="AN132" s="18"/>
    </row>
    <row r="133" spans="2:40"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93"/>
      <c r="Z133" s="93"/>
      <c r="AA133" s="18"/>
      <c r="AB133" s="18"/>
      <c r="AC133" s="18"/>
      <c r="AD133" s="18"/>
      <c r="AE133" s="18"/>
      <c r="AF133" s="49"/>
      <c r="AG133" s="18"/>
      <c r="AH133" s="18"/>
      <c r="AI133" s="18"/>
      <c r="AJ133" s="18"/>
      <c r="AK133" s="18"/>
      <c r="AL133" s="18"/>
      <c r="AM133" s="18"/>
      <c r="AN133" s="18"/>
    </row>
    <row r="134" spans="2:40"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93"/>
      <c r="Z134" s="93"/>
      <c r="AA134" s="18"/>
      <c r="AB134" s="18"/>
      <c r="AC134" s="18"/>
      <c r="AD134" s="18"/>
      <c r="AE134" s="18"/>
      <c r="AF134" s="49"/>
      <c r="AG134" s="18"/>
      <c r="AH134" s="18"/>
      <c r="AI134" s="18"/>
      <c r="AJ134" s="18"/>
      <c r="AK134" s="18"/>
      <c r="AL134" s="18"/>
      <c r="AM134" s="18"/>
      <c r="AN134" s="18"/>
    </row>
    <row r="135" spans="2:40"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93"/>
      <c r="Z135" s="93"/>
      <c r="AA135" s="18"/>
      <c r="AB135" s="18"/>
      <c r="AC135" s="18"/>
      <c r="AD135" s="18"/>
      <c r="AE135" s="18"/>
      <c r="AF135" s="49"/>
      <c r="AG135" s="18"/>
      <c r="AH135" s="18"/>
      <c r="AI135" s="18"/>
      <c r="AJ135" s="18"/>
      <c r="AK135" s="18"/>
      <c r="AL135" s="18"/>
      <c r="AM135" s="18"/>
      <c r="AN135" s="18"/>
    </row>
    <row r="136" spans="2:40"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93"/>
      <c r="Z136" s="93"/>
      <c r="AA136" s="18"/>
      <c r="AB136" s="18"/>
      <c r="AC136" s="18"/>
      <c r="AD136" s="18"/>
      <c r="AE136" s="18"/>
      <c r="AF136" s="49"/>
      <c r="AG136" s="18"/>
      <c r="AH136" s="18"/>
      <c r="AI136" s="18"/>
      <c r="AJ136" s="18"/>
      <c r="AK136" s="18"/>
      <c r="AL136" s="18"/>
      <c r="AM136" s="18"/>
      <c r="AN136" s="18"/>
    </row>
    <row r="137" spans="2:40"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93"/>
      <c r="Z137" s="93"/>
      <c r="AA137" s="18"/>
      <c r="AB137" s="18"/>
      <c r="AC137" s="18"/>
      <c r="AD137" s="18"/>
      <c r="AE137" s="18"/>
      <c r="AF137" s="49"/>
      <c r="AG137" s="18"/>
      <c r="AH137" s="18"/>
      <c r="AI137" s="18"/>
      <c r="AJ137" s="18"/>
      <c r="AK137" s="18"/>
      <c r="AL137" s="18"/>
      <c r="AM137" s="18"/>
      <c r="AN137" s="18"/>
    </row>
    <row r="138" spans="2:40"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93"/>
      <c r="Z138" s="93"/>
      <c r="AA138" s="18"/>
      <c r="AB138" s="18"/>
      <c r="AC138" s="18"/>
      <c r="AD138" s="18"/>
      <c r="AE138" s="18"/>
      <c r="AF138" s="49"/>
      <c r="AG138" s="18"/>
      <c r="AH138" s="18"/>
      <c r="AI138" s="18"/>
      <c r="AJ138" s="18"/>
      <c r="AK138" s="18"/>
      <c r="AL138" s="18"/>
      <c r="AM138" s="18"/>
      <c r="AN138" s="18"/>
    </row>
    <row r="139" spans="2:40"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93"/>
      <c r="Z139" s="93"/>
      <c r="AA139" s="18"/>
      <c r="AB139" s="18"/>
      <c r="AC139" s="18"/>
      <c r="AD139" s="18"/>
      <c r="AE139" s="18"/>
      <c r="AF139" s="49"/>
      <c r="AG139" s="18"/>
      <c r="AH139" s="18"/>
      <c r="AI139" s="18"/>
      <c r="AJ139" s="18"/>
      <c r="AK139" s="18"/>
      <c r="AL139" s="18"/>
      <c r="AM139" s="18"/>
      <c r="AN139" s="18"/>
    </row>
    <row r="140" spans="2:40"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93"/>
      <c r="Z140" s="93"/>
      <c r="AA140" s="18"/>
      <c r="AB140" s="18"/>
      <c r="AC140" s="18"/>
      <c r="AD140" s="18"/>
      <c r="AE140" s="18"/>
      <c r="AF140" s="49"/>
      <c r="AG140" s="18"/>
      <c r="AH140" s="18"/>
      <c r="AI140" s="18"/>
      <c r="AJ140" s="18"/>
      <c r="AK140" s="18"/>
      <c r="AL140" s="18"/>
      <c r="AM140" s="18"/>
      <c r="AN140" s="18"/>
    </row>
    <row r="141" spans="2:40"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93"/>
      <c r="Z141" s="93"/>
      <c r="AA141" s="18"/>
      <c r="AB141" s="18"/>
      <c r="AC141" s="18"/>
      <c r="AD141" s="18"/>
      <c r="AE141" s="18"/>
      <c r="AF141" s="49"/>
      <c r="AG141" s="18"/>
      <c r="AH141" s="18"/>
      <c r="AI141" s="18"/>
      <c r="AJ141" s="18"/>
      <c r="AK141" s="18"/>
      <c r="AL141" s="18"/>
      <c r="AM141" s="18"/>
      <c r="AN141" s="18"/>
    </row>
    <row r="142" spans="2:40"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93"/>
      <c r="Z142" s="93"/>
      <c r="AA142" s="18"/>
      <c r="AB142" s="18"/>
      <c r="AC142" s="18"/>
      <c r="AD142" s="18"/>
      <c r="AE142" s="18"/>
      <c r="AF142" s="49"/>
      <c r="AG142" s="18"/>
      <c r="AH142" s="18"/>
      <c r="AI142" s="18"/>
      <c r="AJ142" s="18"/>
      <c r="AK142" s="18"/>
      <c r="AL142" s="18"/>
      <c r="AM142" s="18"/>
      <c r="AN142" s="18"/>
    </row>
    <row r="143" spans="2:40"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93"/>
      <c r="Z143" s="93"/>
      <c r="AA143" s="18"/>
      <c r="AB143" s="18"/>
      <c r="AC143" s="18"/>
      <c r="AD143" s="18"/>
      <c r="AE143" s="18"/>
      <c r="AF143" s="49"/>
      <c r="AG143" s="18"/>
      <c r="AH143" s="18"/>
      <c r="AI143" s="18"/>
      <c r="AJ143" s="18"/>
      <c r="AK143" s="18"/>
      <c r="AL143" s="18"/>
      <c r="AM143" s="18"/>
      <c r="AN143" s="18"/>
    </row>
    <row r="144" spans="2:40"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93"/>
      <c r="Z144" s="93"/>
      <c r="AA144" s="18"/>
      <c r="AB144" s="18"/>
      <c r="AC144" s="18"/>
      <c r="AD144" s="18"/>
      <c r="AE144" s="18"/>
      <c r="AF144" s="49"/>
      <c r="AG144" s="18"/>
      <c r="AH144" s="18"/>
      <c r="AI144" s="18"/>
      <c r="AJ144" s="18"/>
      <c r="AK144" s="18"/>
      <c r="AL144" s="18"/>
      <c r="AM144" s="18"/>
      <c r="AN144" s="18"/>
    </row>
    <row r="145" spans="2:40"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93"/>
      <c r="Z145" s="93"/>
      <c r="AA145" s="18"/>
      <c r="AB145" s="18"/>
      <c r="AC145" s="18"/>
      <c r="AD145" s="18"/>
      <c r="AE145" s="18"/>
      <c r="AF145" s="49"/>
      <c r="AG145" s="18"/>
      <c r="AH145" s="18"/>
      <c r="AI145" s="18"/>
      <c r="AJ145" s="18"/>
      <c r="AK145" s="18"/>
      <c r="AL145" s="18"/>
      <c r="AM145" s="18"/>
      <c r="AN145" s="18"/>
    </row>
    <row r="146" spans="2:40"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93"/>
      <c r="Z146" s="93"/>
      <c r="AA146" s="18"/>
      <c r="AB146" s="18"/>
      <c r="AC146" s="18"/>
      <c r="AD146" s="18"/>
      <c r="AE146" s="18"/>
      <c r="AF146" s="49"/>
      <c r="AG146" s="18"/>
      <c r="AH146" s="18"/>
      <c r="AI146" s="18"/>
      <c r="AJ146" s="18"/>
      <c r="AK146" s="18"/>
      <c r="AL146" s="18"/>
      <c r="AM146" s="18"/>
      <c r="AN146" s="18"/>
    </row>
    <row r="147" spans="2:40"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93"/>
      <c r="Z147" s="93"/>
      <c r="AA147" s="18"/>
      <c r="AB147" s="18"/>
      <c r="AC147" s="18"/>
      <c r="AD147" s="18"/>
      <c r="AE147" s="18"/>
      <c r="AF147" s="49"/>
      <c r="AG147" s="18"/>
      <c r="AH147" s="18"/>
      <c r="AI147" s="18"/>
      <c r="AJ147" s="18"/>
      <c r="AK147" s="18"/>
      <c r="AL147" s="18"/>
      <c r="AM147" s="18"/>
      <c r="AN147" s="18"/>
    </row>
    <row r="148" spans="2:40"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93"/>
      <c r="Z148" s="93"/>
      <c r="AA148" s="18"/>
      <c r="AB148" s="18"/>
      <c r="AC148" s="18"/>
      <c r="AD148" s="18"/>
      <c r="AE148" s="18"/>
      <c r="AF148" s="49"/>
      <c r="AG148" s="18"/>
      <c r="AH148" s="18"/>
      <c r="AI148" s="18"/>
      <c r="AJ148" s="18"/>
      <c r="AK148" s="18"/>
      <c r="AL148" s="18"/>
      <c r="AM148" s="18"/>
      <c r="AN148" s="18"/>
    </row>
    <row r="149" spans="2:40"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93"/>
      <c r="Z149" s="93"/>
      <c r="AA149" s="18"/>
      <c r="AB149" s="18"/>
      <c r="AC149" s="18"/>
      <c r="AD149" s="18"/>
      <c r="AE149" s="18"/>
      <c r="AF149" s="49"/>
      <c r="AG149" s="18"/>
      <c r="AH149" s="18"/>
      <c r="AI149" s="18"/>
      <c r="AJ149" s="18"/>
      <c r="AK149" s="18"/>
      <c r="AL149" s="18"/>
      <c r="AM149" s="18"/>
      <c r="AN149" s="18"/>
    </row>
    <row r="150" spans="2:40"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93"/>
      <c r="Z150" s="93"/>
      <c r="AA150" s="18"/>
      <c r="AB150" s="18"/>
      <c r="AC150" s="18"/>
      <c r="AD150" s="18"/>
      <c r="AE150" s="18"/>
      <c r="AF150" s="49"/>
      <c r="AG150" s="18"/>
      <c r="AH150" s="18"/>
      <c r="AI150" s="18"/>
      <c r="AJ150" s="18"/>
      <c r="AK150" s="18"/>
      <c r="AL150" s="18"/>
      <c r="AM150" s="18"/>
      <c r="AN150" s="18"/>
    </row>
    <row r="151" spans="2:40"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93"/>
      <c r="Z151" s="93"/>
      <c r="AA151" s="18"/>
      <c r="AB151" s="18"/>
      <c r="AC151" s="18"/>
      <c r="AD151" s="18"/>
      <c r="AE151" s="18"/>
      <c r="AF151" s="49"/>
      <c r="AG151" s="18"/>
      <c r="AH151" s="18"/>
      <c r="AI151" s="18"/>
      <c r="AJ151" s="18"/>
      <c r="AK151" s="18"/>
      <c r="AL151" s="18"/>
      <c r="AM151" s="18"/>
      <c r="AN151" s="18"/>
    </row>
    <row r="152" spans="2:40"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93"/>
      <c r="Z152" s="93"/>
      <c r="AA152" s="18"/>
      <c r="AB152" s="18"/>
      <c r="AC152" s="18"/>
      <c r="AD152" s="18"/>
      <c r="AE152" s="18"/>
      <c r="AF152" s="49"/>
      <c r="AG152" s="18"/>
      <c r="AH152" s="18"/>
      <c r="AI152" s="18"/>
      <c r="AJ152" s="18"/>
      <c r="AK152" s="18"/>
      <c r="AL152" s="18"/>
      <c r="AM152" s="18"/>
      <c r="AN152" s="18"/>
    </row>
    <row r="153" spans="2:40"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93"/>
      <c r="Z153" s="93"/>
      <c r="AA153" s="18"/>
      <c r="AB153" s="18"/>
      <c r="AC153" s="18"/>
      <c r="AD153" s="18"/>
      <c r="AE153" s="18"/>
      <c r="AF153" s="49"/>
      <c r="AG153" s="18"/>
      <c r="AH153" s="18"/>
      <c r="AI153" s="18"/>
      <c r="AJ153" s="18"/>
      <c r="AK153" s="18"/>
      <c r="AL153" s="18"/>
      <c r="AM153" s="18"/>
      <c r="AN153" s="18"/>
    </row>
    <row r="154" spans="2:40"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93"/>
      <c r="Z154" s="93"/>
      <c r="AA154" s="18"/>
      <c r="AB154" s="18"/>
      <c r="AC154" s="18"/>
      <c r="AD154" s="18"/>
      <c r="AE154" s="18"/>
      <c r="AF154" s="49"/>
      <c r="AG154" s="18"/>
      <c r="AH154" s="18"/>
      <c r="AI154" s="18"/>
      <c r="AJ154" s="18"/>
      <c r="AK154" s="18"/>
      <c r="AL154" s="18"/>
      <c r="AM154" s="18"/>
      <c r="AN154" s="18"/>
    </row>
    <row r="155" spans="2:40"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93"/>
      <c r="Z155" s="93"/>
      <c r="AA155" s="18"/>
      <c r="AB155" s="18"/>
      <c r="AC155" s="18"/>
      <c r="AD155" s="18"/>
      <c r="AE155" s="18"/>
      <c r="AF155" s="49"/>
      <c r="AG155" s="18"/>
      <c r="AH155" s="18"/>
      <c r="AI155" s="18"/>
      <c r="AJ155" s="18"/>
      <c r="AK155" s="18"/>
      <c r="AL155" s="18"/>
      <c r="AM155" s="18"/>
      <c r="AN155" s="18"/>
    </row>
    <row r="156" spans="2:40"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93"/>
      <c r="Z156" s="93"/>
      <c r="AA156" s="18"/>
      <c r="AB156" s="18"/>
      <c r="AC156" s="18"/>
      <c r="AD156" s="18"/>
      <c r="AE156" s="18"/>
      <c r="AF156" s="49"/>
      <c r="AG156" s="18"/>
      <c r="AH156" s="18"/>
      <c r="AI156" s="18"/>
      <c r="AJ156" s="18"/>
      <c r="AK156" s="18"/>
      <c r="AL156" s="18"/>
      <c r="AM156" s="18"/>
      <c r="AN156" s="18"/>
    </row>
    <row r="157" spans="2:40"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93"/>
      <c r="Z157" s="93"/>
      <c r="AA157" s="18"/>
      <c r="AB157" s="18"/>
      <c r="AC157" s="18"/>
      <c r="AD157" s="18"/>
      <c r="AE157" s="18"/>
      <c r="AF157" s="49"/>
      <c r="AG157" s="18"/>
      <c r="AH157" s="18"/>
      <c r="AI157" s="18"/>
      <c r="AJ157" s="18"/>
      <c r="AK157" s="18"/>
      <c r="AL157" s="18"/>
      <c r="AM157" s="18"/>
      <c r="AN157" s="18"/>
    </row>
    <row r="158" spans="2:40"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93"/>
      <c r="Z158" s="93"/>
      <c r="AA158" s="18"/>
      <c r="AB158" s="18"/>
      <c r="AC158" s="18"/>
      <c r="AD158" s="18"/>
      <c r="AE158" s="18"/>
      <c r="AF158" s="49"/>
      <c r="AG158" s="18"/>
      <c r="AH158" s="18"/>
      <c r="AI158" s="18"/>
      <c r="AJ158" s="18"/>
      <c r="AK158" s="18"/>
      <c r="AL158" s="18"/>
      <c r="AM158" s="18"/>
      <c r="AN158" s="18"/>
    </row>
    <row r="159" spans="2:40"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93"/>
      <c r="Z159" s="93"/>
      <c r="AA159" s="18"/>
      <c r="AB159" s="18"/>
      <c r="AC159" s="18"/>
      <c r="AD159" s="18"/>
      <c r="AE159" s="18"/>
      <c r="AF159" s="49"/>
      <c r="AG159" s="18"/>
      <c r="AH159" s="18"/>
      <c r="AI159" s="18"/>
      <c r="AJ159" s="18"/>
      <c r="AK159" s="18"/>
      <c r="AL159" s="18"/>
      <c r="AM159" s="18"/>
      <c r="AN159" s="18"/>
    </row>
    <row r="160" spans="2:40"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93"/>
      <c r="Z160" s="93"/>
      <c r="AA160" s="18"/>
      <c r="AB160" s="18"/>
      <c r="AC160" s="18"/>
      <c r="AD160" s="18"/>
      <c r="AE160" s="18"/>
      <c r="AF160" s="49"/>
      <c r="AG160" s="18"/>
      <c r="AH160" s="18"/>
      <c r="AI160" s="18"/>
      <c r="AJ160" s="18"/>
      <c r="AK160" s="18"/>
      <c r="AL160" s="18"/>
      <c r="AM160" s="18"/>
      <c r="AN160" s="18"/>
    </row>
    <row r="161" spans="2:40"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93"/>
      <c r="Z161" s="93"/>
      <c r="AA161" s="18"/>
      <c r="AB161" s="18"/>
      <c r="AC161" s="18"/>
      <c r="AD161" s="18"/>
      <c r="AE161" s="18"/>
      <c r="AF161" s="49"/>
      <c r="AG161" s="18"/>
      <c r="AH161" s="18"/>
      <c r="AI161" s="18"/>
      <c r="AJ161" s="18"/>
      <c r="AK161" s="18"/>
      <c r="AL161" s="18"/>
      <c r="AM161" s="18"/>
      <c r="AN161" s="18"/>
    </row>
    <row r="162" spans="2:40"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93"/>
      <c r="Z162" s="93"/>
      <c r="AA162" s="18"/>
      <c r="AB162" s="18"/>
      <c r="AC162" s="18"/>
      <c r="AD162" s="18"/>
      <c r="AE162" s="18"/>
      <c r="AF162" s="49"/>
      <c r="AG162" s="18"/>
      <c r="AH162" s="18"/>
      <c r="AI162" s="18"/>
      <c r="AJ162" s="18"/>
      <c r="AK162" s="18"/>
      <c r="AL162" s="18"/>
      <c r="AM162" s="18"/>
      <c r="AN162" s="18"/>
    </row>
    <row r="163" spans="2:40"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93"/>
      <c r="Z163" s="93"/>
      <c r="AA163" s="18"/>
      <c r="AB163" s="18"/>
      <c r="AC163" s="18"/>
      <c r="AD163" s="18"/>
      <c r="AE163" s="18"/>
      <c r="AF163" s="49"/>
      <c r="AG163" s="18"/>
      <c r="AH163" s="18"/>
      <c r="AI163" s="18"/>
      <c r="AJ163" s="18"/>
      <c r="AK163" s="18"/>
      <c r="AL163" s="18"/>
      <c r="AM163" s="18"/>
      <c r="AN163" s="18"/>
    </row>
    <row r="164" spans="2:40"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93"/>
      <c r="Z164" s="93"/>
      <c r="AA164" s="18"/>
      <c r="AB164" s="18"/>
      <c r="AC164" s="18"/>
      <c r="AD164" s="18"/>
      <c r="AE164" s="18"/>
      <c r="AF164" s="49"/>
      <c r="AG164" s="18"/>
      <c r="AH164" s="18"/>
      <c r="AI164" s="18"/>
      <c r="AJ164" s="18"/>
      <c r="AK164" s="18"/>
      <c r="AL164" s="18"/>
      <c r="AM164" s="18"/>
      <c r="AN164" s="18"/>
    </row>
    <row r="165" spans="2:40"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93"/>
      <c r="Z165" s="93"/>
      <c r="AA165" s="18"/>
      <c r="AB165" s="18"/>
      <c r="AC165" s="18"/>
      <c r="AD165" s="18"/>
      <c r="AE165" s="18"/>
      <c r="AF165" s="49"/>
      <c r="AG165" s="18"/>
      <c r="AH165" s="18"/>
      <c r="AI165" s="18"/>
      <c r="AJ165" s="18"/>
      <c r="AK165" s="18"/>
      <c r="AL165" s="18"/>
      <c r="AM165" s="18"/>
      <c r="AN165" s="18"/>
    </row>
    <row r="166" spans="2:40"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93"/>
      <c r="Z166" s="93"/>
      <c r="AA166" s="18"/>
      <c r="AB166" s="18"/>
      <c r="AC166" s="18"/>
      <c r="AD166" s="18"/>
      <c r="AE166" s="18"/>
      <c r="AF166" s="49"/>
      <c r="AG166" s="18"/>
      <c r="AH166" s="18"/>
      <c r="AI166" s="18"/>
      <c r="AJ166" s="18"/>
      <c r="AK166" s="18"/>
      <c r="AL166" s="18"/>
      <c r="AM166" s="18"/>
      <c r="AN166" s="18"/>
    </row>
    <row r="167" spans="2:40"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93"/>
      <c r="Z167" s="93"/>
      <c r="AA167" s="18"/>
      <c r="AB167" s="18"/>
      <c r="AC167" s="18"/>
      <c r="AD167" s="18"/>
      <c r="AE167" s="18"/>
      <c r="AF167" s="49"/>
      <c r="AG167" s="18"/>
      <c r="AH167" s="18"/>
      <c r="AI167" s="18"/>
      <c r="AJ167" s="18"/>
      <c r="AK167" s="18"/>
      <c r="AL167" s="18"/>
      <c r="AM167" s="18"/>
      <c r="AN167" s="18"/>
    </row>
    <row r="168" spans="2:40"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93"/>
      <c r="Z168" s="93"/>
      <c r="AA168" s="18"/>
      <c r="AB168" s="18"/>
      <c r="AC168" s="18"/>
      <c r="AD168" s="18"/>
      <c r="AE168" s="18"/>
      <c r="AF168" s="49"/>
      <c r="AG168" s="18"/>
      <c r="AH168" s="18"/>
      <c r="AI168" s="18"/>
      <c r="AJ168" s="18"/>
      <c r="AK168" s="18"/>
      <c r="AL168" s="18"/>
      <c r="AM168" s="18"/>
      <c r="AN168" s="18"/>
    </row>
    <row r="169" spans="2:40"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93"/>
      <c r="Z169" s="93"/>
      <c r="AA169" s="18"/>
      <c r="AB169" s="18"/>
      <c r="AC169" s="18"/>
      <c r="AD169" s="18"/>
      <c r="AE169" s="18"/>
      <c r="AF169" s="49"/>
      <c r="AG169" s="18"/>
      <c r="AH169" s="18"/>
      <c r="AI169" s="18"/>
      <c r="AJ169" s="18"/>
      <c r="AK169" s="18"/>
      <c r="AL169" s="18"/>
      <c r="AM169" s="18"/>
      <c r="AN169" s="18"/>
    </row>
    <row r="170" spans="2:40"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93"/>
      <c r="Z170" s="93"/>
      <c r="AA170" s="18"/>
      <c r="AB170" s="18"/>
      <c r="AC170" s="18"/>
      <c r="AD170" s="18"/>
      <c r="AE170" s="18"/>
      <c r="AF170" s="49"/>
      <c r="AG170" s="18"/>
      <c r="AH170" s="18"/>
      <c r="AI170" s="18"/>
      <c r="AJ170" s="18"/>
      <c r="AK170" s="18"/>
      <c r="AL170" s="18"/>
      <c r="AM170" s="18"/>
      <c r="AN170" s="18"/>
    </row>
    <row r="171" spans="2:40"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93"/>
      <c r="Z171" s="93"/>
      <c r="AA171" s="18"/>
      <c r="AB171" s="18"/>
      <c r="AC171" s="18"/>
      <c r="AD171" s="18"/>
      <c r="AE171" s="18"/>
      <c r="AF171" s="49"/>
      <c r="AG171" s="18"/>
      <c r="AH171" s="18"/>
      <c r="AI171" s="18"/>
      <c r="AJ171" s="18"/>
      <c r="AK171" s="18"/>
      <c r="AL171" s="18"/>
      <c r="AM171" s="18"/>
      <c r="AN171" s="18"/>
    </row>
    <row r="172" spans="2:40"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93"/>
      <c r="Z172" s="93"/>
      <c r="AA172" s="18"/>
      <c r="AB172" s="18"/>
      <c r="AC172" s="18"/>
      <c r="AD172" s="18"/>
      <c r="AE172" s="18"/>
      <c r="AF172" s="49"/>
      <c r="AG172" s="18"/>
      <c r="AH172" s="18"/>
      <c r="AI172" s="18"/>
      <c r="AJ172" s="18"/>
      <c r="AK172" s="18"/>
      <c r="AL172" s="18"/>
      <c r="AM172" s="18"/>
      <c r="AN172" s="18"/>
    </row>
    <row r="173" spans="2:40"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93"/>
      <c r="Z173" s="93"/>
      <c r="AA173" s="18"/>
      <c r="AB173" s="18"/>
      <c r="AC173" s="18"/>
      <c r="AD173" s="18"/>
      <c r="AE173" s="18"/>
      <c r="AF173" s="49"/>
      <c r="AG173" s="18"/>
      <c r="AH173" s="18"/>
      <c r="AI173" s="18"/>
      <c r="AJ173" s="18"/>
      <c r="AK173" s="18"/>
      <c r="AL173" s="18"/>
      <c r="AM173" s="18"/>
      <c r="AN173" s="18"/>
    </row>
    <row r="174" spans="2:40"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93"/>
      <c r="Z174" s="93"/>
      <c r="AA174" s="18"/>
      <c r="AB174" s="18"/>
      <c r="AC174" s="18"/>
      <c r="AD174" s="18"/>
      <c r="AE174" s="18"/>
      <c r="AF174" s="49"/>
      <c r="AG174" s="18"/>
      <c r="AH174" s="18"/>
      <c r="AI174" s="18"/>
      <c r="AJ174" s="18"/>
      <c r="AK174" s="18"/>
      <c r="AL174" s="18"/>
      <c r="AM174" s="18"/>
      <c r="AN174" s="18"/>
    </row>
    <row r="175" spans="2:40"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93"/>
      <c r="Z175" s="93"/>
      <c r="AA175" s="18"/>
      <c r="AB175" s="18"/>
      <c r="AC175" s="18"/>
      <c r="AD175" s="18"/>
      <c r="AE175" s="18"/>
      <c r="AF175" s="49"/>
      <c r="AG175" s="18"/>
      <c r="AH175" s="18"/>
      <c r="AI175" s="18"/>
      <c r="AJ175" s="18"/>
      <c r="AK175" s="18"/>
      <c r="AL175" s="18"/>
      <c r="AM175" s="18"/>
      <c r="AN175" s="18"/>
    </row>
    <row r="176" spans="2:40"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93"/>
      <c r="Z176" s="93"/>
      <c r="AA176" s="18"/>
      <c r="AB176" s="18"/>
      <c r="AC176" s="18"/>
      <c r="AD176" s="18"/>
      <c r="AE176" s="18"/>
      <c r="AF176" s="49"/>
      <c r="AG176" s="18"/>
      <c r="AH176" s="18"/>
      <c r="AI176" s="18"/>
      <c r="AJ176" s="18"/>
      <c r="AK176" s="18"/>
      <c r="AL176" s="18"/>
      <c r="AM176" s="18"/>
      <c r="AN176" s="18"/>
    </row>
    <row r="177" spans="2:40"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93"/>
      <c r="Z177" s="93"/>
      <c r="AA177" s="18"/>
      <c r="AB177" s="18"/>
      <c r="AC177" s="18"/>
      <c r="AD177" s="18"/>
      <c r="AE177" s="18"/>
      <c r="AF177" s="49"/>
      <c r="AG177" s="18"/>
      <c r="AH177" s="18"/>
      <c r="AI177" s="18"/>
      <c r="AJ177" s="18"/>
      <c r="AK177" s="18"/>
      <c r="AL177" s="18"/>
      <c r="AM177" s="18"/>
      <c r="AN177" s="18"/>
    </row>
    <row r="178" spans="2:40"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93"/>
      <c r="Z178" s="93"/>
      <c r="AA178" s="18"/>
      <c r="AB178" s="18"/>
      <c r="AC178" s="18"/>
      <c r="AD178" s="18"/>
      <c r="AE178" s="18"/>
      <c r="AF178" s="49"/>
      <c r="AG178" s="18"/>
      <c r="AH178" s="18"/>
      <c r="AI178" s="18"/>
      <c r="AJ178" s="18"/>
      <c r="AK178" s="18"/>
      <c r="AL178" s="18"/>
      <c r="AM178" s="18"/>
      <c r="AN178" s="18"/>
    </row>
    <row r="179" spans="2:40"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93"/>
      <c r="Z179" s="93"/>
      <c r="AA179" s="18"/>
      <c r="AB179" s="18"/>
      <c r="AC179" s="18"/>
      <c r="AD179" s="18"/>
      <c r="AE179" s="18"/>
      <c r="AF179" s="49"/>
      <c r="AG179" s="18"/>
      <c r="AH179" s="18"/>
      <c r="AI179" s="18"/>
      <c r="AJ179" s="18"/>
      <c r="AK179" s="18"/>
      <c r="AL179" s="18"/>
      <c r="AM179" s="18"/>
      <c r="AN179" s="18"/>
    </row>
    <row r="180" spans="2:40"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93"/>
      <c r="Z180" s="93"/>
      <c r="AA180" s="18"/>
      <c r="AB180" s="18"/>
      <c r="AC180" s="18"/>
      <c r="AD180" s="18"/>
      <c r="AE180" s="18"/>
      <c r="AF180" s="49"/>
      <c r="AG180" s="18"/>
      <c r="AH180" s="18"/>
      <c r="AI180" s="18"/>
      <c r="AJ180" s="18"/>
      <c r="AK180" s="18"/>
      <c r="AL180" s="18"/>
      <c r="AM180" s="18"/>
      <c r="AN180" s="18"/>
    </row>
    <row r="181" spans="2:40"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93"/>
      <c r="Z181" s="93"/>
      <c r="AA181" s="18"/>
      <c r="AB181" s="18"/>
      <c r="AC181" s="18"/>
      <c r="AD181" s="18"/>
      <c r="AE181" s="18"/>
      <c r="AF181" s="49"/>
      <c r="AG181" s="18"/>
      <c r="AH181" s="18"/>
      <c r="AI181" s="18"/>
      <c r="AJ181" s="18"/>
      <c r="AK181" s="18"/>
      <c r="AL181" s="18"/>
      <c r="AM181" s="18"/>
      <c r="AN181" s="18"/>
    </row>
    <row r="182" spans="2:40"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93"/>
      <c r="Z182" s="93"/>
      <c r="AA182" s="18"/>
      <c r="AB182" s="18"/>
      <c r="AC182" s="18"/>
      <c r="AD182" s="18"/>
      <c r="AE182" s="18"/>
      <c r="AF182" s="49"/>
      <c r="AG182" s="18"/>
      <c r="AH182" s="18"/>
      <c r="AI182" s="18"/>
      <c r="AJ182" s="18"/>
      <c r="AK182" s="18"/>
      <c r="AL182" s="18"/>
      <c r="AM182" s="18"/>
      <c r="AN182" s="18"/>
    </row>
    <row r="183" spans="2:40"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93"/>
      <c r="Z183" s="93"/>
      <c r="AA183" s="18"/>
      <c r="AB183" s="18"/>
      <c r="AC183" s="18"/>
      <c r="AD183" s="18"/>
      <c r="AE183" s="18"/>
      <c r="AF183" s="49"/>
      <c r="AG183" s="18"/>
      <c r="AH183" s="18"/>
      <c r="AI183" s="18"/>
      <c r="AJ183" s="18"/>
      <c r="AK183" s="18"/>
      <c r="AL183" s="18"/>
      <c r="AM183" s="18"/>
      <c r="AN183" s="18"/>
    </row>
    <row r="184" spans="2:40"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93"/>
      <c r="Z184" s="93"/>
      <c r="AA184" s="18"/>
      <c r="AB184" s="18"/>
      <c r="AC184" s="18"/>
      <c r="AD184" s="18"/>
      <c r="AE184" s="18"/>
      <c r="AF184" s="49"/>
      <c r="AG184" s="18"/>
      <c r="AH184" s="18"/>
      <c r="AI184" s="18"/>
      <c r="AJ184" s="18"/>
      <c r="AK184" s="18"/>
      <c r="AL184" s="18"/>
      <c r="AM184" s="18"/>
      <c r="AN184" s="18"/>
    </row>
    <row r="185" spans="2:40"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93"/>
      <c r="Z185" s="93"/>
      <c r="AA185" s="18"/>
      <c r="AB185" s="18"/>
      <c r="AC185" s="18"/>
      <c r="AD185" s="18"/>
      <c r="AE185" s="18"/>
      <c r="AF185" s="49"/>
      <c r="AG185" s="18"/>
      <c r="AH185" s="18"/>
      <c r="AI185" s="18"/>
      <c r="AJ185" s="18"/>
      <c r="AK185" s="18"/>
      <c r="AL185" s="18"/>
      <c r="AM185" s="18"/>
      <c r="AN185" s="18"/>
    </row>
    <row r="186" spans="2:40"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93"/>
      <c r="Z186" s="93"/>
      <c r="AA186" s="18"/>
      <c r="AB186" s="18"/>
      <c r="AC186" s="18"/>
      <c r="AD186" s="18"/>
      <c r="AE186" s="18"/>
      <c r="AF186" s="49"/>
      <c r="AG186" s="18"/>
      <c r="AH186" s="18"/>
      <c r="AI186" s="18"/>
      <c r="AJ186" s="18"/>
      <c r="AK186" s="18"/>
      <c r="AL186" s="18"/>
      <c r="AM186" s="18"/>
      <c r="AN186" s="18"/>
    </row>
    <row r="187" spans="2:40"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93"/>
      <c r="Z187" s="93"/>
      <c r="AA187" s="18"/>
      <c r="AB187" s="18"/>
      <c r="AC187" s="18"/>
      <c r="AD187" s="18"/>
      <c r="AE187" s="18"/>
      <c r="AF187" s="49"/>
      <c r="AG187" s="18"/>
      <c r="AH187" s="18"/>
      <c r="AI187" s="18"/>
      <c r="AJ187" s="18"/>
      <c r="AK187" s="18"/>
      <c r="AL187" s="18"/>
      <c r="AM187" s="18"/>
      <c r="AN187" s="18"/>
    </row>
    <row r="188" spans="2:40"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93"/>
      <c r="Z188" s="93"/>
      <c r="AA188" s="18"/>
      <c r="AB188" s="18"/>
      <c r="AC188" s="18"/>
      <c r="AD188" s="18"/>
      <c r="AE188" s="18"/>
      <c r="AF188" s="49"/>
      <c r="AG188" s="18"/>
      <c r="AH188" s="18"/>
      <c r="AI188" s="18"/>
      <c r="AJ188" s="18"/>
      <c r="AK188" s="18"/>
      <c r="AL188" s="18"/>
      <c r="AM188" s="18"/>
      <c r="AN188" s="18"/>
    </row>
    <row r="189" spans="2:40"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93"/>
      <c r="Z189" s="93"/>
      <c r="AA189" s="18"/>
      <c r="AB189" s="18"/>
      <c r="AC189" s="18"/>
      <c r="AD189" s="18"/>
      <c r="AE189" s="18"/>
      <c r="AF189" s="49"/>
      <c r="AG189" s="18"/>
      <c r="AH189" s="18"/>
      <c r="AI189" s="18"/>
      <c r="AJ189" s="18"/>
      <c r="AK189" s="18"/>
      <c r="AL189" s="18"/>
      <c r="AM189" s="18"/>
      <c r="AN189" s="18"/>
    </row>
    <row r="190" spans="2:40"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93"/>
      <c r="Z190" s="93"/>
      <c r="AA190" s="18"/>
      <c r="AB190" s="18"/>
      <c r="AC190" s="18"/>
      <c r="AD190" s="18"/>
      <c r="AE190" s="18"/>
      <c r="AF190" s="49"/>
      <c r="AG190" s="18"/>
      <c r="AH190" s="18"/>
      <c r="AI190" s="18"/>
      <c r="AJ190" s="18"/>
      <c r="AK190" s="18"/>
      <c r="AL190" s="18"/>
      <c r="AM190" s="18"/>
      <c r="AN190" s="18"/>
    </row>
    <row r="191" spans="2:40"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93"/>
      <c r="Z191" s="93"/>
      <c r="AA191" s="18"/>
      <c r="AB191" s="18"/>
      <c r="AC191" s="18"/>
      <c r="AD191" s="18"/>
      <c r="AE191" s="18"/>
      <c r="AF191" s="49"/>
      <c r="AG191" s="18"/>
      <c r="AH191" s="18"/>
      <c r="AI191" s="18"/>
      <c r="AJ191" s="18"/>
      <c r="AK191" s="18"/>
      <c r="AL191" s="18"/>
      <c r="AM191" s="18"/>
      <c r="AN191" s="18"/>
    </row>
    <row r="192" spans="2:40"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93"/>
      <c r="Z192" s="93"/>
      <c r="AA192" s="18"/>
      <c r="AB192" s="18"/>
      <c r="AC192" s="18"/>
      <c r="AD192" s="18"/>
      <c r="AE192" s="18"/>
      <c r="AF192" s="49"/>
      <c r="AG192" s="18"/>
      <c r="AH192" s="18"/>
      <c r="AI192" s="18"/>
      <c r="AJ192" s="18"/>
      <c r="AK192" s="18"/>
      <c r="AL192" s="18"/>
      <c r="AM192" s="18"/>
      <c r="AN192" s="18"/>
    </row>
    <row r="193" spans="2:40"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93"/>
      <c r="Z193" s="93"/>
      <c r="AA193" s="18"/>
      <c r="AB193" s="18"/>
      <c r="AC193" s="18"/>
      <c r="AD193" s="18"/>
      <c r="AE193" s="18"/>
      <c r="AF193" s="49"/>
      <c r="AG193" s="18"/>
      <c r="AH193" s="18"/>
      <c r="AI193" s="18"/>
      <c r="AJ193" s="18"/>
      <c r="AK193" s="18"/>
      <c r="AL193" s="18"/>
      <c r="AM193" s="18"/>
      <c r="AN193" s="18"/>
    </row>
    <row r="194" spans="2:40"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93"/>
      <c r="Z194" s="93"/>
      <c r="AA194" s="18"/>
      <c r="AB194" s="18"/>
      <c r="AC194" s="18"/>
      <c r="AD194" s="18"/>
      <c r="AE194" s="18"/>
      <c r="AF194" s="49"/>
      <c r="AG194" s="18"/>
      <c r="AH194" s="18"/>
      <c r="AI194" s="18"/>
      <c r="AJ194" s="18"/>
      <c r="AK194" s="18"/>
      <c r="AL194" s="18"/>
      <c r="AM194" s="18"/>
      <c r="AN194" s="18"/>
    </row>
    <row r="195" spans="2:40"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93"/>
      <c r="Z195" s="93"/>
      <c r="AA195" s="18"/>
      <c r="AB195" s="18"/>
      <c r="AC195" s="18"/>
      <c r="AD195" s="18"/>
      <c r="AE195" s="18"/>
      <c r="AF195" s="49"/>
      <c r="AG195" s="18"/>
      <c r="AH195" s="18"/>
      <c r="AI195" s="18"/>
      <c r="AJ195" s="18"/>
      <c r="AK195" s="18"/>
      <c r="AL195" s="18"/>
      <c r="AM195" s="18"/>
      <c r="AN195" s="18"/>
    </row>
    <row r="196" spans="2:40"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93"/>
      <c r="Z196" s="93"/>
      <c r="AA196" s="18"/>
      <c r="AB196" s="18"/>
      <c r="AC196" s="18"/>
      <c r="AD196" s="18"/>
      <c r="AE196" s="18"/>
      <c r="AF196" s="49"/>
      <c r="AG196" s="18"/>
      <c r="AH196" s="18"/>
      <c r="AI196" s="18"/>
      <c r="AJ196" s="18"/>
      <c r="AK196" s="18"/>
      <c r="AL196" s="18"/>
      <c r="AM196" s="18"/>
      <c r="AN196" s="18"/>
    </row>
    <row r="197" spans="2:40"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93"/>
      <c r="Z197" s="93"/>
      <c r="AA197" s="18"/>
      <c r="AB197" s="18"/>
      <c r="AC197" s="18"/>
      <c r="AD197" s="18"/>
      <c r="AE197" s="18"/>
      <c r="AF197" s="49"/>
      <c r="AG197" s="18"/>
      <c r="AH197" s="18"/>
      <c r="AI197" s="18"/>
      <c r="AJ197" s="18"/>
      <c r="AK197" s="18"/>
      <c r="AL197" s="18"/>
      <c r="AM197" s="18"/>
      <c r="AN197" s="18"/>
    </row>
    <row r="198" spans="2:40"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93"/>
      <c r="Z198" s="93"/>
      <c r="AA198" s="18"/>
      <c r="AB198" s="18"/>
      <c r="AC198" s="18"/>
      <c r="AD198" s="18"/>
      <c r="AE198" s="18"/>
      <c r="AF198" s="49"/>
      <c r="AG198" s="18"/>
      <c r="AH198" s="18"/>
      <c r="AI198" s="18"/>
      <c r="AJ198" s="18"/>
      <c r="AK198" s="18"/>
      <c r="AL198" s="18"/>
      <c r="AM198" s="18"/>
      <c r="AN198" s="18"/>
    </row>
    <row r="199" spans="2:40"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93"/>
      <c r="Z199" s="93"/>
      <c r="AA199" s="18"/>
      <c r="AB199" s="18"/>
      <c r="AC199" s="18"/>
      <c r="AD199" s="18"/>
      <c r="AE199" s="18"/>
      <c r="AF199" s="49"/>
      <c r="AG199" s="18"/>
      <c r="AH199" s="18"/>
      <c r="AI199" s="18"/>
      <c r="AJ199" s="18"/>
      <c r="AK199" s="18"/>
      <c r="AL199" s="18"/>
      <c r="AM199" s="18"/>
      <c r="AN199" s="18"/>
    </row>
    <row r="200" spans="2:40"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93"/>
      <c r="Z200" s="93"/>
      <c r="AA200" s="18"/>
      <c r="AB200" s="18"/>
      <c r="AC200" s="18"/>
      <c r="AD200" s="18"/>
      <c r="AE200" s="18"/>
      <c r="AF200" s="49"/>
      <c r="AG200" s="18"/>
      <c r="AH200" s="18"/>
      <c r="AI200" s="18"/>
      <c r="AJ200" s="18"/>
      <c r="AK200" s="18"/>
      <c r="AL200" s="18"/>
      <c r="AM200" s="18"/>
      <c r="AN200" s="18"/>
    </row>
    <row r="201" spans="2:40"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93"/>
      <c r="Z201" s="93"/>
      <c r="AA201" s="18"/>
      <c r="AB201" s="18"/>
      <c r="AC201" s="18"/>
      <c r="AD201" s="18"/>
      <c r="AE201" s="18"/>
      <c r="AF201" s="49"/>
      <c r="AG201" s="18"/>
      <c r="AH201" s="18"/>
      <c r="AI201" s="18"/>
      <c r="AJ201" s="18"/>
      <c r="AK201" s="18"/>
      <c r="AL201" s="18"/>
      <c r="AM201" s="18"/>
      <c r="AN201" s="18"/>
    </row>
    <row r="202" spans="2:40"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93"/>
      <c r="Z202" s="93"/>
      <c r="AA202" s="18"/>
      <c r="AB202" s="18"/>
      <c r="AC202" s="18"/>
      <c r="AD202" s="18"/>
      <c r="AE202" s="18"/>
      <c r="AF202" s="49"/>
      <c r="AG202" s="18"/>
      <c r="AH202" s="18"/>
      <c r="AI202" s="18"/>
      <c r="AJ202" s="18"/>
      <c r="AK202" s="18"/>
      <c r="AL202" s="18"/>
      <c r="AM202" s="18"/>
      <c r="AN202" s="18"/>
    </row>
    <row r="203" spans="2:40"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93"/>
      <c r="Z203" s="93"/>
      <c r="AA203" s="18"/>
      <c r="AB203" s="18"/>
      <c r="AC203" s="18"/>
      <c r="AD203" s="18"/>
      <c r="AE203" s="18"/>
      <c r="AF203" s="49"/>
      <c r="AG203" s="18"/>
      <c r="AH203" s="18"/>
      <c r="AI203" s="18"/>
      <c r="AJ203" s="18"/>
      <c r="AK203" s="18"/>
      <c r="AL203" s="18"/>
      <c r="AM203" s="18"/>
      <c r="AN203" s="18"/>
    </row>
    <row r="204" spans="2:40"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93"/>
      <c r="Z204" s="93"/>
      <c r="AA204" s="18"/>
      <c r="AB204" s="18"/>
      <c r="AC204" s="18"/>
      <c r="AD204" s="18"/>
      <c r="AE204" s="18"/>
      <c r="AF204" s="49"/>
      <c r="AG204" s="18"/>
      <c r="AH204" s="18"/>
      <c r="AI204" s="18"/>
      <c r="AJ204" s="18"/>
      <c r="AK204" s="18"/>
      <c r="AL204" s="18"/>
      <c r="AM204" s="18"/>
      <c r="AN204" s="18"/>
    </row>
    <row r="205" spans="2:40"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93"/>
      <c r="Z205" s="93"/>
      <c r="AA205" s="18"/>
      <c r="AB205" s="18"/>
      <c r="AC205" s="18"/>
      <c r="AD205" s="18"/>
      <c r="AE205" s="18"/>
      <c r="AF205" s="49"/>
      <c r="AG205" s="18"/>
      <c r="AH205" s="18"/>
      <c r="AI205" s="18"/>
      <c r="AJ205" s="18"/>
      <c r="AK205" s="18"/>
      <c r="AL205" s="18"/>
      <c r="AM205" s="18"/>
      <c r="AN205" s="18"/>
    </row>
    <row r="206" spans="2:40"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93"/>
      <c r="Z206" s="93"/>
      <c r="AA206" s="18"/>
      <c r="AB206" s="18"/>
      <c r="AC206" s="18"/>
      <c r="AD206" s="18"/>
      <c r="AE206" s="18"/>
      <c r="AF206" s="49"/>
      <c r="AG206" s="18"/>
      <c r="AH206" s="18"/>
      <c r="AI206" s="18"/>
      <c r="AJ206" s="18"/>
      <c r="AK206" s="18"/>
      <c r="AL206" s="18"/>
      <c r="AM206" s="18"/>
      <c r="AN206" s="18"/>
    </row>
    <row r="207" spans="2:40"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93"/>
      <c r="Z207" s="93"/>
      <c r="AA207" s="18"/>
      <c r="AB207" s="18"/>
      <c r="AC207" s="18"/>
      <c r="AD207" s="18"/>
      <c r="AE207" s="18"/>
      <c r="AF207" s="49"/>
      <c r="AG207" s="18"/>
      <c r="AH207" s="18"/>
      <c r="AI207" s="18"/>
      <c r="AJ207" s="18"/>
      <c r="AK207" s="18"/>
      <c r="AL207" s="18"/>
      <c r="AM207" s="18"/>
      <c r="AN207" s="18"/>
    </row>
    <row r="208" spans="2:40"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93"/>
      <c r="Z208" s="93"/>
      <c r="AA208" s="18"/>
      <c r="AB208" s="18"/>
      <c r="AC208" s="18"/>
      <c r="AD208" s="18"/>
      <c r="AE208" s="18"/>
      <c r="AF208" s="49"/>
      <c r="AG208" s="18"/>
      <c r="AH208" s="18"/>
      <c r="AI208" s="18"/>
      <c r="AJ208" s="18"/>
      <c r="AK208" s="18"/>
      <c r="AL208" s="18"/>
      <c r="AM208" s="18"/>
      <c r="AN208" s="18"/>
    </row>
    <row r="209" spans="2:40"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93"/>
      <c r="Z209" s="93"/>
      <c r="AA209" s="18"/>
      <c r="AB209" s="18"/>
      <c r="AC209" s="18"/>
      <c r="AD209" s="18"/>
      <c r="AE209" s="18"/>
      <c r="AF209" s="49"/>
      <c r="AG209" s="18"/>
      <c r="AH209" s="18"/>
      <c r="AI209" s="18"/>
      <c r="AJ209" s="18"/>
      <c r="AK209" s="18"/>
      <c r="AL209" s="18"/>
      <c r="AM209" s="18"/>
      <c r="AN209" s="18"/>
    </row>
    <row r="210" spans="2:40"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93"/>
      <c r="Z210" s="93"/>
      <c r="AA210" s="18"/>
      <c r="AB210" s="18"/>
      <c r="AC210" s="18"/>
      <c r="AD210" s="18"/>
      <c r="AE210" s="18"/>
      <c r="AF210" s="49"/>
      <c r="AG210" s="18"/>
      <c r="AH210" s="18"/>
      <c r="AI210" s="18"/>
      <c r="AJ210" s="18"/>
      <c r="AK210" s="18"/>
      <c r="AL210" s="18"/>
      <c r="AM210" s="18"/>
      <c r="AN210" s="18"/>
    </row>
    <row r="211" spans="2:40"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93"/>
      <c r="Z211" s="93"/>
      <c r="AA211" s="18"/>
      <c r="AB211" s="18"/>
      <c r="AC211" s="18"/>
      <c r="AD211" s="18"/>
      <c r="AE211" s="18"/>
      <c r="AF211" s="49"/>
      <c r="AG211" s="18"/>
      <c r="AH211" s="18"/>
      <c r="AI211" s="18"/>
      <c r="AJ211" s="18"/>
      <c r="AK211" s="18"/>
      <c r="AL211" s="18"/>
      <c r="AM211" s="18"/>
      <c r="AN211" s="18"/>
    </row>
    <row r="212" spans="2:40"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93"/>
      <c r="Z212" s="93"/>
      <c r="AA212" s="18"/>
      <c r="AB212" s="18"/>
      <c r="AC212" s="18"/>
      <c r="AD212" s="18"/>
      <c r="AE212" s="18"/>
      <c r="AF212" s="49"/>
      <c r="AG212" s="18"/>
      <c r="AH212" s="18"/>
      <c r="AI212" s="18"/>
      <c r="AJ212" s="18"/>
      <c r="AK212" s="18"/>
      <c r="AL212" s="18"/>
      <c r="AM212" s="18"/>
      <c r="AN212" s="18"/>
    </row>
    <row r="213" spans="2:40"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93"/>
      <c r="Z213" s="93"/>
      <c r="AA213" s="18"/>
      <c r="AB213" s="18"/>
      <c r="AC213" s="18"/>
      <c r="AD213" s="18"/>
      <c r="AE213" s="18"/>
      <c r="AF213" s="49"/>
      <c r="AG213" s="18"/>
      <c r="AH213" s="18"/>
      <c r="AI213" s="18"/>
      <c r="AJ213" s="18"/>
      <c r="AK213" s="18"/>
      <c r="AL213" s="18"/>
      <c r="AM213" s="18"/>
      <c r="AN213" s="18"/>
    </row>
    <row r="214" spans="2:40"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93"/>
      <c r="Z214" s="93"/>
      <c r="AA214" s="18"/>
      <c r="AB214" s="18"/>
      <c r="AC214" s="18"/>
      <c r="AD214" s="18"/>
      <c r="AE214" s="18"/>
      <c r="AF214" s="49"/>
      <c r="AG214" s="18"/>
      <c r="AH214" s="18"/>
      <c r="AI214" s="18"/>
      <c r="AJ214" s="18"/>
      <c r="AK214" s="18"/>
      <c r="AL214" s="18"/>
      <c r="AM214" s="18"/>
      <c r="AN214" s="18"/>
    </row>
    <row r="215" spans="2:40"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93"/>
      <c r="Z215" s="93"/>
      <c r="AA215" s="18"/>
      <c r="AB215" s="18"/>
      <c r="AC215" s="18"/>
      <c r="AD215" s="18"/>
      <c r="AE215" s="18"/>
      <c r="AF215" s="49"/>
      <c r="AG215" s="18"/>
      <c r="AH215" s="18"/>
      <c r="AI215" s="18"/>
      <c r="AJ215" s="18"/>
      <c r="AK215" s="18"/>
      <c r="AL215" s="18"/>
      <c r="AM215" s="18"/>
      <c r="AN215" s="18"/>
    </row>
    <row r="216" spans="2:40"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93"/>
      <c r="Z216" s="93"/>
      <c r="AA216" s="18"/>
      <c r="AB216" s="18"/>
      <c r="AC216" s="18"/>
      <c r="AD216" s="18"/>
      <c r="AE216" s="18"/>
      <c r="AF216" s="49"/>
      <c r="AG216" s="18"/>
      <c r="AH216" s="18"/>
      <c r="AI216" s="18"/>
      <c r="AJ216" s="18"/>
      <c r="AK216" s="18"/>
      <c r="AL216" s="18"/>
      <c r="AM216" s="18"/>
      <c r="AN216" s="18"/>
    </row>
    <row r="217" spans="2:40"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93"/>
      <c r="Z217" s="93"/>
      <c r="AA217" s="18"/>
      <c r="AB217" s="18"/>
      <c r="AC217" s="18"/>
      <c r="AD217" s="18"/>
      <c r="AE217" s="18"/>
      <c r="AF217" s="49"/>
      <c r="AG217" s="18"/>
      <c r="AH217" s="18"/>
      <c r="AI217" s="18"/>
      <c r="AJ217" s="18"/>
      <c r="AK217" s="18"/>
      <c r="AL217" s="18"/>
      <c r="AM217" s="18"/>
      <c r="AN217" s="18"/>
    </row>
    <row r="218" spans="2:40"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93"/>
      <c r="Z218" s="93"/>
      <c r="AA218" s="18"/>
      <c r="AB218" s="18"/>
      <c r="AC218" s="18"/>
      <c r="AD218" s="18"/>
      <c r="AE218" s="18"/>
      <c r="AF218" s="49"/>
      <c r="AG218" s="18"/>
      <c r="AH218" s="18"/>
      <c r="AI218" s="18"/>
      <c r="AJ218" s="18"/>
      <c r="AK218" s="18"/>
      <c r="AL218" s="18"/>
      <c r="AM218" s="18"/>
      <c r="AN218" s="18"/>
    </row>
    <row r="219" spans="2:40"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93"/>
      <c r="Z219" s="93"/>
      <c r="AA219" s="18"/>
      <c r="AB219" s="18"/>
      <c r="AC219" s="18"/>
      <c r="AD219" s="18"/>
      <c r="AE219" s="18"/>
      <c r="AF219" s="49"/>
      <c r="AG219" s="18"/>
      <c r="AH219" s="18"/>
      <c r="AI219" s="18"/>
      <c r="AJ219" s="18"/>
      <c r="AK219" s="18"/>
      <c r="AL219" s="18"/>
      <c r="AM219" s="18"/>
      <c r="AN219" s="18"/>
    </row>
    <row r="220" spans="2:40"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93"/>
      <c r="Z220" s="93"/>
      <c r="AA220" s="18"/>
      <c r="AB220" s="18"/>
      <c r="AC220" s="18"/>
      <c r="AD220" s="18"/>
      <c r="AE220" s="18"/>
      <c r="AF220" s="49"/>
      <c r="AG220" s="18"/>
      <c r="AH220" s="18"/>
      <c r="AI220" s="18"/>
      <c r="AJ220" s="18"/>
      <c r="AK220" s="18"/>
      <c r="AL220" s="18"/>
      <c r="AM220" s="18"/>
      <c r="AN220" s="18"/>
    </row>
    <row r="221" spans="2:40"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93"/>
      <c r="Z221" s="93"/>
      <c r="AA221" s="18"/>
      <c r="AB221" s="18"/>
      <c r="AC221" s="18"/>
      <c r="AD221" s="18"/>
      <c r="AE221" s="18"/>
      <c r="AF221" s="49"/>
      <c r="AG221" s="18"/>
      <c r="AH221" s="18"/>
      <c r="AI221" s="18"/>
      <c r="AJ221" s="18"/>
      <c r="AK221" s="18"/>
      <c r="AL221" s="18"/>
      <c r="AM221" s="18"/>
      <c r="AN221" s="18"/>
    </row>
    <row r="222" spans="2:40"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93"/>
      <c r="Z222" s="93"/>
      <c r="AA222" s="18"/>
      <c r="AB222" s="18"/>
      <c r="AC222" s="18"/>
      <c r="AD222" s="18"/>
      <c r="AE222" s="18"/>
      <c r="AF222" s="49"/>
      <c r="AG222" s="18"/>
      <c r="AH222" s="18"/>
      <c r="AI222" s="18"/>
      <c r="AJ222" s="18"/>
      <c r="AK222" s="18"/>
      <c r="AL222" s="18"/>
      <c r="AM222" s="18"/>
      <c r="AN222" s="18"/>
    </row>
    <row r="223" spans="2:40"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93"/>
      <c r="Z223" s="93"/>
      <c r="AA223" s="18"/>
      <c r="AB223" s="18"/>
      <c r="AC223" s="18"/>
      <c r="AD223" s="18"/>
      <c r="AE223" s="18"/>
      <c r="AF223" s="49"/>
      <c r="AG223" s="18"/>
      <c r="AH223" s="18"/>
      <c r="AI223" s="18"/>
      <c r="AJ223" s="18"/>
      <c r="AK223" s="18"/>
      <c r="AL223" s="18"/>
      <c r="AM223" s="18"/>
      <c r="AN223" s="18"/>
    </row>
    <row r="224" spans="2:40"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93"/>
      <c r="Z224" s="93"/>
      <c r="AA224" s="18"/>
      <c r="AB224" s="18"/>
      <c r="AC224" s="18"/>
      <c r="AD224" s="18"/>
      <c r="AE224" s="18"/>
      <c r="AF224" s="49"/>
      <c r="AG224" s="18"/>
      <c r="AH224" s="18"/>
      <c r="AI224" s="18"/>
      <c r="AJ224" s="18"/>
      <c r="AK224" s="18"/>
      <c r="AL224" s="18"/>
      <c r="AM224" s="18"/>
      <c r="AN224" s="18"/>
    </row>
    <row r="225" spans="2:40"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93"/>
      <c r="Z225" s="93"/>
      <c r="AA225" s="18"/>
      <c r="AB225" s="18"/>
      <c r="AC225" s="18"/>
      <c r="AD225" s="18"/>
      <c r="AE225" s="18"/>
      <c r="AF225" s="49"/>
      <c r="AG225" s="18"/>
      <c r="AH225" s="18"/>
      <c r="AI225" s="18"/>
      <c r="AJ225" s="18"/>
      <c r="AK225" s="18"/>
      <c r="AL225" s="18"/>
      <c r="AM225" s="18"/>
      <c r="AN225" s="18"/>
    </row>
    <row r="226" spans="2:40"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93"/>
      <c r="Z226" s="93"/>
      <c r="AA226" s="18"/>
      <c r="AB226" s="18"/>
      <c r="AC226" s="18"/>
      <c r="AD226" s="18"/>
      <c r="AE226" s="18"/>
      <c r="AF226" s="49"/>
      <c r="AG226" s="18"/>
      <c r="AH226" s="18"/>
      <c r="AI226" s="18"/>
      <c r="AJ226" s="18"/>
      <c r="AK226" s="18"/>
      <c r="AL226" s="18"/>
      <c r="AM226" s="18"/>
      <c r="AN226" s="18"/>
    </row>
    <row r="227" spans="2:40"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93"/>
      <c r="Z227" s="93"/>
      <c r="AA227" s="18"/>
      <c r="AB227" s="18"/>
      <c r="AC227" s="18"/>
      <c r="AD227" s="18"/>
      <c r="AE227" s="18"/>
      <c r="AF227" s="49"/>
      <c r="AG227" s="18"/>
      <c r="AH227" s="18"/>
      <c r="AI227" s="18"/>
      <c r="AJ227" s="18"/>
      <c r="AK227" s="18"/>
      <c r="AL227" s="18"/>
      <c r="AM227" s="18"/>
      <c r="AN227" s="18"/>
    </row>
    <row r="228" spans="2:40"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93"/>
      <c r="Z228" s="93"/>
      <c r="AA228" s="18"/>
      <c r="AB228" s="18"/>
      <c r="AC228" s="18"/>
      <c r="AD228" s="18"/>
      <c r="AE228" s="18"/>
      <c r="AF228" s="49"/>
      <c r="AG228" s="18"/>
      <c r="AH228" s="18"/>
      <c r="AI228" s="18"/>
      <c r="AJ228" s="18"/>
      <c r="AK228" s="18"/>
      <c r="AL228" s="18"/>
      <c r="AM228" s="18"/>
      <c r="AN228" s="18"/>
    </row>
    <row r="229" spans="2:40"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93"/>
      <c r="Z229" s="93"/>
      <c r="AA229" s="18"/>
      <c r="AB229" s="18"/>
      <c r="AC229" s="18"/>
      <c r="AD229" s="18"/>
      <c r="AE229" s="18"/>
      <c r="AF229" s="49"/>
      <c r="AG229" s="18"/>
      <c r="AH229" s="18"/>
      <c r="AI229" s="18"/>
      <c r="AJ229" s="18"/>
      <c r="AK229" s="18"/>
      <c r="AL229" s="18"/>
      <c r="AM229" s="18"/>
      <c r="AN229" s="18"/>
    </row>
    <row r="230" spans="2:40"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93"/>
      <c r="Z230" s="93"/>
      <c r="AA230" s="18"/>
      <c r="AB230" s="18"/>
      <c r="AC230" s="18"/>
      <c r="AD230" s="18"/>
      <c r="AE230" s="18"/>
      <c r="AF230" s="49"/>
      <c r="AG230" s="18"/>
      <c r="AH230" s="18"/>
      <c r="AI230" s="18"/>
      <c r="AJ230" s="18"/>
      <c r="AK230" s="18"/>
      <c r="AL230" s="18"/>
      <c r="AM230" s="18"/>
      <c r="AN230" s="18"/>
    </row>
    <row r="231" spans="2:40"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93"/>
      <c r="Z231" s="93"/>
      <c r="AA231" s="18"/>
      <c r="AB231" s="18"/>
      <c r="AC231" s="18"/>
      <c r="AD231" s="18"/>
      <c r="AE231" s="18"/>
      <c r="AF231" s="49"/>
      <c r="AG231" s="18"/>
      <c r="AH231" s="18"/>
      <c r="AI231" s="18"/>
      <c r="AJ231" s="18"/>
      <c r="AK231" s="18"/>
      <c r="AL231" s="18"/>
      <c r="AM231" s="18"/>
      <c r="AN231" s="18"/>
    </row>
    <row r="232" spans="2:40"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93"/>
      <c r="Z232" s="93"/>
      <c r="AA232" s="18"/>
      <c r="AB232" s="18"/>
      <c r="AC232" s="18"/>
      <c r="AD232" s="18"/>
      <c r="AE232" s="18"/>
      <c r="AF232" s="49"/>
      <c r="AG232" s="18"/>
      <c r="AH232" s="18"/>
      <c r="AI232" s="18"/>
      <c r="AJ232" s="18"/>
      <c r="AK232" s="18"/>
      <c r="AL232" s="18"/>
      <c r="AM232" s="18"/>
      <c r="AN232" s="18"/>
    </row>
    <row r="233" spans="2:40"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93"/>
      <c r="Z233" s="93"/>
      <c r="AA233" s="18"/>
      <c r="AB233" s="18"/>
      <c r="AC233" s="18"/>
      <c r="AD233" s="18"/>
      <c r="AE233" s="18"/>
      <c r="AF233" s="49"/>
      <c r="AG233" s="18"/>
      <c r="AH233" s="18"/>
      <c r="AI233" s="18"/>
      <c r="AJ233" s="18"/>
      <c r="AK233" s="18"/>
      <c r="AL233" s="18"/>
      <c r="AM233" s="18"/>
      <c r="AN233" s="18"/>
    </row>
    <row r="234" spans="2:40"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93"/>
      <c r="Z234" s="93"/>
      <c r="AA234" s="18"/>
      <c r="AB234" s="18"/>
      <c r="AC234" s="18"/>
      <c r="AD234" s="18"/>
      <c r="AE234" s="18"/>
      <c r="AF234" s="49"/>
      <c r="AG234" s="18"/>
      <c r="AH234" s="18"/>
      <c r="AI234" s="18"/>
      <c r="AJ234" s="18"/>
      <c r="AK234" s="18"/>
      <c r="AL234" s="18"/>
      <c r="AM234" s="18"/>
      <c r="AN234" s="18"/>
    </row>
    <row r="235" spans="2:40"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93"/>
      <c r="Z235" s="93"/>
      <c r="AA235" s="18"/>
      <c r="AB235" s="18"/>
      <c r="AC235" s="18"/>
      <c r="AD235" s="18"/>
      <c r="AE235" s="18"/>
      <c r="AF235" s="49"/>
      <c r="AG235" s="18"/>
      <c r="AH235" s="18"/>
      <c r="AI235" s="18"/>
      <c r="AJ235" s="18"/>
      <c r="AK235" s="18"/>
      <c r="AL235" s="18"/>
      <c r="AM235" s="18"/>
      <c r="AN235" s="18"/>
    </row>
    <row r="236" spans="2:40"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93"/>
      <c r="Z236" s="93"/>
      <c r="AA236" s="18"/>
      <c r="AB236" s="18"/>
      <c r="AC236" s="18"/>
      <c r="AD236" s="18"/>
      <c r="AE236" s="18"/>
      <c r="AF236" s="49"/>
      <c r="AG236" s="18"/>
      <c r="AH236" s="18"/>
      <c r="AI236" s="18"/>
      <c r="AJ236" s="18"/>
      <c r="AK236" s="18"/>
      <c r="AL236" s="18"/>
      <c r="AM236" s="18"/>
      <c r="AN236" s="18"/>
    </row>
    <row r="237" spans="2:40"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93"/>
      <c r="Z237" s="93"/>
      <c r="AA237" s="18"/>
      <c r="AB237" s="18"/>
      <c r="AC237" s="18"/>
      <c r="AD237" s="18"/>
      <c r="AE237" s="18"/>
      <c r="AF237" s="49"/>
      <c r="AG237" s="18"/>
      <c r="AH237" s="18"/>
      <c r="AI237" s="18"/>
      <c r="AJ237" s="18"/>
      <c r="AK237" s="18"/>
      <c r="AL237" s="18"/>
      <c r="AM237" s="18"/>
      <c r="AN237" s="18"/>
    </row>
    <row r="238" spans="2:40"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93"/>
      <c r="Z238" s="93"/>
      <c r="AA238" s="18"/>
      <c r="AB238" s="18"/>
      <c r="AC238" s="18"/>
      <c r="AD238" s="18"/>
      <c r="AE238" s="18"/>
      <c r="AF238" s="49"/>
      <c r="AG238" s="18"/>
      <c r="AH238" s="18"/>
      <c r="AI238" s="18"/>
      <c r="AJ238" s="18"/>
      <c r="AK238" s="18"/>
      <c r="AL238" s="18"/>
      <c r="AM238" s="18"/>
      <c r="AN238" s="18"/>
    </row>
    <row r="239" spans="2:40"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93"/>
      <c r="Z239" s="93"/>
      <c r="AA239" s="18"/>
      <c r="AB239" s="18"/>
      <c r="AC239" s="18"/>
      <c r="AD239" s="18"/>
      <c r="AE239" s="18"/>
      <c r="AF239" s="49"/>
      <c r="AG239" s="18"/>
      <c r="AH239" s="18"/>
      <c r="AI239" s="18"/>
      <c r="AJ239" s="18"/>
      <c r="AK239" s="18"/>
      <c r="AL239" s="18"/>
      <c r="AM239" s="18"/>
      <c r="AN239" s="18"/>
    </row>
    <row r="240" spans="2:40"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93"/>
      <c r="Z240" s="93"/>
      <c r="AA240" s="18"/>
      <c r="AB240" s="18"/>
      <c r="AC240" s="18"/>
      <c r="AD240" s="18"/>
      <c r="AE240" s="18"/>
      <c r="AF240" s="49"/>
      <c r="AG240" s="18"/>
      <c r="AH240" s="18"/>
      <c r="AI240" s="18"/>
      <c r="AJ240" s="18"/>
      <c r="AK240" s="18"/>
      <c r="AL240" s="18"/>
      <c r="AM240" s="18"/>
      <c r="AN240" s="18"/>
    </row>
    <row r="241" spans="2:40"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93"/>
      <c r="Z241" s="93"/>
      <c r="AA241" s="18"/>
      <c r="AB241" s="18"/>
      <c r="AC241" s="18"/>
      <c r="AD241" s="18"/>
      <c r="AE241" s="18"/>
      <c r="AF241" s="49"/>
      <c r="AG241" s="18"/>
      <c r="AH241" s="18"/>
      <c r="AI241" s="18"/>
      <c r="AJ241" s="18"/>
      <c r="AK241" s="18"/>
      <c r="AL241" s="18"/>
      <c r="AM241" s="18"/>
      <c r="AN241" s="18"/>
    </row>
    <row r="242" spans="2:40"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93"/>
      <c r="Z242" s="93"/>
      <c r="AA242" s="18"/>
      <c r="AB242" s="18"/>
      <c r="AC242" s="18"/>
      <c r="AD242" s="18"/>
      <c r="AE242" s="18"/>
      <c r="AF242" s="49"/>
      <c r="AG242" s="18"/>
      <c r="AH242" s="18"/>
      <c r="AI242" s="18"/>
      <c r="AJ242" s="18"/>
      <c r="AK242" s="18"/>
      <c r="AL242" s="18"/>
      <c r="AM242" s="18"/>
      <c r="AN242" s="18"/>
    </row>
    <row r="243" spans="2:40"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93"/>
      <c r="Z243" s="93"/>
      <c r="AA243" s="18"/>
      <c r="AB243" s="18"/>
      <c r="AC243" s="18"/>
      <c r="AD243" s="18"/>
      <c r="AE243" s="18"/>
      <c r="AF243" s="49"/>
      <c r="AG243" s="18"/>
      <c r="AH243" s="18"/>
      <c r="AI243" s="18"/>
      <c r="AJ243" s="18"/>
      <c r="AK243" s="18"/>
      <c r="AL243" s="18"/>
      <c r="AM243" s="18"/>
      <c r="AN243" s="18"/>
    </row>
    <row r="244" spans="2:40"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93"/>
      <c r="Z244" s="93"/>
      <c r="AA244" s="18"/>
      <c r="AB244" s="18"/>
      <c r="AC244" s="18"/>
      <c r="AD244" s="18"/>
      <c r="AE244" s="18"/>
      <c r="AF244" s="49"/>
      <c r="AG244" s="18"/>
      <c r="AH244" s="18"/>
      <c r="AI244" s="18"/>
      <c r="AJ244" s="18"/>
      <c r="AK244" s="18"/>
      <c r="AL244" s="18"/>
      <c r="AM244" s="18"/>
      <c r="AN244" s="18"/>
    </row>
    <row r="245" spans="2:40"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93"/>
      <c r="Z245" s="93"/>
      <c r="AA245" s="18"/>
      <c r="AB245" s="18"/>
      <c r="AC245" s="18"/>
      <c r="AD245" s="18"/>
      <c r="AE245" s="18"/>
      <c r="AF245" s="49"/>
      <c r="AG245" s="18"/>
      <c r="AH245" s="18"/>
      <c r="AI245" s="18"/>
      <c r="AJ245" s="18"/>
      <c r="AK245" s="18"/>
      <c r="AL245" s="18"/>
      <c r="AM245" s="18"/>
      <c r="AN245" s="18"/>
    </row>
    <row r="246" spans="2:40"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93"/>
      <c r="Z246" s="93"/>
      <c r="AA246" s="18"/>
      <c r="AB246" s="18"/>
      <c r="AC246" s="18"/>
      <c r="AD246" s="18"/>
      <c r="AE246" s="18"/>
      <c r="AF246" s="49"/>
      <c r="AG246" s="18"/>
      <c r="AH246" s="18"/>
      <c r="AI246" s="18"/>
      <c r="AJ246" s="18"/>
      <c r="AK246" s="18"/>
      <c r="AL246" s="18"/>
      <c r="AM246" s="18"/>
      <c r="AN246" s="18"/>
    </row>
    <row r="247" spans="2:40"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93"/>
      <c r="Z247" s="93"/>
      <c r="AA247" s="18"/>
      <c r="AB247" s="18"/>
      <c r="AC247" s="18"/>
      <c r="AD247" s="18"/>
      <c r="AE247" s="18"/>
      <c r="AF247" s="49"/>
      <c r="AG247" s="18"/>
      <c r="AH247" s="18"/>
      <c r="AI247" s="18"/>
      <c r="AJ247" s="18"/>
      <c r="AK247" s="18"/>
      <c r="AL247" s="18"/>
      <c r="AM247" s="18"/>
      <c r="AN247" s="18"/>
    </row>
    <row r="248" spans="2:40"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93"/>
      <c r="Z248" s="93"/>
      <c r="AA248" s="18"/>
      <c r="AB248" s="18"/>
      <c r="AC248" s="18"/>
      <c r="AD248" s="18"/>
      <c r="AE248" s="18"/>
      <c r="AF248" s="49"/>
      <c r="AG248" s="18"/>
      <c r="AH248" s="18"/>
      <c r="AI248" s="18"/>
      <c r="AJ248" s="18"/>
      <c r="AK248" s="18"/>
      <c r="AL248" s="18"/>
      <c r="AM248" s="18"/>
      <c r="AN248" s="18"/>
    </row>
    <row r="249" spans="2:40"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93"/>
      <c r="Z249" s="93"/>
      <c r="AA249" s="18"/>
      <c r="AB249" s="18"/>
      <c r="AC249" s="18"/>
      <c r="AD249" s="18"/>
      <c r="AE249" s="18"/>
      <c r="AF249" s="49"/>
      <c r="AG249" s="18"/>
      <c r="AH249" s="18"/>
      <c r="AI249" s="18"/>
      <c r="AJ249" s="18"/>
      <c r="AK249" s="18"/>
      <c r="AL249" s="18"/>
      <c r="AM249" s="18"/>
      <c r="AN249" s="18"/>
    </row>
    <row r="250" spans="2:40"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93"/>
      <c r="Z250" s="93"/>
      <c r="AA250" s="18"/>
      <c r="AB250" s="18"/>
      <c r="AC250" s="18"/>
      <c r="AD250" s="18"/>
      <c r="AE250" s="18"/>
      <c r="AF250" s="49"/>
      <c r="AG250" s="18"/>
      <c r="AH250" s="18"/>
      <c r="AI250" s="18"/>
      <c r="AJ250" s="18"/>
      <c r="AK250" s="18"/>
      <c r="AL250" s="18"/>
      <c r="AM250" s="18"/>
      <c r="AN250" s="18"/>
    </row>
    <row r="251" spans="2:40"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93"/>
      <c r="Z251" s="93"/>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HVAC_Type!$A$4:$A$8</xm:f>
          </x14:formula1>
          <xm:sqref>V2:X251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HVAC_Type!$A$4:$A$8</xm:f>
          </x14:formula1>
          <xm:sqref>X5:Z504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str">
        <f>Model_Inputs!A2</f>
        <v>Run_1</v>
      </c>
      <c r="B7" s="95" t="str">
        <f>VLOOKUP(Model_Inputs!C2,WeatherFiles!$A$14:$C$17,2,FALSE)</f>
        <v>Boise-ID</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e">
        <f>VLOOKUP(Model_Inputs!V2,HVAC_Type!$A$4:$B$8,2,FALSE)</f>
        <v>#N/A</v>
      </c>
      <c r="P7" s="95">
        <v>3.5</v>
      </c>
      <c r="Q7" s="95">
        <v>25</v>
      </c>
      <c r="R7" s="95">
        <v>1</v>
      </c>
      <c r="S7" s="95">
        <v>4</v>
      </c>
      <c r="T7" s="95">
        <v>30</v>
      </c>
      <c r="U7" s="95" t="e">
        <f>VLOOKUP(Model_Inputs!V2,HVAC_Type!$A$4:$C$8,3,FALSE)</f>
        <v>#N/A</v>
      </c>
      <c r="V7" s="95" t="str">
        <f>INDEX(Foundation_And_Floor_Con!$C$3:$AH$27,MATCH(Model_Inputs!$J2,Foundation_And_Floor_Con!$A$3:$A$27,0),MATCH('SEEM Input Converter'!V$5,Foundation_And_Floor_Con!$C$2:$AH$2,0))</f>
        <v>Crawl</v>
      </c>
      <c r="W7" s="95">
        <f>Model_Inputs!Y2</f>
        <v>0.127</v>
      </c>
      <c r="X7" s="95">
        <f>INDEX(Foundation_And_Floor_Con!$C$3:$AH$27,MATCH(Model_Inputs!$J2,Foundation_And_Floor_Con!$A$3:$A$27,0),MATCH('SEEM Input Converter'!X$5,Foundation_And_Floor_Con!$C$2:$AH$2,0))</f>
        <v>360</v>
      </c>
      <c r="Y7" s="95">
        <f>INDEX(Foundation_And_Floor_Con!$C$3:$AH$27,MATCH(Model_Inputs!$J2,Foundation_And_Floor_Con!$A$3:$A$27,0),MATCH('SEEM Input Converter'!Y$5,Foundation_And_Floor_Con!$C$2:$AH$2,0))</f>
        <v>6</v>
      </c>
      <c r="Z7" s="95" t="str">
        <f>INDEX(Foundation_And_Floor_Con!$C$3:$AH$27,MATCH(Model_Inputs!$J2,Foundation_And_Floor_Con!$A$3:$A$27,0),MATCH('SEEM Input Converter'!Z$5,Foundation_And_Floor_Con!$C$2:$AH$2,0))</f>
        <v>Attic</v>
      </c>
      <c r="AA7" s="95">
        <f>Model_Inputs!Z2</f>
        <v>6.3E-2</v>
      </c>
      <c r="AB7" s="95">
        <f>INDEX(Foundation_And_Floor_Con!$C$3:$AH$27,MATCH(Model_Inputs!$J2,Foundation_And_Floor_Con!$A$3:$A$27,0),MATCH('SEEM Input Converter'!AB$5,Foundation_And_Floor_Con!$C$2:$AH$2,0))</f>
        <v>170</v>
      </c>
      <c r="AC7" s="95">
        <f>INDEX(Foundation_And_Floor_Con!$C$3:$AH$27,MATCH(Model_Inputs!$J2,Foundation_And_Floor_Con!$A$3:$A$27,0),MATCH('SEEM Input Converter'!AC$5,Foundation_And_Floor_Con!$C$2:$AH$2,0))</f>
        <v>6</v>
      </c>
      <c r="AD7" s="105">
        <f>INDEX(Foundation_And_Floor_Con!$C$3:$AH$27,MATCH(Model_Inputs!$J2,Foundation_And_Floor_Con!$A$3:$A$27,0),MATCH('SEEM Input Converter'!AD$5,Foundation_And_Floor_Con!$C$2:$AH$2,0))</f>
        <v>2377</v>
      </c>
      <c r="AE7" s="105">
        <f>INDEX(Foundation_And_Floor_Con!$C$3:$AH$27,MATCH(Model_Inputs!$J2,Foundation_And_Floor_Con!$A$3:$A$27,0),MATCH('SEEM Input Converter'!AE$5,Foundation_And_Floor_Con!$C$2:$AH$2,0))</f>
        <v>17050.560000000001</v>
      </c>
      <c r="AF7" s="95">
        <f>INDEX(Foundation_And_Floor_Con!$C$3:$AH$27,MATCH(Model_Inputs!$J2,Foundation_And_Floor_Con!$A$3:$A$27,0),MATCH('SEEM Input Converter'!AF$5,Foundation_And_Floor_Con!$C$2:$AH$2,0))</f>
        <v>0</v>
      </c>
      <c r="AG7" s="95">
        <f>INDEX(Foundation_And_Floor_Con!$C$3:$AH$27,MATCH(Model_Inputs!$J2,Foundation_And_Floor_Con!$A$3:$A$27,0),MATCH('SEEM Input Converter'!AG$5,Foundation_And_Floor_Con!$C$2:$AH$2,0))</f>
        <v>0</v>
      </c>
      <c r="AH7" s="105">
        <f>INDEX(Foundation_And_Floor_Con!$C$3:$AH$27,MATCH(Model_Inputs!$J2,Foundation_And_Floor_Con!$A$3:$A$27,0),MATCH('SEEM Input Converter'!AH$5,Foundation_And_Floor_Con!$C$2:$AH$2,0))</f>
        <v>2369</v>
      </c>
      <c r="AI7" s="95">
        <f>INDEX(Above_Ground_Wall_Con!$C$3:$C$19,MATCH(Model_Inputs!$H2,Above_Ground_Wall_Con!$A$3:$A$19,0),1)</f>
        <v>18.071000979101914</v>
      </c>
      <c r="AJ7" s="95">
        <v>1188.55</v>
      </c>
      <c r="AK7" s="95">
        <f>INDEX(Ceiling_And_Roof_Con!$C$3:$C$7,MATCH(Model_Inputs!$I2,Ceiling_And_Roof_Con!$A$3:$A$7,0),1)</f>
        <v>26.238831903416528</v>
      </c>
      <c r="AL7" s="95">
        <v>0.75</v>
      </c>
      <c r="AM7" s="104">
        <f>INDEX(Foundation_And_Floor_Con!$C$3:$AH$27,MATCH(Model_Inputs!$J2,Foundation_And_Floor_Con!$A$3:$A$27,0),MATCH('SEEM Input Converter'!AM$5,Foundation_And_Floor_Con!$C$2:$AH$2,0))</f>
        <v>88.5</v>
      </c>
      <c r="AN7" s="104">
        <f>INDEX(Foundation_And_Floor_Con!$C$3:$AH$27,MATCH(Model_Inputs!$J2,Foundation_And_Floor_Con!$A$3:$A$27,0),MATCH('SEEM Input Converter'!AN$5,Foundation_And_Floor_Con!$C$2:$AH$2,0))</f>
        <v>88.5</v>
      </c>
      <c r="AO7" s="104">
        <f>INDEX(Foundation_And_Floor_Con!$C$3:$AH$27,MATCH(Model_Inputs!$J2,Foundation_And_Floor_Con!$A$3:$A$27,0),MATCH('SEEM Input Converter'!AO$5,Foundation_And_Floor_Con!$C$2:$AH$2,0))</f>
        <v>88.5</v>
      </c>
      <c r="AP7" s="104">
        <f>INDEX(Foundation_And_Floor_Con!$C$3:$AH$27,MATCH(Model_Inputs!$J2,Foundation_And_Floor_Con!$A$3:$A$27,0),MATCH('SEEM Input Converter'!AP$5,Foundation_And_Floor_Con!$C$2:$AH$2,0))</f>
        <v>88.5</v>
      </c>
      <c r="AQ7" s="95">
        <f>Model_Inputs!N2</f>
        <v>0.52</v>
      </c>
      <c r="AR7" s="95">
        <f>Model_Inputs!O2</f>
        <v>0.47</v>
      </c>
      <c r="AS7" s="95">
        <v>0.54</v>
      </c>
      <c r="AT7" s="95">
        <v>40</v>
      </c>
      <c r="AU7" s="95">
        <v>2.8571428571428572</v>
      </c>
      <c r="AV7" s="107">
        <f>INDEX(Foundation_And_Floor_Con!$C$3:$AH$27,MATCH(Model_Inputs!$J2,Foundation_And_Floor_Con!$A$3:$A$27,0),MATCH('SEEM Input Converter'!AV$5,Foundation_And_Floor_Con!$C$2:$AH$2,0))</f>
        <v>1</v>
      </c>
      <c r="AW7" s="107">
        <f>INDEX(Foundation_And_Floor_Con!$C$3:$AH$27,MATCH(Model_Inputs!$J2,Foundation_And_Floor_Con!$A$3:$A$27,0),MATCH('SEEM Input Converter'!AW$5,Foundation_And_Floor_Con!$C$2:$AH$2,0))</f>
        <v>1188.55</v>
      </c>
      <c r="AX7" s="107">
        <f>INDEX(Foundation_And_Floor_Con!$C$3:$AH$27,MATCH(Model_Inputs!$J2,Foundation_And_Floor_Con!$A$3:$A$27,0),MATCH('SEEM Input Converter'!AX$5,Foundation_And_Floor_Con!$C$2:$AH$2,0))</f>
        <v>137.90141406091527</v>
      </c>
      <c r="AY7" s="106">
        <f>INDEX(Foundation_And_Floor_Con!$C$3:$AH$27,MATCH(Model_Inputs!$J2,Foundation_And_Floor_Con!$A$3:$A$27,0),MATCH('SEEM Input Converter'!AY$5,Foundation_And_Floor_Con!$C$2:$AH$2,0))</f>
        <v>19.830083004956272</v>
      </c>
      <c r="AZ7" s="107">
        <f>INDEX(Foundation_And_Floor_Con!$C$3:$AH$27,MATCH(Model_Inputs!$J2,Foundation_And_Floor_Con!$A$3:$A$27,0),MATCH('SEEM Input Converter'!AZ$5,Foundation_And_Floor_Con!$C$2:$AH$2,0))</f>
        <v>0</v>
      </c>
      <c r="BA7" s="107">
        <f>INDEX(Foundation_And_Floor_Con!$C$3:$AH$27,MATCH(Model_Inputs!$J2,Foundation_And_Floor_Con!$A$3:$A$27,0),MATCH('SEEM Input Converter'!BA$5,Foundation_And_Floor_Con!$C$2:$AH$2,0))</f>
        <v>0</v>
      </c>
      <c r="BB7" s="107" t="str">
        <f>INDEX(Foundation_And_Floor_Con!$C$3:$AH$27,MATCH(Model_Inputs!$J2,Foundation_And_Floor_Con!$A$3:$A$27,0),MATCH('SEEM Input Converter'!BB$5,Foundation_And_Floor_Con!$C$2:$AH$2,0))</f>
        <v>N</v>
      </c>
      <c r="BC7" s="107">
        <f>INDEX(Foundation_And_Floor_Con!$C$3:$AH$27,MATCH(Model_Inputs!$J2,Foundation_And_Floor_Con!$A$3:$A$27,0),MATCH('SEEM Input Converter'!BC$5,Foundation_And_Floor_Con!$C$2:$AH$2,0))</f>
        <v>0</v>
      </c>
      <c r="BD7" s="107">
        <f>INDEX(Foundation_And_Floor_Con!$C$3:$AH$27,MATCH(Model_Inputs!$J2,Foundation_And_Floor_Con!$A$3:$A$27,0),MATCH('SEEM Input Converter'!BD$5,Foundation_And_Floor_Con!$C$2:$AH$2,0))</f>
        <v>0</v>
      </c>
      <c r="BE7" s="95">
        <v>1.04</v>
      </c>
      <c r="BF7" s="106">
        <f>INDEX(Foundation_And_Floor_Con!$C$3:$AH$27,MATCH(Model_Inputs!$J2,Foundation_And_Floor_Con!$A$3:$A$27,0),MATCH('SEEM Input Converter'!BF$5,Foundation_And_Floor_Con!$C$2:$AH$2,0))</f>
        <v>1</v>
      </c>
      <c r="BG7" s="114">
        <f>INDEX(Foundation_And_Floor_Con!$C$3:$AH$27,MATCH(Model_Inputs!$J2,Foundation_And_Floor_Con!$A$3:$A$27,0),MATCH('SEEM Input Converter'!BG$5,Foundation_And_Floor_Con!$C$2:$AH$2,0))</f>
        <v>1.75</v>
      </c>
      <c r="BH7" s="114">
        <f>INDEX(Foundation_And_Floor_Con!$C$3:$AH$27,MATCH(Model_Inputs!$J2,Foundation_And_Floor_Con!$A$3:$A$27,0),MATCH('SEEM Input Converter'!BH$5,Foundation_And_Floor_Con!$C$2:$AH$2,0))</f>
        <v>2</v>
      </c>
      <c r="BI7" s="114">
        <f>INDEX(Foundation_And_Floor_Con!$C$3:$AH$27,MATCH(Model_Inputs!$J2,Foundation_And_Floor_Con!$A$3:$A$27,0),MATCH('SEEM Input Converter'!BI$5,Foundation_And_Floor_Con!$C$2:$AH$2,0))</f>
        <v>0.65</v>
      </c>
      <c r="BJ7" s="112">
        <f>INDEX(Foundation_And_Floor_Con!$C$3:$AH$27,MATCH(Model_Inputs!$J2,Foundation_And_Floor_Con!$A$3:$A$27,0),MATCH('SEEM Input Converter'!BJ$5,Foundation_And_Floor_Con!$C$2:$AH$2,0))</f>
        <v>2000</v>
      </c>
      <c r="BK7" s="107">
        <f>INDEX(Foundation_And_Floor_Con!$C$3:$AH$27,MATCH(Model_Inputs!$J2,Foundation_And_Floor_Con!$A$3:$A$27,0),MATCH('SEEM Input Converter'!BK$5,Foundation_And_Floor_Con!$C$2:$AH$2,0))</f>
        <v>17</v>
      </c>
      <c r="BL7" s="95" t="s">
        <v>68</v>
      </c>
      <c r="BM7" s="95">
        <v>50</v>
      </c>
      <c r="BN7" s="95">
        <v>4</v>
      </c>
      <c r="BO7" s="95" t="s">
        <v>636</v>
      </c>
      <c r="BP7" s="95">
        <v>5</v>
      </c>
      <c r="BQ7" s="95">
        <v>0</v>
      </c>
      <c r="BR7" s="110">
        <f>INDEX(Foundation_And_Floor_Con!$C$3:$AH$27,MATCH(Model_Inputs!$J2,Foundation_And_Floor_Con!$A$3:$A$27,0),MATCH('SEEM Input Converter'!BR$5,Foundation_And_Floor_Con!$C$2:$AH$2,0))</f>
        <v>4.5</v>
      </c>
      <c r="BS7" s="110">
        <f>INDEX(Foundation_And_Floor_Con!$C$3:$AH$27,MATCH(Model_Inputs!$J2,Foundation_And_Floor_Con!$A$3:$A$27,0),MATCH('SEEM Input Converter'!BS$5,Foundation_And_Floor_Con!$C$2:$AH$2,0))</f>
        <v>4.5</v>
      </c>
      <c r="BT7" s="95">
        <f>INDEX(Water_Heater_Type!$D$3:$D$5,MATCH(Model_Inputs!$AC2,Water_Heater_Type!$A$3:$A$5,0),1)</f>
        <v>0</v>
      </c>
      <c r="BU7" s="95">
        <f>INDEX(Water_Heater_Type!$C$3:$C$5,MATCH(Model_Inputs!$AC2,Water_Heater_Type!$A$3:$A$5,0),1)</f>
        <v>45</v>
      </c>
      <c r="BV7" s="95" t="str">
        <f>INDEX(Water_Heater_Type!$B$3:$B$5,MATCH(Model_Inputs!$AC2,Water_Heater_Type!$A$3:$A$5,0),1)</f>
        <v>restankRealistic</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38</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46</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47</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48</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49</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50</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5" t="s">
        <v>87</v>
      </c>
      <c r="B2" s="3" t="s">
        <v>88</v>
      </c>
      <c r="C2" s="145" t="s">
        <v>89</v>
      </c>
      <c r="D2" s="3"/>
      <c r="E2" s="3"/>
      <c r="F2" s="3"/>
      <c r="G2" s="3"/>
      <c r="H2" s="3"/>
      <c r="I2" s="3"/>
    </row>
    <row r="3" spans="1:9" x14ac:dyDescent="0.25">
      <c r="A3" s="146"/>
      <c r="B3" s="3" t="s">
        <v>90</v>
      </c>
      <c r="C3" s="146"/>
      <c r="D3" s="3"/>
      <c r="E3" s="3"/>
      <c r="F3" s="3"/>
      <c r="G3" s="3"/>
      <c r="H3" s="3"/>
      <c r="I3" s="3"/>
    </row>
    <row r="4" spans="1:9" x14ac:dyDescent="0.25">
      <c r="A4" s="146"/>
      <c r="B4" s="145" t="s">
        <v>91</v>
      </c>
      <c r="C4" s="146"/>
      <c r="D4" s="4" t="s">
        <v>92</v>
      </c>
      <c r="E4" s="5" t="str">
        <f>Model_Inputs!A1</f>
        <v>Run Label</v>
      </c>
      <c r="F4" s="3" t="s">
        <v>66</v>
      </c>
      <c r="G4" s="3" t="s">
        <v>67</v>
      </c>
      <c r="H4" s="3" t="s">
        <v>68</v>
      </c>
      <c r="I4" s="3"/>
    </row>
    <row r="5" spans="1:9" x14ac:dyDescent="0.25">
      <c r="A5" s="146"/>
      <c r="B5" s="147"/>
      <c r="C5" s="146"/>
      <c r="D5" s="4" t="s">
        <v>93</v>
      </c>
      <c r="E5" s="5" t="str">
        <f>Model_Inputs!D1</f>
        <v>Bldg Orient [deg]</v>
      </c>
      <c r="F5" s="3" t="s">
        <v>94</v>
      </c>
      <c r="G5" s="3" t="s">
        <v>69</v>
      </c>
      <c r="H5" s="3" t="s">
        <v>72</v>
      </c>
      <c r="I5" s="3"/>
    </row>
    <row r="6" spans="1:9" x14ac:dyDescent="0.25">
      <c r="A6" s="146"/>
      <c r="B6" s="3" t="s">
        <v>95</v>
      </c>
      <c r="C6" s="146"/>
      <c r="D6" s="4"/>
      <c r="E6" s="5"/>
      <c r="F6" s="3"/>
      <c r="G6" s="3"/>
      <c r="H6" s="3"/>
      <c r="I6" s="3"/>
    </row>
    <row r="7" spans="1:9" x14ac:dyDescent="0.25">
      <c r="A7" s="147"/>
      <c r="B7" s="3" t="s">
        <v>96</v>
      </c>
      <c r="C7" s="146"/>
      <c r="D7" s="4" t="s">
        <v>97</v>
      </c>
      <c r="E7" s="5" t="str">
        <f>Model_Inputs!B1</f>
        <v>Timesteps Per Hr</v>
      </c>
      <c r="F7" s="3" t="s">
        <v>98</v>
      </c>
      <c r="G7" s="3" t="s">
        <v>69</v>
      </c>
      <c r="H7" s="3" t="s">
        <v>99</v>
      </c>
      <c r="I7" s="3"/>
    </row>
    <row r="8" spans="1:9" x14ac:dyDescent="0.25">
      <c r="A8" s="145" t="s">
        <v>100</v>
      </c>
      <c r="B8" s="3" t="s">
        <v>101</v>
      </c>
      <c r="C8" s="147"/>
      <c r="D8" s="3"/>
      <c r="E8" s="5"/>
      <c r="F8" s="3"/>
      <c r="G8" s="3"/>
      <c r="H8" s="3"/>
      <c r="I8" s="3"/>
    </row>
    <row r="9" spans="1:9" x14ac:dyDescent="0.25">
      <c r="A9" s="146"/>
      <c r="B9" s="3" t="s">
        <v>102</v>
      </c>
      <c r="C9" s="145" t="s">
        <v>103</v>
      </c>
      <c r="D9" s="3" t="s">
        <v>104</v>
      </c>
      <c r="E9" s="148" t="str">
        <f>Model_Inputs!C1</f>
        <v>Weather File</v>
      </c>
      <c r="F9" s="145" t="s">
        <v>105</v>
      </c>
      <c r="G9" s="145" t="s">
        <v>67</v>
      </c>
      <c r="H9" s="145" t="s">
        <v>71</v>
      </c>
      <c r="I9" s="3"/>
    </row>
    <row r="10" spans="1:9" x14ac:dyDescent="0.25">
      <c r="A10" s="146"/>
      <c r="B10" s="3" t="s">
        <v>106</v>
      </c>
      <c r="C10" s="146"/>
      <c r="D10" s="3" t="s">
        <v>104</v>
      </c>
      <c r="E10" s="147"/>
      <c r="F10" s="147"/>
      <c r="G10" s="147"/>
      <c r="H10" s="147"/>
      <c r="I10" s="3"/>
    </row>
    <row r="11" spans="1:9" x14ac:dyDescent="0.25">
      <c r="A11" s="147"/>
      <c r="B11" s="3" t="s">
        <v>107</v>
      </c>
      <c r="C11" s="147"/>
      <c r="D11" s="3"/>
      <c r="E11" s="3"/>
      <c r="F11" s="3"/>
      <c r="G11" s="3"/>
      <c r="H11" s="3"/>
      <c r="I11" s="3"/>
    </row>
    <row r="12" spans="1:9" x14ac:dyDescent="0.25">
      <c r="A12" s="145" t="s">
        <v>108</v>
      </c>
      <c r="B12" s="3" t="s">
        <v>109</v>
      </c>
      <c r="C12" s="145" t="s">
        <v>110</v>
      </c>
      <c r="D12" s="3"/>
      <c r="E12" s="3"/>
      <c r="F12" s="3"/>
      <c r="G12" s="3"/>
      <c r="H12" s="3"/>
      <c r="I12" s="3"/>
    </row>
    <row r="13" spans="1:9" x14ac:dyDescent="0.25">
      <c r="A13" s="146"/>
      <c r="B13" s="3" t="s">
        <v>111</v>
      </c>
      <c r="C13" s="146"/>
      <c r="D13" s="3"/>
      <c r="E13" s="3"/>
      <c r="F13" s="3"/>
      <c r="G13" s="3"/>
      <c r="H13" s="3"/>
      <c r="I13" s="3"/>
    </row>
    <row r="14" spans="1:9" x14ac:dyDescent="0.25">
      <c r="A14" s="146"/>
      <c r="B14" s="3" t="s">
        <v>112</v>
      </c>
      <c r="C14" s="146"/>
      <c r="D14" s="3"/>
      <c r="E14" s="3"/>
      <c r="F14" s="3"/>
      <c r="G14" s="3"/>
      <c r="H14" s="3"/>
      <c r="I14" s="3"/>
    </row>
    <row r="15" spans="1:9" x14ac:dyDescent="0.25">
      <c r="A15" s="146"/>
      <c r="B15" s="3" t="s">
        <v>113</v>
      </c>
      <c r="C15" s="146"/>
      <c r="D15" s="3"/>
      <c r="E15" s="3"/>
      <c r="F15" s="3"/>
      <c r="G15" s="3"/>
      <c r="H15" s="3"/>
      <c r="I15" s="3"/>
    </row>
    <row r="16" spans="1:9" x14ac:dyDescent="0.25">
      <c r="A16" s="146"/>
      <c r="B16" s="3" t="s">
        <v>114</v>
      </c>
      <c r="C16" s="146"/>
      <c r="D16" s="3"/>
      <c r="E16" s="3"/>
      <c r="F16" s="3"/>
      <c r="G16" s="3"/>
      <c r="H16" s="3"/>
      <c r="I16" s="3"/>
    </row>
    <row r="17" spans="1:9" x14ac:dyDescent="0.25">
      <c r="A17" s="147"/>
      <c r="B17" s="3" t="s">
        <v>115</v>
      </c>
      <c r="C17" s="147"/>
      <c r="D17" s="3"/>
      <c r="E17" s="3"/>
      <c r="F17" s="3"/>
      <c r="G17" s="3"/>
      <c r="H17" s="3"/>
      <c r="I17" s="3"/>
    </row>
    <row r="18" spans="1:9" x14ac:dyDescent="0.25">
      <c r="A18" s="145" t="s">
        <v>116</v>
      </c>
      <c r="B18" s="3" t="s">
        <v>117</v>
      </c>
      <c r="C18" s="145" t="s">
        <v>118</v>
      </c>
      <c r="D18" s="3"/>
      <c r="E18" s="3"/>
      <c r="F18" s="3"/>
      <c r="G18" s="3"/>
      <c r="H18" s="3"/>
      <c r="I18" s="3"/>
    </row>
    <row r="19" spans="1:9" x14ac:dyDescent="0.25">
      <c r="A19" s="146"/>
      <c r="B19" s="3" t="s">
        <v>119</v>
      </c>
      <c r="C19" s="146"/>
      <c r="D19" s="3"/>
      <c r="E19" s="3"/>
      <c r="F19" s="3"/>
      <c r="G19" s="3"/>
      <c r="H19" s="3"/>
      <c r="I19" s="3"/>
    </row>
    <row r="20" spans="1:9" x14ac:dyDescent="0.25">
      <c r="A20" s="146"/>
      <c r="B20" s="3" t="s">
        <v>120</v>
      </c>
      <c r="C20" s="146"/>
      <c r="D20" s="3"/>
      <c r="E20" s="3"/>
      <c r="F20" s="3"/>
      <c r="G20" s="3"/>
      <c r="H20" s="3"/>
      <c r="I20" s="3"/>
    </row>
    <row r="21" spans="1:9" x14ac:dyDescent="0.25">
      <c r="A21" s="146"/>
      <c r="B21" s="3" t="s">
        <v>121</v>
      </c>
      <c r="C21" s="146"/>
      <c r="D21" s="3"/>
      <c r="E21" s="5"/>
      <c r="F21" s="3"/>
      <c r="G21" s="3"/>
      <c r="H21" s="3"/>
      <c r="I21" s="3"/>
    </row>
    <row r="22" spans="1:9" x14ac:dyDescent="0.25">
      <c r="A22" s="146"/>
      <c r="B22" s="3" t="s">
        <v>122</v>
      </c>
      <c r="C22" s="147"/>
      <c r="D22" s="3"/>
      <c r="E22" s="5"/>
      <c r="F22" s="3"/>
      <c r="G22" s="3"/>
      <c r="H22" s="3"/>
      <c r="I22" s="3"/>
    </row>
    <row r="23" spans="1:9" x14ac:dyDescent="0.25">
      <c r="A23" s="146"/>
      <c r="B23" s="145" t="s">
        <v>123</v>
      </c>
      <c r="C23" s="145" t="s">
        <v>124</v>
      </c>
      <c r="D23" s="4" t="s">
        <v>125</v>
      </c>
      <c r="E23" s="5" t="str">
        <f>Model_Inputs!N1</f>
        <v>Window U-Value [Btu/h/ft^2/F]</v>
      </c>
      <c r="F23" s="3" t="s">
        <v>126</v>
      </c>
      <c r="G23" s="3" t="s">
        <v>73</v>
      </c>
      <c r="H23" s="3" t="s">
        <v>74</v>
      </c>
      <c r="I23" s="3">
        <v>5.6744658973887141</v>
      </c>
    </row>
    <row r="24" spans="1:9" x14ac:dyDescent="0.25">
      <c r="A24" s="146"/>
      <c r="B24" s="147"/>
      <c r="C24" s="147"/>
      <c r="D24" s="4" t="s">
        <v>127</v>
      </c>
      <c r="E24" s="5" t="str">
        <f>Model_Inputs!O1</f>
        <v>Window SHGC</v>
      </c>
      <c r="F24" s="3" t="s">
        <v>128</v>
      </c>
      <c r="G24" s="3" t="s">
        <v>73</v>
      </c>
      <c r="H24" s="3" t="s">
        <v>76</v>
      </c>
      <c r="I24" s="3"/>
    </row>
    <row r="25" spans="1:9" x14ac:dyDescent="0.25">
      <c r="A25" s="147"/>
      <c r="B25" s="3" t="s">
        <v>129</v>
      </c>
      <c r="C25" s="3" t="s">
        <v>130</v>
      </c>
      <c r="D25" s="3"/>
      <c r="E25" s="5"/>
      <c r="F25" s="3"/>
      <c r="G25" s="3"/>
      <c r="H25" s="3"/>
      <c r="I25" s="3"/>
    </row>
    <row r="26" spans="1:9" x14ac:dyDescent="0.25">
      <c r="A26" s="145" t="s">
        <v>131</v>
      </c>
      <c r="B26" s="3" t="s">
        <v>132</v>
      </c>
      <c r="C26" s="145" t="s">
        <v>133</v>
      </c>
      <c r="D26" s="3"/>
      <c r="E26" s="5"/>
      <c r="F26" s="3"/>
      <c r="G26" s="3"/>
      <c r="H26" s="3"/>
      <c r="I26" s="3"/>
    </row>
    <row r="27" spans="1:9" x14ac:dyDescent="0.25">
      <c r="A27" s="146"/>
      <c r="B27" s="3" t="s">
        <v>134</v>
      </c>
      <c r="C27" s="146"/>
      <c r="D27" s="3"/>
      <c r="E27" s="5"/>
      <c r="F27" s="3"/>
      <c r="G27" s="3"/>
      <c r="H27" s="3"/>
      <c r="I27" s="3"/>
    </row>
    <row r="28" spans="1:9" x14ac:dyDescent="0.25">
      <c r="A28" s="146"/>
      <c r="B28" s="3" t="s">
        <v>135</v>
      </c>
      <c r="C28" s="146"/>
      <c r="D28" s="3"/>
      <c r="E28" s="5"/>
      <c r="F28" s="3"/>
      <c r="G28" s="3"/>
      <c r="H28" s="3"/>
      <c r="I28" s="3"/>
    </row>
    <row r="29" spans="1:9" x14ac:dyDescent="0.25">
      <c r="A29" s="146"/>
      <c r="B29" s="3" t="s">
        <v>136</v>
      </c>
      <c r="C29" s="146"/>
      <c r="D29" s="3"/>
      <c r="E29" s="5"/>
      <c r="F29" s="3"/>
      <c r="G29" s="3"/>
      <c r="H29" s="3"/>
      <c r="I29" s="3"/>
    </row>
    <row r="30" spans="1:9" x14ac:dyDescent="0.25">
      <c r="A30" s="146"/>
      <c r="B30" s="3" t="s">
        <v>137</v>
      </c>
      <c r="C30" s="146"/>
      <c r="D30" s="3"/>
      <c r="E30" s="3"/>
      <c r="F30" s="3"/>
      <c r="G30" s="3"/>
      <c r="H30" s="3"/>
      <c r="I30" s="3"/>
    </row>
    <row r="31" spans="1:9" x14ac:dyDescent="0.25">
      <c r="A31" s="146"/>
      <c r="B31" s="3" t="s">
        <v>138</v>
      </c>
      <c r="C31" s="146"/>
      <c r="D31" s="3"/>
      <c r="E31" s="3"/>
      <c r="F31" s="3"/>
      <c r="G31" s="3"/>
      <c r="H31" s="3"/>
      <c r="I31" s="3"/>
    </row>
    <row r="32" spans="1:9" x14ac:dyDescent="0.25">
      <c r="A32" s="146"/>
      <c r="B32" s="3" t="s">
        <v>139</v>
      </c>
      <c r="C32" s="146"/>
      <c r="D32" s="3"/>
      <c r="E32" s="3"/>
      <c r="F32" s="3"/>
      <c r="G32" s="3"/>
      <c r="H32" s="3"/>
      <c r="I32" s="3"/>
    </row>
    <row r="33" spans="1:9" x14ac:dyDescent="0.25">
      <c r="A33" s="147"/>
      <c r="B33" s="3" t="s">
        <v>140</v>
      </c>
      <c r="C33" s="147"/>
      <c r="D33" s="3"/>
      <c r="E33" s="3"/>
      <c r="F33" s="3"/>
      <c r="G33" s="3"/>
      <c r="H33" s="3"/>
      <c r="I33" s="3"/>
    </row>
    <row r="34" spans="1:9" x14ac:dyDescent="0.25">
      <c r="A34" s="145" t="s">
        <v>141</v>
      </c>
      <c r="B34" s="3" t="s">
        <v>142</v>
      </c>
      <c r="C34" s="145" t="s">
        <v>143</v>
      </c>
      <c r="D34" s="3"/>
      <c r="E34" s="3"/>
      <c r="F34" s="3"/>
      <c r="G34" s="3"/>
      <c r="H34" s="3"/>
      <c r="I34" s="3"/>
    </row>
    <row r="35" spans="1:9" x14ac:dyDescent="0.25">
      <c r="A35" s="146"/>
      <c r="B35" s="3" t="s">
        <v>144</v>
      </c>
      <c r="C35" s="146"/>
      <c r="D35" s="3"/>
      <c r="E35" s="3"/>
      <c r="F35" s="3"/>
      <c r="G35" s="3"/>
      <c r="H35" s="3"/>
      <c r="I35" s="3"/>
    </row>
    <row r="36" spans="1:9" x14ac:dyDescent="0.25">
      <c r="A36" s="146"/>
      <c r="B36" s="3" t="s">
        <v>145</v>
      </c>
      <c r="C36" s="146"/>
      <c r="D36" s="3"/>
      <c r="E36" s="3"/>
      <c r="F36" s="3"/>
      <c r="G36" s="3"/>
      <c r="H36" s="3"/>
      <c r="I36" s="3"/>
    </row>
    <row r="37" spans="1:9" x14ac:dyDescent="0.25">
      <c r="A37" s="146"/>
      <c r="B37" s="3" t="s">
        <v>146</v>
      </c>
      <c r="C37" s="146"/>
      <c r="D37" s="3"/>
      <c r="E37" s="3"/>
      <c r="F37" s="3"/>
      <c r="G37" s="3"/>
      <c r="H37" s="3"/>
      <c r="I37" s="3"/>
    </row>
    <row r="38" spans="1:9" x14ac:dyDescent="0.25">
      <c r="A38" s="146"/>
      <c r="B38" s="3" t="s">
        <v>147</v>
      </c>
      <c r="C38" s="146"/>
      <c r="D38" s="3"/>
      <c r="E38" s="3"/>
      <c r="F38" s="3"/>
      <c r="G38" s="3"/>
      <c r="H38" s="3"/>
      <c r="I38" s="3"/>
    </row>
    <row r="39" spans="1:9" x14ac:dyDescent="0.25">
      <c r="A39" s="146"/>
      <c r="B39" s="3" t="s">
        <v>148</v>
      </c>
      <c r="C39" s="146"/>
      <c r="D39" s="3"/>
      <c r="E39" s="3"/>
      <c r="F39" s="3"/>
      <c r="G39" s="3"/>
      <c r="H39" s="3"/>
      <c r="I39" s="3"/>
    </row>
    <row r="40" spans="1:9" x14ac:dyDescent="0.25">
      <c r="A40" s="146"/>
      <c r="B40" s="3" t="s">
        <v>149</v>
      </c>
      <c r="C40" s="146"/>
      <c r="D40" s="3"/>
      <c r="E40" s="3"/>
      <c r="F40" s="3"/>
      <c r="G40" s="3"/>
      <c r="H40" s="3"/>
      <c r="I40" s="3"/>
    </row>
    <row r="41" spans="1:9" x14ac:dyDescent="0.25">
      <c r="A41" s="146"/>
      <c r="B41" s="3" t="s">
        <v>150</v>
      </c>
      <c r="C41" s="146"/>
      <c r="D41" s="3"/>
      <c r="E41" s="3"/>
      <c r="F41" s="3"/>
      <c r="G41" s="3"/>
      <c r="H41" s="3"/>
      <c r="I41" s="3"/>
    </row>
    <row r="42" spans="1:9" x14ac:dyDescent="0.25">
      <c r="A42" s="146"/>
      <c r="B42" s="3" t="s">
        <v>151</v>
      </c>
      <c r="C42" s="146"/>
      <c r="D42" s="3"/>
      <c r="E42" s="3"/>
      <c r="F42" s="3"/>
      <c r="G42" s="3"/>
      <c r="H42" s="3"/>
      <c r="I42" s="3"/>
    </row>
    <row r="43" spans="1:9" x14ac:dyDescent="0.25">
      <c r="A43" s="146"/>
      <c r="B43" s="3" t="s">
        <v>152</v>
      </c>
      <c r="C43" s="146"/>
      <c r="D43" s="3"/>
      <c r="E43" s="3"/>
      <c r="F43" s="3"/>
      <c r="G43" s="3"/>
      <c r="H43" s="3"/>
      <c r="I43" s="3"/>
    </row>
    <row r="44" spans="1:9" x14ac:dyDescent="0.25">
      <c r="A44" s="146"/>
      <c r="B44" s="3" t="s">
        <v>153</v>
      </c>
      <c r="C44" s="146"/>
      <c r="D44" s="3"/>
      <c r="E44" s="3"/>
      <c r="F44" s="3"/>
      <c r="G44" s="3"/>
      <c r="H44" s="3"/>
      <c r="I44" s="3"/>
    </row>
    <row r="45" spans="1:9" x14ac:dyDescent="0.25">
      <c r="A45" s="146"/>
      <c r="B45" s="3" t="s">
        <v>154</v>
      </c>
      <c r="C45" s="146"/>
      <c r="D45" s="3"/>
      <c r="E45" s="3"/>
      <c r="F45" s="3"/>
      <c r="G45" s="3"/>
      <c r="H45" s="3"/>
      <c r="I45" s="3"/>
    </row>
    <row r="46" spans="1:9" x14ac:dyDescent="0.25">
      <c r="A46" s="146"/>
      <c r="B46" s="3" t="s">
        <v>155</v>
      </c>
      <c r="C46" s="146"/>
      <c r="D46" s="3"/>
      <c r="E46" s="3"/>
      <c r="F46" s="3"/>
      <c r="G46" s="3"/>
      <c r="H46" s="3"/>
      <c r="I46" s="3"/>
    </row>
    <row r="47" spans="1:9" x14ac:dyDescent="0.25">
      <c r="A47" s="146"/>
      <c r="B47" s="3" t="s">
        <v>156</v>
      </c>
      <c r="C47" s="146"/>
      <c r="D47" s="3"/>
      <c r="E47" s="3"/>
      <c r="F47" s="3"/>
      <c r="G47" s="3"/>
      <c r="H47" s="3"/>
      <c r="I47" s="3"/>
    </row>
    <row r="48" spans="1:9" x14ac:dyDescent="0.25">
      <c r="A48" s="147"/>
      <c r="B48" s="3" t="s">
        <v>157</v>
      </c>
      <c r="C48" s="147"/>
      <c r="D48" s="3"/>
      <c r="E48" s="3"/>
      <c r="F48" s="3"/>
      <c r="G48" s="3"/>
      <c r="H48" s="3"/>
      <c r="I48" s="3"/>
    </row>
    <row r="49" spans="1:9" x14ac:dyDescent="0.25">
      <c r="A49" s="145" t="s">
        <v>158</v>
      </c>
      <c r="B49" s="3" t="s">
        <v>159</v>
      </c>
      <c r="C49" s="145" t="s">
        <v>160</v>
      </c>
      <c r="D49" s="3"/>
      <c r="E49" s="3"/>
      <c r="F49" s="3"/>
      <c r="G49" s="3"/>
      <c r="H49" s="3"/>
      <c r="I49" s="3"/>
    </row>
    <row r="50" spans="1:9" x14ac:dyDescent="0.25">
      <c r="A50" s="146"/>
      <c r="B50" s="3" t="s">
        <v>161</v>
      </c>
      <c r="C50" s="146"/>
      <c r="D50" s="4" t="s">
        <v>162</v>
      </c>
      <c r="E50" s="5" t="str">
        <f>Model_Inputs!AF1</f>
        <v>Interior LPD [W/ft^2]</v>
      </c>
      <c r="F50" s="3" t="s">
        <v>163</v>
      </c>
      <c r="G50" s="3" t="s">
        <v>164</v>
      </c>
      <c r="H50" s="3" t="s">
        <v>79</v>
      </c>
      <c r="I50" s="3">
        <v>10.76</v>
      </c>
    </row>
    <row r="51" spans="1:9" x14ac:dyDescent="0.25">
      <c r="A51" s="147"/>
      <c r="B51" s="3" t="s">
        <v>165</v>
      </c>
      <c r="C51" s="146"/>
      <c r="D51" s="3"/>
      <c r="E51" s="3"/>
      <c r="F51" s="3"/>
      <c r="G51" s="3"/>
      <c r="H51" s="3"/>
      <c r="I51" s="3"/>
    </row>
    <row r="52" spans="1:9" x14ac:dyDescent="0.25">
      <c r="A52" s="3" t="s">
        <v>166</v>
      </c>
      <c r="B52" s="3" t="s">
        <v>167</v>
      </c>
      <c r="C52" s="147"/>
      <c r="D52" s="3"/>
      <c r="E52" s="3"/>
      <c r="F52" s="3"/>
      <c r="G52" s="3"/>
      <c r="H52" s="3"/>
      <c r="I52" s="3"/>
    </row>
    <row r="53" spans="1:9" x14ac:dyDescent="0.25">
      <c r="A53" s="3" t="s">
        <v>168</v>
      </c>
      <c r="B53" s="3" t="s">
        <v>169</v>
      </c>
      <c r="C53" s="145" t="s">
        <v>170</v>
      </c>
      <c r="D53" s="3"/>
      <c r="E53" s="3"/>
      <c r="F53" s="3"/>
      <c r="G53" s="3"/>
      <c r="H53" s="3"/>
      <c r="I53" s="3"/>
    </row>
    <row r="54" spans="1:9" x14ac:dyDescent="0.25">
      <c r="A54" s="145" t="s">
        <v>171</v>
      </c>
      <c r="B54" s="3" t="s">
        <v>172</v>
      </c>
      <c r="C54" s="146"/>
      <c r="D54" s="3"/>
      <c r="E54" s="3"/>
      <c r="F54" s="3"/>
      <c r="G54" s="3"/>
      <c r="H54" s="3"/>
      <c r="I54" s="3"/>
    </row>
    <row r="55" spans="1:9" x14ac:dyDescent="0.25">
      <c r="A55" s="146"/>
      <c r="B55" s="3" t="s">
        <v>173</v>
      </c>
      <c r="C55" s="146"/>
      <c r="D55" s="3"/>
      <c r="E55" s="3"/>
      <c r="F55" s="3"/>
      <c r="G55" s="3"/>
      <c r="H55" s="3"/>
      <c r="I55" s="3"/>
    </row>
    <row r="56" spans="1:9" x14ac:dyDescent="0.25">
      <c r="A56" s="146"/>
      <c r="B56" s="3" t="s">
        <v>174</v>
      </c>
      <c r="C56" s="146"/>
      <c r="D56" s="3"/>
      <c r="E56" s="3"/>
      <c r="F56" s="3"/>
      <c r="G56" s="3"/>
      <c r="H56" s="3"/>
      <c r="I56" s="3"/>
    </row>
    <row r="57" spans="1:9" x14ac:dyDescent="0.25">
      <c r="A57" s="146"/>
      <c r="B57" s="3" t="s">
        <v>175</v>
      </c>
      <c r="C57" s="146"/>
      <c r="D57" s="3"/>
      <c r="E57" s="3"/>
      <c r="F57" s="3"/>
      <c r="G57" s="3"/>
      <c r="H57" s="3"/>
      <c r="I57" s="3"/>
    </row>
    <row r="58" spans="1:9" x14ac:dyDescent="0.25">
      <c r="A58" s="146"/>
      <c r="B58" s="3" t="s">
        <v>176</v>
      </c>
      <c r="C58" s="146"/>
      <c r="D58" s="3"/>
      <c r="E58" s="3"/>
      <c r="F58" s="3"/>
      <c r="G58" s="3"/>
      <c r="H58" s="3"/>
      <c r="I58" s="3"/>
    </row>
    <row r="59" spans="1:9" x14ac:dyDescent="0.25">
      <c r="A59" s="146"/>
      <c r="B59" s="3" t="s">
        <v>177</v>
      </c>
      <c r="C59" s="146"/>
      <c r="D59" s="3"/>
      <c r="E59" s="3"/>
      <c r="F59" s="3"/>
      <c r="G59" s="3"/>
      <c r="H59" s="3"/>
      <c r="I59" s="3"/>
    </row>
    <row r="60" spans="1:9" x14ac:dyDescent="0.25">
      <c r="A60" s="146"/>
      <c r="B60" s="3" t="s">
        <v>178</v>
      </c>
      <c r="C60" s="146"/>
      <c r="D60" s="3"/>
      <c r="E60" s="3"/>
      <c r="F60" s="3"/>
      <c r="G60" s="3"/>
      <c r="H60" s="3"/>
      <c r="I60" s="3"/>
    </row>
    <row r="61" spans="1:9" x14ac:dyDescent="0.25">
      <c r="A61" s="146"/>
      <c r="B61" s="3" t="s">
        <v>179</v>
      </c>
      <c r="C61" s="146"/>
      <c r="D61" s="3"/>
      <c r="E61" s="3"/>
      <c r="F61" s="3"/>
      <c r="G61" s="3"/>
      <c r="H61" s="3"/>
      <c r="I61" s="3"/>
    </row>
    <row r="62" spans="1:9" x14ac:dyDescent="0.25">
      <c r="A62" s="146"/>
      <c r="B62" s="3" t="s">
        <v>180</v>
      </c>
      <c r="C62" s="146"/>
      <c r="D62" s="3"/>
      <c r="E62" s="3"/>
      <c r="F62" s="3"/>
      <c r="G62" s="3"/>
      <c r="H62" s="3"/>
      <c r="I62" s="3"/>
    </row>
    <row r="63" spans="1:9" x14ac:dyDescent="0.25">
      <c r="A63" s="147"/>
      <c r="B63" s="3" t="s">
        <v>181</v>
      </c>
      <c r="C63" s="146"/>
      <c r="D63" s="3"/>
      <c r="E63" s="3"/>
      <c r="F63" s="3"/>
      <c r="G63" s="3"/>
      <c r="H63" s="3"/>
      <c r="I63" s="3"/>
    </row>
    <row r="64" spans="1:9" x14ac:dyDescent="0.25">
      <c r="A64" s="145" t="s">
        <v>182</v>
      </c>
      <c r="B64" s="3" t="s">
        <v>183</v>
      </c>
      <c r="C64" s="146"/>
      <c r="D64" s="3"/>
      <c r="E64" s="3"/>
      <c r="F64" s="3"/>
      <c r="G64" s="3"/>
      <c r="H64" s="3"/>
      <c r="I64" s="3"/>
    </row>
    <row r="65" spans="1:9" x14ac:dyDescent="0.25">
      <c r="A65" s="146"/>
      <c r="B65" s="3" t="s">
        <v>184</v>
      </c>
      <c r="C65" s="146"/>
      <c r="D65" s="3"/>
      <c r="E65" s="3"/>
      <c r="F65" s="3"/>
      <c r="G65" s="3"/>
      <c r="H65" s="3"/>
      <c r="I65" s="3"/>
    </row>
    <row r="66" spans="1:9" x14ac:dyDescent="0.25">
      <c r="A66" s="146"/>
      <c r="B66" s="3" t="s">
        <v>185</v>
      </c>
      <c r="C66" s="147"/>
      <c r="D66" s="3"/>
      <c r="E66" s="3"/>
      <c r="F66" s="3"/>
      <c r="G66" s="3"/>
      <c r="H66" s="3"/>
      <c r="I66" s="3"/>
    </row>
    <row r="67" spans="1:9" x14ac:dyDescent="0.25">
      <c r="A67" s="147"/>
      <c r="B67" s="3" t="s">
        <v>186</v>
      </c>
      <c r="C67" s="3" t="s">
        <v>187</v>
      </c>
      <c r="D67" s="3"/>
      <c r="E67" s="3"/>
      <c r="F67" s="3"/>
      <c r="G67" s="3"/>
      <c r="H67" s="3"/>
      <c r="I67" s="3"/>
    </row>
    <row r="68" spans="1:9" x14ac:dyDescent="0.25">
      <c r="A68" s="145" t="s">
        <v>188</v>
      </c>
      <c r="B68" s="3" t="s">
        <v>189</v>
      </c>
      <c r="C68" s="145" t="s">
        <v>170</v>
      </c>
      <c r="D68" s="3"/>
      <c r="E68" s="3"/>
      <c r="F68" s="3"/>
      <c r="G68" s="3"/>
      <c r="H68" s="3"/>
      <c r="I68" s="3"/>
    </row>
    <row r="69" spans="1:9" x14ac:dyDescent="0.25">
      <c r="A69" s="147"/>
      <c r="B69" s="3" t="s">
        <v>190</v>
      </c>
      <c r="C69" s="146"/>
      <c r="D69" s="3"/>
      <c r="E69" s="3"/>
      <c r="F69" s="3"/>
      <c r="G69" s="3"/>
      <c r="H69" s="3"/>
      <c r="I69" s="3"/>
    </row>
    <row r="70" spans="1:9" x14ac:dyDescent="0.25">
      <c r="A70" s="3" t="s">
        <v>191</v>
      </c>
      <c r="B70" s="3" t="s">
        <v>192</v>
      </c>
      <c r="C70" s="146"/>
      <c r="D70" s="3"/>
      <c r="E70" s="3"/>
      <c r="F70" s="3"/>
      <c r="G70" s="3"/>
      <c r="H70" s="3"/>
      <c r="I70" s="3"/>
    </row>
    <row r="71" spans="1:9" x14ac:dyDescent="0.25">
      <c r="A71" s="145" t="s">
        <v>193</v>
      </c>
      <c r="B71" s="3" t="s">
        <v>194</v>
      </c>
      <c r="C71" s="146"/>
      <c r="D71" s="3"/>
      <c r="E71" s="3"/>
      <c r="F71" s="3"/>
      <c r="G71" s="3"/>
      <c r="H71" s="3"/>
      <c r="I71" s="3"/>
    </row>
    <row r="72" spans="1:9" x14ac:dyDescent="0.25">
      <c r="A72" s="147"/>
      <c r="B72" s="3" t="s">
        <v>195</v>
      </c>
      <c r="C72" s="146"/>
      <c r="D72" s="3"/>
      <c r="E72" s="3"/>
      <c r="F72" s="3"/>
      <c r="G72" s="3"/>
      <c r="H72" s="3"/>
      <c r="I72" s="3"/>
    </row>
    <row r="73" spans="1:9" x14ac:dyDescent="0.25">
      <c r="A73" s="145" t="s">
        <v>196</v>
      </c>
      <c r="B73" s="3" t="s">
        <v>197</v>
      </c>
      <c r="C73" s="146"/>
      <c r="D73" s="3"/>
      <c r="E73" s="3"/>
      <c r="F73" s="3"/>
      <c r="G73" s="3"/>
      <c r="H73" s="3"/>
      <c r="I73" s="3"/>
    </row>
    <row r="74" spans="1:9" x14ac:dyDescent="0.25">
      <c r="A74" s="147"/>
      <c r="B74" s="3" t="s">
        <v>198</v>
      </c>
      <c r="C74" s="146"/>
      <c r="D74" s="3"/>
      <c r="E74" s="3"/>
      <c r="F74" s="3"/>
      <c r="G74" s="3"/>
      <c r="H74" s="3"/>
      <c r="I74" s="3"/>
    </row>
    <row r="75" spans="1:9" x14ac:dyDescent="0.25">
      <c r="A75" s="3" t="s">
        <v>199</v>
      </c>
      <c r="B75" s="3" t="s">
        <v>200</v>
      </c>
      <c r="C75" s="146"/>
      <c r="D75" s="3"/>
      <c r="E75" s="3"/>
      <c r="F75" s="3"/>
      <c r="G75" s="3"/>
      <c r="H75" s="3"/>
      <c r="I75" s="3"/>
    </row>
    <row r="76" spans="1:9" x14ac:dyDescent="0.25">
      <c r="A76" s="145" t="s">
        <v>201</v>
      </c>
      <c r="B76" s="3" t="s">
        <v>202</v>
      </c>
      <c r="C76" s="146"/>
      <c r="D76" s="3"/>
      <c r="E76" s="3"/>
      <c r="F76" s="3"/>
      <c r="G76" s="3"/>
      <c r="H76" s="3"/>
      <c r="I76" s="3"/>
    </row>
    <row r="77" spans="1:9" x14ac:dyDescent="0.25">
      <c r="A77" s="147"/>
      <c r="B77" s="3" t="s">
        <v>203</v>
      </c>
      <c r="C77" s="146"/>
      <c r="D77" s="3"/>
      <c r="E77" s="3"/>
      <c r="F77" s="3"/>
      <c r="G77" s="3"/>
      <c r="H77" s="3"/>
      <c r="I77" s="3"/>
    </row>
    <row r="78" spans="1:9" x14ac:dyDescent="0.25">
      <c r="A78" s="3" t="s">
        <v>204</v>
      </c>
      <c r="B78" s="3" t="s">
        <v>205</v>
      </c>
      <c r="C78" s="146"/>
      <c r="D78" s="3"/>
      <c r="E78" s="3"/>
      <c r="F78" s="3"/>
      <c r="G78" s="3"/>
      <c r="H78" s="3"/>
      <c r="I78" s="3"/>
    </row>
    <row r="79" spans="1:9" x14ac:dyDescent="0.25">
      <c r="A79" s="3" t="s">
        <v>206</v>
      </c>
      <c r="B79" s="3" t="s">
        <v>207</v>
      </c>
      <c r="C79" s="146"/>
      <c r="D79" s="3"/>
      <c r="E79" s="3"/>
      <c r="F79" s="3"/>
      <c r="G79" s="3"/>
      <c r="H79" s="3"/>
      <c r="I79" s="3"/>
    </row>
    <row r="80" spans="1:9" x14ac:dyDescent="0.25">
      <c r="A80" s="145" t="s">
        <v>208</v>
      </c>
      <c r="B80" s="3" t="s">
        <v>209</v>
      </c>
      <c r="C80" s="146"/>
      <c r="D80" s="3"/>
      <c r="E80" s="3"/>
      <c r="F80" s="3"/>
      <c r="G80" s="3"/>
      <c r="H80" s="3"/>
      <c r="I80" s="3"/>
    </row>
    <row r="81" spans="1:9" x14ac:dyDescent="0.25">
      <c r="A81" s="146"/>
      <c r="B81" s="3" t="s">
        <v>210</v>
      </c>
      <c r="C81" s="146"/>
      <c r="D81" s="3"/>
      <c r="E81" s="3"/>
      <c r="F81" s="3"/>
      <c r="G81" s="3"/>
      <c r="H81" s="3"/>
      <c r="I81" s="3"/>
    </row>
    <row r="82" spans="1:9" x14ac:dyDescent="0.25">
      <c r="A82" s="146"/>
      <c r="B82" s="3" t="s">
        <v>211</v>
      </c>
      <c r="C82" s="146"/>
      <c r="D82" s="3"/>
      <c r="E82" s="3"/>
      <c r="F82" s="3"/>
      <c r="G82" s="3"/>
      <c r="H82" s="3"/>
      <c r="I82" s="3"/>
    </row>
    <row r="83" spans="1:9" x14ac:dyDescent="0.25">
      <c r="A83" s="146"/>
      <c r="B83" s="3" t="s">
        <v>212</v>
      </c>
      <c r="C83" s="146"/>
      <c r="D83" s="3"/>
      <c r="E83" s="3"/>
      <c r="F83" s="3"/>
      <c r="G83" s="3"/>
      <c r="H83" s="3"/>
      <c r="I83" s="3"/>
    </row>
    <row r="84" spans="1:9" x14ac:dyDescent="0.25">
      <c r="A84" s="147"/>
      <c r="B84" s="3" t="s">
        <v>213</v>
      </c>
      <c r="C84" s="147"/>
      <c r="D84" s="3"/>
      <c r="E84" s="3"/>
      <c r="F84" s="3"/>
      <c r="G84" s="3"/>
      <c r="H84" s="3"/>
      <c r="I84" s="3"/>
    </row>
    <row r="85" spans="1:9" x14ac:dyDescent="0.25">
      <c r="A85" s="145" t="s">
        <v>214</v>
      </c>
      <c r="B85" s="3" t="s">
        <v>215</v>
      </c>
      <c r="C85" s="145" t="s">
        <v>216</v>
      </c>
      <c r="D85" s="3"/>
      <c r="E85" s="3"/>
      <c r="F85" s="3"/>
      <c r="G85" s="3"/>
      <c r="H85" s="3"/>
      <c r="I85" s="3"/>
    </row>
    <row r="86" spans="1:9" x14ac:dyDescent="0.25">
      <c r="A86" s="146"/>
      <c r="B86" s="3" t="s">
        <v>217</v>
      </c>
      <c r="C86" s="147"/>
      <c r="D86" s="3"/>
      <c r="E86" s="3"/>
      <c r="F86" s="3"/>
      <c r="G86" s="3"/>
      <c r="H86" s="3"/>
      <c r="I86" s="3"/>
    </row>
    <row r="87" spans="1:9" x14ac:dyDescent="0.25">
      <c r="A87" s="146"/>
      <c r="B87" s="3" t="s">
        <v>218</v>
      </c>
      <c r="C87" s="145" t="s">
        <v>187</v>
      </c>
      <c r="D87" s="3"/>
      <c r="E87" s="3"/>
      <c r="F87" s="3"/>
      <c r="G87" s="3"/>
      <c r="H87" s="3"/>
      <c r="I87" s="3"/>
    </row>
    <row r="88" spans="1:9" x14ac:dyDescent="0.25">
      <c r="A88" s="146"/>
      <c r="B88" s="3" t="s">
        <v>219</v>
      </c>
      <c r="C88" s="146"/>
      <c r="D88" s="3"/>
      <c r="E88" s="3"/>
      <c r="F88" s="3"/>
      <c r="G88" s="3"/>
      <c r="H88" s="3"/>
      <c r="I88" s="3"/>
    </row>
    <row r="89" spans="1:9" x14ac:dyDescent="0.25">
      <c r="A89" s="146"/>
      <c r="B89" s="3" t="s">
        <v>220</v>
      </c>
      <c r="C89" s="147"/>
      <c r="D89" s="3"/>
      <c r="E89" s="3"/>
      <c r="F89" s="3"/>
      <c r="G89" s="3"/>
      <c r="H89" s="3"/>
      <c r="I89" s="3"/>
    </row>
    <row r="90" spans="1:9" x14ac:dyDescent="0.25">
      <c r="A90" s="146"/>
      <c r="B90" s="3" t="s">
        <v>221</v>
      </c>
      <c r="C90" s="145" t="s">
        <v>170</v>
      </c>
      <c r="D90" s="3"/>
      <c r="E90" s="3"/>
      <c r="F90" s="3"/>
      <c r="G90" s="3"/>
      <c r="H90" s="3"/>
      <c r="I90" s="3"/>
    </row>
    <row r="91" spans="1:9" x14ac:dyDescent="0.25">
      <c r="A91" s="146"/>
      <c r="B91" s="3" t="s">
        <v>222</v>
      </c>
      <c r="C91" s="146"/>
      <c r="D91" s="3"/>
      <c r="E91" s="3"/>
      <c r="F91" s="3"/>
      <c r="G91" s="3"/>
      <c r="H91" s="3"/>
      <c r="I91" s="3"/>
    </row>
    <row r="92" spans="1:9" x14ac:dyDescent="0.25">
      <c r="A92" s="146"/>
      <c r="B92" s="3" t="s">
        <v>223</v>
      </c>
      <c r="C92" s="147"/>
      <c r="D92" s="3"/>
      <c r="E92" s="3"/>
      <c r="F92" s="3"/>
      <c r="G92" s="3"/>
      <c r="H92" s="3"/>
      <c r="I92" s="3"/>
    </row>
    <row r="93" spans="1:9" x14ac:dyDescent="0.25">
      <c r="A93" s="147"/>
      <c r="B93" s="3" t="s">
        <v>224</v>
      </c>
      <c r="C93" s="145" t="s">
        <v>187</v>
      </c>
      <c r="D93" s="3"/>
      <c r="E93" s="3"/>
      <c r="F93" s="3"/>
      <c r="G93" s="3"/>
      <c r="H93" s="3"/>
      <c r="I93" s="3"/>
    </row>
    <row r="94" spans="1:9" x14ac:dyDescent="0.25">
      <c r="A94" s="3" t="s">
        <v>225</v>
      </c>
      <c r="B94" s="3" t="s">
        <v>226</v>
      </c>
      <c r="C94" s="146"/>
      <c r="D94" s="3"/>
      <c r="E94" s="3"/>
      <c r="F94" s="3"/>
      <c r="G94" s="3"/>
      <c r="H94" s="3"/>
      <c r="I94" s="3"/>
    </row>
    <row r="95" spans="1:9" x14ac:dyDescent="0.25">
      <c r="A95" s="145" t="s">
        <v>227</v>
      </c>
      <c r="B95" s="3" t="s">
        <v>228</v>
      </c>
      <c r="C95" s="146"/>
      <c r="D95" s="3"/>
      <c r="E95" s="3"/>
      <c r="F95" s="3"/>
      <c r="G95" s="3"/>
      <c r="H95" s="3"/>
      <c r="I95" s="3"/>
    </row>
    <row r="96" spans="1:9" x14ac:dyDescent="0.25">
      <c r="A96" s="147"/>
      <c r="B96" s="3" t="s">
        <v>229</v>
      </c>
      <c r="C96" s="146"/>
      <c r="D96" s="3"/>
      <c r="E96" s="3"/>
      <c r="F96" s="3"/>
      <c r="G96" s="3"/>
      <c r="H96" s="3"/>
      <c r="I96" s="3"/>
    </row>
    <row r="97" spans="1:9" x14ac:dyDescent="0.25">
      <c r="A97" s="3" t="s">
        <v>230</v>
      </c>
      <c r="B97" s="3" t="s">
        <v>231</v>
      </c>
      <c r="C97" s="146"/>
      <c r="D97" s="3"/>
      <c r="E97" s="3"/>
      <c r="F97" s="3"/>
      <c r="G97" s="3"/>
      <c r="H97" s="3"/>
      <c r="I97" s="3"/>
    </row>
    <row r="98" spans="1:9" x14ac:dyDescent="0.25">
      <c r="A98" s="145" t="s">
        <v>232</v>
      </c>
      <c r="B98" s="3" t="s">
        <v>233</v>
      </c>
      <c r="C98" s="146"/>
      <c r="D98" s="3"/>
      <c r="E98" s="3"/>
      <c r="F98" s="3"/>
      <c r="G98" s="3"/>
      <c r="H98" s="3"/>
      <c r="I98" s="3"/>
    </row>
    <row r="99" spans="1:9" x14ac:dyDescent="0.25">
      <c r="A99" s="146"/>
      <c r="B99" s="3" t="s">
        <v>234</v>
      </c>
      <c r="C99" s="146"/>
      <c r="D99" s="3"/>
      <c r="E99" s="3"/>
      <c r="F99" s="3"/>
      <c r="G99" s="3"/>
      <c r="H99" s="3"/>
      <c r="I99" s="3"/>
    </row>
    <row r="100" spans="1:9" x14ac:dyDescent="0.25">
      <c r="A100" s="147"/>
      <c r="B100" s="3" t="s">
        <v>235</v>
      </c>
      <c r="C100" s="147"/>
      <c r="D100" s="3"/>
      <c r="E100" s="3"/>
      <c r="F100" s="3"/>
      <c r="G100" s="3"/>
      <c r="H100" s="3"/>
      <c r="I100" s="3"/>
    </row>
    <row r="101" spans="1:9" x14ac:dyDescent="0.25">
      <c r="A101" s="145" t="s">
        <v>236</v>
      </c>
      <c r="B101" s="3" t="s">
        <v>237</v>
      </c>
      <c r="C101" s="145" t="s">
        <v>110</v>
      </c>
      <c r="D101" s="3"/>
      <c r="E101" s="3"/>
      <c r="F101" s="3"/>
      <c r="G101" s="3"/>
      <c r="H101" s="3"/>
      <c r="I101" s="3"/>
    </row>
    <row r="102" spans="1:9" x14ac:dyDescent="0.25">
      <c r="A102" s="147"/>
      <c r="B102" s="3" t="s">
        <v>238</v>
      </c>
      <c r="C102" s="147"/>
      <c r="D102" s="3"/>
      <c r="E102" s="3"/>
      <c r="F102" s="3"/>
      <c r="G102" s="3"/>
      <c r="H102" s="3"/>
      <c r="I102" s="3"/>
    </row>
    <row r="103" spans="1:9" x14ac:dyDescent="0.25">
      <c r="A103" s="3" t="s">
        <v>239</v>
      </c>
      <c r="B103" s="3" t="s">
        <v>240</v>
      </c>
      <c r="C103" s="145" t="s">
        <v>187</v>
      </c>
      <c r="D103" s="3"/>
      <c r="E103" s="3"/>
      <c r="F103" s="3"/>
      <c r="G103" s="3"/>
      <c r="H103" s="3"/>
      <c r="I103" s="3"/>
    </row>
    <row r="104" spans="1:9" x14ac:dyDescent="0.25">
      <c r="A104" s="145" t="s">
        <v>241</v>
      </c>
      <c r="B104" s="3" t="s">
        <v>242</v>
      </c>
      <c r="C104" s="146"/>
      <c r="D104" s="3"/>
      <c r="E104" s="3"/>
      <c r="F104" s="3"/>
      <c r="G104" s="3"/>
      <c r="H104" s="3"/>
      <c r="I104" s="3"/>
    </row>
    <row r="105" spans="1:9" x14ac:dyDescent="0.25">
      <c r="A105" s="147"/>
      <c r="B105" s="3" t="s">
        <v>243</v>
      </c>
      <c r="C105" s="147"/>
      <c r="D105" s="3"/>
      <c r="E105" s="3"/>
      <c r="F105" s="3"/>
      <c r="G105" s="3"/>
      <c r="H105" s="3"/>
      <c r="I105" s="3"/>
    </row>
    <row r="106" spans="1:9" x14ac:dyDescent="0.25">
      <c r="A106" s="145" t="s">
        <v>244</v>
      </c>
      <c r="B106" s="3" t="s">
        <v>245</v>
      </c>
      <c r="C106" s="145" t="s">
        <v>246</v>
      </c>
      <c r="D106" s="3"/>
      <c r="E106" s="3"/>
      <c r="F106" s="3"/>
      <c r="G106" s="3"/>
      <c r="H106" s="3"/>
      <c r="I106" s="3"/>
    </row>
    <row r="107" spans="1:9" x14ac:dyDescent="0.25">
      <c r="A107" s="146"/>
      <c r="B107" s="3" t="s">
        <v>247</v>
      </c>
      <c r="C107" s="146"/>
      <c r="D107" s="3"/>
      <c r="E107" s="3"/>
      <c r="F107" s="3"/>
      <c r="G107" s="3"/>
      <c r="H107" s="3"/>
      <c r="I107" s="3"/>
    </row>
    <row r="108" spans="1:9" x14ac:dyDescent="0.25">
      <c r="A108" s="147"/>
      <c r="B108" s="3" t="s">
        <v>248</v>
      </c>
      <c r="C108" s="147"/>
      <c r="D108" s="3"/>
      <c r="E108" s="3"/>
      <c r="F108" s="3"/>
      <c r="G108" s="3"/>
      <c r="H108" s="3"/>
      <c r="I108" s="3"/>
    </row>
    <row r="109" spans="1:9" x14ac:dyDescent="0.25">
      <c r="A109" s="145" t="s">
        <v>249</v>
      </c>
      <c r="B109" s="3" t="s">
        <v>250</v>
      </c>
      <c r="C109" s="145" t="s">
        <v>251</v>
      </c>
      <c r="D109" s="3"/>
      <c r="E109" s="3"/>
      <c r="F109" s="3"/>
      <c r="G109" s="3"/>
      <c r="H109" s="3"/>
      <c r="I109" s="3"/>
    </row>
    <row r="110" spans="1:9" x14ac:dyDescent="0.25">
      <c r="A110" s="146"/>
      <c r="B110" s="3" t="s">
        <v>252</v>
      </c>
      <c r="C110" s="146"/>
      <c r="D110" s="3"/>
      <c r="E110" s="3"/>
      <c r="F110" s="3"/>
      <c r="G110" s="3"/>
      <c r="H110" s="3"/>
      <c r="I110" s="3"/>
    </row>
    <row r="111" spans="1:9" x14ac:dyDescent="0.25">
      <c r="A111" s="146"/>
      <c r="B111" s="3" t="s">
        <v>253</v>
      </c>
      <c r="C111" s="146"/>
      <c r="D111" s="3"/>
      <c r="E111" s="3"/>
      <c r="F111" s="3"/>
      <c r="G111" s="3"/>
      <c r="H111" s="3"/>
      <c r="I111" s="3"/>
    </row>
    <row r="112" spans="1:9" x14ac:dyDescent="0.25">
      <c r="A112" s="146"/>
      <c r="B112" s="3" t="s">
        <v>254</v>
      </c>
      <c r="C112" s="146"/>
      <c r="D112" s="3"/>
      <c r="E112" s="3"/>
      <c r="F112" s="3"/>
      <c r="G112" s="3"/>
      <c r="H112" s="3"/>
      <c r="I112" s="3"/>
    </row>
    <row r="113" spans="1:9" x14ac:dyDescent="0.25">
      <c r="A113" s="147"/>
      <c r="B113" s="3" t="s">
        <v>255</v>
      </c>
      <c r="C113" s="147"/>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55">
        <v>1</v>
      </c>
      <c r="C3" s="156" t="s">
        <v>89</v>
      </c>
      <c r="D3" s="25"/>
      <c r="E3" s="20"/>
      <c r="F3" s="145" t="s">
        <v>278</v>
      </c>
      <c r="G3" s="145" t="s">
        <v>279</v>
      </c>
      <c r="H3" s="150" t="s">
        <v>280</v>
      </c>
      <c r="I3" s="150" t="s">
        <v>281</v>
      </c>
      <c r="J3" s="22" t="str">
        <f>Model_Inputs!A1</f>
        <v>Run Label</v>
      </c>
      <c r="K3" s="23" t="s">
        <v>66</v>
      </c>
      <c r="L3" s="23" t="s">
        <v>67</v>
      </c>
      <c r="M3" s="23" t="s">
        <v>282</v>
      </c>
      <c r="N3" s="23" t="s">
        <v>283</v>
      </c>
      <c r="O3" s="26"/>
      <c r="P3" s="26"/>
    </row>
    <row r="4" spans="2:16" x14ac:dyDescent="0.25">
      <c r="B4" s="146"/>
      <c r="C4" s="146"/>
      <c r="D4" s="25"/>
      <c r="E4" s="20"/>
      <c r="F4" s="146"/>
      <c r="G4" s="146"/>
      <c r="H4" s="146"/>
      <c r="I4" s="146"/>
      <c r="J4" s="22" t="str">
        <f>Model_Inputs!B1</f>
        <v>Timesteps Per Hr</v>
      </c>
      <c r="K4" s="23" t="s">
        <v>98</v>
      </c>
      <c r="L4" s="23" t="s">
        <v>69</v>
      </c>
      <c r="M4" s="23" t="s">
        <v>99</v>
      </c>
      <c r="N4" s="23" t="s">
        <v>284</v>
      </c>
      <c r="O4" s="23" t="s">
        <v>284</v>
      </c>
      <c r="P4" s="26"/>
    </row>
    <row r="5" spans="2:16" x14ac:dyDescent="0.25">
      <c r="B5" s="147"/>
      <c r="C5" s="147"/>
      <c r="D5" s="25"/>
      <c r="E5" s="20"/>
      <c r="F5" s="147"/>
      <c r="G5" s="147"/>
      <c r="H5" s="147"/>
      <c r="I5" s="147"/>
      <c r="J5" s="22" t="str">
        <f>Model_Inputs!D1</f>
        <v>Bldg Orient [deg]</v>
      </c>
      <c r="K5" s="23" t="s">
        <v>94</v>
      </c>
      <c r="L5" s="23" t="s">
        <v>69</v>
      </c>
      <c r="M5" s="23" t="s">
        <v>72</v>
      </c>
      <c r="N5" s="23" t="s">
        <v>285</v>
      </c>
      <c r="O5" s="23" t="s">
        <v>285</v>
      </c>
      <c r="P5" s="26"/>
    </row>
    <row r="6" spans="2:16" x14ac:dyDescent="0.25">
      <c r="B6" s="155">
        <v>2</v>
      </c>
      <c r="C6" s="145" t="s">
        <v>286</v>
      </c>
      <c r="D6" s="19" t="s">
        <v>287</v>
      </c>
      <c r="E6" s="20"/>
      <c r="F6" s="145" t="s">
        <v>278</v>
      </c>
      <c r="G6" s="145" t="s">
        <v>279</v>
      </c>
      <c r="H6" s="150" t="s">
        <v>288</v>
      </c>
      <c r="I6" s="150" t="s">
        <v>289</v>
      </c>
      <c r="J6" s="159" t="str">
        <f>Model_Inputs!C1</f>
        <v>Weather File</v>
      </c>
      <c r="K6" s="150" t="s">
        <v>70</v>
      </c>
      <c r="L6" s="150" t="s">
        <v>67</v>
      </c>
      <c r="M6" s="150" t="s">
        <v>71</v>
      </c>
      <c r="N6" s="150" t="s">
        <v>283</v>
      </c>
      <c r="O6" s="158"/>
      <c r="P6" s="158"/>
    </row>
    <row r="7" spans="2:16" x14ac:dyDescent="0.25">
      <c r="B7" s="146"/>
      <c r="C7" s="146"/>
      <c r="D7" s="19" t="s">
        <v>290</v>
      </c>
      <c r="E7" s="20"/>
      <c r="F7" s="146"/>
      <c r="G7" s="146"/>
      <c r="H7" s="146"/>
      <c r="I7" s="146"/>
      <c r="J7" s="146"/>
      <c r="K7" s="146"/>
      <c r="L7" s="146"/>
      <c r="M7" s="146"/>
      <c r="N7" s="146"/>
      <c r="O7" s="146"/>
      <c r="P7" s="146"/>
    </row>
    <row r="8" spans="2:16" x14ac:dyDescent="0.25">
      <c r="B8" s="146"/>
      <c r="C8" s="146"/>
      <c r="D8" s="19" t="s">
        <v>291</v>
      </c>
      <c r="E8" s="20"/>
      <c r="F8" s="146"/>
      <c r="G8" s="146"/>
      <c r="H8" s="146"/>
      <c r="I8" s="146"/>
      <c r="J8" s="146"/>
      <c r="K8" s="146"/>
      <c r="L8" s="146"/>
      <c r="M8" s="146"/>
      <c r="N8" s="146"/>
      <c r="O8" s="146"/>
      <c r="P8" s="146"/>
    </row>
    <row r="9" spans="2:16" x14ac:dyDescent="0.25">
      <c r="B9" s="146"/>
      <c r="C9" s="146"/>
      <c r="D9" s="19" t="s">
        <v>292</v>
      </c>
      <c r="E9" s="20"/>
      <c r="F9" s="146"/>
      <c r="G9" s="146"/>
      <c r="H9" s="146"/>
      <c r="I9" s="146"/>
      <c r="J9" s="146"/>
      <c r="K9" s="146"/>
      <c r="L9" s="146"/>
      <c r="M9" s="146"/>
      <c r="N9" s="146"/>
      <c r="O9" s="146"/>
      <c r="P9" s="146"/>
    </row>
    <row r="10" spans="2:16" x14ac:dyDescent="0.25">
      <c r="B10" s="147"/>
      <c r="C10" s="147"/>
      <c r="D10" s="19" t="s">
        <v>293</v>
      </c>
      <c r="E10" s="20"/>
      <c r="F10" s="147"/>
      <c r="G10" s="147"/>
      <c r="H10" s="147"/>
      <c r="I10" s="147"/>
      <c r="J10" s="147"/>
      <c r="K10" s="147"/>
      <c r="L10" s="147"/>
      <c r="M10" s="147"/>
      <c r="N10" s="147"/>
      <c r="O10" s="147"/>
      <c r="P10" s="147"/>
    </row>
    <row r="11" spans="2:16" x14ac:dyDescent="0.25">
      <c r="B11" s="155">
        <v>3</v>
      </c>
      <c r="C11" s="160" t="s">
        <v>108</v>
      </c>
      <c r="D11" s="156" t="s">
        <v>294</v>
      </c>
      <c r="E11" s="20"/>
      <c r="F11" s="145" t="s">
        <v>279</v>
      </c>
      <c r="G11" s="145" t="s">
        <v>278</v>
      </c>
      <c r="H11" s="152"/>
      <c r="I11" s="152"/>
      <c r="J11" s="152"/>
      <c r="K11" s="152"/>
      <c r="L11" s="152"/>
      <c r="M11" s="152"/>
      <c r="N11" s="152"/>
      <c r="O11" s="149"/>
      <c r="P11" s="149"/>
    </row>
    <row r="12" spans="2:16" x14ac:dyDescent="0.25">
      <c r="B12" s="146"/>
      <c r="C12" s="146"/>
      <c r="D12" s="146"/>
      <c r="E12" s="20"/>
      <c r="F12" s="146"/>
      <c r="G12" s="146"/>
      <c r="H12" s="146"/>
      <c r="I12" s="146"/>
      <c r="J12" s="146"/>
      <c r="K12" s="146"/>
      <c r="L12" s="146"/>
      <c r="M12" s="146"/>
      <c r="N12" s="146"/>
      <c r="O12" s="146"/>
      <c r="P12" s="146"/>
    </row>
    <row r="13" spans="2:16" x14ac:dyDescent="0.25">
      <c r="B13" s="146"/>
      <c r="C13" s="146"/>
      <c r="D13" s="147"/>
      <c r="E13" s="20"/>
      <c r="F13" s="147"/>
      <c r="G13" s="147"/>
      <c r="H13" s="147"/>
      <c r="I13" s="147"/>
      <c r="J13" s="147"/>
      <c r="K13" s="147"/>
      <c r="L13" s="147"/>
      <c r="M13" s="147"/>
      <c r="N13" s="147"/>
      <c r="O13" s="147"/>
      <c r="P13" s="147"/>
    </row>
    <row r="14" spans="2:16" x14ac:dyDescent="0.25">
      <c r="B14" s="146"/>
      <c r="C14" s="146"/>
      <c r="D14" s="156" t="s">
        <v>110</v>
      </c>
      <c r="E14" s="20"/>
      <c r="F14" s="145" t="s">
        <v>278</v>
      </c>
      <c r="G14" s="145" t="s">
        <v>279</v>
      </c>
      <c r="H14" s="153" t="s">
        <v>280</v>
      </c>
      <c r="I14" s="153" t="s">
        <v>295</v>
      </c>
      <c r="J14" s="87" t="s">
        <v>24</v>
      </c>
      <c r="K14" s="86" t="s">
        <v>296</v>
      </c>
      <c r="L14" s="86" t="s">
        <v>67</v>
      </c>
      <c r="M14" s="86" t="s">
        <v>71</v>
      </c>
      <c r="N14" s="86" t="s">
        <v>283</v>
      </c>
      <c r="O14" s="84"/>
      <c r="P14" s="84"/>
    </row>
    <row r="15" spans="2:16" x14ac:dyDescent="0.25">
      <c r="B15" s="146"/>
      <c r="C15" s="146"/>
      <c r="D15" s="146"/>
      <c r="E15" s="20"/>
      <c r="F15" s="146"/>
      <c r="G15" s="146"/>
      <c r="H15" s="146"/>
      <c r="I15" s="146"/>
      <c r="J15" s="87" t="s">
        <v>25</v>
      </c>
      <c r="K15" s="86" t="s">
        <v>297</v>
      </c>
      <c r="L15" s="23" t="s">
        <v>67</v>
      </c>
      <c r="M15" s="86" t="s">
        <v>71</v>
      </c>
      <c r="N15" s="86" t="s">
        <v>283</v>
      </c>
      <c r="O15" s="84"/>
      <c r="P15" s="84"/>
    </row>
    <row r="16" spans="2:16" x14ac:dyDescent="0.25">
      <c r="B16" s="147"/>
      <c r="C16" s="147"/>
      <c r="D16" s="147"/>
      <c r="E16" s="20"/>
      <c r="F16" s="147"/>
      <c r="G16" s="147"/>
      <c r="H16" s="147"/>
      <c r="I16" s="147"/>
      <c r="J16" s="87" t="s">
        <v>27</v>
      </c>
      <c r="K16" s="86" t="s">
        <v>298</v>
      </c>
      <c r="L16" s="23" t="s">
        <v>67</v>
      </c>
      <c r="M16" s="86" t="s">
        <v>71</v>
      </c>
      <c r="N16" s="86" t="s">
        <v>283</v>
      </c>
      <c r="O16" s="25"/>
      <c r="P16" s="25"/>
    </row>
    <row r="17" spans="2:16" x14ac:dyDescent="0.25">
      <c r="B17" s="155">
        <v>4</v>
      </c>
      <c r="C17" s="145" t="s">
        <v>299</v>
      </c>
      <c r="D17" s="145" t="s">
        <v>300</v>
      </c>
      <c r="E17" s="33" t="s">
        <v>301</v>
      </c>
      <c r="F17" s="145" t="s">
        <v>278</v>
      </c>
      <c r="G17" s="145" t="s">
        <v>279</v>
      </c>
      <c r="H17" s="150" t="s">
        <v>288</v>
      </c>
      <c r="I17" s="150" t="s">
        <v>302</v>
      </c>
      <c r="J17" s="154" t="str">
        <f>Model_Inputs!H1</f>
        <v>Exterior Non-Foundation Wall Construction</v>
      </c>
      <c r="K17" s="150" t="s">
        <v>303</v>
      </c>
      <c r="L17" s="145" t="s">
        <v>67</v>
      </c>
      <c r="M17" s="150" t="s">
        <v>71</v>
      </c>
      <c r="N17" s="150" t="s">
        <v>283</v>
      </c>
      <c r="O17" s="151"/>
      <c r="P17" s="151"/>
    </row>
    <row r="18" spans="2:16" x14ac:dyDescent="0.25">
      <c r="B18" s="146"/>
      <c r="C18" s="146"/>
      <c r="D18" s="146"/>
      <c r="E18" s="33" t="s">
        <v>304</v>
      </c>
      <c r="F18" s="146"/>
      <c r="G18" s="146"/>
      <c r="H18" s="146"/>
      <c r="I18" s="146"/>
      <c r="J18" s="146"/>
      <c r="K18" s="146"/>
      <c r="L18" s="146"/>
      <c r="M18" s="146"/>
      <c r="N18" s="146"/>
      <c r="O18" s="146"/>
      <c r="P18" s="146"/>
    </row>
    <row r="19" spans="2:16" x14ac:dyDescent="0.25">
      <c r="B19" s="146"/>
      <c r="C19" s="146"/>
      <c r="D19" s="146"/>
      <c r="E19" s="33" t="s">
        <v>305</v>
      </c>
      <c r="F19" s="146"/>
      <c r="G19" s="146"/>
      <c r="H19" s="146"/>
      <c r="I19" s="146"/>
      <c r="J19" s="146"/>
      <c r="K19" s="146"/>
      <c r="L19" s="146"/>
      <c r="M19" s="146"/>
      <c r="N19" s="146"/>
      <c r="O19" s="146"/>
      <c r="P19" s="146"/>
    </row>
    <row r="20" spans="2:16" x14ac:dyDescent="0.25">
      <c r="B20" s="146"/>
      <c r="C20" s="146"/>
      <c r="D20" s="146"/>
      <c r="E20" s="33" t="s">
        <v>306</v>
      </c>
      <c r="F20" s="146"/>
      <c r="G20" s="146"/>
      <c r="H20" s="146"/>
      <c r="I20" s="146"/>
      <c r="J20" s="146"/>
      <c r="K20" s="146"/>
      <c r="L20" s="146"/>
      <c r="M20" s="146"/>
      <c r="N20" s="146"/>
      <c r="O20" s="146"/>
      <c r="P20" s="146"/>
    </row>
    <row r="21" spans="2:16" x14ac:dyDescent="0.25">
      <c r="B21" s="146"/>
      <c r="C21" s="146"/>
      <c r="D21" s="146"/>
      <c r="E21" s="33" t="s">
        <v>307</v>
      </c>
      <c r="F21" s="146"/>
      <c r="G21" s="146"/>
      <c r="H21" s="146"/>
      <c r="I21" s="146"/>
      <c r="J21" s="146"/>
      <c r="K21" s="146"/>
      <c r="L21" s="146"/>
      <c r="M21" s="146"/>
      <c r="N21" s="146"/>
      <c r="O21" s="146"/>
      <c r="P21" s="146"/>
    </row>
    <row r="22" spans="2:16" x14ac:dyDescent="0.25">
      <c r="B22" s="146"/>
      <c r="C22" s="146"/>
      <c r="D22" s="146"/>
      <c r="E22" s="33" t="s">
        <v>308</v>
      </c>
      <c r="F22" s="146"/>
      <c r="G22" s="146"/>
      <c r="H22" s="146"/>
      <c r="I22" s="146"/>
      <c r="J22" s="146"/>
      <c r="K22" s="146"/>
      <c r="L22" s="146"/>
      <c r="M22" s="146"/>
      <c r="N22" s="146"/>
      <c r="O22" s="146"/>
      <c r="P22" s="146"/>
    </row>
    <row r="23" spans="2:16" x14ac:dyDescent="0.25">
      <c r="B23" s="146"/>
      <c r="C23" s="146"/>
      <c r="D23" s="146"/>
      <c r="E23" s="33" t="s">
        <v>309</v>
      </c>
      <c r="F23" s="146"/>
      <c r="G23" s="146"/>
      <c r="H23" s="146"/>
      <c r="I23" s="146"/>
      <c r="J23" s="146"/>
      <c r="K23" s="146"/>
      <c r="L23" s="146"/>
      <c r="M23" s="146"/>
      <c r="N23" s="146"/>
      <c r="O23" s="146"/>
      <c r="P23" s="146"/>
    </row>
    <row r="24" spans="2:16" x14ac:dyDescent="0.25">
      <c r="B24" s="146"/>
      <c r="C24" s="146"/>
      <c r="D24" s="146"/>
      <c r="E24" s="33" t="s">
        <v>310</v>
      </c>
      <c r="F24" s="146"/>
      <c r="G24" s="146"/>
      <c r="H24" s="146"/>
      <c r="I24" s="146"/>
      <c r="J24" s="146"/>
      <c r="K24" s="146"/>
      <c r="L24" s="146"/>
      <c r="M24" s="146"/>
      <c r="N24" s="146"/>
      <c r="O24" s="146"/>
      <c r="P24" s="146"/>
    </row>
    <row r="25" spans="2:16" x14ac:dyDescent="0.25">
      <c r="B25" s="146"/>
      <c r="C25" s="146"/>
      <c r="D25" s="146"/>
      <c r="E25" s="33" t="s">
        <v>311</v>
      </c>
      <c r="F25" s="146"/>
      <c r="G25" s="146"/>
      <c r="H25" s="146"/>
      <c r="I25" s="146"/>
      <c r="J25" s="146"/>
      <c r="K25" s="146"/>
      <c r="L25" s="146"/>
      <c r="M25" s="146"/>
      <c r="N25" s="146"/>
      <c r="O25" s="146"/>
      <c r="P25" s="146"/>
    </row>
    <row r="26" spans="2:16" x14ac:dyDescent="0.25">
      <c r="B26" s="146"/>
      <c r="C26" s="146"/>
      <c r="D26" s="146"/>
      <c r="E26" s="33" t="s">
        <v>312</v>
      </c>
      <c r="F26" s="146"/>
      <c r="G26" s="146"/>
      <c r="H26" s="146"/>
      <c r="I26" s="146"/>
      <c r="J26" s="146"/>
      <c r="K26" s="146"/>
      <c r="L26" s="146"/>
      <c r="M26" s="146"/>
      <c r="N26" s="146"/>
      <c r="O26" s="146"/>
      <c r="P26" s="146"/>
    </row>
    <row r="27" spans="2:16" x14ac:dyDescent="0.25">
      <c r="B27" s="146"/>
      <c r="C27" s="146"/>
      <c r="D27" s="146"/>
      <c r="E27" s="33" t="s">
        <v>313</v>
      </c>
      <c r="F27" s="146"/>
      <c r="G27" s="146"/>
      <c r="H27" s="146"/>
      <c r="I27" s="146"/>
      <c r="J27" s="146"/>
      <c r="K27" s="146"/>
      <c r="L27" s="146"/>
      <c r="M27" s="146"/>
      <c r="N27" s="146"/>
      <c r="O27" s="146"/>
      <c r="P27" s="146"/>
    </row>
    <row r="28" spans="2:16" x14ac:dyDescent="0.25">
      <c r="B28" s="146"/>
      <c r="C28" s="146"/>
      <c r="D28" s="146"/>
      <c r="E28" s="33" t="s">
        <v>314</v>
      </c>
      <c r="F28" s="146"/>
      <c r="G28" s="146"/>
      <c r="H28" s="146"/>
      <c r="I28" s="146"/>
      <c r="J28" s="146"/>
      <c r="K28" s="146"/>
      <c r="L28" s="146"/>
      <c r="M28" s="146"/>
      <c r="N28" s="146"/>
      <c r="O28" s="146"/>
      <c r="P28" s="146"/>
    </row>
    <row r="29" spans="2:16" x14ac:dyDescent="0.25">
      <c r="B29" s="146"/>
      <c r="C29" s="146"/>
      <c r="D29" s="146"/>
      <c r="E29" s="33" t="s">
        <v>315</v>
      </c>
      <c r="F29" s="146"/>
      <c r="G29" s="146"/>
      <c r="H29" s="146"/>
      <c r="I29" s="146"/>
      <c r="J29" s="146"/>
      <c r="K29" s="146"/>
      <c r="L29" s="146"/>
      <c r="M29" s="146"/>
      <c r="N29" s="146"/>
      <c r="O29" s="146"/>
      <c r="P29" s="146"/>
    </row>
    <row r="30" spans="2:16" x14ac:dyDescent="0.25">
      <c r="B30" s="146"/>
      <c r="C30" s="146"/>
      <c r="D30" s="147"/>
      <c r="E30" s="33" t="s">
        <v>316</v>
      </c>
      <c r="F30" s="147"/>
      <c r="G30" s="147"/>
      <c r="H30" s="147"/>
      <c r="I30" s="147"/>
      <c r="J30" s="147"/>
      <c r="K30" s="147"/>
      <c r="L30" s="147"/>
      <c r="M30" s="147"/>
      <c r="N30" s="147"/>
      <c r="O30" s="147"/>
      <c r="P30" s="147"/>
    </row>
    <row r="31" spans="2:16" x14ac:dyDescent="0.25">
      <c r="B31" s="146"/>
      <c r="C31" s="146"/>
      <c r="D31" s="145" t="s">
        <v>317</v>
      </c>
      <c r="E31" s="33" t="s">
        <v>318</v>
      </c>
      <c r="F31" s="145" t="s">
        <v>278</v>
      </c>
      <c r="G31" s="145" t="s">
        <v>279</v>
      </c>
      <c r="H31" s="150" t="s">
        <v>288</v>
      </c>
      <c r="I31" s="150" t="s">
        <v>302</v>
      </c>
      <c r="J31" s="154" t="str">
        <f>Model_Inputs!I1</f>
        <v>Ceiling And Roof Construction</v>
      </c>
      <c r="K31" s="150" t="s">
        <v>319</v>
      </c>
      <c r="L31" s="145" t="s">
        <v>67</v>
      </c>
      <c r="M31" s="150" t="s">
        <v>71</v>
      </c>
      <c r="N31" s="150" t="s">
        <v>283</v>
      </c>
      <c r="O31" s="85"/>
      <c r="P31" s="85"/>
    </row>
    <row r="32" spans="2:16" ht="15" customHeight="1" x14ac:dyDescent="0.25">
      <c r="B32" s="146"/>
      <c r="C32" s="146"/>
      <c r="D32" s="146"/>
      <c r="E32" s="33" t="s">
        <v>320</v>
      </c>
      <c r="F32" s="146"/>
      <c r="G32" s="146"/>
      <c r="H32" s="146"/>
      <c r="I32" s="146"/>
      <c r="J32" s="146"/>
      <c r="K32" s="146"/>
      <c r="L32" s="146"/>
      <c r="M32" s="146"/>
      <c r="N32" s="146"/>
      <c r="O32" s="85"/>
      <c r="P32" s="85"/>
    </row>
    <row r="33" spans="2:16" x14ac:dyDescent="0.25">
      <c r="B33" s="146"/>
      <c r="C33" s="146"/>
      <c r="D33" s="146"/>
      <c r="E33" s="33" t="s">
        <v>321</v>
      </c>
      <c r="F33" s="146"/>
      <c r="G33" s="146"/>
      <c r="H33" s="146"/>
      <c r="I33" s="146"/>
      <c r="J33" s="146"/>
      <c r="K33" s="146"/>
      <c r="L33" s="146"/>
      <c r="M33" s="146"/>
      <c r="N33" s="146"/>
      <c r="O33" s="85"/>
      <c r="P33" s="85"/>
    </row>
    <row r="34" spans="2:16" x14ac:dyDescent="0.25">
      <c r="B34" s="146"/>
      <c r="C34" s="146"/>
      <c r="D34" s="146"/>
      <c r="E34" s="33" t="s">
        <v>322</v>
      </c>
      <c r="F34" s="146"/>
      <c r="G34" s="146"/>
      <c r="H34" s="146"/>
      <c r="I34" s="146"/>
      <c r="J34" s="146"/>
      <c r="K34" s="146"/>
      <c r="L34" s="146"/>
      <c r="M34" s="146"/>
      <c r="N34" s="146"/>
      <c r="O34" s="85"/>
      <c r="P34" s="85"/>
    </row>
    <row r="35" spans="2:16" x14ac:dyDescent="0.25">
      <c r="B35" s="146"/>
      <c r="C35" s="146"/>
      <c r="D35" s="147"/>
      <c r="E35" s="33" t="s">
        <v>323</v>
      </c>
      <c r="F35" s="147"/>
      <c r="G35" s="147"/>
      <c r="H35" s="147"/>
      <c r="I35" s="147"/>
      <c r="J35" s="147"/>
      <c r="K35" s="147"/>
      <c r="L35" s="147"/>
      <c r="M35" s="147"/>
      <c r="N35" s="147"/>
      <c r="O35" s="85"/>
      <c r="P35" s="85"/>
    </row>
    <row r="36" spans="2:16" x14ac:dyDescent="0.25">
      <c r="B36" s="146"/>
      <c r="C36" s="146"/>
      <c r="D36" s="145" t="s">
        <v>324</v>
      </c>
      <c r="E36" s="33" t="s">
        <v>325</v>
      </c>
      <c r="F36" s="145" t="s">
        <v>278</v>
      </c>
      <c r="G36" s="145" t="s">
        <v>279</v>
      </c>
      <c r="H36" s="150" t="s">
        <v>288</v>
      </c>
      <c r="I36" s="150" t="s">
        <v>302</v>
      </c>
      <c r="J36" s="154" t="str">
        <f>Model_Inputs!J1</f>
        <v>Foundation And Floor Construction</v>
      </c>
      <c r="K36" s="150" t="s">
        <v>319</v>
      </c>
      <c r="L36" s="145" t="s">
        <v>67</v>
      </c>
      <c r="M36" s="150" t="s">
        <v>71</v>
      </c>
      <c r="N36" s="150" t="s">
        <v>283</v>
      </c>
      <c r="O36" s="85"/>
      <c r="P36" s="85"/>
    </row>
    <row r="37" spans="2:16" x14ac:dyDescent="0.25">
      <c r="B37" s="146"/>
      <c r="C37" s="146"/>
      <c r="D37" s="146"/>
      <c r="E37" s="33" t="s">
        <v>326</v>
      </c>
      <c r="F37" s="146"/>
      <c r="G37" s="146"/>
      <c r="H37" s="146"/>
      <c r="I37" s="146"/>
      <c r="J37" s="146"/>
      <c r="K37" s="146"/>
      <c r="L37" s="146"/>
      <c r="M37" s="146"/>
      <c r="N37" s="146"/>
      <c r="O37" s="85"/>
      <c r="P37" s="85"/>
    </row>
    <row r="38" spans="2:16" x14ac:dyDescent="0.25">
      <c r="B38" s="146"/>
      <c r="C38" s="146"/>
      <c r="D38" s="146"/>
      <c r="E38" s="33" t="s">
        <v>327</v>
      </c>
      <c r="F38" s="146"/>
      <c r="G38" s="146"/>
      <c r="H38" s="146"/>
      <c r="I38" s="146"/>
      <c r="J38" s="146"/>
      <c r="K38" s="146"/>
      <c r="L38" s="146"/>
      <c r="M38" s="146"/>
      <c r="N38" s="146"/>
      <c r="O38" s="85"/>
      <c r="P38" s="85"/>
    </row>
    <row r="39" spans="2:16" x14ac:dyDescent="0.25">
      <c r="B39" s="146"/>
      <c r="C39" s="146"/>
      <c r="D39" s="146"/>
      <c r="E39" s="33" t="s">
        <v>328</v>
      </c>
      <c r="F39" s="146"/>
      <c r="G39" s="146"/>
      <c r="H39" s="146"/>
      <c r="I39" s="146"/>
      <c r="J39" s="146"/>
      <c r="K39" s="146"/>
      <c r="L39" s="146"/>
      <c r="M39" s="146"/>
      <c r="N39" s="146"/>
      <c r="O39" s="85"/>
      <c r="P39" s="85"/>
    </row>
    <row r="40" spans="2:16" x14ac:dyDescent="0.25">
      <c r="B40" s="146"/>
      <c r="C40" s="146"/>
      <c r="D40" s="147"/>
      <c r="E40" s="33" t="s">
        <v>329</v>
      </c>
      <c r="F40" s="147"/>
      <c r="G40" s="147"/>
      <c r="H40" s="147"/>
      <c r="I40" s="147"/>
      <c r="J40" s="147"/>
      <c r="K40" s="147"/>
      <c r="L40" s="147"/>
      <c r="M40" s="147"/>
      <c r="N40" s="147"/>
      <c r="O40" s="85"/>
      <c r="P40" s="85"/>
    </row>
    <row r="41" spans="2:16" x14ac:dyDescent="0.25">
      <c r="B41" s="147"/>
      <c r="C41" s="147"/>
      <c r="D41" s="29" t="s">
        <v>330</v>
      </c>
      <c r="E41" s="20"/>
      <c r="F41" s="3" t="s">
        <v>278</v>
      </c>
      <c r="G41" s="3" t="s">
        <v>278</v>
      </c>
      <c r="H41" s="25"/>
      <c r="I41" s="25"/>
      <c r="J41" s="25"/>
      <c r="K41" s="25"/>
      <c r="L41" s="25"/>
      <c r="M41" s="25"/>
      <c r="N41" s="25"/>
      <c r="O41" s="25"/>
      <c r="P41" s="25"/>
    </row>
    <row r="42" spans="2:16" ht="26.25" customHeight="1" x14ac:dyDescent="0.25">
      <c r="B42" s="155">
        <v>5</v>
      </c>
      <c r="C42" s="156" t="s">
        <v>124</v>
      </c>
      <c r="D42" s="25"/>
      <c r="E42" s="20"/>
      <c r="F42" s="145" t="s">
        <v>278</v>
      </c>
      <c r="G42" s="145" t="s">
        <v>279</v>
      </c>
      <c r="H42" s="150" t="s">
        <v>280</v>
      </c>
      <c r="I42" s="150" t="s">
        <v>331</v>
      </c>
      <c r="J42" s="31" t="str">
        <f>Model_Inputs!N1</f>
        <v>Window U-Value [Btu/h/ft^2/F]</v>
      </c>
      <c r="K42" s="30" t="s">
        <v>332</v>
      </c>
      <c r="L42" s="3" t="s">
        <v>73</v>
      </c>
      <c r="M42" s="3" t="s">
        <v>74</v>
      </c>
      <c r="N42" s="3" t="s">
        <v>333</v>
      </c>
      <c r="O42" s="3" t="s">
        <v>334</v>
      </c>
      <c r="P42" s="3">
        <v>5.6744658973887097</v>
      </c>
    </row>
    <row r="43" spans="2:16" ht="26.25" customHeight="1" x14ac:dyDescent="0.25">
      <c r="B43" s="147"/>
      <c r="C43" s="147"/>
      <c r="D43" s="25"/>
      <c r="E43" s="20"/>
      <c r="F43" s="147"/>
      <c r="G43" s="147"/>
      <c r="H43" s="147"/>
      <c r="I43" s="147"/>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Model_Inputs!AF1</f>
        <v>Interior LPD [W/ft^2]</v>
      </c>
      <c r="K47" s="30" t="s">
        <v>336</v>
      </c>
      <c r="L47" s="30" t="s">
        <v>73</v>
      </c>
      <c r="M47" s="30" t="s">
        <v>79</v>
      </c>
      <c r="N47" s="3" t="s">
        <v>337</v>
      </c>
      <c r="O47" s="3" t="s">
        <v>338</v>
      </c>
      <c r="P47" s="3">
        <v>10.76</v>
      </c>
    </row>
    <row r="48" spans="2:16" ht="24" customHeight="1" x14ac:dyDescent="0.25">
      <c r="B48" s="155">
        <v>10</v>
      </c>
      <c r="C48" s="145" t="s">
        <v>170</v>
      </c>
      <c r="D48" s="145" t="s">
        <v>77</v>
      </c>
      <c r="E48" s="157" t="s">
        <v>339</v>
      </c>
      <c r="F48" s="145" t="s">
        <v>278</v>
      </c>
      <c r="G48" s="145" t="s">
        <v>279</v>
      </c>
      <c r="H48" s="150" t="s">
        <v>280</v>
      </c>
      <c r="I48" s="150" t="s">
        <v>335</v>
      </c>
      <c r="J48" s="31" t="str">
        <f>Model_Inputs!AA1</f>
        <v>HP Max Resistance Temp [deg F]</v>
      </c>
      <c r="K48" s="30" t="s">
        <v>340</v>
      </c>
      <c r="L48" s="3" t="s">
        <v>69</v>
      </c>
      <c r="M48" s="23" t="s">
        <v>282</v>
      </c>
      <c r="N48" s="32" t="s">
        <v>341</v>
      </c>
      <c r="O48" s="32" t="s">
        <v>342</v>
      </c>
      <c r="P48" s="48" t="s">
        <v>343</v>
      </c>
    </row>
    <row r="49" spans="2:16" ht="24" customHeight="1" x14ac:dyDescent="0.25">
      <c r="B49" s="146"/>
      <c r="C49" s="146"/>
      <c r="D49" s="146"/>
      <c r="E49" s="146"/>
      <c r="F49" s="146"/>
      <c r="G49" s="146"/>
      <c r="H49" s="147"/>
      <c r="I49" s="147"/>
      <c r="J49" s="31" t="str">
        <f>Model_Inputs!AB1</f>
        <v>HP Min Compressor Temp [deg F]</v>
      </c>
      <c r="K49" s="30" t="s">
        <v>344</v>
      </c>
      <c r="L49" s="3" t="s">
        <v>69</v>
      </c>
      <c r="M49" s="23" t="s">
        <v>282</v>
      </c>
      <c r="N49" s="32" t="s">
        <v>341</v>
      </c>
      <c r="O49" s="32" t="s">
        <v>342</v>
      </c>
      <c r="P49" s="48" t="s">
        <v>343</v>
      </c>
    </row>
    <row r="50" spans="2:16" x14ac:dyDescent="0.25">
      <c r="B50" s="146"/>
      <c r="C50" s="146"/>
      <c r="D50" s="146"/>
      <c r="E50" s="147"/>
      <c r="F50" s="146"/>
      <c r="G50" s="146"/>
      <c r="H50" s="150" t="s">
        <v>288</v>
      </c>
      <c r="I50" s="150" t="s">
        <v>302</v>
      </c>
      <c r="J50" s="154" t="str">
        <f>Model_Inputs!V1</f>
        <v>HVAC Type</v>
      </c>
      <c r="K50" s="145" t="s">
        <v>345</v>
      </c>
      <c r="L50" s="145" t="s">
        <v>67</v>
      </c>
      <c r="M50" s="150" t="s">
        <v>71</v>
      </c>
      <c r="N50" s="145" t="s">
        <v>283</v>
      </c>
      <c r="O50" s="151"/>
      <c r="P50" s="151"/>
    </row>
    <row r="51" spans="2:16" x14ac:dyDescent="0.25">
      <c r="B51" s="146"/>
      <c r="C51" s="146"/>
      <c r="D51" s="146"/>
      <c r="E51" s="21" t="s">
        <v>346</v>
      </c>
      <c r="F51" s="146"/>
      <c r="G51" s="146"/>
      <c r="H51" s="146"/>
      <c r="I51" s="146"/>
      <c r="J51" s="146"/>
      <c r="K51" s="146"/>
      <c r="L51" s="146"/>
      <c r="M51" s="146"/>
      <c r="N51" s="146"/>
      <c r="O51" s="146"/>
      <c r="P51" s="146"/>
    </row>
    <row r="52" spans="2:16" x14ac:dyDescent="0.25">
      <c r="B52" s="146"/>
      <c r="C52" s="146"/>
      <c r="D52" s="146"/>
      <c r="E52" s="21" t="s">
        <v>347</v>
      </c>
      <c r="F52" s="146"/>
      <c r="G52" s="146"/>
      <c r="H52" s="146"/>
      <c r="I52" s="146"/>
      <c r="J52" s="146"/>
      <c r="K52" s="146"/>
      <c r="L52" s="146"/>
      <c r="M52" s="146"/>
      <c r="N52" s="146"/>
      <c r="O52" s="146"/>
      <c r="P52" s="146"/>
    </row>
    <row r="53" spans="2:16" x14ac:dyDescent="0.25">
      <c r="B53" s="146"/>
      <c r="C53" s="146"/>
      <c r="D53" s="146"/>
      <c r="E53" s="21" t="s">
        <v>348</v>
      </c>
      <c r="F53" s="146"/>
      <c r="G53" s="146"/>
      <c r="H53" s="146"/>
      <c r="I53" s="146"/>
      <c r="J53" s="146"/>
      <c r="K53" s="146"/>
      <c r="L53" s="146"/>
      <c r="M53" s="146"/>
      <c r="N53" s="146"/>
      <c r="O53" s="146"/>
      <c r="P53" s="146"/>
    </row>
    <row r="54" spans="2:16" x14ac:dyDescent="0.25">
      <c r="B54" s="146"/>
      <c r="C54" s="146"/>
      <c r="D54" s="147"/>
      <c r="E54" s="21" t="s">
        <v>349</v>
      </c>
      <c r="F54" s="147"/>
      <c r="G54" s="147"/>
      <c r="H54" s="147"/>
      <c r="I54" s="147"/>
      <c r="J54" s="147"/>
      <c r="K54" s="147"/>
      <c r="L54" s="147"/>
      <c r="M54" s="147"/>
      <c r="N54" s="147"/>
      <c r="O54" s="147"/>
      <c r="P54" s="147"/>
    </row>
    <row r="55" spans="2:16" x14ac:dyDescent="0.25">
      <c r="B55" s="147"/>
      <c r="C55" s="147"/>
      <c r="D55" s="29" t="s">
        <v>350</v>
      </c>
      <c r="E55" s="20"/>
      <c r="F55" s="3" t="s">
        <v>278</v>
      </c>
      <c r="G55" s="3" t="s">
        <v>278</v>
      </c>
      <c r="H55" s="25"/>
      <c r="I55" s="25"/>
      <c r="J55" s="25"/>
      <c r="K55" s="25"/>
      <c r="L55" s="25"/>
      <c r="M55" s="25"/>
      <c r="N55" s="25"/>
      <c r="O55" s="25"/>
      <c r="P55" s="25"/>
    </row>
    <row r="56" spans="2:16" ht="32.25" customHeight="1" x14ac:dyDescent="0.25">
      <c r="B56" s="155">
        <v>11</v>
      </c>
      <c r="C56" s="160" t="s">
        <v>351</v>
      </c>
      <c r="D56" s="161" t="s">
        <v>78</v>
      </c>
      <c r="E56" s="21" t="s">
        <v>35</v>
      </c>
      <c r="F56" s="161" t="s">
        <v>278</v>
      </c>
      <c r="G56" s="161" t="s">
        <v>279</v>
      </c>
      <c r="H56" s="162" t="s">
        <v>288</v>
      </c>
      <c r="I56" s="162" t="s">
        <v>302</v>
      </c>
      <c r="J56" s="164" t="s">
        <v>26</v>
      </c>
      <c r="K56" s="162" t="s">
        <v>352</v>
      </c>
      <c r="L56" s="161" t="s">
        <v>67</v>
      </c>
      <c r="M56" s="162" t="s">
        <v>71</v>
      </c>
      <c r="N56" s="161" t="s">
        <v>283</v>
      </c>
      <c r="O56" s="163"/>
      <c r="P56" s="163"/>
    </row>
    <row r="57" spans="2:16" ht="32.25" customHeight="1" x14ac:dyDescent="0.25">
      <c r="B57" s="146"/>
      <c r="C57" s="146"/>
      <c r="D57" s="146"/>
      <c r="E57" s="21" t="s">
        <v>353</v>
      </c>
      <c r="F57" s="146"/>
      <c r="G57" s="146"/>
      <c r="H57" s="146"/>
      <c r="I57" s="146"/>
      <c r="J57" s="146"/>
      <c r="K57" s="146"/>
      <c r="L57" s="146"/>
      <c r="M57" s="146"/>
      <c r="N57" s="146"/>
      <c r="O57" s="146"/>
      <c r="P57" s="146"/>
    </row>
    <row r="58" spans="2:16" x14ac:dyDescent="0.25">
      <c r="B58" s="147"/>
      <c r="C58" s="147"/>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5" t="s">
        <v>702</v>
      </c>
      <c r="B1" s="165"/>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5" t="s">
        <v>702</v>
      </c>
      <c r="B1" s="165"/>
      <c r="C1" s="165" t="s">
        <v>647</v>
      </c>
      <c r="D1" s="165"/>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5" t="s">
        <v>702</v>
      </c>
      <c r="B1" s="165"/>
      <c r="C1" s="167" t="s">
        <v>647</v>
      </c>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6" t="s">
        <v>649</v>
      </c>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6" t="s">
        <v>649</v>
      </c>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5" t="s">
        <v>702</v>
      </c>
      <c r="B1" s="165"/>
      <c r="C1" s="165" t="s">
        <v>647</v>
      </c>
      <c r="D1" s="165"/>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5" t="s">
        <v>702</v>
      </c>
      <c r="B1" s="165"/>
      <c r="C1" s="165" t="s">
        <v>647</v>
      </c>
      <c r="D1" s="165"/>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11"/>
  <sheetViews>
    <sheetView workbookViewId="0">
      <selection activeCell="A18" sqref="A18"/>
    </sheetView>
  </sheetViews>
  <sheetFormatPr defaultRowHeight="15" x14ac:dyDescent="0.25"/>
  <cols>
    <col min="1" max="1" width="51.42578125" style="16" customWidth="1"/>
    <col min="2" max="2" width="22.42578125" bestFit="1" customWidth="1"/>
    <col min="3" max="3" width="18.7109375" bestFit="1" customWidth="1"/>
  </cols>
  <sheetData>
    <row r="1" spans="1:3" s="16" customFormat="1" x14ac:dyDescent="0.25">
      <c r="A1" s="165" t="s">
        <v>640</v>
      </c>
      <c r="B1" s="167" t="s">
        <v>647</v>
      </c>
      <c r="C1" s="167"/>
    </row>
    <row r="2" spans="1:3" s="16" customFormat="1" x14ac:dyDescent="0.25">
      <c r="A2" s="165"/>
      <c r="B2" s="94" t="s">
        <v>525</v>
      </c>
      <c r="C2" s="94" t="s">
        <v>531</v>
      </c>
    </row>
    <row r="3" spans="1:3" s="16" customFormat="1" x14ac:dyDescent="0.25">
      <c r="A3" s="92" t="s">
        <v>2332</v>
      </c>
      <c r="B3" s="94"/>
      <c r="C3" s="94"/>
    </row>
    <row r="4" spans="1:3" x14ac:dyDescent="0.25">
      <c r="A4" s="16" t="s">
        <v>32</v>
      </c>
      <c r="B4" t="s">
        <v>644</v>
      </c>
      <c r="C4">
        <v>0</v>
      </c>
    </row>
    <row r="5" spans="1:3" x14ac:dyDescent="0.25">
      <c r="A5" t="s">
        <v>346</v>
      </c>
      <c r="B5" t="s">
        <v>645</v>
      </c>
      <c r="C5" s="16">
        <v>0</v>
      </c>
    </row>
    <row r="6" spans="1:3" x14ac:dyDescent="0.25">
      <c r="A6" t="s">
        <v>347</v>
      </c>
      <c r="B6" t="s">
        <v>633</v>
      </c>
      <c r="C6" s="16">
        <v>0</v>
      </c>
    </row>
    <row r="7" spans="1:3" x14ac:dyDescent="0.25">
      <c r="A7" t="s">
        <v>348</v>
      </c>
      <c r="B7" s="16" t="s">
        <v>646</v>
      </c>
      <c r="C7" s="16">
        <v>0</v>
      </c>
    </row>
    <row r="8" spans="1:3" x14ac:dyDescent="0.25">
      <c r="A8" t="s">
        <v>349</v>
      </c>
      <c r="B8" s="16" t="s">
        <v>646</v>
      </c>
      <c r="C8" s="16">
        <v>0</v>
      </c>
    </row>
    <row r="9" spans="1:3" x14ac:dyDescent="0.25">
      <c r="A9" s="92" t="s">
        <v>2333</v>
      </c>
    </row>
    <row r="10" spans="1:3" x14ac:dyDescent="0.25">
      <c r="A10" s="16" t="s">
        <v>2330</v>
      </c>
    </row>
    <row r="11" spans="1:3" x14ac:dyDescent="0.25">
      <c r="A11" s="16" t="s">
        <v>2331</v>
      </c>
    </row>
  </sheetData>
  <mergeCells count="2">
    <mergeCell ref="A1:A2"/>
    <mergeCell ref="B1:C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5" t="s">
        <v>640</v>
      </c>
      <c r="B1" s="167" t="s">
        <v>647</v>
      </c>
      <c r="C1" s="167"/>
    </row>
    <row r="2" spans="1:4" s="16" customFormat="1" x14ac:dyDescent="0.25">
      <c r="A2" s="165"/>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5" t="s">
        <v>702</v>
      </c>
      <c r="B1" s="165"/>
      <c r="C1" s="165" t="s">
        <v>647</v>
      </c>
      <c r="D1" s="165"/>
    </row>
    <row r="2" spans="1:5" s="16" customFormat="1" x14ac:dyDescent="0.25">
      <c r="A2" s="115" t="s">
        <v>703</v>
      </c>
      <c r="B2" s="113" t="s">
        <v>704</v>
      </c>
      <c r="C2" s="94" t="s">
        <v>512</v>
      </c>
      <c r="D2" s="94" t="s">
        <v>705</v>
      </c>
    </row>
    <row r="3" spans="1:5" s="16" customFormat="1" x14ac:dyDescent="0.25">
      <c r="A3" s="92" t="s">
        <v>2283</v>
      </c>
      <c r="B3" s="130"/>
      <c r="C3" s="94"/>
      <c r="D3" s="94"/>
    </row>
    <row r="4" spans="1:5" s="16" customFormat="1" x14ac:dyDescent="0.25">
      <c r="A4" s="16" t="s">
        <v>2285</v>
      </c>
      <c r="B4" s="130"/>
      <c r="C4" s="94"/>
      <c r="D4" s="94"/>
      <c r="E4" s="137">
        <v>1</v>
      </c>
    </row>
    <row r="5" spans="1:5" s="16" customFormat="1" x14ac:dyDescent="0.25">
      <c r="A5" s="16" t="s">
        <v>2286</v>
      </c>
      <c r="B5" s="130"/>
      <c r="C5" s="94"/>
      <c r="D5" s="94"/>
      <c r="E5" s="137">
        <v>2</v>
      </c>
    </row>
    <row r="6" spans="1:5" s="16" customFormat="1" x14ac:dyDescent="0.25">
      <c r="A6" s="16" t="s">
        <v>2287</v>
      </c>
      <c r="B6" s="130"/>
      <c r="C6" s="94"/>
      <c r="D6" s="94"/>
      <c r="E6" s="137">
        <v>3</v>
      </c>
    </row>
    <row r="7" spans="1:5" s="16" customFormat="1" x14ac:dyDescent="0.25">
      <c r="A7" s="16" t="s">
        <v>2288</v>
      </c>
      <c r="B7" s="130"/>
      <c r="C7" s="94"/>
      <c r="D7" s="94"/>
      <c r="E7" s="137">
        <v>4</v>
      </c>
    </row>
    <row r="8" spans="1:5" s="16" customFormat="1" x14ac:dyDescent="0.25">
      <c r="A8" s="16" t="s">
        <v>2289</v>
      </c>
      <c r="B8" s="130"/>
      <c r="C8" s="94"/>
      <c r="D8" s="94"/>
      <c r="E8" s="137">
        <v>5</v>
      </c>
    </row>
    <row r="9" spans="1:5" s="16" customFormat="1" x14ac:dyDescent="0.25">
      <c r="A9" s="16" t="s">
        <v>2290</v>
      </c>
      <c r="B9" s="130"/>
      <c r="C9" s="94"/>
      <c r="D9" s="94"/>
      <c r="E9" s="137">
        <v>6</v>
      </c>
    </row>
    <row r="10" spans="1:5" s="16" customFormat="1" x14ac:dyDescent="0.25">
      <c r="A10" s="16" t="s">
        <v>2291</v>
      </c>
      <c r="B10" s="130"/>
      <c r="C10" s="94"/>
      <c r="D10" s="94"/>
      <c r="E10" s="137">
        <v>7</v>
      </c>
    </row>
    <row r="11" spans="1:5" s="16" customFormat="1" x14ac:dyDescent="0.25">
      <c r="A11" s="16" t="s">
        <v>2292</v>
      </c>
      <c r="B11" s="130"/>
      <c r="C11" s="94"/>
      <c r="D11" s="94"/>
      <c r="E11" s="137">
        <v>8</v>
      </c>
    </row>
    <row r="12" spans="1:5" s="16" customFormat="1" x14ac:dyDescent="0.25">
      <c r="A12" s="16" t="s">
        <v>2293</v>
      </c>
      <c r="B12" s="130"/>
      <c r="C12" s="94"/>
      <c r="D12" s="94"/>
      <c r="E12" s="137">
        <v>9</v>
      </c>
    </row>
    <row r="13" spans="1:5" s="16" customFormat="1" x14ac:dyDescent="0.25">
      <c r="A13" s="92" t="s">
        <v>2284</v>
      </c>
      <c r="B13" s="130"/>
      <c r="C13" s="94"/>
      <c r="D13" s="94"/>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9</vt:i4>
      </vt:variant>
    </vt:vector>
  </HeadingPairs>
  <TitlesOfParts>
    <vt:vector size="33" baseType="lpstr">
      <vt:lpstr>Project Setup</vt:lpstr>
      <vt:lpstr>Model_Inputs</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2022-08-31T00:42:21Z</dcterms:modified>
</cp:coreProperties>
</file>