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\Repositories\REEDR\Projects\HPWH Run 10\"/>
    </mc:Choice>
  </mc:AlternateContent>
  <xr:revisionPtr revIDLastSave="0" documentId="13_ncr:1_{EE7215BC-B01B-4A9B-B0F9-0020E41929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del Out" sheetId="1" r:id="rId1"/>
    <sheet name="Model In" sheetId="2" r:id="rId2"/>
    <sheet name="Run Characteristic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S11" i="1"/>
  <c r="S12" i="1"/>
  <c r="E8" i="1"/>
  <c r="S9" i="1"/>
  <c r="S8" i="1"/>
  <c r="E3" i="1"/>
  <c r="E4" i="1"/>
  <c r="E5" i="1"/>
  <c r="E2" i="1"/>
</calcChain>
</file>

<file path=xl/sharedStrings.xml><?xml version="1.0" encoding="utf-8"?>
<sst xmlns="http://schemas.openxmlformats.org/spreadsheetml/2006/main" count="220" uniqueCount="145">
  <si>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</si>
  <si>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</si>
  <si>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</si>
  <si>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</si>
  <si>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</si>
  <si>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</si>
  <si>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</si>
  <si>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Compressor Heat Output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</si>
  <si>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</si>
  <si>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</si>
  <si>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</si>
  <si>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</si>
  <si>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</si>
  <si>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</si>
  <si>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</si>
  <si>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HPWH HP Coil Heating [kWh]</t>
  </si>
  <si>
    <t>HPWH ER Coil Heating [kWh]</t>
  </si>
  <si>
    <t>ERWH ER Coil Heating [kWh]</t>
  </si>
  <si>
    <t>ER Water Heater Heat Loss [kWh]</t>
  </si>
  <si>
    <t>HP Water Heater Heat Loss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</si>
  <si>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</si>
  <si>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</si>
  <si>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</si>
  <si>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</si>
  <si>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</si>
  <si>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</si>
  <si>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</si>
  <si>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</si>
  <si>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</si>
  <si>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</si>
  <si>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</si>
  <si>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</si>
  <si>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</si>
  <si>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</si>
  <si>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</si>
  <si>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</si>
  <si>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</si>
  <si>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</si>
  <si>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</si>
  <si>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</si>
  <si>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</si>
  <si>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</si>
  <si>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</si>
  <si>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</si>
  <si>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3 Occupant_USA_AZ_Phoenix-_HPWH_50-gallon</t>
  </si>
  <si>
    <t>3 Occupant_USA_AZ_Prescott_HPWH_50-gallon</t>
  </si>
  <si>
    <t>3 Occupant_USA_AZ_Phoenix-_Electric Storage_50-gallon</t>
  </si>
  <si>
    <t>3 Occupant_USA_AZ_Prescott_Electric Storage_50-gallon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</si>
  <si>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</si>
  <si>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</si>
  <si>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</si>
  <si>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</si>
  <si>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</si>
  <si>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</si>
  <si>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</si>
  <si>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</si>
  <si>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</si>
  <si>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</si>
  <si>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</si>
  <si>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</si>
  <si>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</si>
  <si>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</si>
  <si>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</si>
  <si>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</si>
  <si>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</si>
  <si>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</si>
  <si>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</si>
  <si>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</si>
  <si>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</si>
  <si>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</si>
  <si>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</si>
  <si>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</si>
  <si>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</si>
  <si>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</si>
  <si>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</si>
  <si>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</si>
  <si>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</si>
  <si>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</si>
  <si>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</si>
  <si>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</si>
  <si>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</si>
  <si>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</si>
  <si>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</si>
  <si>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</si>
  <si>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</si>
  <si>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</si>
  <si>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</si>
  <si>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</si>
  <si>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</si>
  <si>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</si>
  <si>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</si>
  <si>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</si>
  <si>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</si>
  <si>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</si>
  <si>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</si>
  <si>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</si>
  <si>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</si>
  <si>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</si>
  <si>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</si>
  <si>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</si>
  <si>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</si>
  <si>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</si>
  <si>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</si>
  <si>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</si>
  <si>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</si>
  <si>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</si>
  <si>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</si>
  <si>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</si>
  <si>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</si>
  <si>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</si>
  <si>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</si>
  <si>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USA_AZ_Phoenix-Sky.Harbor.Intl.AP.722780_TMYx.2004-2018</t>
  </si>
  <si>
    <t>USA_AZ_Prescott.Muni.AP-Love.Field.723723_TMYx.2004-2018</t>
  </si>
  <si>
    <t>4-12 (Low-Moderate Slope)</t>
  </si>
  <si>
    <t>Pre-Defined Construction</t>
  </si>
  <si>
    <t>Wood-Framed - 2x6 - 24 in OC - R-19 Cavity</t>
  </si>
  <si>
    <t>Attic w R49 Cavity and Shingle Roof</t>
  </si>
  <si>
    <t>Vented Crawlspace - R19 Cavity Insulation</t>
  </si>
  <si>
    <t>No</t>
  </si>
  <si>
    <t>Single Speed ASHP (7.5 HSPF2 14.3 SEER2)</t>
  </si>
  <si>
    <t>Autosize</t>
  </si>
  <si>
    <t>Electric</t>
  </si>
  <si>
    <t>Heat_EZ_Sch_1</t>
  </si>
  <si>
    <t>Cool_EZ_Sch_1</t>
  </si>
  <si>
    <t>HPWH_50-gallon</t>
  </si>
  <si>
    <t>Electric Storage_50-gallon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</si>
  <si>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</si>
  <si>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</si>
  <si>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</si>
  <si>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</si>
  <si>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</si>
  <si>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</si>
  <si>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</si>
  <si>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</si>
  <si>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</si>
  <si>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</si>
  <si>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</si>
  <si>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</si>
  <si>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</si>
  <si>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</si>
  <si>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</si>
  <si>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</si>
  <si>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</si>
  <si>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</si>
  <si>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2023-09-01 16:31:36.254039-07:00 US Pacific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</si>
</sst>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"/>
  <sheetViews>
    <sheetView tabSelected="1" workbookViewId="0">
      <selection activeCell="E9" sqref="E9"/>
    </sheetView>
  </sheetViews>
  <sheetFormatPr defaultRowHeight="15" x14ac:dyDescent="0.25"/>
  <cols>
    <col min="1" max="1" width="52.7109375" bestFit="1" customWidth="1"/>
    <col min="2" max="2" width="15.5703125" bestFit="1" customWidth="1"/>
    <col min="3" max="3" width="20.28515625" bestFit="1" customWidth="1"/>
    <col min="4" max="4" width="18" bestFit="1" customWidth="1"/>
    <col min="5" max="5" width="17.85546875" customWidth="1"/>
    <col min="6" max="6" width="20.28515625" hidden="1" customWidth="1"/>
    <col min="7" max="7" width="27.7109375" hidden="1" customWidth="1"/>
    <col min="8" max="8" width="32" hidden="1" customWidth="1"/>
    <col min="9" max="9" width="34.85546875" hidden="1" customWidth="1"/>
    <col min="10" max="10" width="27.5703125" hidden="1" customWidth="1"/>
    <col min="11" max="11" width="23.140625" hidden="1" customWidth="1"/>
    <col min="12" max="12" width="32.140625" hidden="1" customWidth="1"/>
    <col min="13" max="13" width="25.28515625" hidden="1" customWidth="1"/>
    <col min="14" max="14" width="15.140625" hidden="1" customWidth="1"/>
    <col min="15" max="15" width="14.28515625" hidden="1" customWidth="1"/>
    <col min="16" max="16" width="16.28515625" hidden="1" customWidth="1"/>
    <col min="17" max="17" width="27.28515625" bestFit="1" customWidth="1"/>
    <col min="18" max="18" width="27" bestFit="1" customWidth="1"/>
    <col min="19" max="19" width="26.7109375" bestFit="1" customWidth="1"/>
    <col min="20" max="20" width="31" bestFit="1" customWidth="1"/>
    <col min="21" max="21" width="31.28515625" bestFit="1" customWidth="1"/>
    <col min="22" max="22" width="15.7109375" bestFit="1" customWidth="1"/>
    <col min="23" max="23" width="18.85546875" bestFit="1" customWidth="1"/>
    <col min="24" max="24" width="19.140625" bestFit="1" customWidth="1"/>
    <col min="25" max="25" width="23.7109375" bestFit="1" customWidth="1"/>
    <col min="26" max="26" width="24.7109375" bestFit="1" customWidth="1"/>
    <col min="27" max="27" width="24.140625" bestFit="1" customWidth="1"/>
    <col min="28" max="28" width="32.7109375" bestFit="1" customWidth="1"/>
    <col min="29" max="29" width="29.85546875" bestFit="1" customWidth="1"/>
    <col min="30" max="30" width="30.28515625" bestFit="1" customWidth="1"/>
    <col min="31" max="31" width="23.42578125" bestFit="1" customWidth="1"/>
    <col min="32" max="32" width="20.7109375" bestFit="1" customWidth="1"/>
    <col min="33" max="33" width="20" bestFit="1" customWidth="1"/>
    <col min="34" max="34" width="20.42578125" bestFit="1" customWidth="1"/>
    <col min="35" max="35" width="28.42578125" bestFit="1" customWidth="1"/>
    <col min="36" max="36" width="29.42578125" bestFit="1" customWidth="1"/>
    <col min="37" max="37" width="28.85546875" bestFit="1" customWidth="1"/>
    <col min="38" max="38" width="28.140625" bestFit="1" customWidth="1"/>
    <col min="39" max="39" width="17.7109375" bestFit="1" customWidth="1"/>
    <col min="40" max="40" width="19.85546875" bestFit="1" customWidth="1"/>
    <col min="41" max="41" width="19.7109375" bestFit="1" customWidth="1"/>
    <col min="42" max="42" width="22.140625" bestFit="1" customWidth="1"/>
    <col min="43" max="43" width="21" bestFit="1" customWidth="1"/>
    <col min="44" max="44" width="27.140625" bestFit="1" customWidth="1"/>
    <col min="45" max="45" width="35.14062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5">
      <c r="A2" t="s">
        <v>44</v>
      </c>
      <c r="B2">
        <v>14988.457877742519</v>
      </c>
      <c r="C2">
        <v>97.746025220762093</v>
      </c>
      <c r="E2">
        <f>F2+N2+O2</f>
        <v>8436.1812876041695</v>
      </c>
      <c r="F2">
        <v>100.77240294947291</v>
      </c>
      <c r="H2">
        <v>16.98634301867925</v>
      </c>
      <c r="I2">
        <v>61.069523431992948</v>
      </c>
      <c r="J2">
        <v>0</v>
      </c>
      <c r="K2">
        <v>0.16705913555751201</v>
      </c>
      <c r="L2">
        <v>83.619000795236232</v>
      </c>
      <c r="N2">
        <v>7529.4318194064654</v>
      </c>
      <c r="O2">
        <v>805.9770652482307</v>
      </c>
      <c r="P2">
        <v>0</v>
      </c>
      <c r="Q2">
        <v>3537.8626165891351</v>
      </c>
      <c r="R2">
        <v>1.6054637408158381</v>
      </c>
      <c r="U2">
        <v>-1836.5993673155131</v>
      </c>
      <c r="V2">
        <v>1155.528244460359</v>
      </c>
      <c r="W2">
        <v>4373.1166730416398</v>
      </c>
      <c r="X2">
        <v>0</v>
      </c>
      <c r="Y2">
        <v>1023.631672635939</v>
      </c>
      <c r="AB2">
        <v>94.322539088410238</v>
      </c>
      <c r="AC2">
        <v>184.69333325480241</v>
      </c>
      <c r="AD2">
        <v>668.6730391343433</v>
      </c>
      <c r="AE2">
        <v>0</v>
      </c>
      <c r="AI2">
        <v>97.746025220762093</v>
      </c>
      <c r="AK2">
        <v>52.803043103294847</v>
      </c>
      <c r="AL2">
        <v>0</v>
      </c>
      <c r="AN2">
        <v>0</v>
      </c>
      <c r="AO2">
        <v>1077.25</v>
      </c>
      <c r="AP2">
        <v>0.15248376772668451</v>
      </c>
      <c r="AQ2">
        <v>3.522869528935769</v>
      </c>
      <c r="AR2">
        <v>4.30811834558451E-2</v>
      </c>
    </row>
    <row r="3" spans="1:45" x14ac:dyDescent="0.25">
      <c r="A3" t="s">
        <v>45</v>
      </c>
      <c r="B3">
        <v>11634.797454458519</v>
      </c>
      <c r="C3">
        <v>97.746025220762093</v>
      </c>
      <c r="E3">
        <f t="shared" ref="E3:E5" si="0">F3+N3+O3</f>
        <v>4814.5893228194864</v>
      </c>
      <c r="F3">
        <v>1614.7216369628729</v>
      </c>
      <c r="H3">
        <v>999.75381608237979</v>
      </c>
      <c r="I3">
        <v>3115.4517469737498</v>
      </c>
      <c r="J3">
        <v>63.948875445714947</v>
      </c>
      <c r="K3">
        <v>40.841273738281991</v>
      </c>
      <c r="L3">
        <v>510.17767169649892</v>
      </c>
      <c r="N3">
        <v>2684.762343587412</v>
      </c>
      <c r="O3">
        <v>515.1053422692014</v>
      </c>
      <c r="P3">
        <v>0</v>
      </c>
      <c r="Q3">
        <v>4286.2697535680791</v>
      </c>
      <c r="R3">
        <v>13.03324213118405</v>
      </c>
      <c r="U3">
        <v>-1837.6963621105649</v>
      </c>
      <c r="V3">
        <v>1423.4597859609801</v>
      </c>
      <c r="W3">
        <v>4373.1166730416398</v>
      </c>
      <c r="X3">
        <v>0</v>
      </c>
      <c r="Y3">
        <v>1023.631672635939</v>
      </c>
      <c r="AB3">
        <v>94.322539088410238</v>
      </c>
      <c r="AC3">
        <v>184.69333325480241</v>
      </c>
      <c r="AD3">
        <v>668.6730391343433</v>
      </c>
      <c r="AE3">
        <v>0</v>
      </c>
      <c r="AI3">
        <v>97.746025220762093</v>
      </c>
      <c r="AK3">
        <v>52.803043103294847</v>
      </c>
      <c r="AL3">
        <v>0</v>
      </c>
      <c r="AN3">
        <v>1.25</v>
      </c>
      <c r="AO3">
        <v>53.25</v>
      </c>
      <c r="AP3">
        <v>0.22472202325445689</v>
      </c>
      <c r="AQ3">
        <v>3.1819441397972401</v>
      </c>
      <c r="AR3">
        <v>2.4300676122629001E-2</v>
      </c>
    </row>
    <row r="4" spans="1:45" x14ac:dyDescent="0.25">
      <c r="A4" t="s">
        <v>46</v>
      </c>
      <c r="B4">
        <v>15974.04244209975</v>
      </c>
      <c r="C4">
        <v>97.746025220762093</v>
      </c>
      <c r="E4">
        <f t="shared" si="0"/>
        <v>8533.8489344225454</v>
      </c>
      <c r="F4">
        <v>90.805230022407926</v>
      </c>
      <c r="H4">
        <v>6.2408852564919952</v>
      </c>
      <c r="I4">
        <v>21.68113381947299</v>
      </c>
      <c r="J4">
        <v>0</v>
      </c>
      <c r="K4">
        <v>0.11685662051820039</v>
      </c>
      <c r="L4">
        <v>84.447488145397742</v>
      </c>
      <c r="N4">
        <v>7687.2974771279551</v>
      </c>
      <c r="O4">
        <v>755.74622727218298</v>
      </c>
      <c r="P4">
        <v>0</v>
      </c>
      <c r="S4">
        <v>2043.445161999452</v>
      </c>
      <c r="T4">
        <v>-320.09644514589257</v>
      </c>
      <c r="V4">
        <v>2043.445161999447</v>
      </c>
      <c r="W4">
        <v>4373.1166730416398</v>
      </c>
      <c r="X4">
        <v>0</v>
      </c>
      <c r="Y4">
        <v>1023.631672635939</v>
      </c>
      <c r="AB4">
        <v>94.322539088410238</v>
      </c>
      <c r="AC4">
        <v>184.69333325480241</v>
      </c>
      <c r="AD4">
        <v>668.6730391343433</v>
      </c>
      <c r="AE4">
        <v>0</v>
      </c>
      <c r="AI4">
        <v>97.746025220762093</v>
      </c>
      <c r="AK4">
        <v>52.803043103294847</v>
      </c>
      <c r="AL4">
        <v>0</v>
      </c>
      <c r="AN4">
        <v>0</v>
      </c>
      <c r="AO4">
        <v>1082.25</v>
      </c>
      <c r="AP4">
        <v>0.1534397840202999</v>
      </c>
      <c r="AQ4">
        <v>3.5199599567795978</v>
      </c>
      <c r="AR4">
        <v>4.4039036191152098E-2</v>
      </c>
    </row>
    <row r="5" spans="1:45" x14ac:dyDescent="0.25">
      <c r="A5" t="s">
        <v>47</v>
      </c>
      <c r="B5">
        <v>12938.2853347082</v>
      </c>
      <c r="C5">
        <v>97.746025220762093</v>
      </c>
      <c r="E5">
        <f t="shared" si="0"/>
        <v>4754.0847523069497</v>
      </c>
      <c r="F5">
        <v>1465.6833363633839</v>
      </c>
      <c r="H5">
        <v>869.46480228363077</v>
      </c>
      <c r="I5">
        <v>2677.2466919762569</v>
      </c>
      <c r="J5">
        <v>36.74374694269423</v>
      </c>
      <c r="K5">
        <v>36.414292093892499</v>
      </c>
      <c r="L5">
        <v>523.06049504316024</v>
      </c>
      <c r="N5">
        <v>2853.1614492387962</v>
      </c>
      <c r="O5">
        <v>435.23996670476919</v>
      </c>
      <c r="P5">
        <v>0</v>
      </c>
      <c r="S5">
        <v>2787.4522367230588</v>
      </c>
      <c r="T5">
        <v>-334.43892808629249</v>
      </c>
      <c r="V5">
        <v>2787.4522367230588</v>
      </c>
      <c r="W5">
        <v>4373.1166730416398</v>
      </c>
      <c r="X5">
        <v>0</v>
      </c>
      <c r="Y5">
        <v>1023.631672635939</v>
      </c>
      <c r="AB5">
        <v>94.322539088410238</v>
      </c>
      <c r="AC5">
        <v>184.69333325480241</v>
      </c>
      <c r="AD5">
        <v>668.6730391343433</v>
      </c>
      <c r="AE5">
        <v>0</v>
      </c>
      <c r="AI5">
        <v>97.746025220762093</v>
      </c>
      <c r="AK5">
        <v>52.803043103294847</v>
      </c>
      <c r="AL5">
        <v>0</v>
      </c>
      <c r="AN5">
        <v>0.5</v>
      </c>
      <c r="AO5">
        <v>64</v>
      </c>
      <c r="AP5">
        <v>0.2253726000622297</v>
      </c>
      <c r="AQ5">
        <v>3.178819345650298</v>
      </c>
      <c r="AR5">
        <v>2.4728640884210701E-2</v>
      </c>
    </row>
    <row r="8" spans="1:45" x14ac:dyDescent="0.25">
      <c r="E8">
        <f>E2-E4</f>
        <v>-97.667646818375943</v>
      </c>
      <c r="S8">
        <f>Q2/V2</f>
        <v>3.0616842414279066</v>
      </c>
    </row>
    <row r="9" spans="1:45" x14ac:dyDescent="0.25">
      <c r="E9">
        <f>E3-E5</f>
        <v>60.504570512536702</v>
      </c>
      <c r="S9">
        <f>Q3/V3</f>
        <v>3.0111632206556584</v>
      </c>
    </row>
    <row r="11" spans="1:45" x14ac:dyDescent="0.25">
      <c r="S11">
        <f>V4/V2</f>
        <v>1.7684078011903139</v>
      </c>
    </row>
    <row r="12" spans="1:45" x14ac:dyDescent="0.25">
      <c r="S12">
        <f>V5/V3</f>
        <v>1.9582233823635875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5"/>
  <sheetViews>
    <sheetView workbookViewId="0"/>
  </sheetViews>
  <sheetFormatPr defaultRowHeight="15" x14ac:dyDescent="0.25"/>
  <sheetData>
    <row r="1" spans="1:64" x14ac:dyDescent="0.25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</row>
    <row r="2" spans="1:64" x14ac:dyDescent="0.25">
      <c r="A2" t="s">
        <v>44</v>
      </c>
      <c r="B2">
        <v>4</v>
      </c>
      <c r="C2" t="s">
        <v>111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113</v>
      </c>
      <c r="J2" t="s">
        <v>114</v>
      </c>
      <c r="K2" t="s">
        <v>115</v>
      </c>
      <c r="M2" t="s">
        <v>114</v>
      </c>
      <c r="N2" t="s">
        <v>116</v>
      </c>
      <c r="P2" t="s">
        <v>114</v>
      </c>
      <c r="Q2" t="s">
        <v>117</v>
      </c>
      <c r="X2">
        <v>0.38800000000000001</v>
      </c>
      <c r="Y2">
        <v>0.4</v>
      </c>
      <c r="Z2" t="s">
        <v>118</v>
      </c>
      <c r="AA2">
        <v>0.2</v>
      </c>
      <c r="AB2">
        <v>0.2</v>
      </c>
      <c r="AC2">
        <v>0.2</v>
      </c>
      <c r="AD2">
        <v>0.2</v>
      </c>
      <c r="AE2">
        <v>7</v>
      </c>
      <c r="AF2" t="s">
        <v>119</v>
      </c>
      <c r="AG2" t="s">
        <v>120</v>
      </c>
      <c r="AL2" t="s">
        <v>121</v>
      </c>
      <c r="AO2">
        <v>35</v>
      </c>
      <c r="AP2">
        <v>-30</v>
      </c>
      <c r="AS2">
        <v>7.4999999999999997E-2</v>
      </c>
      <c r="AT2">
        <v>4</v>
      </c>
      <c r="AU2">
        <v>7.4999999999999997E-2</v>
      </c>
      <c r="AV2">
        <v>4</v>
      </c>
      <c r="AW2" t="s">
        <v>122</v>
      </c>
      <c r="AX2" t="s">
        <v>123</v>
      </c>
      <c r="AY2" t="s">
        <v>124</v>
      </c>
      <c r="AZ2" t="s">
        <v>126</v>
      </c>
      <c r="BA2">
        <v>3</v>
      </c>
      <c r="BB2">
        <v>0.75</v>
      </c>
      <c r="BC2">
        <v>0</v>
      </c>
      <c r="BD2" t="s">
        <v>127</v>
      </c>
      <c r="BE2" t="s">
        <v>127</v>
      </c>
      <c r="BF2" t="s">
        <v>128</v>
      </c>
      <c r="BG2" t="s">
        <v>128</v>
      </c>
      <c r="BH2" t="s">
        <v>128</v>
      </c>
      <c r="BI2">
        <v>0</v>
      </c>
      <c r="BJ2" t="s">
        <v>129</v>
      </c>
      <c r="BK2">
        <v>0</v>
      </c>
    </row>
    <row r="3" spans="1:64" x14ac:dyDescent="0.25">
      <c r="A3" t="s">
        <v>45</v>
      </c>
      <c r="B3">
        <v>4</v>
      </c>
      <c r="C3" t="s">
        <v>112</v>
      </c>
      <c r="D3">
        <v>0</v>
      </c>
      <c r="E3">
        <v>1900</v>
      </c>
      <c r="F3">
        <v>1</v>
      </c>
      <c r="G3">
        <v>9</v>
      </c>
      <c r="H3">
        <v>1.2</v>
      </c>
      <c r="I3" t="s">
        <v>113</v>
      </c>
      <c r="J3" t="s">
        <v>114</v>
      </c>
      <c r="K3" t="s">
        <v>115</v>
      </c>
      <c r="M3" t="s">
        <v>114</v>
      </c>
      <c r="N3" t="s">
        <v>116</v>
      </c>
      <c r="P3" t="s">
        <v>114</v>
      </c>
      <c r="Q3" t="s">
        <v>117</v>
      </c>
      <c r="X3">
        <v>0.38800000000000001</v>
      </c>
      <c r="Y3">
        <v>0.4</v>
      </c>
      <c r="Z3" t="s">
        <v>118</v>
      </c>
      <c r="AA3">
        <v>0.2</v>
      </c>
      <c r="AB3">
        <v>0.2</v>
      </c>
      <c r="AC3">
        <v>0.2</v>
      </c>
      <c r="AD3">
        <v>0.2</v>
      </c>
      <c r="AE3">
        <v>7</v>
      </c>
      <c r="AF3" t="s">
        <v>119</v>
      </c>
      <c r="AG3" t="s">
        <v>120</v>
      </c>
      <c r="AL3" t="s">
        <v>121</v>
      </c>
      <c r="AO3">
        <v>35</v>
      </c>
      <c r="AP3">
        <v>-30</v>
      </c>
      <c r="AS3">
        <v>7.4999999999999997E-2</v>
      </c>
      <c r="AT3">
        <v>4</v>
      </c>
      <c r="AU3">
        <v>7.4999999999999997E-2</v>
      </c>
      <c r="AV3">
        <v>4</v>
      </c>
      <c r="AW3" t="s">
        <v>122</v>
      </c>
      <c r="AX3" t="s">
        <v>123</v>
      </c>
      <c r="AY3" t="s">
        <v>124</v>
      </c>
      <c r="AZ3" t="s">
        <v>126</v>
      </c>
      <c r="BA3">
        <v>3</v>
      </c>
      <c r="BB3">
        <v>0.75</v>
      </c>
      <c r="BC3">
        <v>0</v>
      </c>
      <c r="BD3" t="s">
        <v>127</v>
      </c>
      <c r="BE3" t="s">
        <v>127</v>
      </c>
      <c r="BF3" t="s">
        <v>128</v>
      </c>
      <c r="BG3" t="s">
        <v>128</v>
      </c>
      <c r="BH3" t="s">
        <v>128</v>
      </c>
      <c r="BI3">
        <v>0</v>
      </c>
      <c r="BJ3" t="s">
        <v>129</v>
      </c>
      <c r="BK3">
        <v>0</v>
      </c>
    </row>
    <row r="4" spans="1:64" x14ac:dyDescent="0.25">
      <c r="A4" t="s">
        <v>46</v>
      </c>
      <c r="B4">
        <v>4</v>
      </c>
      <c r="C4" t="s">
        <v>111</v>
      </c>
      <c r="D4">
        <v>0</v>
      </c>
      <c r="E4">
        <v>1900</v>
      </c>
      <c r="F4">
        <v>1</v>
      </c>
      <c r="G4">
        <v>9</v>
      </c>
      <c r="H4">
        <v>1.2</v>
      </c>
      <c r="I4" t="s">
        <v>113</v>
      </c>
      <c r="J4" t="s">
        <v>114</v>
      </c>
      <c r="K4" t="s">
        <v>115</v>
      </c>
      <c r="M4" t="s">
        <v>114</v>
      </c>
      <c r="N4" t="s">
        <v>116</v>
      </c>
      <c r="P4" t="s">
        <v>114</v>
      </c>
      <c r="Q4" t="s">
        <v>117</v>
      </c>
      <c r="X4">
        <v>0.38800000000000001</v>
      </c>
      <c r="Y4">
        <v>0.4</v>
      </c>
      <c r="Z4" t="s">
        <v>118</v>
      </c>
      <c r="AA4">
        <v>0.2</v>
      </c>
      <c r="AB4">
        <v>0.2</v>
      </c>
      <c r="AC4">
        <v>0.2</v>
      </c>
      <c r="AD4">
        <v>0.2</v>
      </c>
      <c r="AE4">
        <v>7</v>
      </c>
      <c r="AF4" t="s">
        <v>119</v>
      </c>
      <c r="AG4" t="s">
        <v>120</v>
      </c>
      <c r="AL4" t="s">
        <v>121</v>
      </c>
      <c r="AO4">
        <v>35</v>
      </c>
      <c r="AP4">
        <v>-30</v>
      </c>
      <c r="AS4">
        <v>7.4999999999999997E-2</v>
      </c>
      <c r="AT4">
        <v>4</v>
      </c>
      <c r="AU4">
        <v>7.4999999999999997E-2</v>
      </c>
      <c r="AV4">
        <v>4</v>
      </c>
      <c r="AW4" t="s">
        <v>122</v>
      </c>
      <c r="AX4" t="s">
        <v>123</v>
      </c>
      <c r="AY4" t="s">
        <v>125</v>
      </c>
      <c r="AZ4" t="s">
        <v>126</v>
      </c>
      <c r="BA4">
        <v>3</v>
      </c>
      <c r="BB4">
        <v>0.75</v>
      </c>
      <c r="BC4">
        <v>0</v>
      </c>
      <c r="BD4" t="s">
        <v>127</v>
      </c>
      <c r="BE4" t="s">
        <v>127</v>
      </c>
      <c r="BF4" t="s">
        <v>128</v>
      </c>
      <c r="BG4" t="s">
        <v>128</v>
      </c>
      <c r="BH4" t="s">
        <v>128</v>
      </c>
      <c r="BI4">
        <v>0</v>
      </c>
      <c r="BJ4" t="s">
        <v>129</v>
      </c>
      <c r="BK4">
        <v>0</v>
      </c>
    </row>
    <row r="5" spans="1:64" x14ac:dyDescent="0.25">
      <c r="A5" t="s">
        <v>47</v>
      </c>
      <c r="B5">
        <v>4</v>
      </c>
      <c r="C5" t="s">
        <v>112</v>
      </c>
      <c r="D5">
        <v>0</v>
      </c>
      <c r="E5">
        <v>1900</v>
      </c>
      <c r="F5">
        <v>1</v>
      </c>
      <c r="G5">
        <v>9</v>
      </c>
      <c r="H5">
        <v>1.2</v>
      </c>
      <c r="I5" t="s">
        <v>113</v>
      </c>
      <c r="J5" t="s">
        <v>114</v>
      </c>
      <c r="K5" t="s">
        <v>115</v>
      </c>
      <c r="M5" t="s">
        <v>114</v>
      </c>
      <c r="N5" t="s">
        <v>116</v>
      </c>
      <c r="P5" t="s">
        <v>114</v>
      </c>
      <c r="Q5" t="s">
        <v>117</v>
      </c>
      <c r="X5">
        <v>0.38800000000000001</v>
      </c>
      <c r="Y5">
        <v>0.4</v>
      </c>
      <c r="Z5" t="s">
        <v>118</v>
      </c>
      <c r="AA5">
        <v>0.2</v>
      </c>
      <c r="AB5">
        <v>0.2</v>
      </c>
      <c r="AC5">
        <v>0.2</v>
      </c>
      <c r="AD5">
        <v>0.2</v>
      </c>
      <c r="AE5">
        <v>7</v>
      </c>
      <c r="AF5" t="s">
        <v>119</v>
      </c>
      <c r="AG5" t="s">
        <v>120</v>
      </c>
      <c r="AL5" t="s">
        <v>121</v>
      </c>
      <c r="AO5">
        <v>35</v>
      </c>
      <c r="AP5">
        <v>-30</v>
      </c>
      <c r="AS5">
        <v>7.4999999999999997E-2</v>
      </c>
      <c r="AT5">
        <v>4</v>
      </c>
      <c r="AU5">
        <v>7.4999999999999997E-2</v>
      </c>
      <c r="AV5">
        <v>4</v>
      </c>
      <c r="AW5" t="s">
        <v>122</v>
      </c>
      <c r="AX5" t="s">
        <v>123</v>
      </c>
      <c r="AY5" t="s">
        <v>125</v>
      </c>
      <c r="AZ5" t="s">
        <v>126</v>
      </c>
      <c r="BA5">
        <v>3</v>
      </c>
      <c r="BB5">
        <v>0.75</v>
      </c>
      <c r="BC5">
        <v>0</v>
      </c>
      <c r="BD5" t="s">
        <v>127</v>
      </c>
      <c r="BE5" t="s">
        <v>127</v>
      </c>
      <c r="BF5" t="s">
        <v>128</v>
      </c>
      <c r="BG5" t="s">
        <v>128</v>
      </c>
      <c r="BH5" t="s">
        <v>128</v>
      </c>
      <c r="BI5">
        <v>0</v>
      </c>
      <c r="BJ5" t="s">
        <v>129</v>
      </c>
      <c r="B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130</v>
      </c>
      <c r="B1" t="s">
        <v>140</v>
      </c>
    </row>
    <row r="2" spans="1:2" x14ac:dyDescent="0.25">
      <c r="A2" s="1" t="s">
        <v>131</v>
      </c>
      <c r="B2" t="s">
        <v>141</v>
      </c>
    </row>
    <row r="3" spans="1:2" x14ac:dyDescent="0.25">
      <c r="A3" s="1" t="s">
        <v>132</v>
      </c>
      <c r="B3" t="s">
        <v>142</v>
      </c>
    </row>
    <row r="4" spans="1:2" x14ac:dyDescent="0.25">
      <c r="A4" s="1" t="s">
        <v>133</v>
      </c>
      <c r="B4">
        <v>1</v>
      </c>
    </row>
    <row r="5" spans="1:2" x14ac:dyDescent="0.25">
      <c r="A5" s="1" t="s">
        <v>134</v>
      </c>
      <c r="B5">
        <v>1</v>
      </c>
    </row>
    <row r="6" spans="1:2" x14ac:dyDescent="0.25">
      <c r="A6" s="1" t="s">
        <v>135</v>
      </c>
      <c r="B6">
        <v>12</v>
      </c>
    </row>
    <row r="7" spans="1:2" x14ac:dyDescent="0.25">
      <c r="A7" s="1" t="s">
        <v>136</v>
      </c>
      <c r="B7">
        <v>31</v>
      </c>
    </row>
    <row r="8" spans="1:2" x14ac:dyDescent="0.25">
      <c r="A8" s="1" t="s">
        <v>137</v>
      </c>
      <c r="B8" t="s">
        <v>142</v>
      </c>
    </row>
    <row r="9" spans="1:2" x14ac:dyDescent="0.25">
      <c r="A9" s="1" t="s">
        <v>138</v>
      </c>
      <c r="B9" t="s">
        <v>143</v>
      </c>
    </row>
    <row r="10" spans="1:2" x14ac:dyDescent="0.25">
      <c r="A10" s="1" t="s">
        <v>139</v>
      </c>
      <c r="B1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Douglass</cp:lastModifiedBy>
  <dcterms:created xsi:type="dcterms:W3CDTF">2023-09-01T23:31:36Z</dcterms:created>
  <dcterms:modified xsi:type="dcterms:W3CDTF">2023-09-01T23:42:08Z</dcterms:modified>
</cp:coreProperties>
</file>