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tian\Repositories\REEDR\Projects\HPWH Run 9\"/>
    </mc:Choice>
  </mc:AlternateContent>
  <xr:revisionPtr revIDLastSave="0" documentId="13_ncr:1_{661FEAC5-576A-4043-9DC0-BC6A4A655B9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4" r:id="rId1"/>
    <sheet name="Sheet2" sheetId="5" r:id="rId2"/>
    <sheet name="Model Out" sheetId="1" r:id="rId3"/>
    <sheet name="Model In" sheetId="2" r:id="rId4"/>
    <sheet name="Run Characteristics" sheetId="3" r:id="rId5"/>
  </sheets>
  <calcPr calcId="191029"/>
  <pivotCaches>
    <pivotCache cacheId="26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" i="1"/>
  <c r="G114" i="5"/>
  <c r="G113" i="5"/>
  <c r="G112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4" i="5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" i="1"/>
</calcChain>
</file>

<file path=xl/sharedStrings.xml><?xml version="1.0" encoding="utf-8"?>
<sst xmlns="http://schemas.openxmlformats.org/spreadsheetml/2006/main" count="5460" uniqueCount="580">
  <si>
    <t>Run Label</t>
  </si>
  <si>
    <t>Total Elec [kWh]</t>
  </si>
  <si>
    <t>Total Nat Gas [therm]</t>
  </si>
  <si>
    <t>Total Propane [gal]</t>
  </si>
  <si>
    <t>Total Heat Elec [kWh]</t>
  </si>
  <si>
    <t>Prim Furnace Heat Elec [kWh]</t>
  </si>
  <si>
    <t>ASHP Compressor Heat Elec [kWh]</t>
  </si>
  <si>
    <t>ASHP Compressor Heat Output [kWh]</t>
  </si>
  <si>
    <t>ASHP Backup Heat Elec [kWh]</t>
  </si>
  <si>
    <t>ASHP Defrost Elec [kWh]</t>
  </si>
  <si>
    <t>ASHP Crankcase Heater Elec [kWh]</t>
  </si>
  <si>
    <t>Baseboard Heat Elec [kWh]</t>
  </si>
  <si>
    <t>Cool Elec [kWh]</t>
  </si>
  <si>
    <t>Fan Elec [kWh]</t>
  </si>
  <si>
    <t>Pump Elec [kWh]</t>
  </si>
  <si>
    <t>HPWH HP Coil Heating [kWh]</t>
  </si>
  <si>
    <t>HPWH ER Coil Heating [kWh]</t>
  </si>
  <si>
    <t>ERWH ER Coil Heating [kWh]</t>
  </si>
  <si>
    <t>ER Water Heater Heat Loss [kWh]</t>
  </si>
  <si>
    <t>HP Water Heater Heat Loss [kWh]</t>
  </si>
  <si>
    <t>DHW Elec [kWh]</t>
  </si>
  <si>
    <t>IntLights Elec [kWh]</t>
  </si>
  <si>
    <t>ExtLights Elec [kWh]</t>
  </si>
  <si>
    <t>Total IntEquip Elec [kWh]</t>
  </si>
  <si>
    <t>IntEquip Range Elec [kWh]</t>
  </si>
  <si>
    <t>IntEquip Dryer Elec [kWh]</t>
  </si>
  <si>
    <t>IntEquip Clotheswasher Elec [kWh]</t>
  </si>
  <si>
    <t>IntEquip Dishwasher Elec [kWh]</t>
  </si>
  <si>
    <t>IntEquip Refrigerator Elec [kWh]</t>
  </si>
  <si>
    <t>IntEquip Misc Elec [kWh]</t>
  </si>
  <si>
    <t>HeatRecov Elec [kWh]</t>
  </si>
  <si>
    <t>Heat Nat Gas [therm]</t>
  </si>
  <si>
    <t>DHW Nat Gas [therm]</t>
  </si>
  <si>
    <t>Total IntEquip Nat Gas [therm]</t>
  </si>
  <si>
    <t>IntEquip Range Nat Gas [therm]</t>
  </si>
  <si>
    <t>IntEquip Dryer Nat Gas [therm]</t>
  </si>
  <si>
    <t>IntEquip Misc Nat Gas [therm]</t>
  </si>
  <si>
    <t>Heat Propane [gal]</t>
  </si>
  <si>
    <t>UnmetHours Heating</t>
  </si>
  <si>
    <t>UnmetHours Cooling</t>
  </si>
  <si>
    <t>Infiltration Living [ACH]</t>
  </si>
  <si>
    <t>Infiltration Attic [ACH]</t>
  </si>
  <si>
    <t>Infiltration Crawlspace [ACH]</t>
  </si>
  <si>
    <t>Infiltration UnheatedBasement [ACH]</t>
  </si>
  <si>
    <t>3 Occupant_USA_AL_Birmingh_HPWH_50-gallon</t>
  </si>
  <si>
    <t>3 Occupant_USA_AL_Mobile.R_HPWH_50-gallon</t>
  </si>
  <si>
    <t>3 Occupant_USA_AR_Fayettev_HPWH_50-gallon</t>
  </si>
  <si>
    <t>3 Occupant_USA_AR_Little.R_HPWH_50-gallon</t>
  </si>
  <si>
    <t>3 Occupant_USA_AZ_Flagstaf_HPWH_50-gallon</t>
  </si>
  <si>
    <t>3 Occupant_USA_AZ_Kingman._HPWH_50-gallon</t>
  </si>
  <si>
    <t>3 Occupant_USA_AZ_Phoenix-_HPWH_50-gallon</t>
  </si>
  <si>
    <t>3 Occupant_USA_AZ_Prescott_HPWH_50-gallon</t>
  </si>
  <si>
    <t>3 Occupant_USA_CA_Bakersfi_HPWH_50-gallon</t>
  </si>
  <si>
    <t>3 Occupant_USA_CA_Bishop-E_HPWH_50-gallon</t>
  </si>
  <si>
    <t>3 Occupant_USA_CA_Crescent_HPWH_50-gallon</t>
  </si>
  <si>
    <t>3 Occupant_USA_CA_Imperial_HPWH_50-gallon</t>
  </si>
  <si>
    <t>3 Occupant_USA_CA_Los.Ange_HPWH_50-gallon</t>
  </si>
  <si>
    <t>3 Occupant_USA_CA_Riversid_HPWH_50-gallon</t>
  </si>
  <si>
    <t>3 Occupant_USA_CA_Sacramen_HPWH_50-gallon</t>
  </si>
  <si>
    <t>3 Occupant_USA_CA_San.Jose_HPWH_50-gallon</t>
  </si>
  <si>
    <t>3 Occupant_USA_CA_Santa.An_HPWH_50-gallon</t>
  </si>
  <si>
    <t>3 Occupant_USA_CO_Alamosa-_HPWH_50-gallon</t>
  </si>
  <si>
    <t>3 Occupant_USA_CO_Aspen-Pi_HPWH_50-gallon</t>
  </si>
  <si>
    <t>3 Occupant_USA_CO_Denver.I_HPWH_50-gallon</t>
  </si>
  <si>
    <t>3 Occupant_USA_CO_Trinidad_HPWH_50-gallon</t>
  </si>
  <si>
    <t>3 Occupant_USA_CT_Bridgepo_HPWH_50-gallon</t>
  </si>
  <si>
    <t>3 Occupant_USA_DE_Wilmingt_HPWH_50-gallon</t>
  </si>
  <si>
    <t>3 Occupant_USA_FL_Fort.Mye_HPWH_50-gallon</t>
  </si>
  <si>
    <t>3 Occupant_USA_FL_Jacksonv_HPWH_50-gallon</t>
  </si>
  <si>
    <t>3 Occupant_USA_FL_Miami.Na_HPWH_50-gallon</t>
  </si>
  <si>
    <t>3 Occupant_USA_GA_Atlanta-_HPWH_50-gallon</t>
  </si>
  <si>
    <t>3 Occupant_USA_GA_Rome-Rus_HPWH_50-gallon</t>
  </si>
  <si>
    <t>3 Occupant_USA_GA_Savannah_HPWH_50-gallon</t>
  </si>
  <si>
    <t>3 Occupant_USA_IA_Des.Moin_HPWH_50-gallon</t>
  </si>
  <si>
    <t>3 Occupant_USA_IA_Sioux.Ci_HPWH_50-gallon</t>
  </si>
  <si>
    <t>3 Occupant_USA_ID_Boise.AP_HPWH_50-gallon</t>
  </si>
  <si>
    <t>3 Occupant_USA_ID_Idaho.Fa_HPWH_50-gallon</t>
  </si>
  <si>
    <t>3 Occupant_USA_IL_Bellevil_HPWH_50-gallon</t>
  </si>
  <si>
    <t>3 Occupant_USA_IL_Chicago._HPWH_50-gallon</t>
  </si>
  <si>
    <t>3 Occupant_USA_IN_Evansvil_HPWH_50-gallon</t>
  </si>
  <si>
    <t>3 Occupant_USA_IN_Indianap_HPWH_50-gallon</t>
  </si>
  <si>
    <t>3 Occupant_USA_KS_Hays.Rgn_HPWH_50-gallon</t>
  </si>
  <si>
    <t>3 Occupant_USA_KS_Wichita._HPWH_50-gallon</t>
  </si>
  <si>
    <t>3 Occupant_USA_KY_Louisvil_HPWH_50-gallon</t>
  </si>
  <si>
    <t>3 Occupant_USA_LA_New.Orle_HPWH_50-gallon</t>
  </si>
  <si>
    <t>3 Occupant_USA_LA_Shrevepo_HPWH_50-gallon</t>
  </si>
  <si>
    <t>3 Occupant_USA_MA_Boston-L_HPWH_50-gallon</t>
  </si>
  <si>
    <t>3 Occupant_USA_MD_Baltimor_HPWH_50-gallon</t>
  </si>
  <si>
    <t>3 Occupant_USA_ME_Portland_HPWH_50-gallon</t>
  </si>
  <si>
    <t>3 Occupant_USA_ME_Presque._HPWH_50-gallon</t>
  </si>
  <si>
    <t>3 Occupant_USA_MI_Detroit-_HPWH_50-gallon</t>
  </si>
  <si>
    <t>3 Occupant_USA_MI_Houghton_HPWH_50-gallon</t>
  </si>
  <si>
    <t>3 Occupant_USA_MI_Traverse_HPWH_50-gallon</t>
  </si>
  <si>
    <t>3 Occupant_USA_MN_Duluth.I_HPWH_50-gallon</t>
  </si>
  <si>
    <t>3 Occupant_USA_MN_Minneapo_HPWH_50-gallon</t>
  </si>
  <si>
    <t>3 Occupant_USA_MO_Kansas.C_HPWH_50-gallon</t>
  </si>
  <si>
    <t>3 Occupant_USA_MO_St.Josep_HPWH_50-gallon</t>
  </si>
  <si>
    <t>3 Occupant_USA_MS_Gulfport_HPWH_50-gallon</t>
  </si>
  <si>
    <t>3 Occupant_USA_MS_Jackson-_HPWH_50-gallon</t>
  </si>
  <si>
    <t>3 Occupant_USA_MT_Billings_HPWH_50-gallon</t>
  </si>
  <si>
    <t>3 Occupant_USA_NC_Charlott_HPWH_50-gallon</t>
  </si>
  <si>
    <t>3 Occupant_USA_NC_Raleigh-_HPWH_50-gallon</t>
  </si>
  <si>
    <t>3 Occupant_USA_ND_Bismarck_HPWH_50-gallon</t>
  </si>
  <si>
    <t>3 Occupant_USA_ND_Fargo-He_HPWH_50-gallon</t>
  </si>
  <si>
    <t>3 Occupant_USA_NE_Omaha-Mi_HPWH_50-gallon</t>
  </si>
  <si>
    <t>3 Occupant_USA_NH_Concord._HPWH_50-gallon</t>
  </si>
  <si>
    <t>3 Occupant_USA_NH_Manchest_HPWH_50-gallon</t>
  </si>
  <si>
    <t>3 Occupant_USA_NJ_Newark.L_HPWH_50-gallon</t>
  </si>
  <si>
    <t>3 Occupant_USA_NJ_Trenton-_HPWH_50-gallon</t>
  </si>
  <si>
    <t>3 Occupant_USA_NM_Albuquer_HPWH_50-gallon</t>
  </si>
  <si>
    <t>3 Occupant_USA_NM_Las.Cruc_HPWH_50-gallon</t>
  </si>
  <si>
    <t>3 Occupant_USA_NM_Santa.Fe_HPWH_50-gallon</t>
  </si>
  <si>
    <t>3 Occupant_USA_NV_Las.Vega_HPWH_50-gallon</t>
  </si>
  <si>
    <t>3 Occupant_USA_NV_Reno-Tah_HPWH_50-gallon</t>
  </si>
  <si>
    <t>3 Occupant_USA_NY_Buffalo._HPWH_50-gallon</t>
  </si>
  <si>
    <t>3 Occupant_USA_NY_New.York_HPWH_50-gallon</t>
  </si>
  <si>
    <t>3 Occupant_USA_NY_Syracuse_HPWH_50-gallon</t>
  </si>
  <si>
    <t>3 Occupant_USA_OH_Cincinna_HPWH_50-gallon</t>
  </si>
  <si>
    <t>3 Occupant_USA_OH_Columbus_HPWH_50-gallon</t>
  </si>
  <si>
    <t>3 Occupant_USA_OK_Oklahoma_HPWH_50-gallon</t>
  </si>
  <si>
    <t>3 Occupant_USA_OR_Portland_HPWH_50-gallon</t>
  </si>
  <si>
    <t>3 Occupant_USA_OR_Redmond._HPWH_50-gallon</t>
  </si>
  <si>
    <t>3 Occupant_USA_PA_Bradford_HPWH_50-gallon</t>
  </si>
  <si>
    <t>3 Occupant_USA_PA_Philadel_HPWH_50-gallon</t>
  </si>
  <si>
    <t>3 Occupant_USA_PA_Pittsbur_HPWH_50-gallon</t>
  </si>
  <si>
    <t>3 Occupant_USA_RI_Providen_HPWH_50-gallon</t>
  </si>
  <si>
    <t>3 Occupant_USA_SC_JB.Charl_HPWH_50-gallon</t>
  </si>
  <si>
    <t>3 Occupant_USA_SC_Columbia_HPWH_50-gallon</t>
  </si>
  <si>
    <t>3 Occupant_USA_SD_Yankton-_HPWH_50-gallon</t>
  </si>
  <si>
    <t>3 Occupant_USA_SD_Sioux.Fa_HPWH_50-gallon</t>
  </si>
  <si>
    <t>3 Occupant_USA_TN_Memphis._HPWH_50-gallon</t>
  </si>
  <si>
    <t>3 Occupant_USA_TN_Nashvill_HPWH_50-gallon</t>
  </si>
  <si>
    <t>3 Occupant_USA_TX_Austin-C_HPWH_50-gallon</t>
  </si>
  <si>
    <t>3 Occupant_USA_TX_Dallas-F_HPWH_50-gallon</t>
  </si>
  <si>
    <t>3 Occupant_USA_TX_Houston-_HPWH_50-gallon</t>
  </si>
  <si>
    <t>3 Occupant_USA_TX_Lubbock._HPWH_50-gallon</t>
  </si>
  <si>
    <t>3 Occupant_USA_TX_San.Anto_HPWH_50-gallon</t>
  </si>
  <si>
    <t>3 Occupant_USA_UT_Salt.Lak_HPWH_50-gallon</t>
  </si>
  <si>
    <t>3 Occupant_USA_UT_St.Georg_HPWH_50-gallon</t>
  </si>
  <si>
    <t>3 Occupant_USA_UT_Vernal.R_HPWH_50-gallon</t>
  </si>
  <si>
    <t>3 Occupant_USA_VA_Norfolk._HPWH_50-gallon</t>
  </si>
  <si>
    <t>3 Occupant_USA_VT_Burlingt_HPWH_50-gallon</t>
  </si>
  <si>
    <t>3 Occupant_USA_WA_Seattle-_HPWH_50-gallon</t>
  </si>
  <si>
    <t>3 Occupant_USA_WA_Spokane._HPWH_50-gallon</t>
  </si>
  <si>
    <t>3 Occupant_USA_WI_Milwauke_HPWH_50-gallon</t>
  </si>
  <si>
    <t>3 Occupant_USA_WI_Rhinelan_HPWH_50-gallon</t>
  </si>
  <si>
    <t>3 Occupant_USA_WV_Charlest_HPWH_50-gallon</t>
  </si>
  <si>
    <t>3 Occupant_USA_WV_Morganto_HPWH_50-gallon</t>
  </si>
  <si>
    <t>3 Occupant_USA_WY_Cheyenne_HPWH_50-gallon</t>
  </si>
  <si>
    <t>3 Occupant_USA_WY_Jackson._HPWH_50-gallon</t>
  </si>
  <si>
    <t>3 Occupant_USA_AL_Birmingh_Electric Storage_50-gallon</t>
  </si>
  <si>
    <t>3 Occupant_USA_AL_Mobile.R_Electric Storage_50-gallon</t>
  </si>
  <si>
    <t>3 Occupant_USA_AR_Fayettev_Electric Storage_50-gallon</t>
  </si>
  <si>
    <t>3 Occupant_USA_AR_Little.R_Electric Storage_50-gallon</t>
  </si>
  <si>
    <t>3 Occupant_USA_AZ_Flagstaf_Electric Storage_50-gallon</t>
  </si>
  <si>
    <t>3 Occupant_USA_AZ_Kingman._Electric Storage_50-gallon</t>
  </si>
  <si>
    <t>3 Occupant_USA_AZ_Phoenix-_Electric Storage_50-gallon</t>
  </si>
  <si>
    <t>3 Occupant_USA_AZ_Prescott_Electric Storage_50-gallon</t>
  </si>
  <si>
    <t>3 Occupant_USA_CA_Bakersfi_Electric Storage_50-gallon</t>
  </si>
  <si>
    <t>3 Occupant_USA_CA_Bishop-E_Electric Storage_50-gallon</t>
  </si>
  <si>
    <t>3 Occupant_USA_CA_Crescent_Electric Storage_50-gallon</t>
  </si>
  <si>
    <t>3 Occupant_USA_CA_Imperial_Electric Storage_50-gallon</t>
  </si>
  <si>
    <t>3 Occupant_USA_CA_Los.Ange_Electric Storage_50-gallon</t>
  </si>
  <si>
    <t>3 Occupant_USA_CA_Riversid_Electric Storage_50-gallon</t>
  </si>
  <si>
    <t>3 Occupant_USA_CA_Sacramen_Electric Storage_50-gallon</t>
  </si>
  <si>
    <t>3 Occupant_USA_CA_San.Jose_Electric Storage_50-gallon</t>
  </si>
  <si>
    <t>3 Occupant_USA_CA_Santa.An_Electric Storage_50-gallon</t>
  </si>
  <si>
    <t>3 Occupant_USA_CO_Alamosa-_Electric Storage_50-gallon</t>
  </si>
  <si>
    <t>3 Occupant_USA_CO_Aspen-Pi_Electric Storage_50-gallon</t>
  </si>
  <si>
    <t>3 Occupant_USA_CO_Denver.I_Electric Storage_50-gallon</t>
  </si>
  <si>
    <t>3 Occupant_USA_CO_Trinidad_Electric Storage_50-gallon</t>
  </si>
  <si>
    <t>3 Occupant_USA_CT_Bridgepo_Electric Storage_50-gallon</t>
  </si>
  <si>
    <t>3 Occupant_USA_DE_Wilmingt_Electric Storage_50-gallon</t>
  </si>
  <si>
    <t>3 Occupant_USA_FL_Fort.Mye_Electric Storage_50-gallon</t>
  </si>
  <si>
    <t>3 Occupant_USA_FL_Jacksonv_Electric Storage_50-gallon</t>
  </si>
  <si>
    <t>3 Occupant_USA_FL_Miami.Na_Electric Storage_50-gallon</t>
  </si>
  <si>
    <t>3 Occupant_USA_GA_Atlanta-_Electric Storage_50-gallon</t>
  </si>
  <si>
    <t>3 Occupant_USA_GA_Rome-Rus_Electric Storage_50-gallon</t>
  </si>
  <si>
    <t>3 Occupant_USA_GA_Savannah_Electric Storage_50-gallon</t>
  </si>
  <si>
    <t>3 Occupant_USA_IA_Des.Moin_Electric Storage_50-gallon</t>
  </si>
  <si>
    <t>3 Occupant_USA_IA_Sioux.Ci_Electric Storage_50-gallon</t>
  </si>
  <si>
    <t>3 Occupant_USA_ID_Boise.AP_Electric Storage_50-gallon</t>
  </si>
  <si>
    <t>3 Occupant_USA_ID_Idaho.Fa_Electric Storage_50-gallon</t>
  </si>
  <si>
    <t>3 Occupant_USA_IL_Bellevil_Electric Storage_50-gallon</t>
  </si>
  <si>
    <t>3 Occupant_USA_IL_Chicago._Electric Storage_50-gallon</t>
  </si>
  <si>
    <t>3 Occupant_USA_IN_Evansvil_Electric Storage_50-gallon</t>
  </si>
  <si>
    <t>3 Occupant_USA_IN_Indianap_Electric Storage_50-gallon</t>
  </si>
  <si>
    <t>3 Occupant_USA_KS_Hays.Rgn_Electric Storage_50-gallon</t>
  </si>
  <si>
    <t>3 Occupant_USA_KS_Wichita._Electric Storage_50-gallon</t>
  </si>
  <si>
    <t>3 Occupant_USA_KY_Louisvil_Electric Storage_50-gallon</t>
  </si>
  <si>
    <t>3 Occupant_USA_LA_New.Orle_Electric Storage_50-gallon</t>
  </si>
  <si>
    <t>3 Occupant_USA_LA_Shrevepo_Electric Storage_50-gallon</t>
  </si>
  <si>
    <t>3 Occupant_USA_MA_Boston-L_Electric Storage_50-gallon</t>
  </si>
  <si>
    <t>3 Occupant_USA_MD_Baltimor_Electric Storage_50-gallon</t>
  </si>
  <si>
    <t>3 Occupant_USA_ME_Portland_Electric Storage_50-gallon</t>
  </si>
  <si>
    <t>3 Occupant_USA_ME_Presque._Electric Storage_50-gallon</t>
  </si>
  <si>
    <t>3 Occupant_USA_MI_Detroit-_Electric Storage_50-gallon</t>
  </si>
  <si>
    <t>3 Occupant_USA_MI_Houghton_Electric Storage_50-gallon</t>
  </si>
  <si>
    <t>3 Occupant_USA_MI_Traverse_Electric Storage_50-gallon</t>
  </si>
  <si>
    <t>3 Occupant_USA_MN_Duluth.I_Electric Storage_50-gallon</t>
  </si>
  <si>
    <t>3 Occupant_USA_MN_Minneapo_Electric Storage_50-gallon</t>
  </si>
  <si>
    <t>3 Occupant_USA_MO_Kansas.C_Electric Storage_50-gallon</t>
  </si>
  <si>
    <t>3 Occupant_USA_MO_St.Josep_Electric Storage_50-gallon</t>
  </si>
  <si>
    <t>3 Occupant_USA_MS_Gulfport_Electric Storage_50-gallon</t>
  </si>
  <si>
    <t>3 Occupant_USA_MS_Jackson-_Electric Storage_50-gallon</t>
  </si>
  <si>
    <t>3 Occupant_USA_MT_Billings_Electric Storage_50-gallon</t>
  </si>
  <si>
    <t>3 Occupant_USA_NC_Charlott_Electric Storage_50-gallon</t>
  </si>
  <si>
    <t>3 Occupant_USA_NC_Raleigh-_Electric Storage_50-gallon</t>
  </si>
  <si>
    <t>3 Occupant_USA_ND_Bismarck_Electric Storage_50-gallon</t>
  </si>
  <si>
    <t>3 Occupant_USA_ND_Fargo-He_Electric Storage_50-gallon</t>
  </si>
  <si>
    <t>3 Occupant_USA_NE_Omaha-Mi_Electric Storage_50-gallon</t>
  </si>
  <si>
    <t>3 Occupant_USA_NH_Concord._Electric Storage_50-gallon</t>
  </si>
  <si>
    <t>3 Occupant_USA_NH_Manchest_Electric Storage_50-gallon</t>
  </si>
  <si>
    <t>3 Occupant_USA_NJ_Newark.L_Electric Storage_50-gallon</t>
  </si>
  <si>
    <t>3 Occupant_USA_NJ_Trenton-_Electric Storage_50-gallon</t>
  </si>
  <si>
    <t>3 Occupant_USA_NM_Albuquer_Electric Storage_50-gallon</t>
  </si>
  <si>
    <t>3 Occupant_USA_NM_Las.Cruc_Electric Storage_50-gallon</t>
  </si>
  <si>
    <t>3 Occupant_USA_NM_Santa.Fe_Electric Storage_50-gallon</t>
  </si>
  <si>
    <t>3 Occupant_USA_NV_Las.Vega_Electric Storage_50-gallon</t>
  </si>
  <si>
    <t>3 Occupant_USA_NV_Reno-Tah_Electric Storage_50-gallon</t>
  </si>
  <si>
    <t>3 Occupant_USA_NY_Buffalo._Electric Storage_50-gallon</t>
  </si>
  <si>
    <t>3 Occupant_USA_NY_New.York_Electric Storage_50-gallon</t>
  </si>
  <si>
    <t>3 Occupant_USA_NY_Syracuse_Electric Storage_50-gallon</t>
  </si>
  <si>
    <t>3 Occupant_USA_OH_Cincinna_Electric Storage_50-gallon</t>
  </si>
  <si>
    <t>3 Occupant_USA_OH_Columbus_Electric Storage_50-gallon</t>
  </si>
  <si>
    <t>3 Occupant_USA_OK_Oklahoma_Electric Storage_50-gallon</t>
  </si>
  <si>
    <t>3 Occupant_USA_OR_Portland_Electric Storage_50-gallon</t>
  </si>
  <si>
    <t>3 Occupant_USA_OR_Redmond._Electric Storage_50-gallon</t>
  </si>
  <si>
    <t>3 Occupant_USA_PA_Bradford_Electric Storage_50-gallon</t>
  </si>
  <si>
    <t>3 Occupant_USA_PA_Philadel_Electric Storage_50-gallon</t>
  </si>
  <si>
    <t>3 Occupant_USA_PA_Pittsbur_Electric Storage_50-gallon</t>
  </si>
  <si>
    <t>3 Occupant_USA_RI_Providen_Electric Storage_50-gallon</t>
  </si>
  <si>
    <t>3 Occupant_USA_SC_JB.Charl_Electric Storage_50-gallon</t>
  </si>
  <si>
    <t>3 Occupant_USA_SC_Columbia_Electric Storage_50-gallon</t>
  </si>
  <si>
    <t>3 Occupant_USA_SD_Yankton-_Electric Storage_50-gallon</t>
  </si>
  <si>
    <t>3 Occupant_USA_SD_Sioux.Fa_Electric Storage_50-gallon</t>
  </si>
  <si>
    <t>3 Occupant_USA_TN_Memphis._Electric Storage_50-gallon</t>
  </si>
  <si>
    <t>3 Occupant_USA_TN_Nashvill_Electric Storage_50-gallon</t>
  </si>
  <si>
    <t>3 Occupant_USA_TX_Austin-C_Electric Storage_50-gallon</t>
  </si>
  <si>
    <t>3 Occupant_USA_TX_Dallas-F_Electric Storage_50-gallon</t>
  </si>
  <si>
    <t>3 Occupant_USA_TX_Houston-_Electric Storage_50-gallon</t>
  </si>
  <si>
    <t>3 Occupant_USA_TX_Lubbock._Electric Storage_50-gallon</t>
  </si>
  <si>
    <t>3 Occupant_USA_TX_San.Anto_Electric Storage_50-gallon</t>
  </si>
  <si>
    <t>3 Occupant_USA_UT_Salt.Lak_Electric Storage_50-gallon</t>
  </si>
  <si>
    <t>3 Occupant_USA_UT_St.Georg_Electric Storage_50-gallon</t>
  </si>
  <si>
    <t>3 Occupant_USA_UT_Vernal.R_Electric Storage_50-gallon</t>
  </si>
  <si>
    <t>3 Occupant_USA_VA_Norfolk._Electric Storage_50-gallon</t>
  </si>
  <si>
    <t>3 Occupant_USA_VT_Burlingt_Electric Storage_50-gallon</t>
  </si>
  <si>
    <t>3 Occupant_USA_WA_Seattle-_Electric Storage_50-gallon</t>
  </si>
  <si>
    <t>3 Occupant_USA_WA_Spokane._Electric Storage_50-gallon</t>
  </si>
  <si>
    <t>3 Occupant_USA_WI_Milwauke_Electric Storage_50-gallon</t>
  </si>
  <si>
    <t>3 Occupant_USA_WI_Rhinelan_Electric Storage_50-gallon</t>
  </si>
  <si>
    <t>3 Occupant_USA_WV_Charlest_Electric Storage_50-gallon</t>
  </si>
  <si>
    <t>3 Occupant_USA_WV_Morganto_Electric Storage_50-gallon</t>
  </si>
  <si>
    <t>3 Occupant_USA_WY_Cheyenne_Electric Storage_50-gallon</t>
  </si>
  <si>
    <t>3 Occupant_USA_WY_Jackson._Electric Storage_50-gallon</t>
  </si>
  <si>
    <t>Timesteps Per Hour</t>
  </si>
  <si>
    <t>Weather File</t>
  </si>
  <si>
    <t>Building Orientation [deg]</t>
  </si>
  <si>
    <t>Conditioned Footprint Area [ft^2]</t>
  </si>
  <si>
    <t>Average Number of Stories Above Foundation</t>
  </si>
  <si>
    <t>Average Ceiling Height Per Story [ft]</t>
  </si>
  <si>
    <t>Building Width to Depth Ratio</t>
  </si>
  <si>
    <t>Roof Pitch</t>
  </si>
  <si>
    <t>Exterior Non-Foundation Wall Input Methd</t>
  </si>
  <si>
    <t>Exterior Non-Foundation Wall Pre-Defined Constructions</t>
  </si>
  <si>
    <t>Exterior Non-Foundation Wall Overall Effective R-Value [h-ft^2-F/Btu]</t>
  </si>
  <si>
    <t>Ceiling And Roof Input Methd</t>
  </si>
  <si>
    <t>Ceiling And Roof Construction</t>
  </si>
  <si>
    <t>Ceiling Overall Effective R-Value [h-ft^2-F/Btu]</t>
  </si>
  <si>
    <t>Floor and Foundation Input Methd</t>
  </si>
  <si>
    <t>Foundation And Floor Construction</t>
  </si>
  <si>
    <t>Foundation Type</t>
  </si>
  <si>
    <t>Floor Overall Effective R-Value [h-ft^2-F/Btu]</t>
  </si>
  <si>
    <t>Slab Perimeter Insulation R-Value [h-ft^2-F/Btu]</t>
  </si>
  <si>
    <t>Full Under-Slab Insulation R-Value [h-ft^2-F/Btu]</t>
  </si>
  <si>
    <t>Slab Thermal Break Insulation R-Value [h-ft^2-F/Btu]</t>
  </si>
  <si>
    <t>Basement Wall Insulation R-Value [h-ft^2-F/Btu]</t>
  </si>
  <si>
    <t>Window U-Value [Btu/h-ft^2-F]</t>
  </si>
  <si>
    <t>Window Solar Heat Gain Coefficient</t>
  </si>
  <si>
    <t>Window Shades</t>
  </si>
  <si>
    <t>Window-to-Wall Ratio, Front [%]</t>
  </si>
  <si>
    <t>Window-to-Wall Ratio, Back [%]</t>
  </si>
  <si>
    <t>Window-to-Wall Ratio, Left [%]</t>
  </si>
  <si>
    <t>Window-to-Wall Ratio, Right [%]</t>
  </si>
  <si>
    <t>Conditioned Envelope Infiltration [ACH50]</t>
  </si>
  <si>
    <t>Primary HVAC Type</t>
  </si>
  <si>
    <t>HVAC Sizing Method</t>
  </si>
  <si>
    <t>Primary Heating Capacity Units</t>
  </si>
  <si>
    <t>Primary Rated Heating Capacity [@47F OAT]</t>
  </si>
  <si>
    <t>Primary Cooling Capacity Units</t>
  </si>
  <si>
    <t>Primary Rated Cooling Capacity [@95F OAT]</t>
  </si>
  <si>
    <t>ASHP Backup Heat Type</t>
  </si>
  <si>
    <t>ASHP Backup Heat Capacity Units</t>
  </si>
  <si>
    <t>ASHP Backup Heat Capacity</t>
  </si>
  <si>
    <t>ASHP Backup Heat Lockout Temp [deg F]</t>
  </si>
  <si>
    <t>ASHP Compressor Lockout Temp [deg F]</t>
  </si>
  <si>
    <t>Backup Electric Baseboard Heat Capacity [kW]</t>
  </si>
  <si>
    <t>Non-Electric Furnace AFUE [%]</t>
  </si>
  <si>
    <t>Supply Duct Leakage [%]</t>
  </si>
  <si>
    <t>Supply Duct Insulation Nominal R-Value [h-ft^2-F/Btu]</t>
  </si>
  <si>
    <t>Return Duct Leakage [%]</t>
  </si>
  <si>
    <t>Return Duct Insulation Nominal R-Value [h-ft^2-F/Btu]</t>
  </si>
  <si>
    <t>Heating Setpoint Schedule</t>
  </si>
  <si>
    <t>Cooling Setpoint Schedule</t>
  </si>
  <si>
    <t>Water Heater</t>
  </si>
  <si>
    <t>Water Heater Setpoint Schedule</t>
  </si>
  <si>
    <t>Number Of People</t>
  </si>
  <si>
    <t>Interior Lighting Power Density [W/ft^2]</t>
  </si>
  <si>
    <t>Exterior Lighting Power [W]</t>
  </si>
  <si>
    <t>Range</t>
  </si>
  <si>
    <t>Dryer</t>
  </si>
  <si>
    <t>Refrigerator</t>
  </si>
  <si>
    <t>Clothes Washer</t>
  </si>
  <si>
    <t>Dishwasher</t>
  </si>
  <si>
    <t>Misc Electric Gains [Max W]</t>
  </si>
  <si>
    <t>Misc Electric Gains Schedule</t>
  </si>
  <si>
    <t>Misc Gas Gains [Max Btu/h]</t>
  </si>
  <si>
    <t>Misc Gas Gains Schedule</t>
  </si>
  <si>
    <t>USA_AL_Birmingham-Shuttlesworth.Intl.AP.722280_TMYx.2004-2018</t>
  </si>
  <si>
    <t>USA_AL_Mobile.Rgnl.AP-Bates.Field.722230_TMYx.2004-2018</t>
  </si>
  <si>
    <t>USA_AR_Fayetteville.Exec.AP-Drake.Field.723445_TMYx.2004-2018</t>
  </si>
  <si>
    <t>USA_AR_Little.Rock.AFB.723405_TMYx.2004-2018</t>
  </si>
  <si>
    <t>USA_AZ_Flagstaff.Pulliam.AP.723750_TMYx.2004-2018</t>
  </si>
  <si>
    <t>USA_AZ_Kingman.AP.723700_TMYx.2004-2018</t>
  </si>
  <si>
    <t>USA_AZ_Phoenix-Sky.Harbor.Intl.AP.722780_TMYx.2004-2018</t>
  </si>
  <si>
    <t>USA_AZ_Prescott.Muni.AP-Love.Field.723723_TMYx.2004-2018</t>
  </si>
  <si>
    <t>USA_CA_Bakersfield-Meadows.Field.AP.723840_TMYx.2004-2018</t>
  </si>
  <si>
    <t>USA_CA_Bishop-Eastern.Sierra.Rgnl.AP.724800_TMYx.2004-2018</t>
  </si>
  <si>
    <t>USA_CA_Crescent.City-Del.Norte.County.Rgnl.AP.725946_TMYx.2004-2018</t>
  </si>
  <si>
    <t>USA_CA_Imperial.County.AP.747185_TMYx.2004-2018</t>
  </si>
  <si>
    <t>USA_CA_Los.Angeles.Intl.AP.722950_TMYx.2004-2018</t>
  </si>
  <si>
    <t>USA_CA_Riverside.Muni.AP.722869_TMYx.2004-2018</t>
  </si>
  <si>
    <t>USA_CA_Sacramento.Intl.AP.724839_TMYx.2004-2018</t>
  </si>
  <si>
    <t>USA_CA_San.Jose-Mineta.Intl.AP.724945_TMYx.2004-2018</t>
  </si>
  <si>
    <t>USA_CA_Santa.Ana-Orange.County-Wayne.Intl.AP.722977_TMYx.2004-2018</t>
  </si>
  <si>
    <t>USA_CO_Alamosa-San.Luis.Valley.Rgnl.AP.724620_TMYx.2004-2018</t>
  </si>
  <si>
    <t>USA_CO_Aspen-Pitkin.County.AP-Sardy.Field.724676_TMYx.2004-2018</t>
  </si>
  <si>
    <t>USA_CO_Denver.Intl.AP.725650_TMYx.2004-2018</t>
  </si>
  <si>
    <t>USA_CO_Trinidad-Stokes.AP.724645_TMYx.2004-2018</t>
  </si>
  <si>
    <t>USA_CT_Bridgeport-Sikorsky.Meml.AP.725040_TMYx.2004-2018</t>
  </si>
  <si>
    <t>USA_DE_Wilmington.AP.724180_TMYx.2004-2018</t>
  </si>
  <si>
    <t>USA_FL_Fort.Myers-Page.Field.AP.722106_TMYx.2004-2018</t>
  </si>
  <si>
    <t>USA_FL_Jacksonville.Intl.AP.722060_TMYx.2004-2018</t>
  </si>
  <si>
    <t>USA_FL_Miami.Natl.Hurricane.Center.722020_TMYx.2004-2018</t>
  </si>
  <si>
    <t>USA_GA_Atlanta-Hartsfield-Jackson.Intl.AP.722190_TMYx.2004-2018</t>
  </si>
  <si>
    <t>USA_GA_Rome-Russell.AP.723200_TMYx.2004-2018</t>
  </si>
  <si>
    <t>USA_GA_Savannah-Hilton.Head.Intl.AP.722070_TMYx.2004-2018</t>
  </si>
  <si>
    <t>USA_IA_Des.Moines.Intl.AP.725460_TMYx.2004-2018</t>
  </si>
  <si>
    <t>USA_IA_Sioux.City-Sioux.Gateway.AP.725570_TMYx.2004-2018</t>
  </si>
  <si>
    <t>USA_ID_Boise.AP-Gowen.Field.ANGB.726810_TMYx.2004-2018</t>
  </si>
  <si>
    <t>USA_ID_Idaho.Falls.Rgnl.AP-Fanning.Field.725785_TMYx.2004-2018</t>
  </si>
  <si>
    <t>USA_IL_Belleville-Scott.AFB-MidAmerica.St.Louis.AP.724338_TMYx.2004-2018</t>
  </si>
  <si>
    <t>USA_IL_Chicago.Midway.Intl.AP.725340_TMYx.2004-2018</t>
  </si>
  <si>
    <t>USA_IN_Evansville.Rgnl.AP.724320_TMYx.2004-2018</t>
  </si>
  <si>
    <t>USA_IN_Indianapolis.Intl.AP.724380_TMYx.2004-2018</t>
  </si>
  <si>
    <t>USA_KS_Hays.Rgnl.AP.724518_TMYx.2004-2018</t>
  </si>
  <si>
    <t>USA_KS_Wichita.Eisenhower.Natl.AP.724500_TMYx.2004-2018</t>
  </si>
  <si>
    <t>USA_KY_Louisville-Bowman.Rgnl.AP.724235_TMYx.2004-2018</t>
  </si>
  <si>
    <t>USA_LA_New.Orleans-Armstrong.Intl.AP.722310_TMYx.2004-2018</t>
  </si>
  <si>
    <t>USA_LA_Shreveport.Downtown.AP.722484_TMYx.2004-2018</t>
  </si>
  <si>
    <t>USA_MA_Boston-Logan.Intl.AP.725090_TMYx.2004-2018</t>
  </si>
  <si>
    <t>USA_MD_Baltimore-Washington.Intl-Marshall.AP.724060_TMYx.2004-2018</t>
  </si>
  <si>
    <t>USA_ME_Portland.Intl.Jetport.726060_TMYx.2004-2018</t>
  </si>
  <si>
    <t>USA_ME_Presque.Isle.Intl.AP.727130_TMYx.2004-2018</t>
  </si>
  <si>
    <t>USA_MI_Detroit-Young.Intl.AP.725375_TMYx.2004-2018</t>
  </si>
  <si>
    <t>USA_MI_Houghton.Lake-Roscommon.County.AP.726380_TMYx.2004-2018</t>
  </si>
  <si>
    <t>USA_MI_Traverse.City-Cherry.Capital.AP.726387_TMYx.2004-2018</t>
  </si>
  <si>
    <t>USA_MN_Duluth.Intl.AP-Duluth.ANGB.727450_TMYx.2004-2018</t>
  </si>
  <si>
    <t>USA_MN_Minneapolis-St.Paul.Intl.AP.726580_TMYx.2004-2018</t>
  </si>
  <si>
    <t>USA_MO_Kansas.City-Wheeler.Downtown.AP.724463_TMYx.2004-2018</t>
  </si>
  <si>
    <t>USA_MO_St.Joseph-Rosecrans.Meml.AP.724490_TMYx.2004-2018</t>
  </si>
  <si>
    <t>USA_MS_Gulfport-Biloxi.Intl.AP.747570_TMYx.2004-2018</t>
  </si>
  <si>
    <t>USA_MS_Jackson-Evers.Intl.AP.722350_TMYx.2004-2018</t>
  </si>
  <si>
    <t>USA_MT_Billings.Logan.Intl.AP.726770_TMYx.2004-2018</t>
  </si>
  <si>
    <t>USA_NC_Charlotte.Douglas.Intl.AP.723140_TMYx.2004-2018</t>
  </si>
  <si>
    <t>USA_NC_Raleigh-Durham.Intl.AP.723060_TMYx.2004-2018</t>
  </si>
  <si>
    <t>USA_ND_Bismarck.Muni.AP.727640_TMYx.2004-2018</t>
  </si>
  <si>
    <t>USA_ND_Fargo-Hector.Intl.AP.727530_TMYx.2004-2018</t>
  </si>
  <si>
    <t>USA_NE_Omaha-Millard.AP.720308_TMYx.2004-2018</t>
  </si>
  <si>
    <t>USA_NH_Concord.Muni.AP.726050_TMYx.2004-2018</t>
  </si>
  <si>
    <t>USA_NH_Manchester-Boston.Rgnl.AP.743945_TMYx.2004-2018</t>
  </si>
  <si>
    <t>USA_NJ_Newark.Liberty.Intl.AP.725020_TMYx.2004-2018</t>
  </si>
  <si>
    <t>USA_NJ_Trenton-Mercer.AP.724095_TMYx.2004-2018</t>
  </si>
  <si>
    <t>USA_NM_Albuquerque.Intl.Sunport.723650_TMYx.2004-2018</t>
  </si>
  <si>
    <t>USA_NM_Las.Cruces.Intl.AP.722695_TMYx.2004-2018</t>
  </si>
  <si>
    <t>USA_NM_Santa.Fe.Muni.AP.723656_TMYx.2004-2018</t>
  </si>
  <si>
    <t>USA_NV_Las.Vegas-McCarran.Intl.AP.723860_TMYx.2004-2018</t>
  </si>
  <si>
    <t>USA_NV_Reno-Tahoe.Intl.AP.724880_TMYx.2004-2018</t>
  </si>
  <si>
    <t>USA_NY_Buffalo.Niagara.Intl.AP.725280_TMYx.2004-2018</t>
  </si>
  <si>
    <t>USA_NY_New.York-Kennedy.Intl.AP.744860_TMYx.2004-2018</t>
  </si>
  <si>
    <t>USA_NY_Syracuse.Hancock.Intl.AP.725190_TMYx.2004-2018</t>
  </si>
  <si>
    <t>USA_OH_Cincinnati.Muni.AP-Lunken.Field.724297_TMYx.2004-2018</t>
  </si>
  <si>
    <t>USA_OH_Columbus-Glenn.Columbus.Intl.AP.724280_TMYx.2004-2018</t>
  </si>
  <si>
    <t>USA_OK_Oklahoma.City-Post.AP.723544_TMYx.2004-2018</t>
  </si>
  <si>
    <t>USA_OR_Portland.Intl.AP.726980_TMYx.2004-2018</t>
  </si>
  <si>
    <t>USA_OR_Redmond.Muni.AP-Roberts.Field.726920_TMYx.2004-2018</t>
  </si>
  <si>
    <t>USA_PA_Bradford.Rgnl.AP.725266_TMYx.2004-2018</t>
  </si>
  <si>
    <t>USA_PA_Philadelphia.Intl.AP.724080_TMYx.2004-2018</t>
  </si>
  <si>
    <t>USA_PA_Pittsburgh.Intl.AP.725200_TMYx.2004-2018</t>
  </si>
  <si>
    <t>USA_RI_Providence-Green.Intl.State.AP.725070_TMYx.2004-2018</t>
  </si>
  <si>
    <t>USA_SC_JB.Charleston-Charleston.Intl.AP.722080_TMYx.2004-2018</t>
  </si>
  <si>
    <t>USA_SC_Columbia.Metro.AP.723100_TMYx.2004-2018</t>
  </si>
  <si>
    <t>USA_SD_Yankton-Gurney.Muni.AP.726525_TMYx.2004-2018</t>
  </si>
  <si>
    <t>USA_SD_Sioux.Falls.Rgnl.AP-Foss.Field.726510_TMYx.2004-2018</t>
  </si>
  <si>
    <t>USA_TN_Memphis.Intl.AP.723340_TMYx.2004-2018</t>
  </si>
  <si>
    <t>USA_TN_Nashville.Intl.AP.723270_TMYx.2004-2018</t>
  </si>
  <si>
    <t>USA_TX_Austin-Camp.Mabry.ANGB.722544_TMYx.2004-2018</t>
  </si>
  <si>
    <t>USA_TX_Dallas-Fort.Worth.Intl.AP.722590_TMYx.2004-2018</t>
  </si>
  <si>
    <t>USA_TX_Houston-Ellington.AP.722436_TMYx.2004-2018</t>
  </si>
  <si>
    <t>USA_TX_Lubbock.Smith.Intl.AP.722670_TMYx.2004-2018</t>
  </si>
  <si>
    <t>USA_TX_San.Antonio.Intl.AP.722530_TMYx.2004-2018</t>
  </si>
  <si>
    <t>USA_UT_Salt.Lake.City.Intl.AP.725720_TMYx.2004-2018</t>
  </si>
  <si>
    <t>USA_UT_St.George.Rgnl.AP.724754_TMYx.2004-2018</t>
  </si>
  <si>
    <t>USA_UT_Vernal.Rgnl.AP.725705_TMYx.2004-2018</t>
  </si>
  <si>
    <t>USA_VA_Norfolk.Intl.AP.723080_TMYx.2004-2018</t>
  </si>
  <si>
    <t>USA_VT_Burlington.Intl.AP.726170_TMYx.2004-2018</t>
  </si>
  <si>
    <t>USA_WA_Seattle-Tacoma.Intl.AP.727930_TMYx.2004-2018</t>
  </si>
  <si>
    <t>USA_WA_Spokane.Intl.AP.727850_TMYx.2004-2018</t>
  </si>
  <si>
    <t>USA_WI_Milwaukee-Mitchell.Intl.AP.726400_TMYx.2004-2018</t>
  </si>
  <si>
    <t>USA_WI_Rhinelander-Oneida.County.AP.727415_TMYx.2004-2018</t>
  </si>
  <si>
    <t>USA_WV_Charleston-Yeager.AP.724140_TMYx.2004-2018</t>
  </si>
  <si>
    <t>USA_WV_Morgantown.Muni.AP-Hart.Field.724176_TMYx.2004-2018</t>
  </si>
  <si>
    <t>USA_WY_Cheyenne.Rgnl.AP.725640_TMYx.2004-2018</t>
  </si>
  <si>
    <t>USA_WY_Jackson.Hole.AP.725776_TMYx.2004-2018</t>
  </si>
  <si>
    <t>4-12 (Low-Moderate Slope)</t>
  </si>
  <si>
    <t>Pre-Defined Construction</t>
  </si>
  <si>
    <t>Wood-Framed - 2x6 - 24 in OC - R-19 Cavity</t>
  </si>
  <si>
    <t>Attic w R49 Cavity and Shingle Roof</t>
  </si>
  <si>
    <t>Vented Crawlspace - R19 Cavity Insulation</t>
  </si>
  <si>
    <t>Vented Crawlspace</t>
  </si>
  <si>
    <t>No</t>
  </si>
  <si>
    <t>Single Speed ASHP (7.5 HSPF2 14.3 SEER2)</t>
  </si>
  <si>
    <t>Autosize</t>
  </si>
  <si>
    <t>kW</t>
  </si>
  <si>
    <t>ton</t>
  </si>
  <si>
    <t>Electric</t>
  </si>
  <si>
    <t>Heat_EZ_Sch_1</t>
  </si>
  <si>
    <t>Cool_EZ_Sch_1</t>
  </si>
  <si>
    <t>HPWH_50-gallon</t>
  </si>
  <si>
    <t>Electric Storage_50-gallon</t>
  </si>
  <si>
    <t>DHW_EZ_Sch_1</t>
  </si>
  <si>
    <t>Gas</t>
  </si>
  <si>
    <t>Yes</t>
  </si>
  <si>
    <t>Misc_Elec_EZ_Sch_1</t>
  </si>
  <si>
    <t>EnergyPlus Directory</t>
  </si>
  <si>
    <t>Model Input Template Directory</t>
  </si>
  <si>
    <t>Simulation Type</t>
  </si>
  <si>
    <t>Simulation Begin Month</t>
  </si>
  <si>
    <t>Simulation Begin Day</t>
  </si>
  <si>
    <t>Simulation End Month</t>
  </si>
  <si>
    <t>Simulation End Day</t>
  </si>
  <si>
    <t>Output Granularity</t>
  </si>
  <si>
    <t>Output End Uses</t>
  </si>
  <si>
    <t>Run Complete Timestamp</t>
  </si>
  <si>
    <t>C:\EnergyPlusV22-2-0\energyplus.exe</t>
  </si>
  <si>
    <t>C:\Users\Christian\Repositories\REEDR\Model Input Template.xlsx</t>
  </si>
  <si>
    <t>Annual</t>
  </si>
  <si>
    <t>All_End_Uses</t>
  </si>
  <si>
    <t>2023-09-01 15:58:44.839233-07:00 US Pacific Time</t>
  </si>
  <si>
    <t>Total HVAC</t>
  </si>
  <si>
    <t>Row Labels</t>
  </si>
  <si>
    <t>Grand Total</t>
  </si>
  <si>
    <t>Run Label No Water Heater</t>
  </si>
  <si>
    <t>3 Occupant_USA_AL_Birmingh</t>
  </si>
  <si>
    <t>3 Occupant_USA_AL_Mobile.R</t>
  </si>
  <si>
    <t>3 Occupant_USA_AR_Fayettev</t>
  </si>
  <si>
    <t>3 Occupant_USA_AR_Little.R</t>
  </si>
  <si>
    <t>3 Occupant_USA_AZ_Flagstaf</t>
  </si>
  <si>
    <t>3 Occupant_USA_AZ_Kingman.</t>
  </si>
  <si>
    <t>3 Occupant_USA_AZ_Phoenix-</t>
  </si>
  <si>
    <t>3 Occupant_USA_AZ_Prescott</t>
  </si>
  <si>
    <t>3 Occupant_USA_CA_Bakersfi</t>
  </si>
  <si>
    <t>3 Occupant_USA_CA_Bishop-E</t>
  </si>
  <si>
    <t>3 Occupant_USA_CA_Crescent</t>
  </si>
  <si>
    <t>3 Occupant_USA_CA_Imperial</t>
  </si>
  <si>
    <t>3 Occupant_USA_CA_Los.Ange</t>
  </si>
  <si>
    <t>3 Occupant_USA_CA_Riversid</t>
  </si>
  <si>
    <t>3 Occupant_USA_CA_Sacramen</t>
  </si>
  <si>
    <t>3 Occupant_USA_CA_San.Jose</t>
  </si>
  <si>
    <t>3 Occupant_USA_CA_Santa.An</t>
  </si>
  <si>
    <t>3 Occupant_USA_CO_Alamosa-</t>
  </si>
  <si>
    <t>3 Occupant_USA_CO_Aspen-Pi</t>
  </si>
  <si>
    <t>3 Occupant_USA_CO_Denver.I</t>
  </si>
  <si>
    <t>3 Occupant_USA_CO_Trinidad</t>
  </si>
  <si>
    <t>3 Occupant_USA_CT_Bridgepo</t>
  </si>
  <si>
    <t>3 Occupant_USA_DE_Wilmingt</t>
  </si>
  <si>
    <t>3 Occupant_USA_FL_Fort.Mye</t>
  </si>
  <si>
    <t>3 Occupant_USA_FL_Jacksonv</t>
  </si>
  <si>
    <t>3 Occupant_USA_FL_Miami.Na</t>
  </si>
  <si>
    <t>3 Occupant_USA_GA_Atlanta-</t>
  </si>
  <si>
    <t>3 Occupant_USA_GA_Rome-Rus</t>
  </si>
  <si>
    <t>3 Occupant_USA_GA_Savannah</t>
  </si>
  <si>
    <t>3 Occupant_USA_IA_Des.Moin</t>
  </si>
  <si>
    <t>3 Occupant_USA_IA_Sioux.Ci</t>
  </si>
  <si>
    <t>3 Occupant_USA_ID_Boise.AP</t>
  </si>
  <si>
    <t>3 Occupant_USA_ID_Idaho.Fa</t>
  </si>
  <si>
    <t>3 Occupant_USA_IL_Bellevil</t>
  </si>
  <si>
    <t>3 Occupant_USA_IL_Chicago.</t>
  </si>
  <si>
    <t>3 Occupant_USA_IN_Evansvil</t>
  </si>
  <si>
    <t>3 Occupant_USA_IN_Indianap</t>
  </si>
  <si>
    <t>3 Occupant_USA_KS_Hays.Rgn</t>
  </si>
  <si>
    <t>3 Occupant_USA_KS_Wichita.</t>
  </si>
  <si>
    <t>3 Occupant_USA_KY_Louisvil</t>
  </si>
  <si>
    <t>3 Occupant_USA_LA_New.Orle</t>
  </si>
  <si>
    <t>3 Occupant_USA_LA_Shrevepo</t>
  </si>
  <si>
    <t>3 Occupant_USA_MA_Boston-L</t>
  </si>
  <si>
    <t>3 Occupant_USA_MD_Baltimor</t>
  </si>
  <si>
    <t>3 Occupant_USA_ME_Portland</t>
  </si>
  <si>
    <t>3 Occupant_USA_ME_Presque.</t>
  </si>
  <si>
    <t>3 Occupant_USA_MI_Detroit-</t>
  </si>
  <si>
    <t>3 Occupant_USA_MI_Houghton</t>
  </si>
  <si>
    <t>3 Occupant_USA_MI_Traverse</t>
  </si>
  <si>
    <t>3 Occupant_USA_MN_Duluth.I</t>
  </si>
  <si>
    <t>3 Occupant_USA_MN_Minneapo</t>
  </si>
  <si>
    <t>3 Occupant_USA_MO_Kansas.C</t>
  </si>
  <si>
    <t>3 Occupant_USA_MO_St.Josep</t>
  </si>
  <si>
    <t>3 Occupant_USA_MS_Gulfport</t>
  </si>
  <si>
    <t>3 Occupant_USA_MS_Jackson-</t>
  </si>
  <si>
    <t>3 Occupant_USA_MT_Billings</t>
  </si>
  <si>
    <t>3 Occupant_USA_NC_Charlott</t>
  </si>
  <si>
    <t>3 Occupant_USA_NC_Raleigh-</t>
  </si>
  <si>
    <t>3 Occupant_USA_ND_Bismarck</t>
  </si>
  <si>
    <t>3 Occupant_USA_ND_Fargo-He</t>
  </si>
  <si>
    <t>3 Occupant_USA_NE_Omaha-Mi</t>
  </si>
  <si>
    <t>3 Occupant_USA_NH_Concord.</t>
  </si>
  <si>
    <t>3 Occupant_USA_NH_Manchest</t>
  </si>
  <si>
    <t>3 Occupant_USA_NJ_Newark.L</t>
  </si>
  <si>
    <t>3 Occupant_USA_NJ_Trenton-</t>
  </si>
  <si>
    <t>3 Occupant_USA_NM_Albuquer</t>
  </si>
  <si>
    <t>3 Occupant_USA_NM_Las.Cruc</t>
  </si>
  <si>
    <t>3 Occupant_USA_NM_Santa.Fe</t>
  </si>
  <si>
    <t>3 Occupant_USA_NV_Las.Vega</t>
  </si>
  <si>
    <t>3 Occupant_USA_NV_Reno-Tah</t>
  </si>
  <si>
    <t>3 Occupant_USA_NY_Buffalo.</t>
  </si>
  <si>
    <t>3 Occupant_USA_NY_New.York</t>
  </si>
  <si>
    <t>3 Occupant_USA_NY_Syracuse</t>
  </si>
  <si>
    <t>3 Occupant_USA_OH_Cincinna</t>
  </si>
  <si>
    <t>3 Occupant_USA_OH_Columbus</t>
  </si>
  <si>
    <t>3 Occupant_USA_OK_Oklahoma</t>
  </si>
  <si>
    <t>3 Occupant_USA_OR_Portland</t>
  </si>
  <si>
    <t>3 Occupant_USA_OR_Redmond.</t>
  </si>
  <si>
    <t>3 Occupant_USA_PA_Bradford</t>
  </si>
  <si>
    <t>3 Occupant_USA_PA_Philadel</t>
  </si>
  <si>
    <t>3 Occupant_USA_PA_Pittsbur</t>
  </si>
  <si>
    <t>3 Occupant_USA_RI_Providen</t>
  </si>
  <si>
    <t>3 Occupant_USA_SC_Columbia</t>
  </si>
  <si>
    <t>3 Occupant_USA_SC_JB.Charl</t>
  </si>
  <si>
    <t>3 Occupant_USA_SD_Sioux.Fa</t>
  </si>
  <si>
    <t>3 Occupant_USA_SD_Yankton-</t>
  </si>
  <si>
    <t>3 Occupant_USA_TN_Memphis.</t>
  </si>
  <si>
    <t>3 Occupant_USA_TN_Nashvill</t>
  </si>
  <si>
    <t>3 Occupant_USA_TX_Austin-C</t>
  </si>
  <si>
    <t>3 Occupant_USA_TX_Dallas-F</t>
  </si>
  <si>
    <t>3 Occupant_USA_TX_Houston-</t>
  </si>
  <si>
    <t>3 Occupant_USA_TX_Lubbock.</t>
  </si>
  <si>
    <t>3 Occupant_USA_TX_San.Anto</t>
  </si>
  <si>
    <t>3 Occupant_USA_UT_Salt.Lak</t>
  </si>
  <si>
    <t>3 Occupant_USA_UT_St.Georg</t>
  </si>
  <si>
    <t>3 Occupant_USA_UT_Vernal.R</t>
  </si>
  <si>
    <t>3 Occupant_USA_VA_Norfolk.</t>
  </si>
  <si>
    <t>3 Occupant_USA_VT_Burlingt</t>
  </si>
  <si>
    <t>3 Occupant_USA_WA_Seattle-</t>
  </si>
  <si>
    <t>3 Occupant_USA_WA_Spokane.</t>
  </si>
  <si>
    <t>3 Occupant_USA_WI_Milwauke</t>
  </si>
  <si>
    <t>3 Occupant_USA_WI_Rhinelan</t>
  </si>
  <si>
    <t>3 Occupant_USA_WV_Charlest</t>
  </si>
  <si>
    <t>3 Occupant_USA_WV_Morganto</t>
  </si>
  <si>
    <t>3 Occupant_USA_WY_Cheyenne</t>
  </si>
  <si>
    <t>3 Occupant_USA_WY_Jackson.</t>
  </si>
  <si>
    <t>Column Labels</t>
  </si>
  <si>
    <t>Sum of Total HVAC</t>
  </si>
  <si>
    <t>Total Sum of Total HVAC</t>
  </si>
  <si>
    <t>Total Sum of DHW Elec [kWh]</t>
  </si>
  <si>
    <t>Sum of DHW Elec [kWh]</t>
  </si>
  <si>
    <t>HPWH COP, Pre-HVAC Int Adj</t>
  </si>
  <si>
    <t>HPWH COP, Post-HVAC Int Adj</t>
  </si>
  <si>
    <t>min</t>
  </si>
  <si>
    <t>avg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</si>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</sst>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an" refreshedDate="45170.669713773146" createdVersion="8" refreshedVersion="8" minRefreshableVersion="3" recordCount="212" xr:uid="{321B48CB-4C8F-43DB-A670-AD78C5C017FA}">
  <cacheSource type="worksheet">
    <worksheetSource ref="A1:AV213" sheet="Model Out"/>
  </cacheSource>
  <cacheFields count="47">
    <cacheField name="Run Label" numFmtId="0">
      <sharedItems/>
    </cacheField>
    <cacheField name="Run Label No Water Heater" numFmtId="0">
      <sharedItems count="106">
        <s v="3 Occupant_USA_AL_Birmingh"/>
        <s v="3 Occupant_USA_AL_Mobile.R"/>
        <s v="3 Occupant_USA_AR_Fayettev"/>
        <s v="3 Occupant_USA_AR_Little.R"/>
        <s v="3 Occupant_USA_AZ_Flagstaf"/>
        <s v="3 Occupant_USA_AZ_Kingman."/>
        <s v="3 Occupant_USA_AZ_Phoenix-"/>
        <s v="3 Occupant_USA_AZ_Prescott"/>
        <s v="3 Occupant_USA_CA_Bakersfi"/>
        <s v="3 Occupant_USA_CA_Bishop-E"/>
        <s v="3 Occupant_USA_CA_Crescent"/>
        <s v="3 Occupant_USA_CA_Imperial"/>
        <s v="3 Occupant_USA_CA_Los.Ange"/>
        <s v="3 Occupant_USA_CA_Riversid"/>
        <s v="3 Occupant_USA_CA_Sacramen"/>
        <s v="3 Occupant_USA_CA_San.Jose"/>
        <s v="3 Occupant_USA_CA_Santa.An"/>
        <s v="3 Occupant_USA_CO_Alamosa-"/>
        <s v="3 Occupant_USA_CO_Aspen-Pi"/>
        <s v="3 Occupant_USA_CO_Denver.I"/>
        <s v="3 Occupant_USA_CO_Trinidad"/>
        <s v="3 Occupant_USA_CT_Bridgepo"/>
        <s v="3 Occupant_USA_DE_Wilmingt"/>
        <s v="3 Occupant_USA_FL_Fort.Mye"/>
        <s v="3 Occupant_USA_FL_Jacksonv"/>
        <s v="3 Occupant_USA_FL_Miami.Na"/>
        <s v="3 Occupant_USA_GA_Atlanta-"/>
        <s v="3 Occupant_USA_GA_Rome-Rus"/>
        <s v="3 Occupant_USA_GA_Savannah"/>
        <s v="3 Occupant_USA_IA_Des.Moin"/>
        <s v="3 Occupant_USA_IA_Sioux.Ci"/>
        <s v="3 Occupant_USA_ID_Boise.AP"/>
        <s v="3 Occupant_USA_ID_Idaho.Fa"/>
        <s v="3 Occupant_USA_IL_Bellevil"/>
        <s v="3 Occupant_USA_IL_Chicago."/>
        <s v="3 Occupant_USA_IN_Evansvil"/>
        <s v="3 Occupant_USA_IN_Indianap"/>
        <s v="3 Occupant_USA_KS_Hays.Rgn"/>
        <s v="3 Occupant_USA_KS_Wichita."/>
        <s v="3 Occupant_USA_KY_Louisvil"/>
        <s v="3 Occupant_USA_LA_New.Orle"/>
        <s v="3 Occupant_USA_LA_Shrevepo"/>
        <s v="3 Occupant_USA_MA_Boston-L"/>
        <s v="3 Occupant_USA_MD_Baltimor"/>
        <s v="3 Occupant_USA_ME_Portland"/>
        <s v="3 Occupant_USA_ME_Presque."/>
        <s v="3 Occupant_USA_MI_Detroit-"/>
        <s v="3 Occupant_USA_MI_Houghton"/>
        <s v="3 Occupant_USA_MI_Traverse"/>
        <s v="3 Occupant_USA_MN_Duluth.I"/>
        <s v="3 Occupant_USA_MN_Minneapo"/>
        <s v="3 Occupant_USA_MO_Kansas.C"/>
        <s v="3 Occupant_USA_MO_St.Josep"/>
        <s v="3 Occupant_USA_MS_Gulfport"/>
        <s v="3 Occupant_USA_MS_Jackson-"/>
        <s v="3 Occupant_USA_MT_Billings"/>
        <s v="3 Occupant_USA_NC_Charlott"/>
        <s v="3 Occupant_USA_NC_Raleigh-"/>
        <s v="3 Occupant_USA_ND_Bismarck"/>
        <s v="3 Occupant_USA_ND_Fargo-He"/>
        <s v="3 Occupant_USA_NE_Omaha-Mi"/>
        <s v="3 Occupant_USA_NH_Concord."/>
        <s v="3 Occupant_USA_NH_Manchest"/>
        <s v="3 Occupant_USA_NJ_Newark.L"/>
        <s v="3 Occupant_USA_NJ_Trenton-"/>
        <s v="3 Occupant_USA_NM_Albuquer"/>
        <s v="3 Occupant_USA_NM_Las.Cruc"/>
        <s v="3 Occupant_USA_NM_Santa.Fe"/>
        <s v="3 Occupant_USA_NV_Las.Vega"/>
        <s v="3 Occupant_USA_NV_Reno-Tah"/>
        <s v="3 Occupant_USA_NY_Buffalo."/>
        <s v="3 Occupant_USA_NY_New.York"/>
        <s v="3 Occupant_USA_NY_Syracuse"/>
        <s v="3 Occupant_USA_OH_Cincinna"/>
        <s v="3 Occupant_USA_OH_Columbus"/>
        <s v="3 Occupant_USA_OK_Oklahoma"/>
        <s v="3 Occupant_USA_OR_Portland"/>
        <s v="3 Occupant_USA_OR_Redmond."/>
        <s v="3 Occupant_USA_PA_Bradford"/>
        <s v="3 Occupant_USA_PA_Philadel"/>
        <s v="3 Occupant_USA_PA_Pittsbur"/>
        <s v="3 Occupant_USA_RI_Providen"/>
        <s v="3 Occupant_USA_SC_JB.Charl"/>
        <s v="3 Occupant_USA_SC_Columbia"/>
        <s v="3 Occupant_USA_SD_Yankton-"/>
        <s v="3 Occupant_USA_SD_Sioux.Fa"/>
        <s v="3 Occupant_USA_TN_Memphis."/>
        <s v="3 Occupant_USA_TN_Nashvill"/>
        <s v="3 Occupant_USA_TX_Austin-C"/>
        <s v="3 Occupant_USA_TX_Dallas-F"/>
        <s v="3 Occupant_USA_TX_Houston-"/>
        <s v="3 Occupant_USA_TX_Lubbock."/>
        <s v="3 Occupant_USA_TX_San.Anto"/>
        <s v="3 Occupant_USA_UT_Salt.Lak"/>
        <s v="3 Occupant_USA_UT_St.Georg"/>
        <s v="3 Occupant_USA_UT_Vernal.R"/>
        <s v="3 Occupant_USA_VA_Norfolk."/>
        <s v="3 Occupant_USA_VT_Burlingt"/>
        <s v="3 Occupant_USA_WA_Seattle-"/>
        <s v="3 Occupant_USA_WA_Spokane."/>
        <s v="3 Occupant_USA_WI_Milwauke"/>
        <s v="3 Occupant_USA_WI_Rhinelan"/>
        <s v="3 Occupant_USA_WV_Charlest"/>
        <s v="3 Occupant_USA_WV_Morganto"/>
        <s v="3 Occupant_USA_WY_Cheyenne"/>
        <s v="3 Occupant_USA_WY_Jackson."/>
      </sharedItems>
    </cacheField>
    <cacheField name="Water Heater" numFmtId="0">
      <sharedItems count="2">
        <s v="HPWH_50-gallon"/>
        <s v="Electric Storage_50-gallon"/>
      </sharedItems>
    </cacheField>
    <cacheField name="Total Elec [kWh]" numFmtId="0">
      <sharedItems containsSemiMixedTypes="0" containsString="0" containsNumber="1" minValue="8208.9132464450104" maxValue="26314.352329390618"/>
    </cacheField>
    <cacheField name="Total Nat Gas [therm]" numFmtId="0">
      <sharedItems containsSemiMixedTypes="0" containsString="0" containsNumber="1" minValue="97.746025220762093" maxValue="97.746025220762093"/>
    </cacheField>
    <cacheField name="Total Propane [gal]" numFmtId="0">
      <sharedItems containsNonDate="0" containsString="0" containsBlank="1"/>
    </cacheField>
    <cacheField name="Total HVAC" numFmtId="0">
      <sharedItems containsSemiMixedTypes="0" containsString="0" containsNumber="1" minValue="1908.0700822356889" maxValue="18718.471641315478"/>
    </cacheField>
    <cacheField name="Total Heat Elec [kWh]" numFmtId="0">
      <sharedItems containsSemiMixedTypes="0" containsString="0" containsNumber="1" minValue="4.4914240377883621" maxValue="16375.00150027669"/>
    </cacheField>
    <cacheField name="Prim Furnace Heat Elec [kWh]" numFmtId="0">
      <sharedItems containsNonDate="0" containsString="0" containsBlank="1"/>
    </cacheField>
    <cacheField name="ASHP Compressor Heat Elec [kWh]" numFmtId="0">
      <sharedItems containsSemiMixedTypes="0" containsString="0" containsNumber="1" minValue="0.44499722022436422" maxValue="4914.0736590919487"/>
    </cacheField>
    <cacheField name="ASHP Compressor Heat Output [kWh]" numFmtId="0">
      <sharedItems containsSemiMixedTypes="0" containsString="0" containsNumber="1" minValue="1.590287576168613" maxValue="14400.971636634429"/>
    </cacheField>
    <cacheField name="ASHP Backup Heat Elec [kWh]" numFmtId="0">
      <sharedItems containsSemiMixedTypes="0" containsString="0" containsNumber="1" minValue="0" maxValue="11502.02253691481"/>
    </cacheField>
    <cacheField name="ASHP Defrost Elec [kWh]" numFmtId="0">
      <sharedItems containsSemiMixedTypes="0" containsString="0" containsNumber="1" minValue="0" maxValue="199.58759869187489"/>
    </cacheField>
    <cacheField name="ASHP Crankcase Heater Elec [kWh]" numFmtId="0">
      <sharedItems containsSemiMixedTypes="0" containsString="0" containsNumber="1" minValue="3.9595126764481909" maxValue="720.43117029534199"/>
    </cacheField>
    <cacheField name="Baseboard Heat Elec [kWh]" numFmtId="0">
      <sharedItems containsNonDate="0" containsString="0" containsBlank="1"/>
    </cacheField>
    <cacheField name="Cool Elec [kWh]" numFmtId="0">
      <sharedItems containsSemiMixedTypes="0" containsString="0" containsNumber="1" minValue="556.63076614161446" maxValue="7687.2781479081268"/>
    </cacheField>
    <cacheField name="Fan Elec [kWh]" numFmtId="0">
      <sharedItems containsSemiMixedTypes="0" containsString="0" containsNumber="1" minValue="154.45173608100799" maxValue="872.00806130594128"/>
    </cacheField>
    <cacheField name="Pump Elec [kWh]" numFmtId="0">
      <sharedItems containsSemiMixedTypes="0" containsString="0" containsNumber="1" containsInteger="1" minValue="0" maxValue="0"/>
    </cacheField>
    <cacheField name="HPWH HP Coil Heating [kWh]" numFmtId="0">
      <sharedItems containsString="0" containsBlank="1" containsNumber="1" minValue="2164.185931828943" maxValue="3692.746815098445"/>
    </cacheField>
    <cacheField name="HPWH ER Coil Heating [kWh]" numFmtId="0">
      <sharedItems containsString="0" containsBlank="1" containsNumber="1" containsInteger="1" minValue="0" maxValue="0"/>
    </cacheField>
    <cacheField name="ERWH ER Coil Heating [kWh]" numFmtId="0">
      <sharedItems containsString="0" containsBlank="1" containsNumber="1" minValue="2058.1115627426111" maxValue="3593.0815991938898"/>
    </cacheField>
    <cacheField name="ER Water Heater Heat Loss [kWh]" numFmtId="0">
      <sharedItems containsString="0" containsBlank="1" containsNumber="1" minValue="-350.88112779689709" maxValue="-317.20295117601961"/>
    </cacheField>
    <cacheField name="HP Water Heater Heat Loss [kWh]" numFmtId="0">
      <sharedItems containsString="0" containsBlank="1" containsNumber="1" minValue="-459.3395338961256" maxValue="-437.69265507905732"/>
    </cacheField>
    <cacheField name="DHW Elec [kWh]" numFmtId="0">
      <sharedItems containsSemiMixedTypes="0" containsString="0" containsNumber="1" minValue="529.49870784516293" maxValue="3593.0815991938748"/>
    </cacheField>
    <cacheField name="IntLights Elec [kWh]" numFmtId="0">
      <sharedItems containsSemiMixedTypes="0" containsString="0" containsNumber="1" minValue="4373.1166730416398" maxValue="4373.1166730416398"/>
    </cacheField>
    <cacheField name="ExtLights Elec [kWh]" numFmtId="0">
      <sharedItems containsSemiMixedTypes="0" containsString="0" containsNumber="1" containsInteger="1" minValue="0" maxValue="0"/>
    </cacheField>
    <cacheField name="Total IntEquip Elec [kWh]" numFmtId="0">
      <sharedItems containsSemiMixedTypes="0" containsString="0" containsNumber="1" minValue="1023.631672635939" maxValue="1023.631672635939"/>
    </cacheField>
    <cacheField name="IntEquip Range Elec [kWh]" numFmtId="0">
      <sharedItems containsNonDate="0" containsString="0" containsBlank="1"/>
    </cacheField>
    <cacheField name="IntEquip Dryer Elec [kWh]" numFmtId="0">
      <sharedItems containsNonDate="0" containsString="0" containsBlank="1"/>
    </cacheField>
    <cacheField name="IntEquip Clotheswasher Elec [kWh]" numFmtId="0">
      <sharedItems containsSemiMixedTypes="0" containsString="0" containsNumber="1" minValue="94.322539088410238" maxValue="94.322539088410238"/>
    </cacheField>
    <cacheField name="IntEquip Dishwasher Elec [kWh]" numFmtId="0">
      <sharedItems containsSemiMixedTypes="0" containsString="0" containsNumber="1" minValue="184.69333325480241" maxValue="184.69333325480241"/>
    </cacheField>
    <cacheField name="IntEquip Refrigerator Elec [kWh]" numFmtId="0">
      <sharedItems containsSemiMixedTypes="0" containsString="0" containsNumber="1" minValue="668.6730391343433" maxValue="668.6730391343433"/>
    </cacheField>
    <cacheField name="IntEquip Misc Elec [kWh]" numFmtId="0">
      <sharedItems containsSemiMixedTypes="0" containsString="0" containsNumber="1" containsInteger="1" minValue="0" maxValue="0"/>
    </cacheField>
    <cacheField name="HeatRecov Elec [kWh]" numFmtId="0">
      <sharedItems containsNonDate="0" containsString="0" containsBlank="1"/>
    </cacheField>
    <cacheField name="Heat Nat Gas [therm]" numFmtId="0">
      <sharedItems containsNonDate="0" containsString="0" containsBlank="1"/>
    </cacheField>
    <cacheField name="DHW Nat Gas [therm]" numFmtId="0">
      <sharedItems containsNonDate="0" containsString="0" containsBlank="1"/>
    </cacheField>
    <cacheField name="Total IntEquip Nat Gas [therm]" numFmtId="0">
      <sharedItems containsSemiMixedTypes="0" containsString="0" containsNumber="1" minValue="97.746025220762093" maxValue="97.746025220762093"/>
    </cacheField>
    <cacheField name="IntEquip Range Nat Gas [therm]" numFmtId="0">
      <sharedItems containsNonDate="0" containsString="0" containsBlank="1"/>
    </cacheField>
    <cacheField name="IntEquip Dryer Nat Gas [therm]" numFmtId="0">
      <sharedItems containsSemiMixedTypes="0" containsString="0" containsNumber="1" minValue="52.803043103294847" maxValue="52.803043103294847"/>
    </cacheField>
    <cacheField name="IntEquip Misc Nat Gas [therm]" numFmtId="0">
      <sharedItems containsSemiMixedTypes="0" containsString="0" containsNumber="1" containsInteger="1" minValue="0" maxValue="0"/>
    </cacheField>
    <cacheField name="Heat Propane [gal]" numFmtId="0">
      <sharedItems containsNonDate="0" containsString="0" containsBlank="1"/>
    </cacheField>
    <cacheField name="UnmetHours Heating" numFmtId="0">
      <sharedItems containsSemiMixedTypes="0" containsString="0" containsNumber="1" minValue="0" maxValue="465"/>
    </cacheField>
    <cacheField name="UnmetHours Cooling" numFmtId="0">
      <sharedItems containsSemiMixedTypes="0" containsString="0" containsNumber="1" minValue="0.5" maxValue="1936.25"/>
    </cacheField>
    <cacheField name="Infiltration Living [ACH]" numFmtId="0">
      <sharedItems containsSemiMixedTypes="0" containsString="0" containsNumber="1" minValue="0.13790269032117319" maxValue="0.38872223453440308"/>
    </cacheField>
    <cacheField name="Infiltration Attic [ACH]" numFmtId="0">
      <sharedItems containsSemiMixedTypes="0" containsString="0" containsNumber="1" minValue="1.9279297013218131" maxValue="6.8771019235520434"/>
    </cacheField>
    <cacheField name="Infiltration Crawlspace [ACH]" numFmtId="0">
      <sharedItems containsSemiMixedTypes="0" containsString="0" containsNumber="1" minValue="9.4258450466289997E-3" maxValue="4.4038871887759998E-2"/>
    </cacheField>
    <cacheField name="Infiltration UnheatedBasement [ACH]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2">
  <r>
    <s v="3 Occupant_USA_AL_Birmingh_HPWH_50-gallon"/>
    <x v="0"/>
    <x v="0"/>
    <n v="11194.59096688998"/>
    <n v="97.746025220762093"/>
    <m/>
    <n v="5158.1070543958194"/>
    <n v="1045.9357473918019"/>
    <m/>
    <n v="611.3908327582285"/>
    <n v="2025.751636807398"/>
    <n v="117.3438200748937"/>
    <n v="22.647151064935329"/>
    <n v="294.55394349374501"/>
    <m/>
    <n v="3521.0098200389698"/>
    <n v="591.16148696504717"/>
    <n v="0"/>
    <n v="2714.9620214475431"/>
    <n v="0"/>
    <m/>
    <m/>
    <n v="-448.77471948201998"/>
    <n v="639.7355668161413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8.75"/>
    <n v="909.5"/>
    <n v="0.1689528693041972"/>
    <n v="2.7916430928352902"/>
    <n v="2.4855827308959799E-2"/>
    <m/>
  </r>
  <r>
    <s v="3 Occupant_USA_AL_Mobile.R_HPWH_50-gallon"/>
    <x v="1"/>
    <x v="0"/>
    <n v="11276.863625938629"/>
    <n v="97.746025220762093"/>
    <m/>
    <n v="5276.7594260845535"/>
    <n v="440.21016237730919"/>
    <m/>
    <n v="244.1233789494338"/>
    <n v="808.89166494163624"/>
    <n v="16.643428497226591"/>
    <n v="7.4423273005659798"/>
    <n v="172.00102763008309"/>
    <m/>
    <n v="4218.1123150245994"/>
    <n v="618.43694868264436"/>
    <n v="0"/>
    <n v="2553.0876048878099"/>
    <n v="0"/>
    <m/>
    <m/>
    <n v="-445.41493034701608"/>
    <n v="603.3558541760440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.25"/>
    <n v="993.5"/>
    <n v="0.17720804167153931"/>
    <n v="3.2632384709996658"/>
    <n v="2.7449416845714399E-2"/>
    <m/>
  </r>
  <r>
    <s v="3 Occupant_USA_AR_Fayettev_HPWH_50-gallon"/>
    <x v="2"/>
    <x v="0"/>
    <n v="11877.65235582007"/>
    <n v="97.746025220762093"/>
    <m/>
    <n v="5793.3993910979652"/>
    <n v="2322.1427291567002"/>
    <m/>
    <n v="1476.9144868640251"/>
    <n v="4676.1639659568773"/>
    <n v="394.76184215704632"/>
    <n v="72.97558393793696"/>
    <n v="377.49081619768981"/>
    <m/>
    <n v="2859.1160051608658"/>
    <n v="612.14065678039958"/>
    <n v="0"/>
    <n v="2941.5540667397008"/>
    <n v="0"/>
    <m/>
    <m/>
    <n v="-451.28437413187748"/>
    <n v="687.50461904407723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8.75"/>
    <n v="351.75"/>
    <n v="0.2146628796069957"/>
    <n v="2.9803314857183998"/>
    <n v="2.6171667506577401E-2"/>
    <m/>
  </r>
  <r>
    <s v="3 Occupant_USA_AR_Little.R_HPWH_50-gallon"/>
    <x v="3"/>
    <x v="0"/>
    <n v="11705.85409841862"/>
    <n v="97.746025220762093"/>
    <m/>
    <n v="5657.8860675072292"/>
    <n v="1462.363992417655"/>
    <m/>
    <n v="914.34110317374723"/>
    <n v="2977.5030696212571"/>
    <n v="164.35275006282691"/>
    <n v="35.189313825054938"/>
    <n v="348.48082535603351"/>
    <m/>
    <n v="3578.3300839705498"/>
    <n v="617.19199111902424"/>
    <n v="0"/>
    <n v="2778.6026619623149"/>
    <n v="0"/>
    <m/>
    <m/>
    <n v="-449.80425873627888"/>
    <n v="651.2196852333340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2.25"/>
    <n v="839.5"/>
    <n v="0.16710504239633081"/>
    <n v="2.6681651049020561"/>
    <n v="2.6461191418952399E-2"/>
    <m/>
  </r>
  <r>
    <s v="3 Occupant_USA_AZ_Flagstaf_HPWH_50-gallon"/>
    <x v="4"/>
    <x v="0"/>
    <n v="12512.10615822629"/>
    <n v="97.746025220762093"/>
    <m/>
    <n v="6294.9484484085469"/>
    <n v="4416.3107520326221"/>
    <m/>
    <n v="2452.79476106334"/>
    <n v="7515.9949336794298"/>
    <n v="1244.4181273439069"/>
    <n v="115.843652237687"/>
    <n v="603.25421138770923"/>
    <m/>
    <n v="1253.508259187329"/>
    <n v="625.1294371885964"/>
    <n v="0"/>
    <n v="3372.1349483842569"/>
    <n v="0"/>
    <m/>
    <m/>
    <n v="-448.35632072283892"/>
    <n v="820.409364139540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6.25"/>
    <n v="8.75"/>
    <n v="0.27574133644555981"/>
    <n v="3.7988670859422928"/>
    <n v="2.4157554631432002E-2"/>
    <m/>
  </r>
  <r>
    <s v="3 Occupant_USA_AZ_Kingman._HPWH_50-gallon"/>
    <x v="5"/>
    <x v="0"/>
    <n v="11657.06158522097"/>
    <n v="97.746025220762093"/>
    <m/>
    <n v="5576.6895945255064"/>
    <n v="1135.990563078537"/>
    <m/>
    <n v="691.47339447809645"/>
    <n v="2272.733968121363"/>
    <n v="14.640000323380949"/>
    <n v="15.319798516870859"/>
    <n v="414.55736976018761"/>
    <m/>
    <n v="3813.8939545669268"/>
    <n v="626.80507688004343"/>
    <n v="0"/>
    <n v="2709.225102824907"/>
    <n v="0"/>
    <m/>
    <m/>
    <n v="-454.49680465623129"/>
    <n v="683.6236450173510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"/>
    <n v="195.75"/>
    <n v="0.27513786464767848"/>
    <n v="4.97511538082989"/>
    <n v="2.8792018616872101E-2"/>
    <m/>
  </r>
  <r>
    <s v="3 Occupant_USA_AZ_Phoenix-_HPWH_50-gallon"/>
    <x v="6"/>
    <x v="0"/>
    <n v="14312.35954956854"/>
    <n v="97.746025220762093"/>
    <m/>
    <n v="8352.6228472947478"/>
    <n v="113.50889087269201"/>
    <m/>
    <n v="30.62161378683513"/>
    <n v="111.5090710688799"/>
    <n v="0"/>
    <n v="0.23082682658795761"/>
    <n v="82.656450259268937"/>
    <m/>
    <n v="7401.7527142079643"/>
    <n v="837.36124221409227"/>
    <n v="0"/>
    <n v="2189.4058582461071"/>
    <n v="0"/>
    <m/>
    <m/>
    <n v="-449.93466343252351"/>
    <n v="562.9883565958858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.5"/>
    <n v="1043.5"/>
    <n v="0.15209207207514619"/>
    <n v="3.5246808816853021"/>
    <n v="4.2281235615012E-2"/>
    <m/>
  </r>
  <r>
    <s v="3 Occupant_USA_AZ_Prescott_HPWH_50-gallon"/>
    <x v="7"/>
    <x v="0"/>
    <n v="11034.5691393325"/>
    <n v="97.746025220762093"/>
    <m/>
    <n v="4904.9973283989839"/>
    <n v="1712.6568528432099"/>
    <m/>
    <n v="1082.7952428566141"/>
    <n v="3395.8689586981818"/>
    <n v="85.653457651552571"/>
    <n v="43.501852172276998"/>
    <n v="500.70630016276931"/>
    <m/>
    <n v="2605.3553948961412"/>
    <n v="586.98508065963324"/>
    <n v="0"/>
    <n v="2957.7400982560289"/>
    <n v="0"/>
    <m/>
    <m/>
    <n v="-449.65654358600972"/>
    <n v="732.8234652553283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.5"/>
    <n v="44"/>
    <n v="0.2249332087721331"/>
    <n v="3.1829438934562209"/>
    <n v="2.4155498200980698E-2"/>
    <m/>
  </r>
  <r>
    <s v="3 Occupant_USA_CA_Bakersfi_HPWH_50-gallon"/>
    <x v="8"/>
    <x v="0"/>
    <n v="11428.68246833475"/>
    <n v="97.746025220762093"/>
    <m/>
    <n v="5410.991950416128"/>
    <n v="450.16450139764481"/>
    <m/>
    <n v="203.15645974602131"/>
    <n v="712.27442337775551"/>
    <n v="1.178672856649799"/>
    <n v="6.8888713871965512"/>
    <n v="238.940497407777"/>
    <m/>
    <n v="4345.5782378996864"/>
    <n v="615.24921111879621"/>
    <n v="0"/>
    <n v="2581.1212055760111"/>
    <n v="0"/>
    <m/>
    <m/>
    <n v="-448.8212210434325"/>
    <n v="620.94217224052954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.25"/>
    <n v="660.5"/>
    <n v="0.16270463764936599"/>
    <n v="2.6290631562405999"/>
    <n v="2.7463825934089001E-2"/>
    <m/>
  </r>
  <r>
    <s v="3 Occupant_USA_CA_Bishop-E_HPWH_50-gallon"/>
    <x v="9"/>
    <x v="0"/>
    <n v="11776.65030024366"/>
    <n v="97.746025220762093"/>
    <m/>
    <n v="5644.9730522509899"/>
    <n v="1977.5603249614701"/>
    <m/>
    <n v="1309.2830316088291"/>
    <n v="4074.4865312731308"/>
    <n v="157.34611057161959"/>
    <n v="23.36026826025163"/>
    <n v="487.57091452077742"/>
    <m/>
    <n v="3033.836126705809"/>
    <n v="633.57660058371164"/>
    <n v="0"/>
    <n v="2922.862594265091"/>
    <n v="0"/>
    <m/>
    <m/>
    <n v="-452.7659306441218"/>
    <n v="734.928902314487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.5"/>
    <n v="220.25"/>
    <n v="0.25336029513197289"/>
    <n v="3.6596516277279991"/>
    <n v="2.6928447435950301E-2"/>
    <m/>
  </r>
  <r>
    <s v="3 Occupant_USA_CA_Crescent_HPWH_50-gallon"/>
    <x v="10"/>
    <x v="0"/>
    <n v="8208.9132464450104"/>
    <n v="97.746025220762093"/>
    <m/>
    <n v="2098.4174353769295"/>
    <n v="1236.073325571273"/>
    <m/>
    <n v="820.94806179709565"/>
    <n v="3188.5601941330392"/>
    <n v="36.187380408669412"/>
    <n v="17.416531644603719"/>
    <n v="361.52135172090368"/>
    <m/>
    <n v="556.63076614161446"/>
    <n v="305.71334366404187"/>
    <n v="0"/>
    <n v="3205.996530730999"/>
    <n v="0"/>
    <m/>
    <m/>
    <n v="-457.93675459024229"/>
    <n v="713.74746539009823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65.25"/>
    <n v="131.75"/>
    <n v="0.26132290752619058"/>
    <n v="3.7285419711345038"/>
    <n v="9.4258450466289997E-3"/>
    <m/>
  </r>
  <r>
    <s v="3 Occupant_USA_CA_Imperial_HPWH_50-gallon"/>
    <x v="11"/>
    <x v="0"/>
    <n v="13845.93315117459"/>
    <n v="97.746025220762093"/>
    <m/>
    <n v="7881.3129140791552"/>
    <n v="209.12903740450781"/>
    <m/>
    <n v="72.4446215333532"/>
    <n v="250.164878277691"/>
    <n v="0.30598824585410889"/>
    <n v="1.0728221938621789"/>
    <n v="135.30560543143821"/>
    <m/>
    <n v="6898.5537136859784"/>
    <n v="773.63016298866921"/>
    <n v="0"/>
    <n v="2261.456599907523"/>
    <n v="0"/>
    <m/>
    <m/>
    <n v="-448.9371414337943"/>
    <n v="567.87189141752106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.25"/>
    <n v="1244.5"/>
    <n v="0.1593128895129359"/>
    <n v="3.7272619596379868"/>
    <n v="3.8024295420267702E-2"/>
    <m/>
  </r>
  <r>
    <s v="3 Occupant_USA_CA_Los.Ange_HPWH_50-gallon"/>
    <x v="12"/>
    <x v="0"/>
    <n v="9261.1279851742202"/>
    <n v="97.746025220762093"/>
    <m/>
    <n v="3233.013930056301"/>
    <n v="54.60936489799542"/>
    <m/>
    <n v="23.028226993288811"/>
    <n v="88.846949177074848"/>
    <n v="0"/>
    <n v="4.0857803529461703E-3"/>
    <n v="31.577052124353688"/>
    <m/>
    <n v="2708.2873865203151"/>
    <n v="470.11717863799038"/>
    <n v="0"/>
    <n v="2721.709137908093"/>
    <n v="0"/>
    <m/>
    <m/>
    <n v="-437.69265507905732"/>
    <n v="631.3657094397112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.75"/>
    <n v="724.25"/>
    <n v="0.18074630500428751"/>
    <n v="4.1244348943366473"/>
    <n v="1.82838427657761E-2"/>
    <m/>
  </r>
  <r>
    <s v="3 Occupant_USA_CA_Riversid_HPWH_50-gallon"/>
    <x v="13"/>
    <x v="0"/>
    <n v="10717.01095804943"/>
    <n v="97.746025220762093"/>
    <m/>
    <n v="4690.7448444433358"/>
    <n v="247.57314880656381"/>
    <m/>
    <n v="87.729370097842619"/>
    <n v="314.42256368710929"/>
    <n v="0"/>
    <n v="1.6638125316168"/>
    <n v="158.17996617710449"/>
    <m/>
    <n v="3868.7453749538799"/>
    <n v="574.42632068289174"/>
    <n v="0"/>
    <n v="2626.622587759814"/>
    <n v="0"/>
    <m/>
    <m/>
    <n v="-445.03612248106202"/>
    <n v="629.5177679279427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.25"/>
    <n v="453"/>
    <n v="0.13790269032117319"/>
    <n v="2.5918192183391602"/>
    <n v="2.4713514133565501E-2"/>
    <m/>
  </r>
  <r>
    <s v="3 Occupant_USA_CA_Sacramen_HPWH_50-gallon"/>
    <x v="14"/>
    <x v="0"/>
    <n v="10483.137775244129"/>
    <n v="97.746025220762093"/>
    <m/>
    <n v="4428.8568447900725"/>
    <n v="848.61570366579213"/>
    <m/>
    <n v="490.48649708760018"/>
    <n v="1697.1942988148539"/>
    <n v="10.303181806828061"/>
    <n v="22.798777146397121"/>
    <n v="325.02724762496939"/>
    <m/>
    <n v="3050.4575549170008"/>
    <n v="529.78358620727965"/>
    <n v="0"/>
    <n v="2821.612442106411"/>
    <n v="0"/>
    <m/>
    <m/>
    <n v="-449.85014566871848"/>
    <n v="657.5325847759647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.75"/>
    <n v="407.5"/>
    <n v="0.236612946180357"/>
    <n v="3.4599118308232328"/>
    <n v="2.30099961164019E-2"/>
    <m/>
  </r>
  <r>
    <s v="3 Occupant_USA_CA_San.Jose_HPWH_50-gallon"/>
    <x v="15"/>
    <x v="0"/>
    <n v="9306.8100748393699"/>
    <n v="97.746025220762093"/>
    <m/>
    <n v="3248.7431361407193"/>
    <n v="481.84268070263022"/>
    <m/>
    <n v="240.7450279212193"/>
    <n v="871.75811761928207"/>
    <n v="3.0845822116808832"/>
    <n v="6.9968746592970277"/>
    <n v="231.01619591043359"/>
    <m/>
    <n v="2322.0738210836839"/>
    <n v="444.82663435440492"/>
    <n v="0"/>
    <n v="2874.3022447677699"/>
    <n v="0"/>
    <m/>
    <m/>
    <n v="-445.48266464433277"/>
    <n v="661.31859302043506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5.75"/>
    <n v="198"/>
    <n v="0.2072088521947946"/>
    <n v="3.3096546984780009"/>
    <n v="1.7406808552344499E-2"/>
    <m/>
  </r>
  <r>
    <s v="3 Occupant_USA_CA_Santa.An_HPWH_50-gallon"/>
    <x v="16"/>
    <x v="0"/>
    <n v="9767.3284768746671"/>
    <n v="97.746025220762093"/>
    <m/>
    <n v="3744.1368919264196"/>
    <n v="93.057759378280423"/>
    <m/>
    <n v="32.635861093184879"/>
    <n v="122.9178552685796"/>
    <n v="0"/>
    <n v="0.1972308797996345"/>
    <n v="60.224667405295932"/>
    <m/>
    <n v="3138.4676125879841"/>
    <n v="512.61151996015485"/>
    <n v="0"/>
    <n v="2680.0944991514489"/>
    <n v="0"/>
    <m/>
    <m/>
    <n v="-439.1319229805307"/>
    <n v="626.4432392700526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"/>
    <n v="514"/>
    <n v="0.1576257754027606"/>
    <n v="2.3288861629620059"/>
    <n v="2.0705242799175301E-2"/>
    <m/>
  </r>
  <r>
    <s v="3 Occupant_USA_CO_Alamosa-_HPWH_50-gallon"/>
    <x v="17"/>
    <x v="0"/>
    <n v="15033.36770566208"/>
    <n v="97.746025220762093"/>
    <m/>
    <n v="8775.3799728370614"/>
    <n v="6940.3908060240883"/>
    <m/>
    <n v="3337.550717976153"/>
    <n v="9411.5534989287935"/>
    <n v="2891.6678171968019"/>
    <n v="87.695371038824746"/>
    <n v="623.47689981227654"/>
    <m/>
    <n v="1110.7345865278651"/>
    <n v="724.2545802851082"/>
    <n v="0"/>
    <n v="3536.3019286058138"/>
    <n v="0"/>
    <m/>
    <m/>
    <n v="-446.03168331204961"/>
    <n v="861.23938714702263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6.5"/>
    <n v="0.5"/>
    <n v="0.30181314480129839"/>
    <n v="3.7813427526801662"/>
    <n v="2.9263898572026301E-2"/>
    <m/>
  </r>
  <r>
    <s v="3 Occupant_USA_CO_Aspen-Pi_HPWH_50-gallon"/>
    <x v="18"/>
    <x v="0"/>
    <n v="14439.53815154019"/>
    <n v="97.746025220762093"/>
    <m/>
    <n v="8175.2456909587099"/>
    <n v="6517.2740100135334"/>
    <m/>
    <n v="3768.3248035589909"/>
    <n v="10882.069914978039"/>
    <n v="1948.676500605445"/>
    <n v="132.346494104204"/>
    <n v="667.92621174492149"/>
    <m/>
    <n v="908.77162749303545"/>
    <n v="749.20005345214156"/>
    <n v="0"/>
    <n v="3582.3174878440418"/>
    <n v="0"/>
    <m/>
    <m/>
    <n v="-447.3055549642441"/>
    <n v="867.5441149034995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3.25"/>
    <n v="1"/>
    <n v="0.27444888545903418"/>
    <n v="2.5163086999808182"/>
    <n v="3.02856757017201E-2"/>
    <m/>
  </r>
  <r>
    <s v="3 Occupant_USA_CO_Denver.I_HPWH_50-gallon"/>
    <x v="19"/>
    <x v="0"/>
    <n v="12991.69374018262"/>
    <n v="97.746025220762093"/>
    <m/>
    <n v="6813.5840326912921"/>
    <n v="4050.1441385700768"/>
    <m/>
    <n v="2604.8461032180039"/>
    <n v="7806.1761471088612"/>
    <n v="845.17860617528413"/>
    <n v="70.360795411656639"/>
    <n v="529.75863376511904"/>
    <m/>
    <n v="2061.3003784363768"/>
    <n v="702.13951568483844"/>
    <n v="0"/>
    <n v="3203.5562493551561"/>
    <n v="0"/>
    <m/>
    <m/>
    <n v="-451.6891726315514"/>
    <n v="781.3613618130751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2.75"/>
    <n v="4.5"/>
    <n v="0.31122496811500999"/>
    <n v="5.1208853002514214"/>
    <n v="3.1266350655194099E-2"/>
    <m/>
  </r>
  <r>
    <s v="3 Occupant_USA_CO_Trinidad_HPWH_50-gallon"/>
    <x v="20"/>
    <x v="0"/>
    <n v="12117.486082996589"/>
    <n v="97.746025220762093"/>
    <m/>
    <n v="5948.7288312666406"/>
    <n v="3233.0640405247259"/>
    <m/>
    <n v="1947.396965903323"/>
    <n v="5949.1632310014375"/>
    <n v="730.6253958303729"/>
    <n v="51.135206255764118"/>
    <n v="503.90647253527919"/>
    <m/>
    <n v="2083.5050165925581"/>
    <n v="632.15977414935708"/>
    <n v="0"/>
    <n v="3126.009754999131"/>
    <n v="0"/>
    <m/>
    <m/>
    <n v="-450.63559737758828"/>
    <n v="772.00890605178665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5.5"/>
    <n v="39"/>
    <n v="0.28450857283139031"/>
    <n v="5.5933952965781897"/>
    <n v="2.6289280278828799E-2"/>
    <m/>
  </r>
  <r>
    <s v="3 Occupant_USA_CT_Bridgepo_HPWH_50-gallon"/>
    <x v="21"/>
    <x v="0"/>
    <n v="12506.705433017731"/>
    <n v="97.746025220762093"/>
    <m/>
    <n v="6381.7319282030594"/>
    <n v="3943.503333935671"/>
    <m/>
    <n v="2235.9899301194482"/>
    <n v="7349.5414520803733"/>
    <n v="1250.0314374302691"/>
    <n v="53.859704039379338"/>
    <n v="403.62226234656021"/>
    <m/>
    <n v="1842.011095263221"/>
    <n v="596.21749900416785"/>
    <n v="0"/>
    <n v="3119.974211575457"/>
    <n v="0"/>
    <m/>
    <m/>
    <n v="-454.43600373280162"/>
    <n v="728.22515913661277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02.75"/>
    <n v="369.5"/>
    <n v="0.26296906454059688"/>
    <n v="4.5488423699572129"/>
    <n v="2.4322514133724299E-2"/>
    <m/>
  </r>
  <r>
    <s v="3 Occupant_USA_DE_Wilmingt_HPWH_50-gallon"/>
    <x v="22"/>
    <x v="0"/>
    <n v="12319.503068061231"/>
    <n v="97.746025220762093"/>
    <m/>
    <n v="6213.9623593771266"/>
    <n v="3326.0420852707148"/>
    <m/>
    <n v="2072.9986320600578"/>
    <n v="6731.4749983069314"/>
    <n v="796.39461108611636"/>
    <n v="60.348211582861794"/>
    <n v="396.30063054166652"/>
    <m/>
    <n v="2275.869032609327"/>
    <n v="612.05124149708513"/>
    <n v="0"/>
    <n v="3028.1801232551338"/>
    <n v="0"/>
    <m/>
    <m/>
    <n v="-454.84326820427287"/>
    <n v="708.79236300595005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0.5"/>
    <n v="284.5"/>
    <n v="0.25210312135036239"/>
    <n v="4.4250159182919004"/>
    <n v="2.5846802248723801E-2"/>
    <m/>
  </r>
  <r>
    <s v="3 Occupant_USA_FL_Fort.Mye_HPWH_50-gallon"/>
    <x v="23"/>
    <x v="0"/>
    <n v="12520.42641024417"/>
    <n v="97.746025220762093"/>
    <m/>
    <n v="6576.5877508371759"/>
    <n v="45.960014465599727"/>
    <m/>
    <n v="17.191600636067779"/>
    <n v="61.573117140142521"/>
    <n v="0"/>
    <n v="6.7304829810416605E-2"/>
    <n v="28.701108999721519"/>
    <m/>
    <n v="5787.0966235084661"/>
    <n v="743.53111286311037"/>
    <n v="0"/>
    <n v="2264.0442584398029"/>
    <n v="0"/>
    <m/>
    <m/>
    <n v="-442.05634361900252"/>
    <n v="547.09031372905417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5"/>
    <n v="1831"/>
    <n v="0.14370181289375999"/>
    <n v="3.5229100970720131"/>
    <n v="3.4117873161552903E-2"/>
    <m/>
  </r>
  <r>
    <s v="3 Occupant_USA_FL_Jacksonv_HPWH_50-gallon"/>
    <x v="24"/>
    <x v="0"/>
    <n v="11344.895401634139"/>
    <n v="97.746025220762093"/>
    <m/>
    <n v="5352.6949355439228"/>
    <n v="344.02052393187239"/>
    <m/>
    <n v="177.78747849813561"/>
    <n v="593.85291284876473"/>
    <n v="4.3907134622038599"/>
    <n v="8.8582278593253925"/>
    <n v="152.9841041122078"/>
    <m/>
    <n v="4392.8006965402674"/>
    <n v="615.87371507178329"/>
    <n v="0"/>
    <n v="2536.0227771348782"/>
    <n v="0"/>
    <m/>
    <m/>
    <n v="-444.69257835482023"/>
    <n v="595.4521204120745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"/>
    <n v="903.25"/>
    <n v="0.1655654626762412"/>
    <n v="3.357264353265327"/>
    <n v="2.7319662473028201E-2"/>
    <m/>
  </r>
  <r>
    <s v="3 Occupant_USA_FL_Miami.Na_HPWH_50-gallon"/>
    <x v="25"/>
    <x v="0"/>
    <n v="13246.54128513604"/>
    <n v="97.746025220762093"/>
    <m/>
    <n v="7320.2942316126864"/>
    <n v="5.6428664169342131"/>
    <m/>
    <n v="1.6833537404860219"/>
    <n v="6.2358195178568456"/>
    <n v="0"/>
    <n v="0"/>
    <n v="3.9595126764481909"/>
    <m/>
    <n v="6514.0051521802206"/>
    <n v="800.64621301553109"/>
    <n v="0"/>
    <n v="2164.185931828943"/>
    <n v="0"/>
    <m/>
    <m/>
    <n v="-445.05074839402192"/>
    <n v="529.49870784516293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1515.75"/>
    <n v="0.15276051256466969"/>
    <n v="4.1932438287845759"/>
    <n v="3.8008546355781797E-2"/>
    <m/>
  </r>
  <r>
    <s v="3 Occupant_USA_GA_Atlanta-_HPWH_50-gallon"/>
    <x v="26"/>
    <x v="0"/>
    <n v="11120.486155564849"/>
    <n v="97.746025220762093"/>
    <m/>
    <n v="5075.7289792777665"/>
    <n v="1042.6382573025551"/>
    <m/>
    <n v="654.34553057085884"/>
    <n v="2211.1041564257162"/>
    <n v="65.179188754206649"/>
    <n v="21.06358887920975"/>
    <n v="302.04994909827798"/>
    <m/>
    <n v="3442.385341122188"/>
    <n v="590.70538085302394"/>
    <n v="0"/>
    <n v="2734.3045037238539"/>
    <n v="0"/>
    <m/>
    <m/>
    <n v="-450.28361882647522"/>
    <n v="648.008830609027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8.25"/>
    <n v="610"/>
    <n v="0.20103917917326691"/>
    <n v="3.9757959805362"/>
    <n v="2.5623029109703301E-2"/>
    <m/>
  </r>
  <r>
    <s v="3 Occupant_USA_GA_Rome-Rus_HPWH_50-gallon"/>
    <x v="27"/>
    <x v="0"/>
    <n v="11214.30153836174"/>
    <n v="97.746025220762093"/>
    <m/>
    <n v="5158.6286948350189"/>
    <n v="1338.4070007106241"/>
    <m/>
    <n v="804.56583742536247"/>
    <n v="2637.9574126210141"/>
    <n v="161.1427137202997"/>
    <n v="24.856485636305791"/>
    <n v="347.84196392864828"/>
    <m/>
    <n v="3234.7699510973521"/>
    <n v="585.45174302704299"/>
    <n v="0"/>
    <n v="2806.3830296041742"/>
    <n v="0"/>
    <m/>
    <m/>
    <n v="-449.64095092628042"/>
    <n v="658.92449784859457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.5"/>
    <n v="655.75"/>
    <n v="0.15102022240205151"/>
    <n v="1.9315053351454841"/>
    <n v="2.4329141328904801E-2"/>
    <m/>
  </r>
  <r>
    <s v="3 Occupant_USA_GA_Savannah_HPWH_50-gallon"/>
    <x v="28"/>
    <x v="0"/>
    <n v="11326.44095523784"/>
    <n v="97.746025220762093"/>
    <m/>
    <n v="5318.521980835545"/>
    <n v="537.22815999195598"/>
    <m/>
    <n v="303.8084963006869"/>
    <n v="1014.133883287095"/>
    <n v="8.656272205029417"/>
    <n v="13.563506557782111"/>
    <n v="211.19988492845579"/>
    <m/>
    <n v="4192.7863854372054"/>
    <n v="588.50743540638393"/>
    <n v="0"/>
    <n v="2590.6549824615272"/>
    <n v="0"/>
    <m/>
    <m/>
    <n v="-448.07277271660678"/>
    <n v="611.17062872432155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.25"/>
    <n v="559"/>
    <n v="0.17356374243540279"/>
    <n v="3.404385986645226"/>
    <n v="2.6094559907641299E-2"/>
    <m/>
  </r>
  <r>
    <s v="3 Occupant_USA_IA_Des.Moin_HPWH_50-gallon"/>
    <x v="29"/>
    <x v="0"/>
    <n v="15788.76394588453"/>
    <n v="97.746025220762093"/>
    <m/>
    <n v="9645.211129800633"/>
    <n v="6613.2617423627298"/>
    <m/>
    <n v="3201.7655656368779"/>
    <n v="9768.1630433428818"/>
    <n v="2927.0965550432211"/>
    <n v="95.841776183626422"/>
    <n v="388.55784549902017"/>
    <m/>
    <n v="2276.3703802230721"/>
    <n v="755.57900721483247"/>
    <n v="0"/>
    <n v="3186.629031366389"/>
    <n v="0"/>
    <m/>
    <m/>
    <n v="-453.06745172246258"/>
    <n v="746.80447040589524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6.75"/>
    <n v="212.75"/>
    <n v="0.30080387721220858"/>
    <n v="4.8718898576191414"/>
    <n v="3.3808650128542998E-2"/>
    <m/>
  </r>
  <r>
    <s v="3 Occupant_USA_IA_Sioux.Ci_HPWH_50-gallon"/>
    <x v="30"/>
    <x v="0"/>
    <n v="17298.1202594227"/>
    <n v="97.746025220762093"/>
    <m/>
    <n v="11133.57991736955"/>
    <n v="8336.1339396735439"/>
    <m/>
    <n v="3902.738513245768"/>
    <n v="11609.39216657318"/>
    <n v="3954.8454460355611"/>
    <n v="119.72864496335779"/>
    <n v="358.82133542890392"/>
    <m/>
    <n v="2029.7097083953611"/>
    <n v="767.73626930064449"/>
    <n v="0"/>
    <n v="3291.06909404823"/>
    <n v="0"/>
    <m/>
    <m/>
    <n v="-451.69480754868039"/>
    <n v="767.79199637504155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7"/>
    <n v="81"/>
    <n v="0.32657901936393402"/>
    <n v="5.1120610121146237"/>
    <n v="3.4508266626778E-2"/>
    <m/>
  </r>
  <r>
    <s v="3 Occupant_USA_ID_Boise.AP_HPWH_50-gallon"/>
    <x v="31"/>
    <x v="0"/>
    <n v="12397.32404690608"/>
    <n v="97.746025220762093"/>
    <m/>
    <n v="6250.148239468007"/>
    <n v="3362.7964553706011"/>
    <m/>
    <n v="2379.5477262637341"/>
    <n v="7578.8394466188283"/>
    <n v="321.5426896888124"/>
    <n v="107.58170971881169"/>
    <n v="554.12432969922997"/>
    <m/>
    <n v="2215.4366576885882"/>
    <n v="671.91512640881808"/>
    <n v="0"/>
    <n v="3132.030809579413"/>
    <n v="0"/>
    <m/>
    <m/>
    <n v="-455.17574241993083"/>
    <n v="750.42746175989055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7.25"/>
    <n v="123.25"/>
    <n v="0.24504081334983399"/>
    <n v="3.5870241271519152"/>
    <n v="2.9058802007437701E-2"/>
    <m/>
  </r>
  <r>
    <s v="3 Occupant_USA_ID_Idaho.Fa_HPWH_50-gallon"/>
    <x v="32"/>
    <x v="0"/>
    <n v="15823.39560818371"/>
    <n v="97.746025220762093"/>
    <m/>
    <n v="9603.8078147280648"/>
    <n v="7379.8037288899959"/>
    <m/>
    <n v="4157.5334799860948"/>
    <n v="12598.41243931739"/>
    <n v="2528.9271643579691"/>
    <n v="176.28736866728551"/>
    <n v="517.05571587869963"/>
    <m/>
    <n v="1405.333086106288"/>
    <n v="818.6709997317821"/>
    <n v="0"/>
    <n v="3442.901573357969"/>
    <n v="0"/>
    <m/>
    <m/>
    <n v="-452.73377666526159"/>
    <n v="822.8394477777126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55.75"/>
    <n v="20.25"/>
    <n v="0.33651730971160437"/>
    <n v="4.3098280793493151"/>
    <n v="3.5872946132347303E-2"/>
    <m/>
  </r>
  <r>
    <s v="3 Occupant_USA_IL_Bellevil_HPWH_50-gallon"/>
    <x v="33"/>
    <x v="0"/>
    <n v="12780.72861533276"/>
    <n v="97.746025220762093"/>
    <m/>
    <n v="6682.1946664462566"/>
    <n v="3283.7275366939898"/>
    <m/>
    <n v="2032.025777848771"/>
    <n v="6484.3239718656514"/>
    <n v="756.3926148476877"/>
    <n v="99.495759757531701"/>
    <n v="395.81338423999978"/>
    <m/>
    <n v="2722.3270701332999"/>
    <n v="676.14005961896714"/>
    <n v="0"/>
    <n v="3019.0329085796061"/>
    <n v="0"/>
    <m/>
    <m/>
    <n v="-452.05055542857832"/>
    <n v="701.78560320848783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9.75"/>
    <n v="524.75"/>
    <n v="0.22441308721174491"/>
    <n v="3.366176207781896"/>
    <n v="2.9352106952919298E-2"/>
    <m/>
  </r>
  <r>
    <s v="3 Occupant_USA_IL_Chicago._HPWH_50-gallon"/>
    <x v="34"/>
    <x v="0"/>
    <n v="15058.03982251758"/>
    <n v="97.746025220762093"/>
    <m/>
    <n v="8912.2846909225027"/>
    <n v="6258.0580899932793"/>
    <m/>
    <n v="3236.437898306775"/>
    <n v="9915.7618142450974"/>
    <n v="2572.6409615032212"/>
    <n v="88.643929916267595"/>
    <n v="360.33530026702772"/>
    <m/>
    <n v="1976.5350786958779"/>
    <n v="677.69152223334652"/>
    <n v="0"/>
    <n v="3206.9309877282149"/>
    <n v="0"/>
    <m/>
    <m/>
    <n v="-453.84468861397869"/>
    <n v="749.0067859172190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7.5"/>
    <n v="97"/>
    <n v="0.29653890250158599"/>
    <n v="5.375002017645679"/>
    <n v="2.9384733914543E-2"/>
    <m/>
  </r>
  <r>
    <s v="3 Occupant_USA_IN_Evansvil_HPWH_50-gallon"/>
    <x v="35"/>
    <x v="0"/>
    <n v="12211.55808133627"/>
    <n v="97.746025220762093"/>
    <m/>
    <n v="6122.46086048288"/>
    <n v="2760.7979099409458"/>
    <m/>
    <n v="1725.241762331088"/>
    <n v="5556.4138256548404"/>
    <n v="608.05284047101952"/>
    <n v="57.94069044582114"/>
    <n v="369.56261669300568"/>
    <m/>
    <n v="2724.0325172656721"/>
    <n v="637.63043327626212"/>
    <n v="0"/>
    <n v="2956.0747990360751"/>
    <n v="0"/>
    <m/>
    <m/>
    <n v="-452.74201502768608"/>
    <n v="692.34887517553227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1"/>
    <n v="501"/>
    <n v="0.21495051810012719"/>
    <n v="3.2796521342608371"/>
    <n v="2.7105822434766901E-2"/>
    <m/>
  </r>
  <r>
    <s v="3 Occupant_USA_IN_Indianap_HPWH_50-gallon"/>
    <x v="36"/>
    <x v="0"/>
    <n v="14007.121343888701"/>
    <n v="97.746025220762093"/>
    <m/>
    <n v="7884.5210227252664"/>
    <n v="4838.2469885225473"/>
    <m/>
    <n v="2577.512055412506"/>
    <n v="8116.9521235065886"/>
    <n v="1817.0272963617331"/>
    <n v="84.43759829282304"/>
    <n v="359.27003845546523"/>
    <m/>
    <n v="2342.334051538774"/>
    <n v="703.93998266394522"/>
    <n v="0"/>
    <n v="3107.38725917582"/>
    <n v="0"/>
    <m/>
    <m/>
    <n v="-453.38954311525993"/>
    <n v="725.8519754854809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9"/>
    <n v="394.5"/>
    <n v="0.2778430840011154"/>
    <n v="5.0475203676381968"/>
    <n v="3.0891007171929399E-2"/>
    <m/>
  </r>
  <r>
    <s v="3 Occupant_USA_KS_Hays.Rgn_HPWH_50-gallon"/>
    <x v="37"/>
    <x v="0"/>
    <n v="14259.721847312891"/>
    <n v="97.746025220762093"/>
    <m/>
    <n v="8128.1779816482558"/>
    <n v="4655.4518551577748"/>
    <m/>
    <n v="2709.60596472526"/>
    <n v="8453.7177818515192"/>
    <n v="1470.69232887059"/>
    <n v="80.068854196979601"/>
    <n v="395.08470736494479"/>
    <m/>
    <n v="2723.5266314766091"/>
    <n v="749.19949501387214"/>
    <n v="0"/>
    <n v="3081.328684568462"/>
    <n v="0"/>
    <m/>
    <m/>
    <n v="-453.65491218238401"/>
    <n v="734.79551998660656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6.75"/>
    <n v="433.5"/>
    <n v="0.36349945550487323"/>
    <n v="6.1550212034802101"/>
    <n v="3.4899437769213899E-2"/>
    <m/>
  </r>
  <r>
    <s v="3 Occupant_USA_KS_Wichita._HPWH_50-gallon"/>
    <x v="38"/>
    <x v="0"/>
    <n v="12779.51289371563"/>
    <n v="97.746025220762093"/>
    <m/>
    <n v="6686.1954427923883"/>
    <n v="2782.381944038425"/>
    <m/>
    <n v="1975.251699760257"/>
    <n v="6217.2829326513775"/>
    <n v="305.48973213405321"/>
    <n v="81.115055820499862"/>
    <n v="420.52545632361779"/>
    <m/>
    <n v="3234.2419025083582"/>
    <n v="669.57159624560472"/>
    <n v="0"/>
    <n v="2939.600495451084"/>
    <n v="0"/>
    <m/>
    <m/>
    <n v="-454.7096489241473"/>
    <n v="696.5691052452469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.5"/>
    <n v="242.25"/>
    <n v="0.34886384223293881"/>
    <n v="5.9556032898862039"/>
    <n v="3.1895664856460101E-2"/>
    <m/>
  </r>
  <r>
    <s v="3 Occupant_USA_KY_Louisvil_HPWH_50-gallon"/>
    <x v="39"/>
    <x v="0"/>
    <n v="12130.398240334989"/>
    <n v="97.746025220762093"/>
    <m/>
    <n v="6041.9011905271091"/>
    <n v="2633.118411057972"/>
    <m/>
    <n v="1686.931149134175"/>
    <n v="5474.1419426281818"/>
    <n v="494.81125028971758"/>
    <n v="56.160171378864248"/>
    <n v="395.21584025520173"/>
    <m/>
    <n v="2769.33226799455"/>
    <n v="639.45051147458662"/>
    <n v="0"/>
    <n v="2943.978618446547"/>
    <n v="0"/>
    <m/>
    <m/>
    <n v="-452.72486827997727"/>
    <n v="691.7487041297417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8.5"/>
    <n v="450.5"/>
    <n v="0.18695827057955011"/>
    <n v="2.7548802291907148"/>
    <n v="2.6914720447055899E-2"/>
    <m/>
  </r>
  <r>
    <s v="3 Occupant_USA_LA_New.Orle_HPWH_50-gallon"/>
    <x v="40"/>
    <x v="0"/>
    <n v="11944.26480399401"/>
    <n v="97.746025220762093"/>
    <m/>
    <n v="5965.751372560062"/>
    <n v="385.81372363239399"/>
    <m/>
    <n v="242.727639392855"/>
    <n v="832.63256533513527"/>
    <n v="5.5986725630641088"/>
    <n v="8.8600163184532104"/>
    <n v="128.62739535802231"/>
    <m/>
    <n v="4906.29168645137"/>
    <n v="673.64596247629868"/>
    <n v="0"/>
    <n v="2440.9177104508981"/>
    <n v="0"/>
    <m/>
    <m/>
    <n v="-445.42009756789372"/>
    <n v="581.76508575578646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0.75"/>
    <n v="1307.75"/>
    <n v="0.1968624780208694"/>
    <n v="3.93741271695382"/>
    <n v="3.0919135673946101E-2"/>
    <m/>
  </r>
  <r>
    <s v="3 Occupant_USA_LA_Shrevepo_HPWH_50-gallon"/>
    <x v="41"/>
    <x v="0"/>
    <n v="11762.226701096561"/>
    <n v="97.746025220762093"/>
    <m/>
    <n v="5747.0904306757238"/>
    <n v="915.02304832661548"/>
    <m/>
    <n v="556.29055358160088"/>
    <n v="1792.673399439303"/>
    <n v="98.861269105849473"/>
    <n v="24.778056913867442"/>
    <n v="235.09316872529601"/>
    <m/>
    <n v="4206.2726837980344"/>
    <n v="625.794698551073"/>
    <n v="0"/>
    <n v="2615.2415343481371"/>
    <n v="0"/>
    <m/>
    <m/>
    <n v="-447.41510703107531"/>
    <n v="618.38792474272714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.5"/>
    <n v="895.25"/>
    <n v="0.1840929821315174"/>
    <n v="3.1175157933936992"/>
    <n v="2.77579804648866E-2"/>
    <m/>
  </r>
  <r>
    <s v="3 Occupant_USA_MA_Boston-L_HPWH_50-gallon"/>
    <x v="42"/>
    <x v="0"/>
    <n v="13241.48520787405"/>
    <n v="97.746025220762093"/>
    <m/>
    <n v="7104.0926848153631"/>
    <n v="4822.9995280603634"/>
    <m/>
    <n v="2664.5236179150802"/>
    <n v="8822.7298340426005"/>
    <n v="1713.5395208405589"/>
    <n v="80.090775124456911"/>
    <n v="364.84561418028011"/>
    <m/>
    <n v="1648.2012257271399"/>
    <n v="632.8919310278593"/>
    <n v="0"/>
    <n v="3178.272267406358"/>
    <n v="0"/>
    <m/>
    <m/>
    <n v="-456.09022417869488"/>
    <n v="740.64417738075224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41.5"/>
    <n v="325.25"/>
    <n v="0.3132814634878735"/>
    <n v="6.2359526624806572"/>
    <n v="2.6812490730869502E-2"/>
    <m/>
  </r>
  <r>
    <s v="3 Occupant_USA_MD_Baltimor_HPWH_50-gallon"/>
    <x v="43"/>
    <x v="0"/>
    <n v="12012.71035612995"/>
    <n v="97.746025220762093"/>
    <m/>
    <n v="5913.4902758517883"/>
    <n v="2814.4925174784789"/>
    <m/>
    <n v="1729.838660468107"/>
    <n v="5594.8358276255794"/>
    <n v="630.26739715038502"/>
    <n v="47.784442556174852"/>
    <n v="406.60201730380032"/>
    <m/>
    <n v="2484.4684982066979"/>
    <n v="614.52926016661115"/>
    <n v="0"/>
    <n v="2995.8895109449591"/>
    <n v="0"/>
    <m/>
    <m/>
    <n v="-452.60373831216691"/>
    <n v="702.4717346001024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2.5"/>
    <n v="533.75"/>
    <n v="0.20859830727122319"/>
    <n v="3.482445237406159"/>
    <n v="2.5555168503742998E-2"/>
    <m/>
  </r>
  <r>
    <s v="3 Occupant_USA_ME_Portland_HPWH_50-gallon"/>
    <x v="44"/>
    <x v="0"/>
    <n v="15117.603100631741"/>
    <n v="97.746025220762093"/>
    <m/>
    <n v="8945.6687323330843"/>
    <n v="7039.186535344501"/>
    <m/>
    <n v="3170.52738552034"/>
    <n v="10114.58074720982"/>
    <n v="3386.2905762483201"/>
    <n v="83.904706047336504"/>
    <n v="398.46386752850151"/>
    <m/>
    <n v="1246.1592421154639"/>
    <n v="660.32295487311876"/>
    <n v="0"/>
    <n v="3374.6059696164029"/>
    <n v="0"/>
    <m/>
    <m/>
    <n v="-453.69705829923038"/>
    <n v="775.18602262059187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25.75"/>
    <n v="206.5"/>
    <n v="0.27275492676309798"/>
    <n v="3.8507111134811578"/>
    <n v="2.6572472975700999E-2"/>
    <m/>
  </r>
  <r>
    <s v="3 Occupant_USA_ME_Presque._HPWH_50-gallon"/>
    <x v="45"/>
    <x v="0"/>
    <n v="22607.91758111697"/>
    <n v="97.746025220762093"/>
    <m/>
    <n v="16380.935553012656"/>
    <n v="14836.648888353089"/>
    <m/>
    <n v="3616.53742854948"/>
    <n v="11161.17089897496"/>
    <n v="10815.51281686007"/>
    <n v="98.654348562729894"/>
    <n v="305.94429438085132"/>
    <m/>
    <n v="845.66599826486527"/>
    <n v="698.62066639470208"/>
    <n v="0"/>
    <n v="3626.1005300964621"/>
    <n v="0"/>
    <m/>
    <m/>
    <n v="-450.80666549339509"/>
    <n v="830.23368242611377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65"/>
    <n v="275.75"/>
    <n v="0.29886829509951679"/>
    <n v="3.642849073499673"/>
    <n v="2.6901380614473301E-2"/>
    <m/>
  </r>
  <r>
    <s v="3 Occupant_USA_MI_Detroit-_HPWH_50-gallon"/>
    <x v="46"/>
    <x v="0"/>
    <n v="14182.98942963379"/>
    <n v="97.746025220762093"/>
    <m/>
    <n v="8034.5404060792362"/>
    <n v="5587.1819459371764"/>
    <m/>
    <n v="3022.4353025031492"/>
    <n v="9536.2172219100521"/>
    <n v="2096.4276497295618"/>
    <n v="92.351031192659249"/>
    <n v="375.96796251183213"/>
    <m/>
    <n v="1749.7609551575449"/>
    <n v="697.5975049845149"/>
    <n v="0"/>
    <n v="3227.7906276728941"/>
    <n v="0"/>
    <m/>
    <m/>
    <n v="-453.41207949908647"/>
    <n v="751.7006778764919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52"/>
    <n v="140.25"/>
    <n v="0.2622876308183677"/>
    <n v="4.2807139438163464"/>
    <n v="2.9663914917621201E-2"/>
    <m/>
  </r>
  <r>
    <s v="3 Occupant_USA_MI_Houghton_HPWH_50-gallon"/>
    <x v="47"/>
    <x v="0"/>
    <n v="17166.279736341941"/>
    <n v="97.746025220762093"/>
    <m/>
    <n v="10976.508017920467"/>
    <n v="8936.0021596860115"/>
    <m/>
    <n v="3753.6393024121048"/>
    <n v="11552.554963308919"/>
    <n v="4652.9744343488001"/>
    <n v="148.52806026146609"/>
    <n v="380.86036266364607"/>
    <m/>
    <n v="1289.56792662724"/>
    <n v="750.93793160721486"/>
    <n v="0"/>
    <n v="3442.6004383863578"/>
    <n v="0"/>
    <m/>
    <m/>
    <n v="-452.11515535836179"/>
    <n v="793.02337274336685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16.25"/>
    <n v="122.5"/>
    <n v="0.28443869168596658"/>
    <n v="4.2454572508640629"/>
    <n v="3.1471962547855101E-2"/>
    <m/>
  </r>
  <r>
    <s v="3 Occupant_USA_MI_Traverse_HPWH_50-gallon"/>
    <x v="48"/>
    <x v="0"/>
    <n v="16349.43769753541"/>
    <n v="97.746025220762093"/>
    <m/>
    <n v="10173.209639130218"/>
    <n v="8045.0274027964397"/>
    <m/>
    <n v="3406.2495360733692"/>
    <n v="10760.49721749215"/>
    <n v="4147.4346046014352"/>
    <n v="120.13089246000369"/>
    <n v="371.21236966165111"/>
    <m/>
    <n v="1411.962255713122"/>
    <n v="716.21998062065722"/>
    <n v="0"/>
    <n v="3378.3708170201098"/>
    <n v="0"/>
    <m/>
    <m/>
    <n v="-452.95973009070963"/>
    <n v="779.4797127272967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89.75"/>
    <n v="278.5"/>
    <n v="0.25795480766633261"/>
    <n v="3.308291278539877"/>
    <n v="2.9060333845052699E-2"/>
    <m/>
  </r>
  <r>
    <s v="3 Occupant_USA_MN_Duluth.I_HPWH_50-gallon"/>
    <x v="49"/>
    <x v="0"/>
    <n v="20984.817439266131"/>
    <n v="97.746025220762093"/>
    <m/>
    <n v="14758.619411492185"/>
    <n v="12944.404034800271"/>
    <m/>
    <n v="4563.5320425575592"/>
    <n v="13607.829042888459"/>
    <n v="7844.5450484384128"/>
    <n v="143.51058006201151"/>
    <n v="392.81636374230078"/>
    <m/>
    <n v="1006.041261934701"/>
    <n v="808.17411475721326"/>
    <n v="0"/>
    <n v="3605.8823026788909"/>
    <n v="0"/>
    <m/>
    <m/>
    <n v="-451.71624387625212"/>
    <n v="829.44968209608487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41"/>
    <n v="72"/>
    <n v="0.33406713964529999"/>
    <n v="5.5447525411245646"/>
    <n v="3.4618173696013201E-2"/>
    <m/>
  </r>
  <r>
    <s v="3 Occupant_USA_MN_Minneapo_HPWH_50-gallon"/>
    <x v="50"/>
    <x v="0"/>
    <n v="18613.61145958526"/>
    <n v="97.746025220762093"/>
    <m/>
    <n v="12434.571699436847"/>
    <n v="9783.119631637026"/>
    <m/>
    <n v="3889.5377442162298"/>
    <n v="11489.85119621655"/>
    <n v="5450.866748024936"/>
    <n v="99.889029635622919"/>
    <n v="342.82610976023221"/>
    <m/>
    <n v="1831.222080263949"/>
    <n v="820.2299875358716"/>
    <n v="0"/>
    <n v="3361.4702385856922"/>
    <n v="0"/>
    <m/>
    <m/>
    <n v="-451.07299652048431"/>
    <n v="782.29141447064023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20.25"/>
    <n v="149.75"/>
    <n v="0.3067802553903225"/>
    <n v="4.9734929006093278"/>
    <n v="3.6482136601369598E-2"/>
    <m/>
  </r>
  <r>
    <s v="3 Occupant_USA_MO_Kansas.C_HPWH_50-gallon"/>
    <x v="51"/>
    <x v="0"/>
    <n v="12898.26069851323"/>
    <n v="97.746025220762093"/>
    <m/>
    <n v="6800.773080486334"/>
    <n v="3314.3786671178141"/>
    <m/>
    <n v="1976.02465042834"/>
    <n v="6223.7169495591443"/>
    <n v="924.24912274880865"/>
    <n v="53.071811305378098"/>
    <n v="361.03308263529482"/>
    <m/>
    <n v="2813.171476038679"/>
    <n v="673.22293732984076"/>
    <n v="0"/>
    <n v="2963.119742981959"/>
    <n v="0"/>
    <m/>
    <m/>
    <n v="-453.85196316093169"/>
    <n v="700.73927234879454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4.5"/>
    <n v="401.5"/>
    <n v="0.2462444954919851"/>
    <n v="3.9876048222134881"/>
    <n v="2.9567224126594301E-2"/>
    <m/>
  </r>
  <r>
    <s v="3 Occupant_USA_MO_St.Josep_HPWH_50-gallon"/>
    <x v="52"/>
    <x v="0"/>
    <n v="14730.22919795963"/>
    <n v="97.746025220762093"/>
    <m/>
    <n v="8606.4884336124051"/>
    <n v="5476.1147239252659"/>
    <m/>
    <n v="2707.5682590963611"/>
    <n v="8338.7517602728221"/>
    <n v="2333.1144636921858"/>
    <n v="85.436609686633759"/>
    <n v="349.99539145007759"/>
    <m/>
    <n v="2418.391340528683"/>
    <n v="711.98236915845655"/>
    <n v="0"/>
    <n v="3104.7719423445742"/>
    <n v="0"/>
    <m/>
    <m/>
    <n v="-453.17342136630771"/>
    <n v="726.9924186691592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5"/>
    <n v="311.75"/>
    <n v="0.28412162029037191"/>
    <n v="4.3098683427643696"/>
    <n v="3.14460952641498E-2"/>
    <m/>
  </r>
  <r>
    <s v="3 Occupant_USA_MS_Gulfport_HPWH_50-gallon"/>
    <x v="53"/>
    <x v="0"/>
    <n v="11501.99566188985"/>
    <n v="97.746025220762093"/>
    <m/>
    <n v="5510.2080958410734"/>
    <n v="464.88020616678739"/>
    <m/>
    <n v="258.50452663128539"/>
    <n v="878.91991618409986"/>
    <n v="18.247510126615019"/>
    <n v="9.8748579216643453"/>
    <n v="178.25331148722299"/>
    <m/>
    <n v="4428.9919874368798"/>
    <n v="616.33590223740589"/>
    <n v="0"/>
    <n v="2515.1527730339399"/>
    <n v="0"/>
    <m/>
    <m/>
    <n v="-446.28853835421552"/>
    <n v="595.03922037070106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.5"/>
    <n v="1128"/>
    <n v="0.17634870592754401"/>
    <n v="3.3148385329158199"/>
    <n v="2.7136686120234298E-2"/>
    <m/>
  </r>
  <r>
    <s v="3 Occupant_USA_MS_Jackson-_HPWH_50-gallon"/>
    <x v="54"/>
    <x v="0"/>
    <n v="11401.53652979147"/>
    <n v="97.746025220762093"/>
    <m/>
    <n v="5382.4048724538197"/>
    <n v="833.04002685683054"/>
    <m/>
    <n v="502.66731042969462"/>
    <n v="1678.7951749620399"/>
    <n v="41.243052624518747"/>
    <n v="23.716503158465219"/>
    <n v="265.41316064414872"/>
    <m/>
    <n v="3935.5203217327212"/>
    <n v="613.8445238642679"/>
    <n v="0"/>
    <n v="2644.4303567402731"/>
    <n v="0"/>
    <m/>
    <m/>
    <n v="-448.86426937646121"/>
    <n v="622.38331165951047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5"/>
    <n v="832"/>
    <n v="0.16998980421380619"/>
    <n v="2.7561818930048179"/>
    <n v="2.6889415023757701E-2"/>
    <m/>
  </r>
  <r>
    <s v="3 Occupant_USA_MT_Billings_HPWH_50-gallon"/>
    <x v="55"/>
    <x v="0"/>
    <n v="15310.896128300359"/>
    <n v="97.746025220762093"/>
    <m/>
    <n v="9113.6725286454148"/>
    <n v="6859.6232598550423"/>
    <m/>
    <n v="3626.5373821299299"/>
    <n v="11211.29465113516"/>
    <n v="2657.3407211072772"/>
    <n v="95.13657634111533"/>
    <n v="480.60858027672452"/>
    <m/>
    <n v="1503.4967586384039"/>
    <n v="750.55251015196961"/>
    <n v="0"/>
    <n v="3343.6715382006928"/>
    <n v="0"/>
    <m/>
    <m/>
    <n v="-455.52335172131421"/>
    <n v="800.47525397684456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7.75"/>
    <n v="64.25"/>
    <n v="0.33057020920560792"/>
    <n v="5.8745500472212564"/>
    <n v="3.26655297475918E-2"/>
    <m/>
  </r>
  <r>
    <s v="3 Occupant_USA_NC_Charlott_HPWH_50-gallon"/>
    <x v="56"/>
    <x v="0"/>
    <n v="11036.627304031101"/>
    <n v="97.746025220762093"/>
    <m/>
    <n v="4977.3320038067768"/>
    <n v="1293.6154096137479"/>
    <m/>
    <n v="798.51743151573078"/>
    <n v="2622.517503522708"/>
    <n v="132.59937648361429"/>
    <n v="29.727436429103939"/>
    <n v="332.77116518529681"/>
    <m/>
    <n v="3106.8125024307919"/>
    <n v="576.90409176223716"/>
    <n v="0"/>
    <n v="2812.0984047293"/>
    <n v="0"/>
    <m/>
    <m/>
    <n v="-449.68543270325432"/>
    <n v="662.5469545462880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1.25"/>
    <n v="554.5"/>
    <n v="0.1929045708202059"/>
    <n v="2.9367480849090422"/>
    <n v="2.4293128344567701E-2"/>
    <m/>
  </r>
  <r>
    <s v="3 Occupant_USA_NC_Raleigh-_HPWH_50-gallon"/>
    <x v="57"/>
    <x v="0"/>
    <n v="11146.43004269405"/>
    <n v="97.746025220762093"/>
    <m/>
    <n v="5095.6966078230525"/>
    <n v="1169.2572983659179"/>
    <m/>
    <n v="716.1935625790635"/>
    <n v="2360.7031777751959"/>
    <n v="83.06701981258287"/>
    <n v="27.56391373423984"/>
    <n v="342.43280224003041"/>
    <m/>
    <n v="3339.2546471522678"/>
    <n v="587.18466230486695"/>
    <n v="0"/>
    <n v="2778.8663145761552"/>
    <n v="0"/>
    <m/>
    <m/>
    <n v="-448.52357098462272"/>
    <n v="653.98508919289293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6.75"/>
    <n v="833.5"/>
    <n v="0.18655394285627599"/>
    <n v="2.937790805814005"/>
    <n v="2.4855566794530499E-2"/>
    <m/>
  </r>
  <r>
    <s v="3 Occupant_USA_ND_Bismarck_HPWH_50-gallon"/>
    <x v="58"/>
    <x v="0"/>
    <n v="20631.853338657951"/>
    <n v="97.746025220762093"/>
    <m/>
    <n v="14418.756970790166"/>
    <n v="12101.510179713119"/>
    <m/>
    <n v="4384.7072339720035"/>
    <n v="13062.631987972891"/>
    <n v="7230.805573287993"/>
    <n v="143.71299193897499"/>
    <n v="342.28438051413468"/>
    <m/>
    <n v="1466.1655224983019"/>
    <n v="851.08126857874367"/>
    <n v="0"/>
    <n v="3522.031496663828"/>
    <n v="0"/>
    <m/>
    <m/>
    <n v="-450.31836840073419"/>
    <n v="816.3480221900642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64.25"/>
    <n v="206.25"/>
    <n v="0.32969780081510669"/>
    <n v="4.9239320717647166"/>
    <n v="3.6915050170378397E-2"/>
    <m/>
  </r>
  <r>
    <s v="3 Occupant_USA_ND_Fargo-He_HPWH_50-gallon"/>
    <x v="59"/>
    <x v="0"/>
    <n v="24931.65435037186"/>
    <n v="97.746025220762093"/>
    <m/>
    <n v="18718.471641315478"/>
    <n v="16375.00150027669"/>
    <m/>
    <n v="4472.6574001392519"/>
    <n v="12941.681561920661"/>
    <n v="11502.02253691481"/>
    <n v="108.32330505343511"/>
    <n v="291.99825816916058"/>
    <m/>
    <n v="1480.3031389876719"/>
    <n v="863.16700205111522"/>
    <n v="0"/>
    <n v="3532.2287735523519"/>
    <n v="0"/>
    <m/>
    <m/>
    <n v="-449.64498822073159"/>
    <n v="816.43436337885817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91"/>
    <n v="204.75"/>
    <n v="0.38865200755367219"/>
    <n v="5.7113202108383794"/>
    <n v="3.8779805383684099E-2"/>
    <m/>
  </r>
  <r>
    <s v="3 Occupant_USA_NE_Omaha-Mi_HPWH_50-gallon"/>
    <x v="60"/>
    <x v="0"/>
    <n v="15128.662403577069"/>
    <n v="97.746025220762093"/>
    <m/>
    <n v="8987.1962904909815"/>
    <n v="5895.2430608947034"/>
    <m/>
    <n v="2871.291690316506"/>
    <n v="8760.7082648795385"/>
    <n v="2543.9798900922801"/>
    <n v="94.40473744805405"/>
    <n v="385.56674303785798"/>
    <m/>
    <n v="2346.1159870568149"/>
    <n v="745.83724253946332"/>
    <n v="0"/>
    <n v="3178.5576213492832"/>
    <n v="0"/>
    <m/>
    <m/>
    <n v="-451.70402573526212"/>
    <n v="744.71776740799487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9.75"/>
    <n v="377.5"/>
    <n v="0.24469517598894319"/>
    <n v="3.1542002406736311"/>
    <n v="3.2242013983328398E-2"/>
    <m/>
  </r>
  <r>
    <s v="3 Occupant_USA_NH_Concord._HPWH_50-gallon"/>
    <x v="61"/>
    <x v="0"/>
    <n v="15110.836927313299"/>
    <n v="97.746025220762093"/>
    <m/>
    <n v="8939.8692129159663"/>
    <n v="6763.7727716355566"/>
    <m/>
    <n v="3093.099531814094"/>
    <n v="9701.1477286612007"/>
    <n v="3159.876014566255"/>
    <n v="98.672093192013762"/>
    <n v="412.12513206317902"/>
    <m/>
    <n v="1491.0220793858171"/>
    <n v="685.07436189459247"/>
    <n v="0"/>
    <n v="3354.2208620045399"/>
    <n v="0"/>
    <m/>
    <m/>
    <n v="-453.10827727062969"/>
    <n v="774.21936871945854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18"/>
    <n v="302.5"/>
    <n v="0.235971874527348"/>
    <n v="2.7601285607066242"/>
    <n v="2.7213736512960201E-2"/>
    <m/>
  </r>
  <r>
    <s v="3 Occupant_USA_NH_Manchest_HPWH_50-gallon"/>
    <x v="62"/>
    <x v="0"/>
    <n v="13612.55482467185"/>
    <n v="97.746025220762093"/>
    <m/>
    <n v="7461.9138783519375"/>
    <n v="5190.0450318999374"/>
    <m/>
    <n v="2744.579104162035"/>
    <n v="8707.0687865849814"/>
    <n v="1945.7984850902619"/>
    <n v="76.797900921616645"/>
    <n v="422.86954172601543"/>
    <m/>
    <n v="1621.487946978169"/>
    <n v="650.38089947383128"/>
    <n v="0"/>
    <n v="3242.3596439340622"/>
    <n v="0"/>
    <m/>
    <m/>
    <n v="-454.07015880747622"/>
    <n v="753.89260064196174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90.25"/>
    <n v="207.25"/>
    <n v="0.23597843318142489"/>
    <n v="2.9919799158740452"/>
    <n v="2.6251202854377299E-2"/>
    <m/>
  </r>
  <r>
    <s v="3 Occupant_USA_NJ_Newark.L_HPWH_50-gallon"/>
    <x v="63"/>
    <x v="0"/>
    <n v="12560.520833341039"/>
    <n v="97.746025220762093"/>
    <m/>
    <n v="6447.6950796797992"/>
    <n v="3478.0232414950869"/>
    <m/>
    <n v="2138.0810449681021"/>
    <n v="6963.1736237358846"/>
    <n v="927.4706695829334"/>
    <n v="36.445098417627612"/>
    <n v="376.02642852641719"/>
    <m/>
    <n v="2328.3880398840179"/>
    <n v="641.28379830069377"/>
    <n v="0"/>
    <n v="3030.9479135608308"/>
    <n v="0"/>
    <m/>
    <m/>
    <n v="-454.25372394906123"/>
    <n v="716.0774079831614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1.5"/>
    <n v="442"/>
    <n v="0.27623117829999327"/>
    <n v="5.104330011179206"/>
    <n v="2.7683751775918999E-2"/>
    <m/>
  </r>
  <r>
    <s v="3 Occupant_USA_NJ_Trenton-_HPWH_50-gallon"/>
    <x v="64"/>
    <x v="0"/>
    <n v="12118.579610534531"/>
    <n v="97.746025220762093"/>
    <m/>
    <n v="6008.2732999659484"/>
    <n v="3277.2500221759692"/>
    <m/>
    <n v="1905.1373485934589"/>
    <n v="6287.394924085198"/>
    <n v="916.51088865632346"/>
    <n v="43.939662261043871"/>
    <n v="411.66212266516033"/>
    <m/>
    <n v="2132.9508689730169"/>
    <n v="598.07240881696168"/>
    <n v="0"/>
    <n v="3054.1153284694419"/>
    <n v="0"/>
    <m/>
    <m/>
    <n v="-453.14824803397289"/>
    <n v="713.55796489041484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57.75"/>
    <n v="580.5"/>
    <n v="0.22069728278338929"/>
    <n v="3.3452774969140671"/>
    <n v="2.4044855526366E-2"/>
    <m/>
  </r>
  <r>
    <s v="3 Occupant_USA_NM_Albuquer_HPWH_50-gallon"/>
    <x v="65"/>
    <x v="0"/>
    <n v="11351.04684181509"/>
    <n v="97.746025220762093"/>
    <m/>
    <n v="5222.3134158705698"/>
    <n v="1711.764433001829"/>
    <m/>
    <n v="1104.2760836125201"/>
    <n v="3385.669201829754"/>
    <n v="91.312455109137233"/>
    <n v="24.200976874355781"/>
    <n v="491.97491740581842"/>
    <m/>
    <n v="2891.282496703524"/>
    <n v="619.26648616521618"/>
    <n v="0"/>
    <n v="2931.5020053540288"/>
    <n v="0"/>
    <m/>
    <m/>
    <n v="-449.10616273066847"/>
    <n v="731.9850802664324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.5"/>
    <n v="30"/>
    <n v="0.25051605302329738"/>
    <n v="4.2351581638634039"/>
    <n v="2.6833663998423799E-2"/>
    <m/>
  </r>
  <r>
    <s v="3 Occupant_USA_NM_Las.Cruc_HPWH_50-gallon"/>
    <x v="66"/>
    <x v="0"/>
    <n v="11202.962819134211"/>
    <n v="97.746025220762093"/>
    <m/>
    <n v="5116.2977956501991"/>
    <n v="934.50881886492004"/>
    <m/>
    <n v="517.99378461193749"/>
    <n v="1650.788226845116"/>
    <n v="11.6816217764369"/>
    <n v="11.340974519834029"/>
    <n v="393.4924379567093"/>
    <m/>
    <n v="3575.4151405382581"/>
    <n v="606.3738362470209"/>
    <n v="0"/>
    <n v="2732.178131531879"/>
    <n v="0"/>
    <m/>
    <m/>
    <n v="-450.16656199488369"/>
    <n v="689.91667780598857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.25"/>
    <n v="103.75"/>
    <n v="0.21234713736410499"/>
    <n v="4.2633584555935444"/>
    <n v="2.6389233712932399E-2"/>
    <m/>
  </r>
  <r>
    <s v="3 Occupant_USA_NM_Santa.Fe_HPWH_50-gallon"/>
    <x v="67"/>
    <x v="0"/>
    <n v="11842.284981188601"/>
    <n v="97.746025220762093"/>
    <m/>
    <n v="5664.8785688818862"/>
    <n v="3011.0826588375162"/>
    <m/>
    <n v="1997.6590016894929"/>
    <n v="6094.5806615931397"/>
    <n v="397.76078089475487"/>
    <n v="61.7006131859224"/>
    <n v="553.96226306734104"/>
    <m/>
    <n v="2017.1167852772851"/>
    <n v="636.67912476708455"/>
    <n v="0"/>
    <n v="3149.500863123119"/>
    <n v="0"/>
    <m/>
    <m/>
    <n v="-449.42187443325213"/>
    <n v="780.65806662866157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.75"/>
    <n v="8.75"/>
    <n v="0.27727179801365132"/>
    <n v="4.385248393136485"/>
    <n v="2.6655408618954601E-2"/>
    <m/>
  </r>
  <r>
    <s v="3 Occupant_USA_NV_Las.Vega_HPWH_50-gallon"/>
    <x v="68"/>
    <x v="0"/>
    <n v="13212.20088338081"/>
    <n v="97.746025220762093"/>
    <m/>
    <n v="7191.4433841760883"/>
    <n v="506.87450357099829"/>
    <m/>
    <n v="243.44469697365719"/>
    <n v="818.62080703294293"/>
    <n v="0.9307160891971008"/>
    <n v="2.635012111808126"/>
    <n v="259.86407839633421"/>
    <m/>
    <n v="5932.2537367434306"/>
    <n v="752.31514386165986"/>
    <n v="0"/>
    <n v="2409.8701670922751"/>
    <n v="0"/>
    <m/>
    <m/>
    <n v="-453.75666687311121"/>
    <n v="624.00915352659194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.75"/>
    <n v="620.75"/>
    <n v="0.23574981282375559"/>
    <n v="4.0061439290041356"/>
    <n v="3.7145899695142898E-2"/>
    <m/>
  </r>
  <r>
    <s v="3 Occupant_USA_NV_Reno-Tah_HPWH_50-gallon"/>
    <x v="69"/>
    <x v="0"/>
    <n v="11185.41189424575"/>
    <n v="97.746025220762093"/>
    <m/>
    <n v="5037.3960223950726"/>
    <n v="2176.3335446229848"/>
    <m/>
    <n v="1420.131002448333"/>
    <n v="4435.7381337525521"/>
    <n v="93.31446328688962"/>
    <n v="50.532089707063243"/>
    <n v="612.35598918069945"/>
    <m/>
    <n v="2278.0250017045209"/>
    <n v="583.03747606756679"/>
    <n v="0"/>
    <n v="3076.7317371367631"/>
    <n v="0"/>
    <m/>
    <m/>
    <n v="-451.79430116379001"/>
    <n v="751.26752617250236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7.5"/>
    <n v="42"/>
    <n v="0.2331903832773648"/>
    <n v="3.3273077875963719"/>
    <n v="2.41193573765476E-2"/>
    <m/>
  </r>
  <r>
    <s v="3 Occupant_USA_NY_Buffalo._HPWH_50-gallon"/>
    <x v="70"/>
    <x v="0"/>
    <n v="14527.72299320915"/>
    <n v="97.746025220762093"/>
    <m/>
    <n v="8367.2877501787425"/>
    <n v="6087.3690494518132"/>
    <m/>
    <n v="3818.4738073151721"/>
    <n v="12011.056655449431"/>
    <n v="1745.4876687601311"/>
    <n v="129.05417015896421"/>
    <n v="394.35340321752591"/>
    <m/>
    <n v="1598.8392407038709"/>
    <n v="681.07946002305903"/>
    <n v="0"/>
    <n v="3296.7678201301751"/>
    <n v="0"/>
    <m/>
    <m/>
    <n v="-455.48583845856012"/>
    <n v="763.6868973525591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55.25"/>
    <n v="36.5"/>
    <n v="0.30318785844607898"/>
    <n v="5.4751802807800871"/>
    <n v="2.9079883164307999E-2"/>
    <m/>
  </r>
  <r>
    <s v="3 Occupant_USA_NY_New.York_HPWH_50-gallon"/>
    <x v="71"/>
    <x v="0"/>
    <n v="12864.746013412239"/>
    <n v="97.746025220762093"/>
    <m/>
    <n v="6747.2562135842309"/>
    <n v="3981.7181559596452"/>
    <m/>
    <n v="2315.8063106518098"/>
    <n v="7622.7333818182933"/>
    <n v="1256.803061211913"/>
    <n v="34.082099758587773"/>
    <n v="375.0266843373247"/>
    <m/>
    <n v="2152.3928816757461"/>
    <n v="613.14517594883898"/>
    <n v="0"/>
    <n v="3062.5797930390381"/>
    <n v="0"/>
    <m/>
    <m/>
    <n v="-454.92910254880888"/>
    <n v="720.74145415002533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54.75"/>
    <n v="414.5"/>
    <n v="0.32778288667564531"/>
    <n v="6.3421547925251973"/>
    <n v="2.6655273044690699E-2"/>
    <m/>
  </r>
  <r>
    <s v="3 Occupant_USA_NY_Syracuse_HPWH_50-gallon"/>
    <x v="72"/>
    <x v="0"/>
    <n v="14822.91767029822"/>
    <n v="97.746025220762093"/>
    <m/>
    <n v="8664.103787453314"/>
    <n v="6256.2360671512724"/>
    <m/>
    <n v="3509.8587141721951"/>
    <n v="10998.135786785189"/>
    <n v="2246.5038664168092"/>
    <n v="111.0631676153192"/>
    <n v="388.81031894695809"/>
    <m/>
    <n v="1693.2930061570009"/>
    <n v="714.57471414504164"/>
    <n v="0"/>
    <n v="3291.085176188215"/>
    <n v="0"/>
    <m/>
    <m/>
    <n v="-453.60016749504422"/>
    <n v="762.0655371670034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4.25"/>
    <n v="156"/>
    <n v="0.27171541780615299"/>
    <n v="4.5595227423535922"/>
    <n v="3.04861857324388E-2"/>
    <m/>
  </r>
  <r>
    <s v="3 Occupant_USA_OH_Cincinna_HPWH_50-gallon"/>
    <x v="73"/>
    <x v="0"/>
    <n v="12789.285003734811"/>
    <n v="97.746025220762093"/>
    <m/>
    <n v="6679.421468452806"/>
    <n v="3695.6537840723081"/>
    <m/>
    <n v="2105.2122561072679"/>
    <n v="6706.9879010985496"/>
    <n v="1135.790069090669"/>
    <n v="72.728020521549752"/>
    <n v="381.92343835283992"/>
    <m/>
    <n v="2337.900591570437"/>
    <n v="645.86709281006085"/>
    <n v="0"/>
    <n v="3072.2036912388121"/>
    <n v="0"/>
    <m/>
    <m/>
    <n v="-452.90566886511851"/>
    <n v="713.11518960392266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7"/>
    <n v="446.25"/>
    <n v="0.21650212455787729"/>
    <n v="3.1192571342662561"/>
    <n v="2.6942763164506601E-2"/>
    <m/>
  </r>
  <r>
    <s v="3 Occupant_USA_OH_Columbus_HPWH_50-gallon"/>
    <x v="74"/>
    <x v="0"/>
    <n v="13704.44680336366"/>
    <n v="97.746025220762093"/>
    <m/>
    <n v="7581.2678339020767"/>
    <n v="4616.0878388703504"/>
    <m/>
    <n v="2438.282353517081"/>
    <n v="7765.4686211585094"/>
    <n v="1757.395940610483"/>
    <n v="79.933813892212385"/>
    <n v="340.47573085056382"/>
    <m/>
    <n v="2282.271920075993"/>
    <n v="682.9080749557329"/>
    <n v="0"/>
    <n v="3105.4486149214772"/>
    <n v="0"/>
    <m/>
    <m/>
    <n v="-452.50771296310228"/>
    <n v="726.43062378351237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66.25"/>
    <n v="579.75"/>
    <n v="0.252110165321484"/>
    <n v="4.2376433232586663"/>
    <n v="2.8838246105855E-2"/>
    <m/>
  </r>
  <r>
    <s v="3 Occupant_USA_OK_Oklahoma_HPWH_50-gallon"/>
    <x v="75"/>
    <x v="0"/>
    <n v="12982.43732574398"/>
    <n v="97.746025220762093"/>
    <m/>
    <n v="6913.3301855484469"/>
    <n v="2692.5456384682711"/>
    <m/>
    <n v="1521.1047161749791"/>
    <n v="4819.3382781083828"/>
    <n v="805.36143138550608"/>
    <n v="50.966837479860523"/>
    <n v="315.11265342793052"/>
    <m/>
    <n v="3533.245338188307"/>
    <n v="687.53920889186907"/>
    <n v="0"/>
    <n v="2814.1908539817859"/>
    <n v="0"/>
    <m/>
    <m/>
    <n v="-453.0720165267752"/>
    <n v="672.35879451741414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4.25"/>
    <n v="657.75"/>
    <n v="0.34799124148344529"/>
    <n v="5.9203322331913872"/>
    <n v="3.2602269197947301E-2"/>
    <m/>
  </r>
  <r>
    <s v="3 Occupant_USA_OR_Portland_HPWH_50-gallon"/>
    <x v="76"/>
    <x v="0"/>
    <n v="10160.27251551285"/>
    <n v="97.746025220762093"/>
    <m/>
    <n v="4058.5569413139951"/>
    <n v="2001.2251975001491"/>
    <m/>
    <n v="1412.39877433121"/>
    <n v="4964.5452976024681"/>
    <n v="27.320468707192461"/>
    <n v="56.272470040441583"/>
    <n v="505.23348442130441"/>
    <m/>
    <n v="1587.608279185022"/>
    <n v="469.72346462882382"/>
    <n v="0"/>
    <n v="3076.936988313279"/>
    <n v="0"/>
    <m/>
    <m/>
    <n v="-458.14674563401292"/>
    <n v="704.9672285207495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6.5"/>
    <n v="101"/>
    <n v="0.2303979920091625"/>
    <n v="3.8695844766990399"/>
    <n v="1.8630648551319101E-2"/>
    <m/>
  </r>
  <r>
    <s v="3 Occupant_USA_OR_Redmond._HPWH_50-gallon"/>
    <x v="77"/>
    <x v="0"/>
    <n v="12236.082796329491"/>
    <n v="97.746025220762093"/>
    <m/>
    <n v="6059.8911537990161"/>
    <n v="3998.4883835891569"/>
    <m/>
    <n v="2617.05068180235"/>
    <n v="8286.7418128558511"/>
    <n v="607.32744281179009"/>
    <n v="117.0154197971854"/>
    <n v="657.09483917785053"/>
    <m/>
    <n v="1435.2536901099149"/>
    <n v="626.14908009994474"/>
    <n v="0"/>
    <n v="3303.6522947144208"/>
    <n v="0"/>
    <m/>
    <m/>
    <n v="-455.82541806682741"/>
    <n v="779.44329685240416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3"/>
    <n v="42.25"/>
    <n v="0.25459142839634558"/>
    <n v="3.068753387450093"/>
    <n v="2.54946018052013E-2"/>
    <m/>
  </r>
  <r>
    <s v="3 Occupant_USA_PA_Bradford_HPWH_50-gallon"/>
    <x v="78"/>
    <x v="0"/>
    <n v="16467.944304425731"/>
    <n v="97.746025220762093"/>
    <m/>
    <n v="10277.136830094048"/>
    <n v="8408.1710019397415"/>
    <m/>
    <n v="3432.5104294583448"/>
    <n v="10643.2198324371"/>
    <n v="4477.7659779585574"/>
    <n v="133.95163524940449"/>
    <n v="363.94295927344052"/>
    <m/>
    <n v="1167.0218790047229"/>
    <n v="701.94394914958298"/>
    <n v="0"/>
    <n v="3438.029682171466"/>
    <n v="0"/>
    <m/>
    <m/>
    <n v="-451.80288693582651"/>
    <n v="794.0591286536976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40.25"/>
    <n v="166.75"/>
    <n v="0.26355212172886849"/>
    <n v="3.6609302117857339"/>
    <n v="2.8171985314479401E-2"/>
    <m/>
  </r>
  <r>
    <s v="3 Occupant_USA_PA_Philadel_HPWH_50-gallon"/>
    <x v="79"/>
    <x v="0"/>
    <n v="12178.68604279451"/>
    <n v="97.746025220762093"/>
    <m/>
    <n v="6081.0120014203576"/>
    <n v="2963.7633973462762"/>
    <m/>
    <n v="1812.427999374094"/>
    <n v="5955.8204318988383"/>
    <n v="738.7631436819587"/>
    <n v="33.627329007628248"/>
    <n v="378.94492528259519"/>
    <m/>
    <n v="2496.9478544686872"/>
    <n v="620.30074960539412"/>
    <n v="0"/>
    <n v="2971.9298923888359"/>
    <n v="0"/>
    <m/>
    <m/>
    <n v="-453.62187547946769"/>
    <n v="700.92569569607645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6"/>
    <n v="582.5"/>
    <n v="0.25658792022704852"/>
    <n v="4.7563040241268988"/>
    <n v="2.6416162856219099E-2"/>
    <m/>
  </r>
  <r>
    <s v="3 Occupant_USA_PA_Pittsbur_HPWH_50-gallon"/>
    <x v="80"/>
    <x v="0"/>
    <n v="13229.61760688614"/>
    <n v="97.746025220762093"/>
    <m/>
    <n v="7091.247089752831"/>
    <n v="4535.0183695074466"/>
    <m/>
    <n v="2595.6068550906671"/>
    <n v="8282.6423556523259"/>
    <n v="1475.1362066342431"/>
    <n v="92.329645160472225"/>
    <n v="371.94566262206712"/>
    <m/>
    <n v="1892.6950896911101"/>
    <n v="663.53363055427394"/>
    <n v="0"/>
    <n v="3176.489091363801"/>
    <n v="0"/>
    <m/>
    <m/>
    <n v="-453.52389654219922"/>
    <n v="741.6221714551825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55.75"/>
    <n v="317.75"/>
    <n v="0.2458595314922859"/>
    <n v="3.8580860781982378"/>
    <n v="2.7467809789300801E-2"/>
    <m/>
  </r>
  <r>
    <s v="3 Occupant_USA_RI_Providen_HPWH_50-gallon"/>
    <x v="81"/>
    <x v="0"/>
    <n v="12723.296711994341"/>
    <n v="97.746025220762093"/>
    <m/>
    <n v="6592.1636169051726"/>
    <n v="4170.8533322075982"/>
    <m/>
    <n v="2442.2177287867162"/>
    <n v="7958.5935616552551"/>
    <n v="1259.7213600570831"/>
    <n v="71.497438036316666"/>
    <n v="397.41680532749859"/>
    <m/>
    <n v="1797.14340136894"/>
    <n v="624.16688332863498"/>
    <n v="0"/>
    <n v="3160.0142550395071"/>
    <n v="0"/>
    <m/>
    <m/>
    <n v="-454.57696735222692"/>
    <n v="734.38474941119387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2.75"/>
    <n v="269.25"/>
    <n v="0.26855516355169168"/>
    <n v="4.3392118847798971"/>
    <n v="2.5987405921583401E-2"/>
    <m/>
  </r>
  <r>
    <s v="3 Occupant_USA_SC_JB.Charl_HPWH_50-gallon"/>
    <x v="82"/>
    <x v="0"/>
    <n v="11346.53337019794"/>
    <n v="97.746025220762093"/>
    <m/>
    <n v="5335.0067625056354"/>
    <n v="653.71999304539429"/>
    <m/>
    <n v="387.1896910218976"/>
    <n v="1290.4625294873399"/>
    <n v="20.27343583869817"/>
    <n v="16.96918975133271"/>
    <n v="229.28767643346501"/>
    <m/>
    <n v="4116.8784809207473"/>
    <n v="564.40828853949336"/>
    <n v="0"/>
    <n v="2609.9277997765548"/>
    <n v="0"/>
    <m/>
    <m/>
    <n v="-449.4133943886859"/>
    <n v="614.77826201419236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.75"/>
    <n v="382.75"/>
    <n v="0.18795456127359161"/>
    <n v="3.534387702310632"/>
    <n v="2.4866290475005E-2"/>
    <m/>
  </r>
  <r>
    <s v="3 Occupant_USA_SC_Columbia_HPWH_50-gallon"/>
    <x v="83"/>
    <x v="0"/>
    <n v="11475.933164947941"/>
    <n v="97.746025220762093"/>
    <m/>
    <n v="5450.4737578246441"/>
    <n v="915.45940343222719"/>
    <m/>
    <n v="546.17716785435277"/>
    <n v="1813.0070901548991"/>
    <n v="54.089113219337072"/>
    <n v="24.261691937534192"/>
    <n v="290.93143042100348"/>
    <m/>
    <n v="3927.9586204162879"/>
    <n v="607.05573397612943"/>
    <n v="0"/>
    <n v="2661.0078281153428"/>
    <n v="0"/>
    <m/>
    <m/>
    <n v="-448.95975372316423"/>
    <n v="628.7110614452994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.25"/>
    <n v="891"/>
    <n v="0.15718622267008581"/>
    <n v="2.75613468089698"/>
    <n v="2.6151792883419001E-2"/>
    <m/>
  </r>
  <r>
    <s v="3 Occupant_USA_SD_Yankton-_HPWH_50-gallon"/>
    <x v="84"/>
    <x v="0"/>
    <n v="17337.579275001892"/>
    <n v="97.746025220762093"/>
    <m/>
    <n v="11165.311925404822"/>
    <n v="8567.2611489557785"/>
    <m/>
    <n v="3941.1295240716631"/>
    <n v="11676.337163950009"/>
    <n v="4107.5524426274642"/>
    <n v="135.78779424778281"/>
    <n v="382.79138800892832"/>
    <m/>
    <n v="1870.310911163547"/>
    <n v="727.73986528549494"/>
    <n v="0"/>
    <n v="3327.1840711256682"/>
    <n v="0"/>
    <m/>
    <m/>
    <n v="-452.51959207578972"/>
    <n v="775.51900391917047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90.5"/>
    <n v="77"/>
    <n v="0.33281137298696589"/>
    <n v="5.6234434655312722"/>
    <n v="3.21844313466529E-2"/>
    <m/>
  </r>
  <r>
    <s v="3 Occupant_USA_SD_Sioux.Fa_HPWH_50-gallon"/>
    <x v="85"/>
    <x v="0"/>
    <n v="17919.711487328059"/>
    <n v="97.746025220762093"/>
    <m/>
    <n v="11735.206179037355"/>
    <n v="9218.288863793794"/>
    <m/>
    <n v="4380.0121055500058"/>
    <n v="12680.25880597337"/>
    <n v="4310.7644265308954"/>
    <n v="137.48697512828889"/>
    <n v="390.02535658460039"/>
    <m/>
    <n v="1749.4628806549031"/>
    <n v="767.4544345886585"/>
    <n v="0"/>
    <n v="3391.9306939856961"/>
    <n v="0"/>
    <m/>
    <m/>
    <n v="-451.19020173492271"/>
    <n v="787.75696261283395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53.5"/>
    <n v="19"/>
    <n v="0.33733767713155599"/>
    <n v="5.0013082274520224"/>
    <n v="3.43701524376573E-2"/>
    <m/>
  </r>
  <r>
    <s v="3 Occupant_USA_TN_Memphis._HPWH_50-gallon"/>
    <x v="86"/>
    <x v="0"/>
    <n v="11903.50629259493"/>
    <n v="97.746025220762093"/>
    <m/>
    <n v="5865.7797040930564"/>
    <n v="1463.7332890978851"/>
    <m/>
    <n v="937.77345279960809"/>
    <n v="3115.1803762713948"/>
    <n v="187.59886820668331"/>
    <n v="34.174143660898899"/>
    <n v="304.18682443070202"/>
    <m/>
    <n v="3761.1387923199159"/>
    <n v="640.90762267525497"/>
    <n v="0"/>
    <n v="2705.6573219421998"/>
    <n v="0"/>
    <m/>
    <m/>
    <n v="-450.28151397956651"/>
    <n v="640.9782428238307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4.25"/>
    <n v="1040.5"/>
    <n v="0.22618519698390471"/>
    <n v="3.9004641842870371"/>
    <n v="2.8368403103158201E-2"/>
    <m/>
  </r>
  <r>
    <s v="3 Occupant_USA_TN_Nashvill_HPWH_50-gallon"/>
    <x v="87"/>
    <x v="0"/>
    <n v="11430.301451538509"/>
    <n v="97.746025220762093"/>
    <m/>
    <n v="5370.9714232735914"/>
    <n v="1562.100319453757"/>
    <m/>
    <n v="988.54424077698377"/>
    <n v="3242.1973556577291"/>
    <n v="200.1067700740513"/>
    <n v="33.812066498942308"/>
    <n v="339.63724210377751"/>
    <m/>
    <n v="3207.7066755553828"/>
    <n v="601.164428264452"/>
    <n v="0"/>
    <n v="2808.2279384004792"/>
    <n v="0"/>
    <m/>
    <m/>
    <n v="-450.68155184307619"/>
    <n v="662.58168258670867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2.5"/>
    <n v="791"/>
    <n v="0.1987896449997581"/>
    <n v="2.9983015211744362"/>
    <n v="2.5372739356406E-2"/>
    <m/>
  </r>
  <r>
    <s v="3 Occupant_USA_TX_Austin-C_HPWH_50-gallon"/>
    <x v="88"/>
    <x v="0"/>
    <n v="12281.663134732769"/>
    <n v="97.746025220762093"/>
    <m/>
    <n v="6289.7396555044998"/>
    <n v="581.61845010390311"/>
    <m/>
    <n v="332.40652721694619"/>
    <n v="1071.68530608322"/>
    <n v="56.983531631997202"/>
    <n v="9.8300644976879337"/>
    <n v="182.3983267572728"/>
    <m/>
    <n v="5015.0178572683772"/>
    <n v="693.10334813221937"/>
    <n v="0"/>
    <n v="2467.9172091301039"/>
    <n v="0"/>
    <m/>
    <m/>
    <n v="-445.85818935460162"/>
    <n v="595.1751335501824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.75"/>
    <n v="1221.25"/>
    <n v="0.14391247243991451"/>
    <n v="2.1951454469319289"/>
    <n v="3.1457360944081199E-2"/>
    <m/>
  </r>
  <r>
    <s v="3 Occupant_USA_TX_Dallas-F_HPWH_50-gallon"/>
    <x v="89"/>
    <x v="0"/>
    <n v="12173.732048127629"/>
    <n v="97.746025220762093"/>
    <m/>
    <n v="6159.9228472699333"/>
    <n v="830.83535837579927"/>
    <m/>
    <n v="536.50726968216907"/>
    <n v="1796.6720864643919"/>
    <n v="6.6463280276230527"/>
    <n v="16.216864105725769"/>
    <n v="271.46489656028132"/>
    <m/>
    <n v="4676.2701491792277"/>
    <n v="652.81733971490644"/>
    <n v="0"/>
    <n v="2567.36709703934"/>
    <n v="0"/>
    <m/>
    <m/>
    <n v="-452.39145776137502"/>
    <n v="617.06085517970473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.75"/>
    <n v="487.75"/>
    <n v="0.2936264191301598"/>
    <n v="5.2597701297384933"/>
    <n v="3.2039442618642902E-2"/>
    <m/>
  </r>
  <r>
    <s v="3 Occupant_USA_TX_Houston-_HPWH_50-gallon"/>
    <x v="90"/>
    <x v="0"/>
    <n v="12148.70212981198"/>
    <n v="97.746025220762093"/>
    <m/>
    <n v="6177.4736815357601"/>
    <n v="278.02547543274432"/>
    <m/>
    <n v="150.84094198744759"/>
    <n v="529.05249960707704"/>
    <n v="0.36908999495211381"/>
    <n v="4.5723649538179236"/>
    <n v="122.24307849652681"/>
    <m/>
    <n v="5223.3311378310464"/>
    <n v="676.11706827196917"/>
    <n v="0"/>
    <n v="2408.5970691914622"/>
    <n v="0"/>
    <m/>
    <m/>
    <n v="-446.63889095596522"/>
    <n v="574.4801025981807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.25"/>
    <n v="1027"/>
    <n v="0.17686020899800139"/>
    <n v="3.5660349641349631"/>
    <n v="3.1940754286233303E-2"/>
    <m/>
  </r>
  <r>
    <s v="3 Occupant_USA_TX_Lubbock._HPWH_50-gallon"/>
    <x v="91"/>
    <x v="0"/>
    <n v="12169.085811903729"/>
    <n v="97.746025220762093"/>
    <m/>
    <n v="6083.914713213986"/>
    <n v="1755.6437181683"/>
    <m/>
    <n v="1247.175080674903"/>
    <n v="3907.6432060608331"/>
    <n v="76.497200440565194"/>
    <n v="57.619315425176978"/>
    <n v="374.35212162765328"/>
    <m/>
    <n v="3647.3679187791922"/>
    <n v="680.90307626649337"/>
    <n v="0"/>
    <n v="2810.4549660070811"/>
    <n v="0"/>
    <m/>
    <m/>
    <n v="-452.86677966241052"/>
    <n v="688.42275301170696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"/>
    <n v="125.25"/>
    <n v="0.33056792050801043"/>
    <n v="6.4418382785111739"/>
    <n v="3.3037441591647697E-2"/>
    <m/>
  </r>
  <r>
    <s v="3 Occupant_USA_TX_San.Anto_HPWH_50-gallon"/>
    <x v="92"/>
    <x v="0"/>
    <n v="12679.163764460071"/>
    <n v="97.746025220762093"/>
    <m/>
    <n v="6692.3581585959128"/>
    <n v="558.73483573352121"/>
    <m/>
    <n v="336.16081272721772"/>
    <n v="1082.6575541398879"/>
    <n v="51.832967119862992"/>
    <n v="8.3335841738888679"/>
    <n v="162.4074717125514"/>
    <m/>
    <n v="5398.8042226960852"/>
    <n v="734.81910016630638"/>
    <n v="0"/>
    <n v="2447.2416065295251"/>
    <n v="0"/>
    <m/>
    <m/>
    <n v="-447.61478162866962"/>
    <n v="590.0572601861787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.5"/>
    <n v="915.75"/>
    <n v="0.22837477164445291"/>
    <n v="4.2642084621427676"/>
    <n v="3.58198068236837E-2"/>
    <m/>
  </r>
  <r>
    <s v="3 Occupant_USA_UT_Salt.Lak_HPWH_50-gallon"/>
    <x v="93"/>
    <x v="0"/>
    <n v="12836.709234827231"/>
    <n v="97.746025220762093"/>
    <m/>
    <n v="6685.9191900084197"/>
    <n v="3430.279707522056"/>
    <m/>
    <n v="2404.272629524241"/>
    <n v="7377.54612264159"/>
    <n v="399.16424949913488"/>
    <n v="102.3377863112816"/>
    <n v="524.50504218739911"/>
    <m/>
    <n v="2538.5000185035351"/>
    <n v="717.13946398282872"/>
    <n v="0"/>
    <n v="3114.0860925142342"/>
    <n v="0"/>
    <m/>
    <m/>
    <n v="-453.07618876576038"/>
    <n v="754.04169914073475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9.75"/>
    <n v="75.25"/>
    <n v="0.26145615537915817"/>
    <n v="3.5097768311389559"/>
    <n v="3.1692825058221102E-2"/>
    <m/>
  </r>
  <r>
    <s v="3 Occupant_USA_UT_St.Georg_HPWH_50-gallon"/>
    <x v="94"/>
    <x v="0"/>
    <n v="12257.852988597841"/>
    <n v="97.746025220762093"/>
    <m/>
    <n v="6192.6756922314635"/>
    <n v="1150.620705046261"/>
    <m/>
    <n v="713.51373409371058"/>
    <n v="2281.3039901289922"/>
    <n v="17.35684810809202"/>
    <n v="18.079621986695638"/>
    <n v="401.67050085776481"/>
    <m/>
    <n v="4370.2528105411002"/>
    <n v="671.80217664410202"/>
    <n v="0"/>
    <n v="2672.1055238142098"/>
    <n v="0"/>
    <m/>
    <m/>
    <n v="-453.31482175103002"/>
    <n v="668.4289506884322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.75"/>
    <n v="340"/>
    <n v="0.19426900181625459"/>
    <n v="3.2836611302091812"/>
    <n v="3.07072132563334E-2"/>
    <m/>
  </r>
  <r>
    <s v="3 Occupant_USA_UT_Vernal.R_HPWH_50-gallon"/>
    <x v="95"/>
    <x v="0"/>
    <n v="14821.55780093915"/>
    <n v="97.746025220762093"/>
    <m/>
    <n v="8614.9508019756886"/>
    <n v="5890.1730147920098"/>
    <m/>
    <n v="3249.755350516918"/>
    <n v="9396.0847900042045"/>
    <n v="2012.966916953842"/>
    <n v="104.9847770550538"/>
    <n v="522.46597026620145"/>
    <m/>
    <n v="1945.4615911476169"/>
    <n v="779.31619603606168"/>
    <n v="0"/>
    <n v="3348.5365923788831"/>
    <n v="0"/>
    <m/>
    <m/>
    <n v="-448.31402882707209"/>
    <n v="809.85865328547675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1"/>
    <n v="40"/>
    <n v="0.23890876378129369"/>
    <n v="2.4262682127883548"/>
    <n v="3.2795911843622801E-2"/>
    <m/>
  </r>
  <r>
    <s v="3 Occupant_USA_VA_Norfolk._HPWH_50-gallon"/>
    <x v="96"/>
    <x v="0"/>
    <n v="11175.747254876291"/>
    <n v="97.746025220762093"/>
    <m/>
    <n v="5124.9689630620505"/>
    <n v="1404.184505563197"/>
    <m/>
    <n v="928.9691303960476"/>
    <n v="3162.4812965626611"/>
    <n v="96.16617395162632"/>
    <n v="27.103893971614379"/>
    <n v="351.94530724390557"/>
    <m/>
    <n v="3141.3398259494152"/>
    <n v="579.44463154943924"/>
    <n v="0"/>
    <n v="2796.3778102657188"/>
    <n v="0"/>
    <m/>
    <m/>
    <n v="-451.03984848125418"/>
    <n v="654.02994613618523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2.75"/>
    <n v="779.25"/>
    <n v="0.25178335038532668"/>
    <n v="4.462752958835833"/>
    <n v="2.51594514117125E-2"/>
    <m/>
  </r>
  <r>
    <s v="3 Occupant_USA_VT_Burlingt_HPWH_50-gallon"/>
    <x v="97"/>
    <x v="0"/>
    <n v="16363.043777622321"/>
    <n v="97.746025220762093"/>
    <m/>
    <n v="10188.550695225424"/>
    <n v="7971.2629512132289"/>
    <m/>
    <n v="3506.5531561231642"/>
    <n v="10939.085822446759"/>
    <n v="4015.1886970777969"/>
    <n v="97.663352567417448"/>
    <n v="351.8577454448635"/>
    <m/>
    <n v="1487.1334685606589"/>
    <n v="730.15427545153523"/>
    <n v="0"/>
    <n v="3363.5823557907029"/>
    <n v="0"/>
    <m/>
    <m/>
    <n v="-453.96258204893758"/>
    <n v="777.74473671909777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53.25"/>
    <n v="238.25"/>
    <n v="0.28787431405141439"/>
    <n v="3.5750712087476639"/>
    <n v="3.0601770172195199E-2"/>
    <m/>
  </r>
  <r>
    <s v="3 Occupant_USA_WA_Seattle-_HPWH_50-gallon"/>
    <x v="98"/>
    <x v="0"/>
    <n v="10065.06265928253"/>
    <n v="97.746025220762093"/>
    <m/>
    <n v="3945.9951813813004"/>
    <n v="2330.1455838177521"/>
    <m/>
    <n v="1699.90977852382"/>
    <n v="6182.5361692094548"/>
    <n v="81.624408756023655"/>
    <n v="59.205383550221512"/>
    <n v="489.40601298768092"/>
    <m/>
    <n v="1148.555561699854"/>
    <n v="467.29403586369438"/>
    <n v="0"/>
    <n v="3157.1392864260829"/>
    <n v="0"/>
    <m/>
    <m/>
    <n v="-459.3395338961256"/>
    <n v="722.3191322230663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85"/>
    <n v="230.75"/>
    <n v="0.25368151531527661"/>
    <n v="3.626699783778057"/>
    <n v="1.7284461986119201E-2"/>
    <m/>
  </r>
  <r>
    <s v="3 Occupant_USA_WA_Spokane._HPWH_50-gallon"/>
    <x v="99"/>
    <x v="0"/>
    <n v="13806.52822272812"/>
    <n v="97.746025220762093"/>
    <m/>
    <n v="7631.6663904965135"/>
    <n v="5384.4523513794602"/>
    <m/>
    <n v="3378.2035920231419"/>
    <n v="10768.56528439495"/>
    <n v="1323.2766438100359"/>
    <n v="188.32783229033751"/>
    <n v="494.64428325594588"/>
    <m/>
    <n v="1520.7670203972391"/>
    <n v="726.44701871981397"/>
    <n v="0"/>
    <n v="3320.9997572921061"/>
    <n v="0"/>
    <m/>
    <m/>
    <n v="-455.23946354644272"/>
    <n v="778.1134865534883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59.75"/>
    <n v="127.5"/>
    <n v="0.29176495404664538"/>
    <n v="3.9927462107312031"/>
    <n v="3.1013813386749502E-2"/>
    <m/>
  </r>
  <r>
    <s v="3 Occupant_USA_WI_Milwauke_HPWH_50-gallon"/>
    <x v="100"/>
    <x v="0"/>
    <n v="14996.17877355772"/>
    <n v="97.746025220762093"/>
    <m/>
    <n v="8834.8539692058348"/>
    <n v="6520.8404642369906"/>
    <m/>
    <n v="3472.7277948349438"/>
    <n v="10871.958161838769"/>
    <n v="2546.6798636999588"/>
    <n v="105.1229681614321"/>
    <n v="396.30983754061191"/>
    <m/>
    <n v="1604.098711951124"/>
    <n v="709.91479301772029"/>
    <n v="0"/>
    <n v="3293.9741056874491"/>
    <n v="0"/>
    <m/>
    <m/>
    <n v="-453.99402335952749"/>
    <n v="764.5764586740078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65"/>
    <n v="88.5"/>
    <n v="0.30341927489650999"/>
    <n v="5.0617985849283116"/>
    <n v="3.07523857330512E-2"/>
    <m/>
  </r>
  <r>
    <s v="3 Occupant_USA_WI_Rhinelan_HPWH_50-gallon"/>
    <x v="101"/>
    <x v="0"/>
    <n v="19711.821355071141"/>
    <n v="97.746025220762093"/>
    <m/>
    <n v="13496.798969054082"/>
    <n v="11522.16526789433"/>
    <m/>
    <n v="4031.668307357199"/>
    <n v="12029.910768163571"/>
    <n v="6985.4041555511867"/>
    <n v="146.15327654033379"/>
    <n v="358.93952844558191"/>
    <m/>
    <n v="1187.5927577273451"/>
    <n v="787.04094343240592"/>
    <n v="0"/>
    <n v="3560.5802866616282"/>
    <n v="0"/>
    <m/>
    <m/>
    <n v="-449.46955609740729"/>
    <n v="818.27404033936944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40.5"/>
    <n v="145"/>
    <n v="0.27969643283031231"/>
    <n v="3.571974849368083"/>
    <n v="3.2475562086648202E-2"/>
    <m/>
  </r>
  <r>
    <s v="3 Occupant_USA_WV_Charlest_HPWH_50-gallon"/>
    <x v="102"/>
    <x v="0"/>
    <n v="12022.48968073532"/>
    <n v="97.746025220762093"/>
    <m/>
    <n v="5919.4892341388149"/>
    <n v="2898.5203429676449"/>
    <m/>
    <n v="1734.8519575180489"/>
    <n v="5488.533550967396"/>
    <n v="698.62418142076831"/>
    <n v="69.465315388148355"/>
    <n v="395.57888864068519"/>
    <m/>
    <n v="2404.649013305298"/>
    <n v="616.31987786587183"/>
    <n v="0"/>
    <n v="3030.861581826995"/>
    <n v="0"/>
    <m/>
    <m/>
    <n v="-451.37466074689559"/>
    <n v="706.25210091847885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3.75"/>
    <n v="334.25"/>
    <n v="0.18413404673031741"/>
    <n v="2.2958333932895951"/>
    <n v="2.53258192945045E-2"/>
    <m/>
  </r>
  <r>
    <s v="3 Occupant_USA_WV_Morganto_HPWH_50-gallon"/>
    <x v="103"/>
    <x v="0"/>
    <n v="12601.15837221471"/>
    <n v="97.746025220762093"/>
    <m/>
    <n v="6475.4599810035661"/>
    <n v="3761.2820359614111"/>
    <m/>
    <n v="2173.79989211769"/>
    <n v="6814.4033383389997"/>
    <n v="1131.4963036558411"/>
    <n v="66.866143694562481"/>
    <n v="389.11969649332099"/>
    <m/>
    <n v="2077.607090903809"/>
    <n v="636.57085413834568"/>
    <n v="0"/>
    <n v="3120.9344535227378"/>
    <n v="0"/>
    <m/>
    <m/>
    <n v="-451.81827999014718"/>
    <n v="728.9500455330667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6.25"/>
    <n v="272.5"/>
    <n v="0.19195232192588851"/>
    <n v="2.1076493093269582"/>
    <n v="2.5748816909739399E-2"/>
    <m/>
  </r>
  <r>
    <s v="3 Occupant_USA_WY_Cheyenne_HPWH_50-gallon"/>
    <x v="104"/>
    <x v="0"/>
    <n v="13925.896890432119"/>
    <n v="97.746025220762093"/>
    <m/>
    <n v="7703.0679110731144"/>
    <n v="5780.7250086268923"/>
    <m/>
    <n v="3522.6748402936869"/>
    <n v="10851.14798032326"/>
    <n v="1616.3555524817721"/>
    <n v="85.124754576817594"/>
    <n v="556.56986127461425"/>
    <m/>
    <n v="1203.5773301417869"/>
    <n v="718.76557230443586"/>
    <n v="0"/>
    <n v="3382.915662997922"/>
    <n v="0"/>
    <m/>
    <m/>
    <n v="-453.8962098786954"/>
    <n v="826.0806336809686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8.5"/>
    <n v="3"/>
    <n v="0.35772052025720907"/>
    <n v="6.8771019235520434"/>
    <n v="3.0922062683269601E-2"/>
    <m/>
  </r>
  <r>
    <s v="3 Occupant_USA_WY_Jackson._HPWH_50-gallon"/>
    <x v="105"/>
    <x v="0"/>
    <n v="18208.982442832741"/>
    <n v="97.746025220762093"/>
    <m/>
    <n v="11930.834053647368"/>
    <n v="10247.30981282163"/>
    <m/>
    <n v="4914.0736590919487"/>
    <n v="14400.971636634429"/>
    <n v="4561.1574515319362"/>
    <n v="199.58759869187489"/>
    <n v="572.49110350583283"/>
    <m/>
    <n v="811.51617951979597"/>
    <n v="872.00806130594128"/>
    <n v="0"/>
    <n v="3692.746815098445"/>
    <n v="0"/>
    <m/>
    <m/>
    <n v="-448.44680861170059"/>
    <n v="881.40004350742595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86"/>
    <n v="0.75"/>
    <n v="0.32329478650355697"/>
    <n v="3.3977671827256239"/>
    <n v="3.6746107723313999E-2"/>
    <m/>
  </r>
  <r>
    <s v="3 Occupant_USA_AL_Birmingh_Electric Storage_50-gallon"/>
    <x v="0"/>
    <x v="1"/>
    <n v="13139.58661781499"/>
    <n v="97.746025220762093"/>
    <m/>
    <n v="5142.7644671407616"/>
    <n v="885.73681996362302"/>
    <m/>
    <n v="481.22394241444761"/>
    <n v="1559.059615296761"/>
    <n v="75.192180029417884"/>
    <n v="19.174543064167789"/>
    <n v="310.14615445559008"/>
    <m/>
    <n v="3779.478449389193"/>
    <n v="477.54919778794601"/>
    <n v="0"/>
    <m/>
    <m/>
    <n v="2600.0738049961128"/>
    <n v="-329.20065947878533"/>
    <m/>
    <n v="2600.073804996110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.75"/>
    <n v="989.5"/>
    <n v="0.1700144894621739"/>
    <n v="2.787817294994273"/>
    <n v="2.5831799431856001E-2"/>
    <m/>
  </r>
  <r>
    <s v="3 Occupant_USA_AL_Mobile.R_Electric Storage_50-gallon"/>
    <x v="1"/>
    <x v="1"/>
    <n v="13251.555043306091"/>
    <n v="97.746025220762093"/>
    <m/>
    <n v="5414.6114609737897"/>
    <n v="374.03406079263561"/>
    <m/>
    <n v="179.12246805703549"/>
    <n v="576.72013134231111"/>
    <n v="10.25923126633406"/>
    <n v="5.8964450851986472"/>
    <n v="178.7559163840676"/>
    <m/>
    <n v="4514.0697929530361"/>
    <n v="526.50760722811833"/>
    <n v="0"/>
    <m/>
    <m/>
    <n v="2440.1952366540022"/>
    <n v="-324.55187889673851"/>
    <m/>
    <n v="2440.195236654004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"/>
    <n v="1060.75"/>
    <n v="0.17849799871444169"/>
    <n v="3.2588988437673079"/>
    <n v="2.8997952483448001E-2"/>
    <m/>
  </r>
  <r>
    <s v="3 Occupant_USA_AR_Fayettev_Electric Storage_50-gallon"/>
    <x v="2"/>
    <x v="1"/>
    <n v="13782.269811716809"/>
    <n v="97.746025220762093"/>
    <m/>
    <n v="5560.6012589247766"/>
    <n v="1988.250004974238"/>
    <m/>
    <n v="1251.570299809279"/>
    <n v="3893.9701209944501"/>
    <n v="270.38218827081812"/>
    <n v="62.833797873321387"/>
    <n v="403.46371902082308"/>
    <m/>
    <n v="3100.711325167958"/>
    <n v="471.63992878258023"/>
    <n v="0"/>
    <m/>
    <m/>
    <n v="2824.9202071138898"/>
    <n v="-335.44583402933608"/>
    <m/>
    <n v="2824.920207113893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"/>
    <n v="392.5"/>
    <n v="0.21491249483650421"/>
    <n v="2.9763739721026319"/>
    <n v="2.6525928493385802E-2"/>
    <m/>
  </r>
  <r>
    <s v="3 Occupant_USA_AR_Little.R_Electric Storage_50-gallon"/>
    <x v="3"/>
    <x v="1"/>
    <n v="13625.88117048455"/>
    <n v="97.746025220762093"/>
    <m/>
    <n v="5564.9009599251012"/>
    <n v="1242.944613802571"/>
    <m/>
    <n v="742.26244138340212"/>
    <n v="2367.1195913514148"/>
    <n v="102.4405116844527"/>
    <n v="29.907433143111781"/>
    <n v="368.33422759160192"/>
    <m/>
    <n v="3827.480114039623"/>
    <n v="494.4762320829081"/>
    <n v="0"/>
    <m/>
    <m/>
    <n v="2664.2318648814098"/>
    <n v="-331.11669580819972"/>
    <m/>
    <n v="2664.23186488140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5"/>
    <n v="899"/>
    <n v="0.1678239584007219"/>
    <n v="2.6642200107264409"/>
    <n v="2.7171192275035599E-2"/>
    <m/>
  </r>
  <r>
    <s v="3 Occupant_USA_AZ_Flagstaf_Electric Storage_50-gallon"/>
    <x v="4"/>
    <x v="1"/>
    <n v="14317.805908811069"/>
    <n v="97.746025220762093"/>
    <m/>
    <n v="5654.0208712094018"/>
    <n v="3779.4864404421091"/>
    <m/>
    <n v="2138.1693406199461"/>
    <n v="6456.5836992557133"/>
    <n v="893.32437759916479"/>
    <n v="103.68471162158571"/>
    <n v="644.3080106014279"/>
    <m/>
    <n v="1446.3674286765499"/>
    <n v="428.1670020907431"/>
    <n v="0"/>
    <m/>
    <m/>
    <n v="3267.0366919234921"/>
    <n v="-342.75886521894699"/>
    <m/>
    <n v="3267.036691923488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8.5"/>
    <n v="27"/>
    <n v="0.27536812180633918"/>
    <n v="3.7961477834340038"/>
    <n v="2.38485185126617E-2"/>
    <m/>
  </r>
  <r>
    <s v="3 Occupant_USA_AZ_Kingman._Electric Storage_50-gallon"/>
    <x v="5"/>
    <x v="1"/>
    <n v="13529.12160835167"/>
    <n v="97.746025220762093"/>
    <m/>
    <n v="5531.5878079200065"/>
    <n v="973.10158379109816"/>
    <m/>
    <n v="525.66872602867522"/>
    <n v="1684.417246743122"/>
    <n v="7.790039503285894"/>
    <n v="12.60931057232308"/>
    <n v="427.03350768681531"/>
    <m/>
    <n v="4064.4663016095342"/>
    <n v="494.01992251937412"/>
    <n v="0"/>
    <m/>
    <m/>
    <n v="2600.785454753463"/>
    <n v="-332.09103349766832"/>
    <m/>
    <n v="2600.785454753459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245.5"/>
    <n v="0.2759795430273177"/>
    <n v="4.9717147285372114"/>
    <n v="2.9631879759084399E-2"/>
    <m/>
  </r>
  <r>
    <s v="3 Occupant_USA_AZ_Phoenix-_Electric Storage_50-gallon"/>
    <x v="6"/>
    <x v="1"/>
    <n v="16008.462572500301"/>
    <n v="97.746025220762093"/>
    <m/>
    <n v="8533.8249978341209"/>
    <n v="90.803533801247227"/>
    <m/>
    <n v="6.2391567400921879"/>
    <n v="21.67503196537735"/>
    <n v="0"/>
    <n v="0.1169048322673705"/>
    <n v="84.447472228887733"/>
    <m/>
    <n v="7687.2781479081268"/>
    <n v="755.74331612474714"/>
    <n v="0"/>
    <m/>
    <m/>
    <n v="2077.8892289880851"/>
    <n v="-319.9738814858805"/>
    <m/>
    <n v="2077.889228988081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1082.25"/>
    <n v="0.15343971220948829"/>
    <n v="3.5199602594879629"/>
    <n v="4.4038871887759998E-2"/>
    <m/>
  </r>
  <r>
    <s v="3 Occupant_USA_AZ_Prescott_Electric Storage_50-gallon"/>
    <x v="7"/>
    <x v="1"/>
    <n v="13000.866772699581"/>
    <n v="97.746025220762093"/>
    <m/>
    <n v="4753.9659759206497"/>
    <n v="1465.630874011548"/>
    <m/>
    <n v="869.42079288828199"/>
    <n v="2677.104190138833"/>
    <n v="36.732148818832357"/>
    <n v="36.413419447078489"/>
    <n v="523.06451285736398"/>
    <m/>
    <n v="2853.1089962734468"/>
    <n v="435.22610563565422"/>
    <n v="0"/>
    <m/>
    <m/>
    <n v="2850.1524511006019"/>
    <n v="-334.51113561856641"/>
    <m/>
    <n v="2850.152451100606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5"/>
    <n v="65"/>
    <n v="0.2253730529227978"/>
    <n v="3.1788208733273868"/>
    <n v="2.4727945121930401E-2"/>
    <m/>
  </r>
  <r>
    <s v="3 Occupant_USA_CA_Bakersfi_Electric Storage_50-gallon"/>
    <x v="8"/>
    <x v="1"/>
    <n v="13373.283098942189"/>
    <n v="97.746025220762093"/>
    <m/>
    <n v="5511.8170084486728"/>
    <n v="369.69166267620528"/>
    <m/>
    <n v="117.19715553216081"/>
    <n v="397.74935037793807"/>
    <n v="1.149171653411952"/>
    <n v="5.0594902478184114"/>
    <n v="246.28584524281419"/>
    <m/>
    <n v="4627.461260723765"/>
    <n v="514.66408504870265"/>
    <n v="0"/>
    <m/>
    <m/>
    <n v="2464.7177448153129"/>
    <n v="-326.45484033262579"/>
    <m/>
    <n v="2464.717744815308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708.75"/>
    <n v="0.16417058308640239"/>
    <n v="2.6248131490155302"/>
    <n v="2.8914678502906799E-2"/>
    <m/>
  </r>
  <r>
    <s v="3 Occupant_USA_CA_Bishop-E_Electric Storage_50-gallon"/>
    <x v="9"/>
    <x v="1"/>
    <n v="13670.76687195291"/>
    <n v="97.746025220762093"/>
    <m/>
    <n v="5457.6750688736856"/>
    <n v="1709.2363570320119"/>
    <m/>
    <n v="1082.1868491192649"/>
    <n v="3309.0358385839891"/>
    <n v="95.836099454983341"/>
    <n v="19.909460157980089"/>
    <n v="511.30394829978798"/>
    <m/>
    <n v="3271.3594263591422"/>
    <n v="477.07928548253108"/>
    <n v="0"/>
    <m/>
    <m/>
    <n v="2816.343457400953"/>
    <n v="-335.46750769765839"/>
    <m/>
    <n v="2816.343457400957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5"/>
    <n v="289"/>
    <n v="0.25377313710296551"/>
    <n v="3.6553685248051799"/>
    <n v="2.73292267152229E-2"/>
    <m/>
  </r>
  <r>
    <s v="3 Occupant_USA_CA_Crescent_Electric Storage_50-gallon"/>
    <x v="10"/>
    <x v="1"/>
    <n v="10388.422836786651"/>
    <n v="97.746025220762093"/>
    <m/>
    <n v="1908.0700822356889"/>
    <n v="1027.8142471916551"/>
    <m/>
    <n v="588.47438512365727"/>
    <n v="2230.594083141707"/>
    <n v="30.550559818597069"/>
    <n v="16.032509304051519"/>
    <n v="392.75679294534342"/>
    <m/>
    <n v="725.80409896302581"/>
    <n v="154.45173608100799"/>
    <n v="0"/>
    <m/>
    <m/>
    <n v="3083.6044088729582"/>
    <n v="-342.44864626212251"/>
    <m/>
    <n v="3083.604408872959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53.5"/>
    <n v="194"/>
    <n v="0.26320337829106338"/>
    <n v="3.7245756826748422"/>
    <n v="9.5363365874674994E-3"/>
    <m/>
  </r>
  <r>
    <s v="3 Occupant_USA_CA_Imperial_Electric Storage_50-gallon"/>
    <x v="11"/>
    <x v="1"/>
    <n v="15606.30867363333"/>
    <n v="97.746025220762093"/>
    <m/>
    <n v="8060.8550632865354"/>
    <n v="174.97411129905669"/>
    <m/>
    <n v="35.970425913962792"/>
    <n v="118.3637969010705"/>
    <n v="0.26520683334145068"/>
    <n v="0.75755786617198095"/>
    <n v="137.9809206855804"/>
    <m/>
    <n v="7195.1446572037112"/>
    <n v="690.73629478376733"/>
    <n v="0"/>
    <m/>
    <m/>
    <n v="2148.7052646687662"/>
    <n v="-320.9052990329526"/>
    <m/>
    <n v="2148.705264668771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1282.25"/>
    <n v="0.16059785277376559"/>
    <n v="3.722706177023329"/>
    <n v="3.9716365712715002E-2"/>
    <m/>
  </r>
  <r>
    <s v="3 Occupant_USA_CA_Los.Ange_Electric Storage_50-gallon"/>
    <x v="12"/>
    <x v="1"/>
    <n v="11451.44757694757"/>
    <n v="97.746025220762093"/>
    <m/>
    <n v="3448.7706702613709"/>
    <n v="38.088456621611833"/>
    <m/>
    <n v="5.0219790355298581"/>
    <n v="18.67224646935993"/>
    <n v="0"/>
    <n v="1.3746155839834879E-3"/>
    <n v="33.065102970497989"/>
    <m/>
    <n v="3029.4891484094451"/>
    <n v="381.19306523031389"/>
    <n v="0"/>
    <m/>
    <m/>
    <n v="2605.9285610079419"/>
    <n v="-323.48240683127631"/>
    <m/>
    <n v="2605.928561007940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808.5"/>
    <n v="0.18258018117271901"/>
    <n v="4.1187635320145919"/>
    <n v="2.02472040965893E-2"/>
    <m/>
  </r>
  <r>
    <s v="3 Occupant_USA_CA_Riversid_Electric Storage_50-gallon"/>
    <x v="13"/>
    <x v="1"/>
    <n v="12779.90142094369"/>
    <n v="97.746025220762093"/>
    <m/>
    <n v="4872.6067449117509"/>
    <n v="206.86444968589919"/>
    <m/>
    <n v="44.139263532071027"/>
    <n v="152.3849226137128"/>
    <n v="0"/>
    <n v="1.266186073926912"/>
    <n v="161.45900007990099"/>
    <m/>
    <n v="4184.9232904924575"/>
    <n v="480.81900473339488"/>
    <n v="0"/>
    <m/>
    <m/>
    <n v="2510.5463303538818"/>
    <n v="-325.30117992112793"/>
    <m/>
    <n v="2510.546330353883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484.75"/>
    <n v="0.13962546312712101"/>
    <n v="2.5867044608697749"/>
    <n v="2.6649314465650598E-2"/>
    <m/>
  </r>
  <r>
    <s v="3 Occupant_USA_CA_Sacramen_Electric Storage_50-gallon"/>
    <x v="14"/>
    <x v="1"/>
    <n v="12528.893763631429"/>
    <n v="97.746025220762093"/>
    <m/>
    <n v="4431.2230255024642"/>
    <n v="707.73519075835065"/>
    <m/>
    <n v="344.96828631350689"/>
    <n v="1165.0560693402381"/>
    <n v="5.3250866093080953"/>
    <n v="18.06614252624901"/>
    <n v="339.37567530928737"/>
    <m/>
    <n v="3312.0343368473159"/>
    <n v="411.45349789679773"/>
    <n v="0"/>
    <m/>
    <m/>
    <n v="2700.922392450741"/>
    <n v="-331.79038652680327"/>
    <m/>
    <n v="2700.922392450736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.25"/>
    <n v="456.75"/>
    <n v="0.2381402833684822"/>
    <n v="3.4556507084332"/>
    <n v="2.4046915386231799E-2"/>
    <m/>
  </r>
  <r>
    <s v="3 Occupant_USA_CA_San.Jose_Electric Storage_50-gallon"/>
    <x v="15"/>
    <x v="1"/>
    <n v="11472.74878935266"/>
    <n v="97.746025220762093"/>
    <m/>
    <n v="3320.8007944704527"/>
    <n v="382.44478403886552"/>
    <m/>
    <n v="136.0294680745296"/>
    <n v="476.02070774871208"/>
    <n v="0.45638127126030481"/>
    <n v="5.4168064986576132"/>
    <n v="240.54212819441881"/>
    <m/>
    <n v="2604.18446644919"/>
    <n v="334.17154398239711"/>
    <n v="0"/>
    <m/>
    <m/>
    <n v="2755.199649203847"/>
    <n v="-330.03412537881547"/>
    <m/>
    <n v="2755.199649203841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"/>
    <n v="232"/>
    <n v="0.20892630683602331"/>
    <n v="3.3053015119708902"/>
    <n v="1.8821898760361399E-2"/>
    <m/>
  </r>
  <r>
    <s v="3 Occupant_USA_CA_Santa.An_Electric Storage_50-gallon"/>
    <x v="16"/>
    <x v="1"/>
    <n v="11917.2347884726"/>
    <n v="97.746025220762093"/>
    <m/>
    <n v="3959.1989568964141"/>
    <n v="70.60474174255279"/>
    <m/>
    <n v="8.13311683945658"/>
    <n v="29.124497621241041"/>
    <n v="0"/>
    <n v="0.14913131789244219"/>
    <n v="62.322493585203752"/>
    <m/>
    <n v="3464.032354028875"/>
    <n v="424.56186112498608"/>
    <n v="0"/>
    <m/>
    <m/>
    <n v="2561.287485897984"/>
    <n v="-323.61618290213119"/>
    <m/>
    <n v="2561.287485897982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552.25"/>
    <n v="0.15961326861497321"/>
    <n v="2.3246230557408412"/>
    <n v="2.2734804340840201E-2"/>
    <m/>
  </r>
  <r>
    <s v="3 Occupant_USA_CO_Alamosa-_Electric Storage_50-gallon"/>
    <x v="17"/>
    <x v="1"/>
    <n v="16807.210391222521"/>
    <n v="97.746025220762093"/>
    <m/>
    <n v="7975.7850607399778"/>
    <n v="6181.8924614539374"/>
    <m/>
    <n v="2940.8189987293322"/>
    <n v="8137.2906138563649"/>
    <n v="2492.7743268061522"/>
    <n v="77.382963211567429"/>
    <n v="670.91617270688778"/>
    <m/>
    <n v="1291.1374445146071"/>
    <n v="502.75515477143398"/>
    <n v="0"/>
    <m/>
    <m/>
    <n v="3434.676984804762"/>
    <n v="-345.81714692673881"/>
    <m/>
    <n v="3434.676984804768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0.5"/>
    <n v="21"/>
    <n v="0.30075710503481151"/>
    <n v="3.7774309483895951"/>
    <n v="2.8430179947560402E-2"/>
    <m/>
  </r>
  <r>
    <s v="3 Occupant_USA_CO_Aspen-Pi_Electric Storage_50-gallon"/>
    <x v="18"/>
    <x v="1"/>
    <n v="16195.166736601959"/>
    <n v="97.746025220762093"/>
    <m/>
    <n v="7314.5507110601493"/>
    <n v="5729.5595252716421"/>
    <m/>
    <n v="3311.8843378866309"/>
    <n v="9415.9494883925654"/>
    <n v="1581.5329056971559"/>
    <n v="115.711111392492"/>
    <n v="720.43117029534199"/>
    <m/>
    <n v="1068.6401275312501"/>
    <n v="516.35105825725691"/>
    <n v="0"/>
    <m/>
    <m/>
    <n v="3483.8676798638421"/>
    <n v="-347.63281223780569"/>
    <m/>
    <n v="3483.867679863852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6"/>
    <n v="23.5"/>
    <n v="0.27293231572047449"/>
    <n v="2.5124120416777789"/>
    <n v="2.8954610661428699E-2"/>
    <m/>
  </r>
  <r>
    <s v="3 Occupant_USA_CO_Denver.I_Electric Storage_50-gallon"/>
    <x v="19"/>
    <x v="1"/>
    <n v="14865.108857480551"/>
    <n v="97.746025220762093"/>
    <m/>
    <n v="6370.9049344927562"/>
    <n v="3578.2807097950922"/>
    <m/>
    <n v="2284.492688344174"/>
    <n v="6742.7473530556663"/>
    <n v="669.98053539355067"/>
    <n v="61.629157353309303"/>
    <n v="562.17832870405505"/>
    <m/>
    <n v="2273.7096386566332"/>
    <n v="518.9145860410307"/>
    <n v="0"/>
    <m/>
    <m/>
    <n v="3097.455577309518"/>
    <n v="-341.32134603028072"/>
    <m/>
    <n v="3097.455577309525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5.75"/>
    <n v="23.75"/>
    <n v="0.31081212886574849"/>
    <n v="5.1177448661211598"/>
    <n v="3.10036492429068E-2"/>
    <m/>
  </r>
  <r>
    <s v="3 Occupant_USA_CO_Trinidad_Electric Storage_50-gallon"/>
    <x v="20"/>
    <x v="1"/>
    <n v="13988.982640562541"/>
    <n v="97.746025220762093"/>
    <m/>
    <n v="5572.4742078551944"/>
    <n v="2809.24306086858"/>
    <m/>
    <n v="1678.6335631504039"/>
    <n v="5044.0395025702182"/>
    <n v="551.49097468565037"/>
    <n v="44.892922930694013"/>
    <n v="534.2256001018244"/>
    <m/>
    <n v="2304.5182809800481"/>
    <n v="458.7128660065664"/>
    <n v="0"/>
    <m/>
    <m/>
    <n v="3019.760087029118"/>
    <n v="-338.935792401806"/>
    <m/>
    <n v="3019.76008702910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.5"/>
    <n v="66.75"/>
    <n v="0.28454144260700881"/>
    <n v="5.5895736942448639"/>
    <n v="2.63955849609201E-2"/>
    <m/>
  </r>
  <r>
    <s v="3 Occupant_USA_CT_Bridgepo_Electric Storage_50-gallon"/>
    <x v="21"/>
    <x v="1"/>
    <n v="14276.65477395832"/>
    <n v="97.746025220762093"/>
    <m/>
    <n v="5872.5729728087435"/>
    <n v="3405.0450054164821"/>
    <m/>
    <n v="1951.5435262623489"/>
    <n v="6315.3993725775772"/>
    <n v="959.80477443115365"/>
    <n v="48.094488789371177"/>
    <n v="445.60221593359438"/>
    <m/>
    <n v="2034.7586615522321"/>
    <n v="432.76930584002929"/>
    <n v="0"/>
    <m/>
    <m/>
    <n v="3007.3334554714988"/>
    <n v="-341.22983220882088"/>
    <m/>
    <n v="3007.333455471495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3.25"/>
    <n v="417"/>
    <n v="0.26287663052963028"/>
    <n v="4.5460519391816439"/>
    <n v="2.41545297070862E-2"/>
    <m/>
  </r>
  <r>
    <s v="3 Occupant_USA_DE_Wilmingt_Electric Storage_50-gallon"/>
    <x v="22"/>
    <x v="1"/>
    <n v="14128.168768797221"/>
    <n v="97.746025220762093"/>
    <m/>
    <n v="5817.6669570629647"/>
    <n v="2875.382625674692"/>
    <m/>
    <n v="1802.6310626775501"/>
    <n v="5763.9635753645971"/>
    <n v="588.94736863267838"/>
    <n v="53.483997456758871"/>
    <n v="430.32019690768078"/>
    <m/>
    <n v="2485.0090423536931"/>
    <n v="457.27528903457949"/>
    <n v="0"/>
    <m/>
    <m/>
    <n v="2913.7534660561259"/>
    <n v="-339.66868726774243"/>
    <m/>
    <n v="2913.753466056134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2.25"/>
    <n v="332.75"/>
    <n v="0.25210354538213398"/>
    <n v="4.4219012461788818"/>
    <n v="2.5807004534089399E-2"/>
    <m/>
  </r>
  <r>
    <s v="3 Occupant_USA_FL_Fort.Mye_Electric Storage_50-gallon"/>
    <x v="23"/>
    <x v="1"/>
    <n v="14356.526803018291"/>
    <n v="97.746025220762093"/>
    <m/>
    <n v="6804.4583767277891"/>
    <n v="38.902286042533852"/>
    <m/>
    <n v="9.1847526751019455"/>
    <n v="31.657052380608949"/>
    <n v="0"/>
    <n v="5.3817338295773759E-2"/>
    <n v="29.66371602913614"/>
    <m/>
    <n v="6092.4224717059506"/>
    <n v="673.13361897930497"/>
    <n v="0"/>
    <m/>
    <m/>
    <n v="2155.3200806124419"/>
    <n v="-317.41419925267297"/>
    <m/>
    <n v="2155.320080612446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1936.25"/>
    <n v="0.1448772601408253"/>
    <n v="3.5186652185088381"/>
    <n v="3.59510258304458E-2"/>
    <m/>
  </r>
  <r>
    <s v="3 Occupant_USA_FL_Jacksonv_Electric Storage_50-gallon"/>
    <x v="24"/>
    <x v="1"/>
    <n v="13329.52653823798"/>
    <n v="97.746025220762093"/>
    <m/>
    <n v="5509.189922949724"/>
    <n v="290.12824094505152"/>
    <m/>
    <n v="122.619039241812"/>
    <n v="395.93445264173039"/>
    <n v="2.2611379156290679"/>
    <n v="6.7492239795558699"/>
    <n v="158.4988398080545"/>
    <m/>
    <n v="4691.909253025342"/>
    <n v="527.15242897933092"/>
    <n v="0"/>
    <m/>
    <m/>
    <n v="2423.588269610304"/>
    <n v="-323.66726385518558"/>
    <m/>
    <n v="2423.588269610304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75"/>
    <n v="965.75"/>
    <n v="0.16693200079033779"/>
    <n v="3.352759021327242"/>
    <n v="2.89114935376086E-2"/>
    <m/>
  </r>
  <r>
    <s v="3 Occupant_USA_FL_Miami.Na_Electric Storage_50-gallon"/>
    <x v="25"/>
    <x v="1"/>
    <n v="15020.564361397661"/>
    <n v="97.746025220762093"/>
    <m/>
    <n v="7565.7044529772156"/>
    <n v="4.4914240377883621"/>
    <m/>
    <n v="0.44499722022436422"/>
    <n v="1.590287576168613"/>
    <n v="0"/>
    <n v="0"/>
    <n v="4.0464268175639981"/>
    <m/>
    <n v="6825.9229879434133"/>
    <n v="735.29004099601434"/>
    <n v="0"/>
    <m/>
    <m/>
    <n v="2058.1115627426111"/>
    <n v="-317.20295117601961"/>
    <m/>
    <n v="2058.111562742608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1606.75"/>
    <n v="0.15384132626121699"/>
    <n v="4.1889977377493954"/>
    <n v="3.9885350018812799E-2"/>
    <m/>
  </r>
  <r>
    <s v="3 Occupant_USA_GA_Atlanta-_Electric Storage_50-gallon"/>
    <x v="26"/>
    <x v="1"/>
    <n v="13076.12981470774"/>
    <n v="97.746025220762093"/>
    <m/>
    <n v="5058.3556803252532"/>
    <n v="883.49813577507939"/>
    <m/>
    <n v="511.07440952491601"/>
    <n v="1689.139406157447"/>
    <n v="36.475641969468931"/>
    <n v="18.27485897709289"/>
    <n v="317.67322530360121"/>
    <m/>
    <n v="3701.064797436642"/>
    <n v="473.79274711353162"/>
    <n v="0"/>
    <m/>
    <m/>
    <n v="2621.025788704384"/>
    <n v="-330.53791110066209"/>
    <m/>
    <n v="2621.025788704384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.75"/>
    <n v="681.75"/>
    <n v="0.20203533617835401"/>
    <n v="3.9715766853563972"/>
    <n v="2.6574101833166199E-2"/>
    <m/>
  </r>
  <r>
    <s v="3 Occupant_USA_GA_Rome-Rus_Electric Storage_50-gallon"/>
    <x v="27"/>
    <x v="1"/>
    <n v="13168.552373007829"/>
    <n v="97.746025220762093"/>
    <m/>
    <n v="5082.0529885942578"/>
    <n v="1128.557955660531"/>
    <m/>
    <n v="647.51724848685581"/>
    <n v="2076.11594762915"/>
    <n v="95.598046393797887"/>
    <n v="20.943203272773761"/>
    <n v="364.4994575071035"/>
    <m/>
    <n v="3490.0592780805168"/>
    <n v="463.43575485320991"/>
    <n v="0"/>
    <m/>
    <m/>
    <n v="2689.7510387354369"/>
    <n v="-331.63403446349332"/>
    <m/>
    <n v="2689.751038735435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.5"/>
    <n v="724.5"/>
    <n v="0.15211986184797249"/>
    <n v="1.9279297013218131"/>
    <n v="2.5185926837474799E-2"/>
    <m/>
  </r>
  <r>
    <s v="3 Occupant_USA_GA_Savannah_Electric Storage_50-gallon"/>
    <x v="28"/>
    <x v="1"/>
    <n v="13299.81434660157"/>
    <n v="97.746025220762093"/>
    <m/>
    <n v="5427.1025274890962"/>
    <n v="452.64192076868432"/>
    <m/>
    <n v="215.56614173811499"/>
    <n v="701.59101806164756"/>
    <n v="6.7319758779655343"/>
    <n v="10.42935243221241"/>
    <n v="219.91445072039039"/>
    <m/>
    <n v="4484.4190267369331"/>
    <n v="490.04157998347921"/>
    <n v="0"/>
    <m/>
    <m/>
    <n v="2475.9634734345032"/>
    <n v="-326.61178221118968"/>
    <m/>
    <n v="2475.963473434508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25"/>
    <n v="614.25"/>
    <n v="0.1747457582201303"/>
    <n v="3.3999554876379068"/>
    <n v="2.7442571653334101E-2"/>
    <m/>
  </r>
  <r>
    <s v="3 Occupant_USA_IA_Des.Moin_Electric Storage_50-gallon"/>
    <x v="29"/>
    <x v="1"/>
    <n v="17480.09668375177"/>
    <n v="97.746025220762093"/>
    <m/>
    <n v="9007.5467194029188"/>
    <n v="5939.3021056949638"/>
    <m/>
    <n v="2912.9628360974921"/>
    <n v="8746.4174027379449"/>
    <n v="2515.616730417089"/>
    <n v="86.422961720233616"/>
    <n v="424.29957746013417"/>
    <m/>
    <n v="2482.4787083032379"/>
    <n v="585.76590540471807"/>
    <n v="0"/>
    <m/>
    <m/>
    <n v="3075.8016186709551"/>
    <n v="-342.21903398838577"/>
    <m/>
    <n v="3075.801618670955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7.25"/>
    <n v="261.75"/>
    <n v="0.30047785844946667"/>
    <n v="4.8688041303420686"/>
    <n v="3.36385310697788E-2"/>
    <m/>
  </r>
  <r>
    <s v="3 Occupant_USA_IA_Sioux.Ci_Electric Storage_50-gallon"/>
    <x v="30"/>
    <x v="1"/>
    <n v="18954.153336394022"/>
    <n v="97.746025220762093"/>
    <m/>
    <n v="10377.156576461655"/>
    <n v="7549.3225923454274"/>
    <m/>
    <n v="3606.3147329805061"/>
    <n v="10577.34248639896"/>
    <n v="3440.6798777421841"/>
    <n v="109.0362420579193"/>
    <n v="393.29173956482651"/>
    <m/>
    <n v="2237.2111444529628"/>
    <n v="590.62283966326481"/>
    <n v="0"/>
    <m/>
    <m/>
    <n v="3180.248414254309"/>
    <n v="-343.76174329606903"/>
    <m/>
    <n v="3180.248414254302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9.75"/>
    <n v="108"/>
    <n v="0.32610543541033249"/>
    <n v="5.1089345259019572"/>
    <n v="3.4303752446849502E-2"/>
    <m/>
  </r>
  <r>
    <s v="3 Occupant_USA_ID_Boise.AP_Electric Storage_50-gallon"/>
    <x v="31"/>
    <x v="1"/>
    <n v="14239.681338279441"/>
    <n v="97.746025220762093"/>
    <m/>
    <n v="5823.1650798852352"/>
    <n v="2911.7682465951862"/>
    <m/>
    <n v="2026.28774997093"/>
    <n v="6353.0824429506883"/>
    <n v="200.0885551719108"/>
    <n v="93.966123349081286"/>
    <n v="591.42581810327397"/>
    <m/>
    <n v="2417.538295594075"/>
    <n v="493.85853769597497"/>
    <n v="0"/>
    <m/>
    <m/>
    <n v="3019.7679127161168"/>
    <n v="-341.79003531922473"/>
    <m/>
    <n v="3019.767912716108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.25"/>
    <n v="154.5"/>
    <n v="0.24437996962928621"/>
    <n v="3.583745084591651"/>
    <n v="2.8518256574281E-2"/>
    <m/>
  </r>
  <r>
    <s v="3 Occupant_USA_ID_Idaho.Fa_Electric Storage_50-gallon"/>
    <x v="32"/>
    <x v="1"/>
    <n v="17462.801291004202"/>
    <n v="97.746025220762093"/>
    <m/>
    <n v="8729.0905976486083"/>
    <n v="6538.1641663718783"/>
    <m/>
    <n v="3791.4762791869261"/>
    <n v="11330.72922988101"/>
    <n v="2025.1493571808271"/>
    <n v="161.3271376805468"/>
    <n v="560.21139232358928"/>
    <m/>
    <n v="1579.3194003059409"/>
    <n v="611.6070309707892"/>
    <n v="0"/>
    <m/>
    <m/>
    <n v="3336.9623476777019"/>
    <n v="-347.36678380853959"/>
    <m/>
    <n v="3336.962347677706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7.5"/>
    <n v="52.75"/>
    <n v="0.33547907638091318"/>
    <n v="4.3065053346642452"/>
    <n v="3.5072806785309697E-2"/>
    <m/>
  </r>
  <r>
    <s v="3 Occupant_USA_IL_Bellevil_Electric Storage_50-gallon"/>
    <x v="33"/>
    <x v="1"/>
    <n v="14609.05574872455"/>
    <n v="97.746025220762093"/>
    <m/>
    <n v="6310.0704546015422"/>
    <n v="2844.5789010275098"/>
    <m/>
    <n v="1761.780574493353"/>
    <n v="5538.4049847436927"/>
    <n v="564.28207950468152"/>
    <n v="87.524845732159903"/>
    <n v="430.99140129730893"/>
    <m/>
    <n v="2941.8600993447408"/>
    <n v="523.63145422929119"/>
    <n v="0"/>
    <m/>
    <m/>
    <n v="2902.2369484448818"/>
    <n v="-337.70138441873081"/>
    <m/>
    <n v="2902.2369484448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8.25"/>
    <n v="596"/>
    <n v="0.22427032252484619"/>
    <n v="3.3626277876035209"/>
    <n v="2.9313962341749999E-2"/>
    <m/>
  </r>
  <r>
    <s v="3 Occupant_USA_IL_Chicago._Electric Storage_50-gallon"/>
    <x v="34"/>
    <x v="1"/>
    <n v="16789.872163216449"/>
    <n v="97.746025220762093"/>
    <m/>
    <n v="8298.3270792092317"/>
    <n v="5613.417014264136"/>
    <m/>
    <n v="2942.967119903341"/>
    <n v="8876.345595754814"/>
    <n v="2195.8957001843"/>
    <n v="80.227248644983192"/>
    <n v="394.32694553151129"/>
    <m/>
    <n v="2177.5319784122898"/>
    <n v="507.37808653280581"/>
    <n v="0"/>
    <m/>
    <m/>
    <n v="3094.7967383293148"/>
    <n v="-342.87013482312511"/>
    <m/>
    <n v="3094.796738329313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7"/>
    <n v="115.25"/>
    <n v="0.29630734997240959"/>
    <n v="5.3723432740506709"/>
    <n v="2.9201246482438398E-2"/>
    <m/>
  </r>
  <r>
    <s v="3 Occupant_USA_IN_Evansvil_Electric Storage_50-gallon"/>
    <x v="35"/>
    <x v="1"/>
    <n v="14067.49317306915"/>
    <n v="97.746025220762093"/>
    <m/>
    <n v="5830.9978883465901"/>
    <n v="2387.413383430287"/>
    <m/>
    <n v="1476.732531742043"/>
    <n v="4678.0629493985434"/>
    <n v="458.98392055846051"/>
    <n v="50.698453801164632"/>
    <n v="400.99847732862122"/>
    <m/>
    <n v="2951.622693573674"/>
    <n v="491.96181134262957"/>
    <n v="0"/>
    <m/>
    <m/>
    <n v="2839.7469390445149"/>
    <n v="-336.85231465666322"/>
    <m/>
    <n v="2839.746939044513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0.5"/>
    <n v="559"/>
    <n v="0.2150114673486723"/>
    <n v="3.276353862415903"/>
    <n v="2.72656687852228E-2"/>
    <m/>
  </r>
  <r>
    <s v="3 Occupant_USA_IN_Indianap_Electric Storage_50-gallon"/>
    <x v="36"/>
    <x v="1"/>
    <n v="15743.10860690431"/>
    <n v="97.746025220762093"/>
    <m/>
    <n v="7354.3104047427787"/>
    <n v="4260.1455134134621"/>
    <m/>
    <n v="2327.5488796735021"/>
    <n v="7217.9976726337309"/>
    <n v="1464.115977833289"/>
    <n v="76.954931893586092"/>
    <n v="391.52572401308493"/>
    <m/>
    <n v="2549.0476675659661"/>
    <n v="545.11722376335138"/>
    <n v="0"/>
    <m/>
    <m/>
    <n v="2992.0498564833938"/>
    <n v="-340.27487302139781"/>
    <m/>
    <n v="2992.049856483383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9.75"/>
    <n v="447.75"/>
    <n v="0.2779279803199296"/>
    <n v="5.0445782617272252"/>
    <n v="3.09224355892617E-2"/>
    <m/>
  </r>
  <r>
    <s v="3 Occupant_USA_KS_Hays.Rgn_Electric Storage_50-gallon"/>
    <x v="37"/>
    <x v="1"/>
    <n v="15980.326987678151"/>
    <n v="97.746025220762093"/>
    <m/>
    <n v="7617.5002696709234"/>
    <n v="4106.5054025741128"/>
    <m/>
    <n v="2421.6535156065111"/>
    <n v="7453.6247174802247"/>
    <n v="1183.369740142444"/>
    <n v="72.41016325747573"/>
    <n v="429.07198356768032"/>
    <m/>
    <n v="2928.5900159492862"/>
    <n v="582.40485114752448"/>
    <n v="0"/>
    <m/>
    <m/>
    <n v="2966.078372329152"/>
    <n v="-340.05425825586877"/>
    <m/>
    <n v="2966.078372329156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0"/>
    <n v="491.75"/>
    <n v="0.36317209955359309"/>
    <n v="6.152265636456387"/>
    <n v="3.4686463970497697E-2"/>
    <m/>
  </r>
  <r>
    <s v="3 Occupant_USA_KS_Wichita._Electric Storage_50-gallon"/>
    <x v="38"/>
    <x v="1"/>
    <n v="14627.32955568382"/>
    <n v="97.746025220762093"/>
    <m/>
    <n v="6403.6103076005693"/>
    <n v="2428.7149542728239"/>
    <m/>
    <n v="1701.2180727555881"/>
    <n v="5275.0435939546378"/>
    <n v="207.92169506107621"/>
    <n v="71.526670661817803"/>
    <n v="448.04851579434319"/>
    <m/>
    <n v="3456.4144026744289"/>
    <n v="518.48095065331643"/>
    <n v="0"/>
    <m/>
    <m/>
    <n v="2826.9709024049671"/>
    <n v="-337.66107325896832"/>
    <m/>
    <n v="2826.970902404963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.25"/>
    <n v="278"/>
    <n v="0.34875081900483668"/>
    <n v="5.952685485239372"/>
    <n v="3.1864898078849797E-2"/>
    <m/>
  </r>
  <r>
    <s v="3 Occupant_USA_KY_Louisvil_Electric Storage_50-gallon"/>
    <x v="39"/>
    <x v="1"/>
    <n v="13983.93559220158"/>
    <n v="97.746025220762093"/>
    <m/>
    <n v="5759.524867555916"/>
    <n v="2265.8558130699098"/>
    <m/>
    <n v="1437.920686254319"/>
    <n v="4588.3977871587604"/>
    <n v="352.93423341863229"/>
    <n v="48.936067209520743"/>
    <n v="426.06482618744269"/>
    <m/>
    <n v="2999.443355377397"/>
    <n v="494.22569910860898"/>
    <n v="0"/>
    <m/>
    <m/>
    <n v="2827.6623789675341"/>
    <n v="-336.537971486076"/>
    <m/>
    <n v="2827.662378967536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8"/>
    <n v="506.25"/>
    <n v="0.1870644367999264"/>
    <n v="2.7513387954042732"/>
    <n v="2.7098350812408901E-2"/>
    <m/>
  </r>
  <r>
    <s v="3 Occupant_USA_LA_New.Orle_Electric Storage_50-gallon"/>
    <x v="40"/>
    <x v="1"/>
    <n v="13840.566823728141"/>
    <n v="97.746025220762093"/>
    <m/>
    <n v="6114.7243329821695"/>
    <n v="333.29582234522002"/>
    <m/>
    <n v="188.98728945808551"/>
    <n v="634.1852064650185"/>
    <n v="2.2583642054605959"/>
    <n v="7.730750450167287"/>
    <n v="134.31941823150751"/>
    <m/>
    <n v="5194.1315240409531"/>
    <n v="587.29698659599705"/>
    <n v="0"/>
    <m/>
    <m/>
    <n v="2329.0941450678979"/>
    <n v="-322.35832662144719"/>
    <m/>
    <n v="2329.094145067893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.25"/>
    <n v="1402.75"/>
    <n v="0.19813607572189659"/>
    <n v="3.9332030998605778"/>
    <n v="3.2448556726832403E-2"/>
    <m/>
  </r>
  <r>
    <s v="3 Occupant_USA_LA_Shrevepo_Electric Storage_50-gallon"/>
    <x v="41"/>
    <x v="1"/>
    <n v="13695.668655934211"/>
    <n v="97.746025220762093"/>
    <m/>
    <n v="5798.3794007361648"/>
    <n v="790.50375559411543"/>
    <m/>
    <n v="458.50686769325432"/>
    <n v="1448.2925590646121"/>
    <n v="64.63579351261896"/>
    <n v="21.399268837763479"/>
    <n v="245.96182555047801"/>
    <m/>
    <n v="4484.9336288234044"/>
    <n v="522.9420163186453"/>
    <n v="0"/>
    <m/>
    <m/>
    <n v="2500.5409095200148"/>
    <n v="-326.65774684268501"/>
    <m/>
    <n v="2500.540909520011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"/>
    <n v="954.25"/>
    <n v="0.18527593026648109"/>
    <n v="3.1132900402836921"/>
    <n v="2.8995151001600401E-2"/>
    <m/>
  </r>
  <r>
    <s v="3 Occupant_USA_MA_Boston-L_Electric Storage_50-gallon"/>
    <x v="42"/>
    <x v="1"/>
    <n v="14945.94205404774"/>
    <n v="97.746025220762093"/>
    <m/>
    <n v="6483.0348674742008"/>
    <n v="4195.7041728631511"/>
    <m/>
    <n v="2368.2468027354889"/>
    <n v="7737.7965784726448"/>
    <n v="1346.2909621995809"/>
    <n v="73.317631146065281"/>
    <n v="407.84877678200343"/>
    <m/>
    <n v="1825.2366793845961"/>
    <n v="462.09401522645362"/>
    <n v="0"/>
    <m/>
    <m/>
    <n v="3066.1588408955899"/>
    <n v="-343.35384749735942"/>
    <m/>
    <n v="3066.158840895605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59"/>
    <n v="381.75"/>
    <n v="0.31311149429019142"/>
    <n v="6.2332811438003777"/>
    <n v="2.64665030786079E-2"/>
    <m/>
  </r>
  <r>
    <s v="3 Occupant_USA_MD_Baltimor_Electric Storage_50-gallon"/>
    <x v="43"/>
    <x v="1"/>
    <n v="13854.80024281226"/>
    <n v="97.746025220762093"/>
    <m/>
    <n v="5576.5076772821685"/>
    <n v="2414.0315842704599"/>
    <m/>
    <n v="1479.5497676591649"/>
    <n v="4703.0694947262327"/>
    <n v="453.96364481134151"/>
    <n v="41.527350574408487"/>
    <n v="438.99082122554438"/>
    <m/>
    <n v="2698.2281734780149"/>
    <n v="464.2479195336935"/>
    <n v="0"/>
    <m/>
    <m/>
    <n v="2881.5442198519249"/>
    <n v="-337.36785305317068"/>
    <m/>
    <n v="2881.544219851928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0.25"/>
    <n v="603.5"/>
    <n v="0.20879189893235589"/>
    <n v="3.4790241701406579"/>
    <n v="2.56514031014889E-2"/>
    <m/>
  </r>
  <r>
    <s v="3 Occupant_USA_ME_Portland_Electric Storage_50-gallon"/>
    <x v="44"/>
    <x v="1"/>
    <n v="16750.21231747503"/>
    <n v="97.746025220762093"/>
    <m/>
    <n v="8091.7414509959563"/>
    <n v="6190.6506063575698"/>
    <m/>
    <n v="2865.321506064704"/>
    <n v="9008.6880922522923"/>
    <n v="2801.4115274203818"/>
    <n v="76.891409025946103"/>
    <n v="447.02616384649599"/>
    <m/>
    <n v="1423.24660427257"/>
    <n v="477.84424036581669"/>
    <n v="0"/>
    <m/>
    <m/>
    <n v="3261.7225208012392"/>
    <n v="-346.07482211296548"/>
    <m/>
    <n v="3261.722520801240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54"/>
    <n v="231.5"/>
    <n v="0.27248249188573931"/>
    <n v="3.8472872883093472"/>
    <n v="2.6198780681400202E-2"/>
    <m/>
  </r>
  <r>
    <s v="3 Occupant_USA_ME_Presque._Electric Storage_50-gallon"/>
    <x v="45"/>
    <x v="1"/>
    <n v="23898.038922667802"/>
    <n v="97.746025220762093"/>
    <m/>
    <n v="14984.094020035003"/>
    <n v="13483.629299976499"/>
    <m/>
    <n v="3397.7323530347858"/>
    <n v="10322.310130669801"/>
    <n v="9641.9234191934447"/>
    <n v="93.061299285749172"/>
    <n v="350.91222846257023"/>
    <m/>
    <n v="997.60915445880653"/>
    <n v="502.85556559969649"/>
    <n v="0"/>
    <m/>
    <m/>
    <n v="3517.1965569545541"/>
    <n v="-350.08588813208638"/>
    <m/>
    <n v="3517.196556954555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16"/>
    <n v="344.5"/>
    <n v="0.2990633291769787"/>
    <n v="3.638325146360013"/>
    <n v="2.6799450496191E-2"/>
    <m/>
  </r>
  <r>
    <s v="3 Occupant_USA_MI_Detroit-_Electric Storage_50-gallon"/>
    <x v="46"/>
    <x v="1"/>
    <n v="15890.826001762711"/>
    <n v="97.746025220762093"/>
    <m/>
    <n v="7380.9834391144768"/>
    <n v="4904.5396033497209"/>
    <m/>
    <n v="2729.8101905031431"/>
    <n v="8486.03239594771"/>
    <n v="1676.672104424425"/>
    <n v="83.797882287580336"/>
    <n v="414.25942613459011"/>
    <m/>
    <n v="1950.5091977671179"/>
    <n v="525.93463799763754"/>
    <n v="0"/>
    <m/>
    <m/>
    <n v="3113.0942169701862"/>
    <n v="-342.91921277092598"/>
    <m/>
    <n v="3113.094216970194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5.75"/>
    <n v="165.5"/>
    <n v="0.26191790721221259"/>
    <n v="4.2779585580153876"/>
    <n v="2.94558354042724E-2"/>
    <m/>
  </r>
  <r>
    <s v="3 Occupant_USA_MI_Houghton_Electric Storage_50-gallon"/>
    <x v="47"/>
    <x v="1"/>
    <n v="18670.61641306254"/>
    <n v="97.746025220762093"/>
    <m/>
    <n v="9942.5338590129686"/>
    <n v="7905.2127884736155"/>
    <m/>
    <n v="3505.3305475017569"/>
    <n v="10650.25816627231"/>
    <n v="3844.7896921073238"/>
    <n v="138.2577392551222"/>
    <n v="416.83480960936089"/>
    <m/>
    <n v="1469.691600908182"/>
    <n v="567.62946963117099"/>
    <n v="0"/>
    <m/>
    <m/>
    <n v="3331.3342083718171"/>
    <n v="-346.79558386264023"/>
    <m/>
    <n v="3331.334208371806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61.25"/>
    <n v="164.5"/>
    <n v="0.28435620959832708"/>
    <n v="4.2418584296478716"/>
    <n v="3.1357530986769702E-2"/>
    <m/>
  </r>
  <r>
    <s v="3 Occupant_USA_MI_Traverse_Electric Storage_50-gallon"/>
    <x v="48"/>
    <x v="1"/>
    <n v="17907.422183295392"/>
    <n v="97.746025220762093"/>
    <m/>
    <n v="9246.0540768443207"/>
    <n v="7114.9412814916477"/>
    <m/>
    <n v="3149.7610698552471"/>
    <n v="9813.838425850372"/>
    <n v="3443.8549198206279"/>
    <n v="110.8127469818439"/>
    <n v="410.51254483394649"/>
    <m/>
    <n v="1593.960810329105"/>
    <n v="537.15198502356748"/>
    <n v="0"/>
    <m/>
    <m/>
    <n v="3264.6197607731119"/>
    <n v="-345.59340641193648"/>
    <m/>
    <n v="3264.619760773106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74.75"/>
    <n v="352"/>
    <n v="0.2578818812729009"/>
    <n v="3.3040905394308879"/>
    <n v="2.8937891791176801E-2"/>
    <m/>
  </r>
  <r>
    <s v="3 Occupant_USA_MN_Duluth.I_Electric Storage_50-gallon"/>
    <x v="49"/>
    <x v="1"/>
    <n v="22371.281853307089"/>
    <n v="97.746025220762093"/>
    <m/>
    <n v="13476.980454665103"/>
    <n v="11712.320876568299"/>
    <m/>
    <n v="4286.1155530636079"/>
    <n v="12591.169113260659"/>
    <n v="6860.4518009441499"/>
    <n v="134.06952886171669"/>
    <n v="431.68399369873538"/>
    <m/>
    <n v="1157.6051444417469"/>
    <n v="607.05443365505721"/>
    <n v="0"/>
    <m/>
    <m/>
    <n v="3497.5530529640291"/>
    <n v="-350.51632285201259"/>
    <m/>
    <n v="3497.553052964036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86.75"/>
    <n v="89.5"/>
    <n v="0.33379542918986099"/>
    <n v="5.5417180113144964"/>
    <n v="3.4240659852095401E-2"/>
    <m/>
  </r>
  <r>
    <s v="3 Occupant_USA_MN_Minneapo_Electric Storage_50-gallon"/>
    <x v="50"/>
    <x v="1"/>
    <n v="20195.400596197222"/>
    <n v="97.746025220762093"/>
    <m/>
    <n v="11548.091393504255"/>
    <n v="8883.8963952076592"/>
    <m/>
    <n v="3622.9944718646179"/>
    <n v="10536.53522355186"/>
    <n v="4791.4507437811499"/>
    <n v="91.458693755934931"/>
    <n v="377.99248580594752"/>
    <m/>
    <n v="2024.7496205134789"/>
    <n v="639.44537778311735"/>
    <n v="0"/>
    <m/>
    <m/>
    <n v="3250.5608570149539"/>
    <n v="-344.82242630069197"/>
    <m/>
    <n v="3250.560857014961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76.25"/>
    <n v="190.5"/>
    <n v="0.30647362369766112"/>
    <n v="4.9704714575005919"/>
    <n v="3.63516128825387E-2"/>
    <m/>
  </r>
  <r>
    <s v="3 Occupant_USA_MO_Kansas.C_Electric Storage_50-gallon"/>
    <x v="51"/>
    <x v="1"/>
    <n v="14686.32092775109"/>
    <n v="97.746025220762093"/>
    <m/>
    <n v="6442.6811442436383"/>
    <n v="2884.2637618179092"/>
    <m/>
    <n v="1733.9688777240449"/>
    <n v="5369.4774071197044"/>
    <n v="712.3939406950243"/>
    <n v="48.217455786258711"/>
    <n v="389.68348761257988"/>
    <m/>
    <n v="3033.93052957694"/>
    <n v="524.48685284878854"/>
    <n v="0"/>
    <m/>
    <m/>
    <n v="2846.8914378292989"/>
    <n v="-337.50051537654878"/>
    <m/>
    <n v="2846.89143782930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7.75"/>
    <n v="464.25"/>
    <n v="0.24636280334060609"/>
    <n v="3.9841771674597619"/>
    <n v="2.9728608162689199E-2"/>
    <m/>
  </r>
  <r>
    <s v="3 Occupant_USA_MO_St.Josep_Electric Storage_50-gallon"/>
    <x v="52"/>
    <x v="1"/>
    <n v="16446.473262360571"/>
    <n v="97.746025220762093"/>
    <m/>
    <n v="8062.6134183383292"/>
    <n v="4877.8958129060402"/>
    <m/>
    <n v="2460.2625076604008"/>
    <n v="7466.6005731793657"/>
    <n v="1960.211730113909"/>
    <n v="77.675934260659332"/>
    <n v="379.74564087109712"/>
    <m/>
    <n v="2631.2189580184822"/>
    <n v="553.49864741380725"/>
    <n v="0"/>
    <m/>
    <m/>
    <n v="2987.1114983441071"/>
    <n v="-340.22312450503671"/>
    <m/>
    <n v="2987.111498344109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6"/>
    <n v="366.5"/>
    <n v="0.28408202194344229"/>
    <n v="4.3064421046074441"/>
    <n v="3.1521056374261197E-2"/>
    <m/>
  </r>
  <r>
    <s v="3 Occupant_USA_MS_Gulfport_Electric Storage_50-gallon"/>
    <x v="53"/>
    <x v="1"/>
    <n v="13437.453802104659"/>
    <n v="97.746025220762093"/>
    <m/>
    <n v="5638.5426096113652"/>
    <n v="396.05370494373449"/>
    <m/>
    <n v="189.5903400866504"/>
    <n v="629.2394931695186"/>
    <n v="12.582922743585479"/>
    <n v="7.9798845049828886"/>
    <n v="185.90055760851499"/>
    <m/>
    <n v="4717.9991288157762"/>
    <n v="524.48977585185457"/>
    <n v="0"/>
    <m/>
    <m/>
    <n v="2402.1628468153208"/>
    <n v="-324.19185292132721"/>
    <m/>
    <n v="2402.162846815324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.25"/>
    <n v="1211.25"/>
    <n v="0.17752999791861751"/>
    <n v="3.3111492399979991"/>
    <n v="2.8555563921343799E-2"/>
    <m/>
  </r>
  <r>
    <s v="3 Occupant_USA_MS_Jackson-_Electric Storage_50-gallon"/>
    <x v="54"/>
    <x v="1"/>
    <n v="13350.21135734937"/>
    <n v="97.746025220762093"/>
    <m/>
    <n v="5424.4423998235225"/>
    <n v="706.92045320374791"/>
    <m/>
    <n v="391.41233628112701"/>
    <n v="1278.9111575047109"/>
    <n v="17.895991636267109"/>
    <n v="19.632163459274469"/>
    <n v="277.97996182707948"/>
    <m/>
    <n v="4208.7993918063776"/>
    <n v="508.72255481339693"/>
    <n v="0"/>
    <m/>
    <m/>
    <n v="2529.0206118477959"/>
    <n v="-328.05476399194879"/>
    <m/>
    <n v="2529.020611847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.75"/>
    <n v="894"/>
    <n v="0.17110391638382891"/>
    <n v="2.7519362518750441"/>
    <n v="2.80562181754264E-2"/>
    <m/>
  </r>
  <r>
    <s v="3 Occupant_USA_MT_Billings_Electric Storage_50-gallon"/>
    <x v="55"/>
    <x v="1"/>
    <n v="16949.46468858681"/>
    <n v="97.746025220762093"/>
    <m/>
    <n v="8316.6580751752172"/>
    <n v="6083.4306065368937"/>
    <m/>
    <n v="3291.269404826081"/>
    <n v="10029.68211370547"/>
    <n v="2184.2369439235122"/>
    <n v="86.912779645945363"/>
    <n v="521.01147814137801"/>
    <m/>
    <n v="1677.663028252718"/>
    <n v="555.56444038560505"/>
    <n v="0"/>
    <m/>
    <m/>
    <n v="3236.058267733772"/>
    <n v="-346.62708147425587"/>
    <m/>
    <n v="3236.058267733781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1.25"/>
    <n v="81.25"/>
    <n v="0.3300598445726855"/>
    <n v="5.8717736878165674"/>
    <n v="3.2116509973721799E-2"/>
    <m/>
  </r>
  <r>
    <s v="3 Occupant_USA_NC_Charlott_Electric Storage_50-gallon"/>
    <x v="56"/>
    <x v="1"/>
    <n v="12999.27455383807"/>
    <n v="97.746025220762093"/>
    <m/>
    <n v="4906.1578323136355"/>
    <n v="1090.836141093434"/>
    <m/>
    <n v="638.04479885432863"/>
    <n v="2052.486197715446"/>
    <n v="76.303674628497234"/>
    <n v="24.83476489813668"/>
    <n v="351.65290271247142"/>
    <m/>
    <n v="3362.025205026704"/>
    <n v="453.296486193497"/>
    <n v="0"/>
    <m/>
    <m/>
    <n v="2696.3683758462812"/>
    <n v="-331.55586171261677"/>
    <m/>
    <n v="2696.36837584627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.75"/>
    <n v="631.25"/>
    <n v="0.19383525771046259"/>
    <n v="2.9322496550843771"/>
    <n v="2.5122475176480499E-2"/>
    <m/>
  </r>
  <r>
    <s v="3 Occupant_USA_NC_Raleigh-_Electric Storage_50-gallon"/>
    <x v="57"/>
    <x v="1"/>
    <n v="13104.001888260471"/>
    <n v="97.746025220762093"/>
    <m/>
    <n v="5042.7648696662372"/>
    <n v="985.87785332139788"/>
    <m/>
    <n v="561.59926982976333"/>
    <n v="1811.193057452542"/>
    <n v="39.849369055350977"/>
    <n v="22.881613362508642"/>
    <n v="361.54760107377302"/>
    <m/>
    <n v="3590.6181760197228"/>
    <n v="466.26884032511651"/>
    <n v="0"/>
    <m/>
    <m/>
    <n v="2664.4886729161558"/>
    <n v="-330.17072464335399"/>
    <m/>
    <n v="2664.488672916153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.5"/>
    <n v="907"/>
    <n v="0.18752270068924021"/>
    <n v="2.9336783350483762"/>
    <n v="2.56868191520312E-2"/>
    <m/>
  </r>
  <r>
    <s v="3 Occupant_USA_ND_Bismarck_Electric Storage_50-gallon"/>
    <x v="58"/>
    <x v="1"/>
    <n v="22026.996182618841"/>
    <n v="97.746025220762093"/>
    <m/>
    <n v="13217.754211894549"/>
    <n v="10921.587692918511"/>
    <m/>
    <n v="4121.9480869257923"/>
    <n v="12126.828221919461"/>
    <n v="6286.5365789604421"/>
    <n v="134.3780525343939"/>
    <n v="378.72497449785482"/>
    <m/>
    <n v="1639.117165875381"/>
    <n v="657.04935310065764"/>
    <n v="0"/>
    <m/>
    <m/>
    <n v="3412.4936250462852"/>
    <n v="-347.79264108828107"/>
    <m/>
    <n v="3412.49362504627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0"/>
    <n v="254.25"/>
    <n v="0.32927714754178211"/>
    <n v="4.9206662548143223"/>
    <n v="3.6683597497089299E-2"/>
    <m/>
  </r>
  <r>
    <s v="3 Occupant_USA_ND_Fargo-He_Electric Storage_50-gallon"/>
    <x v="59"/>
    <x v="1"/>
    <n v="26314.352329390618"/>
    <n v="97.746025220762093"/>
    <m/>
    <n v="17492.651295984917"/>
    <n v="15162.66887460782"/>
    <m/>
    <n v="4268.268945437022"/>
    <n v="12171.827548665011"/>
    <n v="10472.80250880789"/>
    <n v="101.6947223060463"/>
    <n v="319.90269805683982"/>
    <m/>
    <n v="1654.6222143263831"/>
    <n v="675.36020705071508"/>
    <n v="0"/>
    <m/>
    <m/>
    <n v="3424.9526877274702"/>
    <n v="-347.80564490806597"/>
    <m/>
    <n v="3424.95268772747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20"/>
    <n v="251.5"/>
    <n v="0.38872223453440308"/>
    <n v="5.7079341898175837"/>
    <n v="3.8874182656419697E-2"/>
    <m/>
  </r>
  <r>
    <s v="3 Occupant_USA_NE_Omaha-Mi_Electric Storage_50-gallon"/>
    <x v="60"/>
    <x v="1"/>
    <n v="16803.830516809689"/>
    <n v="97.746025220762093"/>
    <m/>
    <n v="8344.4915055698948"/>
    <n v="5212.5892570056476"/>
    <m/>
    <n v="2596.8860213129792"/>
    <n v="7799.0461050816666"/>
    <n v="2107.8850742297168"/>
    <n v="84.987752349150526"/>
    <n v="422.83040911380482"/>
    <m/>
    <n v="2553.9603008948261"/>
    <n v="577.94194766942064"/>
    <n v="0"/>
    <m/>
    <m/>
    <n v="3062.590665561785"/>
    <n v="-340.85371013003999"/>
    <m/>
    <n v="3062.590665561794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5"/>
    <n v="446"/>
    <n v="0.24430575680131689"/>
    <n v="3.1512715824123312"/>
    <n v="3.2119366270512498E-2"/>
    <m/>
  </r>
  <r>
    <s v="3 Occupant_USA_NH_Concord._Electric Storage_50-gallon"/>
    <x v="61"/>
    <x v="1"/>
    <n v="16746.21871562981"/>
    <n v="97.746025220762093"/>
    <m/>
    <n v="8110.0621081845957"/>
    <n v="5926.8141458826121"/>
    <m/>
    <n v="2783.1647468629221"/>
    <n v="8601.7415901164986"/>
    <n v="2592.146919748473"/>
    <n v="89.589716128071501"/>
    <n v="461.91276314316042"/>
    <m/>
    <n v="1680.4941126193571"/>
    <n v="502.75384968262603"/>
    <n v="0"/>
    <m/>
    <m/>
    <n v="3239.4082617673221"/>
    <n v="-345.25655362389892"/>
    <m/>
    <n v="3239.40826176731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77.25"/>
    <n v="337"/>
    <n v="0.23546831888491351"/>
    <n v="2.755870651547744"/>
    <n v="2.68347045947115E-2"/>
    <m/>
  </r>
  <r>
    <s v="3 Occupant_USA_NH_Manchest_Electric Storage_50-gallon"/>
    <x v="62"/>
    <x v="1"/>
    <n v="15349.98735841917"/>
    <n v="97.746025220762093"/>
    <m/>
    <n v="6824.6335202374794"/>
    <n v="4537.8882911771889"/>
    <m/>
    <n v="2434.5942766966718"/>
    <n v="7606.1242964649009"/>
    <n v="1567.4971523888589"/>
    <n v="68.519557435412224"/>
    <n v="467.2773046562408"/>
    <m/>
    <n v="1811.8184104238751"/>
    <n v="474.92681863641531"/>
    <n v="0"/>
    <m/>
    <m/>
    <n v="3128.6054925036301"/>
    <n v="-343.33168403823481"/>
    <m/>
    <n v="3128.605492503621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7.75"/>
    <n v="233"/>
    <n v="0.2356436883020846"/>
    <n v="2.9886139268708161"/>
    <n v="2.58867791476367E-2"/>
    <m/>
  </r>
  <r>
    <s v="3 Occupant_USA_NJ_Newark.L_Electric Storage_50-gallon"/>
    <x v="63"/>
    <x v="1"/>
    <n v="14348.15027212004"/>
    <n v="97.746025220762093"/>
    <m/>
    <n v="6033.164799211082"/>
    <n v="3015.916011087656"/>
    <m/>
    <n v="1871.3571857093241"/>
    <n v="6004.6660227858301"/>
    <n v="701.58100949866025"/>
    <n v="31.74453041814451"/>
    <n v="411.23328546153698"/>
    <m/>
    <n v="2533.3353052458119"/>
    <n v="483.91348287761377"/>
    <n v="0"/>
    <m/>
    <m/>
    <n v="2918.237127230756"/>
    <n v="-339.47463413100968"/>
    <m/>
    <n v="2918.237127230756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1"/>
    <n v="501.25"/>
    <n v="0.2763288139089049"/>
    <n v="5.1011428836678334"/>
    <n v="2.7645144531781501E-2"/>
    <m/>
  </r>
  <r>
    <s v="3 Occupant_USA_NJ_Trenton-_Electric Storage_50-gallon"/>
    <x v="64"/>
    <x v="1"/>
    <n v="13907.258274060539"/>
    <n v="97.746025220762093"/>
    <m/>
    <n v="5572.6021785723797"/>
    <n v="2797.4996853365378"/>
    <m/>
    <n v="1643.1392284801891"/>
    <n v="5335.1637368471047"/>
    <n v="666.5421787962506"/>
    <n v="39.190434841863627"/>
    <n v="448.62784321824188"/>
    <m/>
    <n v="2332.975925155386"/>
    <n v="442.12656808045648"/>
    <n v="0"/>
    <m/>
    <m/>
    <n v="2937.9077498100469"/>
    <n v="-339.05976864577309"/>
    <m/>
    <n v="2937.907749810044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7.5"/>
    <n v="664"/>
    <n v="0.2208074335131322"/>
    <n v="3.341960927481296"/>
    <n v="2.40130322438445E-2"/>
    <m/>
  </r>
  <r>
    <s v="3 Occupant_USA_NM_Albuquer_Electric Storage_50-gallon"/>
    <x v="65"/>
    <x v="1"/>
    <n v="13318.91168480168"/>
    <n v="97.746025220762093"/>
    <m/>
    <n v="5097.9075937801736"/>
    <n v="1489.4200745108501"/>
    <m/>
    <n v="896.56689651609702"/>
    <n v="2705.1106977456589"/>
    <n v="60.243441476368503"/>
    <n v="20.21306081993017"/>
    <n v="512.3966756984571"/>
    <m/>
    <n v="3140.207173993148"/>
    <n v="468.28034527617501"/>
    <n v="0"/>
    <m/>
    <m/>
    <n v="2824.255745343432"/>
    <n v="-333.69177466271287"/>
    <m/>
    <n v="2824.255745343429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5"/>
    <n v="47"/>
    <n v="0.25108952233563042"/>
    <n v="4.2308323599382351"/>
    <n v="2.74810971348055E-2"/>
    <m/>
  </r>
  <r>
    <s v="3 Occupant_USA_NM_Las.Cruc_Electric Storage_50-gallon"/>
    <x v="66"/>
    <x v="1"/>
    <n v="13152.168785897989"/>
    <n v="97.746025220762093"/>
    <m/>
    <n v="5130.337582590204"/>
    <n v="802.66673881860288"/>
    <m/>
    <n v="381.44453532426701"/>
    <n v="1190.909199172153"/>
    <n v="6.4235130033858372"/>
    <n v="8.3469893254738388"/>
    <n v="406.45170116547831"/>
    <m/>
    <n v="3849.4951218893871"/>
    <n v="478.17572188221402"/>
    <n v="0"/>
    <m/>
    <m/>
    <n v="2625.0828576297231"/>
    <n v="-330.22708851195398"/>
    <m/>
    <n v="2625.082857629714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134.25"/>
    <n v="0.2131489336738073"/>
    <n v="4.2586939293119022"/>
    <n v="2.7551455396612402E-2"/>
    <m/>
  </r>
  <r>
    <s v="3 Occupant_USA_NM_Santa.Fe_Electric Storage_50-gallon"/>
    <x v="67"/>
    <x v="1"/>
    <n v="13747.493889354029"/>
    <n v="97.746025220762093"/>
    <m/>
    <n v="5307.1432858199096"/>
    <n v="2619.6180497095779"/>
    <m/>
    <n v="1691.569527190487"/>
    <n v="5090.4469679809081"/>
    <n v="287.91870469767912"/>
    <n v="53.911983256498189"/>
    <n v="586.21783456491346"/>
    <m/>
    <n v="2231.7434186728569"/>
    <n v="455.78181743747513"/>
    <n v="0"/>
    <m/>
    <m/>
    <n v="3043.6022578559659"/>
    <n v="-338.81070405878222"/>
    <m/>
    <n v="3043.60225785596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75"/>
    <n v="32.5"/>
    <n v="0.27690025321773182"/>
    <n v="4.3821869629873644"/>
    <n v="2.6517081998527901E-2"/>
    <m/>
  </r>
  <r>
    <s v="3 Occupant_USA_NV_Las.Vega_Electric Storage_50-gallon"/>
    <x v="68"/>
    <x v="1"/>
    <n v="14984.13373444126"/>
    <n v="97.746025220762093"/>
    <m/>
    <n v="7285.8397933612605"/>
    <n v="432.55970702270002"/>
    <m/>
    <n v="163.84009043703151"/>
    <n v="536.84470755481789"/>
    <n v="0.7631771355250061"/>
    <n v="1.9941601614450699"/>
    <n v="265.96227928869928"/>
    <m/>
    <n v="6206.3298757926386"/>
    <n v="646.9502105459211"/>
    <n v="0"/>
    <m/>
    <m/>
    <n v="2301.5455954017921"/>
    <n v="-326.23771053543112"/>
    <m/>
    <n v="2301.54559540178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661.25"/>
    <n v="0.23706887051739209"/>
    <n v="4.0016775950216061"/>
    <n v="3.8597165266123099E-2"/>
    <m/>
  </r>
  <r>
    <s v="3 Occupant_USA_NV_Reno-Tah_Electric Storage_50-gallon"/>
    <x v="69"/>
    <x v="1"/>
    <n v="13137.361896195031"/>
    <n v="97.746025220762093"/>
    <m/>
    <n v="4771.2007652916691"/>
    <n v="1859.9198605325421"/>
    <m/>
    <n v="1127.611488017511"/>
    <n v="3459.9442867450421"/>
    <n v="48.713472835124371"/>
    <n v="41.561360674572278"/>
    <n v="642.03353900533057"/>
    <m/>
    <n v="2497.2754398846168"/>
    <n v="414.00546487450993"/>
    <n v="0"/>
    <m/>
    <m/>
    <n v="2969.4127852252432"/>
    <n v="-338.05407159243202"/>
    <m/>
    <n v="2969.412785225243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25"/>
    <n v="53.75"/>
    <n v="0.23308574205112509"/>
    <n v="3.3232961900901912"/>
    <n v="2.4073336224712302E-2"/>
    <m/>
  </r>
  <r>
    <s v="3 Occupant_USA_NY_Buffalo._Electric Storage_50-gallon"/>
    <x v="70"/>
    <x v="1"/>
    <n v="16229.49081064271"/>
    <n v="97.746025220762093"/>
    <m/>
    <n v="7649.3690159276939"/>
    <n v="5359.9608293519896"/>
    <m/>
    <n v="3478.48756814951"/>
    <n v="10803.857208076481"/>
    <n v="1329.7747443397841"/>
    <n v="117.6170876237113"/>
    <n v="434.08142923900459"/>
    <m/>
    <n v="1788.298859954733"/>
    <n v="501.10932662097161"/>
    <n v="0"/>
    <m/>
    <m/>
    <n v="3183.3734490369579"/>
    <n v="-345.64020385892809"/>
    <m/>
    <n v="3183.373449036961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4"/>
    <n v="48.25"/>
    <n v="0.30268966619497317"/>
    <n v="5.4726795627791018"/>
    <n v="2.86299564464568E-2"/>
    <m/>
  </r>
  <r>
    <s v="3 Occupant_USA_NY_New.York_Electric Storage_50-gallon"/>
    <x v="71"/>
    <x v="1"/>
    <n v="14637.831041474699"/>
    <n v="97.746025220762093"/>
    <m/>
    <n v="6290.1143195743698"/>
    <n v="3488.6701408128179"/>
    <m/>
    <n v="2033.1897009174611"/>
    <n v="6594.1942328712976"/>
    <n v="1012.569530508801"/>
    <n v="30.097516872535309"/>
    <n v="412.81339251399982"/>
    <m/>
    <n v="2348.6663156618401"/>
    <n v="452.77786309971179"/>
    <n v="0"/>
    <m/>
    <m/>
    <n v="2950.9683762222312"/>
    <n v="-340.69192138376962"/>
    <m/>
    <n v="2950.968376222228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0"/>
    <n v="466.5"/>
    <n v="0.32778579704490779"/>
    <n v="6.3395870320540828"/>
    <n v="2.6532010010856699E-2"/>
    <m/>
  </r>
  <r>
    <s v="3 Occupant_USA_NY_Syracuse_Electric Storage_50-gallon"/>
    <x v="72"/>
    <x v="1"/>
    <n v="16509.853397208899"/>
    <n v="97.746025220762093"/>
    <m/>
    <n v="7936.4022818047533"/>
    <n v="5511.2022301049346"/>
    <m/>
    <n v="3185.4731043577558"/>
    <n v="9848.3774956896305"/>
    <n v="1794.8335280374829"/>
    <n v="99.564552559398479"/>
    <n v="431.3310451503088"/>
    <m/>
    <n v="1889.1813809341791"/>
    <n v="536.01867076563929"/>
    <n v="0"/>
    <m/>
    <m/>
    <n v="3176.7027697261428"/>
    <n v="-344.59162846222068"/>
    <m/>
    <n v="3176.702769726144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4.75"/>
    <n v="182"/>
    <n v="0.27116508513005838"/>
    <n v="4.5564219976946312"/>
    <n v="3.0093606789978598E-2"/>
    <m/>
  </r>
  <r>
    <s v="3 Occupant_USA_OH_Cincinna_Electric Storage_50-gallon"/>
    <x v="73"/>
    <x v="1"/>
    <n v="14589.56444981411"/>
    <n v="97.746025220762093"/>
    <m/>
    <n v="6238.9103932377211"/>
    <n v="3193.6697835889722"/>
    <m/>
    <n v="1850.566988612416"/>
    <n v="5798.4123672955147"/>
    <n v="864.1116976131683"/>
    <n v="64.706854591908751"/>
    <n v="414.28424277148531"/>
    <m/>
    <n v="2553.25005076556"/>
    <n v="491.9905588831889"/>
    <n v="0"/>
    <m/>
    <m/>
    <n v="2953.9057108982879"/>
    <n v="-339.06120164440449"/>
    <m/>
    <n v="2953.905710898291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8.75"/>
    <n v="510.5"/>
    <n v="0.21650610976734069"/>
    <n v="3.1159931612142389"/>
    <n v="2.7007770884934699E-2"/>
    <m/>
  </r>
  <r>
    <s v="3 Occupant_USA_OH_Columbus_Electric Storage_50-gallon"/>
    <x v="74"/>
    <x v="1"/>
    <n v="15422.109101538141"/>
    <n v="97.746025220762093"/>
    <m/>
    <n v="7035.6275114697273"/>
    <n v="4019.2220475434819"/>
    <m/>
    <n v="2210.4333425640662"/>
    <n v="6936.57491547272"/>
    <n v="1362.3671495366459"/>
    <n v="73.628298426229563"/>
    <n v="372.79325701653642"/>
    <m/>
    <n v="2489.856117861098"/>
    <n v="526.54934606514678"/>
    <n v="0"/>
    <m/>
    <m/>
    <n v="2989.7332443902419"/>
    <n v="-339.55361031613728"/>
    <m/>
    <n v="2989.733244390244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1.5"/>
    <n v="659.75"/>
    <n v="0.25237100267960949"/>
    <n v="4.2343545856163232"/>
    <n v="2.8995770495358699E-2"/>
    <m/>
  </r>
  <r>
    <s v="3 Occupant_USA_OK_Oklahoma_Electric Storage_50-gallon"/>
    <x v="75"/>
    <x v="1"/>
    <n v="14813.04323901721"/>
    <n v="97.746025220762093"/>
    <m/>
    <n v="6713.8870683448749"/>
    <n v="2390.0621374200082"/>
    <m/>
    <n v="1329.85071398948"/>
    <n v="4135.1994673244408"/>
    <n v="679.11124037036188"/>
    <n v="45.641654337678467"/>
    <n v="335.45852872248417"/>
    <m/>
    <n v="3769.6534941683358"/>
    <n v="554.17143675653085"/>
    <n v="0"/>
    <m/>
    <m/>
    <n v="2702.407824994345"/>
    <n v="-333.99731316237609"/>
    <m/>
    <n v="2702.407824994333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6"/>
    <n v="712.5"/>
    <n v="0.34847614751978429"/>
    <n v="5.9169729604373424"/>
    <n v="3.31423098378145E-2"/>
    <m/>
  </r>
  <r>
    <s v="3 Occupant_USA_OR_Portland_Electric Storage_50-gallon"/>
    <x v="76"/>
    <x v="1"/>
    <n v="12154.114117946199"/>
    <n v="97.746025220762093"/>
    <m/>
    <n v="3799.3641966448117"/>
    <n v="1706.5338225259"/>
    <m/>
    <n v="1114.8779232098641"/>
    <n v="3855.844913215823"/>
    <n v="7.9928050319391719"/>
    <n v="48.496120265579457"/>
    <n v="535.16697401851309"/>
    <m/>
    <n v="1778.238394139415"/>
    <n v="314.5919799794969"/>
    <n v="0"/>
    <m/>
    <m/>
    <n v="2958.0015756230928"/>
    <n v="-341.67828082927281"/>
    <m/>
    <n v="2958.001575623095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7.75"/>
    <n v="119.5"/>
    <n v="0.230858808368956"/>
    <n v="3.8664231686527701"/>
    <n v="1.84496502666808E-2"/>
    <m/>
  </r>
  <r>
    <s v="3 Occupant_USA_OR_Redmond._Electric Storage_50-gallon"/>
    <x v="77"/>
    <x v="1"/>
    <n v="14092.260690722411"/>
    <n v="97.746025220762093"/>
    <m/>
    <n v="5502.0530759673111"/>
    <n v="3450.2921000895831"/>
    <m/>
    <n v="2217.1042518253689"/>
    <n v="6903.5790329484089"/>
    <n v="428.56099030095419"/>
    <n v="101.9827164926177"/>
    <n v="702.64414147064713"/>
    <m/>
    <n v="1619.144039717555"/>
    <n v="432.61693616017328"/>
    <n v="0"/>
    <m/>
    <m/>
    <n v="3193.4592690770291"/>
    <n v="-345.17906185768499"/>
    <m/>
    <n v="3193.459269077031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4.75"/>
    <n v="72.5"/>
    <n v="0.2537177538944958"/>
    <n v="3.0653700394183381"/>
    <n v="2.4605915917811302E-2"/>
    <m/>
  </r>
  <r>
    <s v="3 Occupant_USA_PA_Bradford_Electric Storage_50-gallon"/>
    <x v="78"/>
    <x v="1"/>
    <n v="17991.59206944504"/>
    <n v="97.746025220762093"/>
    <m/>
    <n v="9268.1917472144214"/>
    <n v="7402.8985308128886"/>
    <m/>
    <n v="3183.724064041548"/>
    <n v="9736.1203280680129"/>
    <n v="3689.725453425704"/>
    <n v="125.2793055015122"/>
    <n v="404.16970784413951"/>
    <m/>
    <n v="1346.688103915186"/>
    <n v="518.60511248634555"/>
    <n v="0"/>
    <m/>
    <m/>
    <n v="3326.6519765526409"/>
    <n v="-346.38281586533532"/>
    <m/>
    <n v="3326.651976552641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71.75"/>
    <n v="223.25"/>
    <n v="0.26350721010055822"/>
    <n v="3.6572019506390281"/>
    <n v="2.80731230402415E-2"/>
    <m/>
  </r>
  <r>
    <s v="3 Occupant_USA_PA_Philadel_Electric Storage_50-gallon"/>
    <x v="79"/>
    <x v="1"/>
    <n v="13983.957241442749"/>
    <n v="97.746025220762093"/>
    <m/>
    <n v="5727.8569154562801"/>
    <n v="2553.871868232146"/>
    <m/>
    <n v="1561.8763416140489"/>
    <n v="5046.2598371064614"/>
    <n v="550.18926432380169"/>
    <n v="29.567902311867091"/>
    <n v="412.2383599824322"/>
    <m/>
    <n v="2704.027493946041"/>
    <n v="469.95755327809383"/>
    <n v="0"/>
    <m/>
    <m/>
    <n v="2859.3519803083532"/>
    <n v="-337.76405710484403"/>
    <m/>
    <n v="2859.35198030836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0.75"/>
    <n v="639.25"/>
    <n v="0.25679864278530989"/>
    <n v="4.7533295046522444"/>
    <n v="2.64900290581595E-2"/>
    <m/>
  </r>
  <r>
    <s v="3 Occupant_USA_PA_Pittsbur_Electric Storage_50-gallon"/>
    <x v="80"/>
    <x v="1"/>
    <n v="14966.52029602499"/>
    <n v="97.746025220762093"/>
    <m/>
    <n v="6509.1825247567604"/>
    <n v="3922.3432720372161"/>
    <m/>
    <n v="2308.0341802630769"/>
    <n v="7252.795712299664"/>
    <n v="1118.116390832867"/>
    <n v="83.346047441511217"/>
    <n v="412.84665349975859"/>
    <m/>
    <n v="2091.528415512375"/>
    <n v="495.31083720716941"/>
    <n v="0"/>
    <m/>
    <m/>
    <n v="3060.5894255901858"/>
    <n v="-341.53922307123571"/>
    <m/>
    <n v="3060.589425590179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8.25"/>
    <n v="374.25"/>
    <n v="0.24564875170376499"/>
    <n v="3.8546994440877369"/>
    <n v="2.7261546713496902E-2"/>
    <m/>
  </r>
  <r>
    <s v="3 Occupant_USA_RI_Providen_Electric Storage_50-gallon"/>
    <x v="81"/>
    <x v="1"/>
    <n v="14501.26476565421"/>
    <n v="97.746025220762093"/>
    <m/>
    <n v="6059.6976821016215"/>
    <n v="3606.422091467407"/>
    <m/>
    <n v="2137.3864773744908"/>
    <n v="6868.7350639161623"/>
    <n v="965.20508556844607"/>
    <n v="64.089822158549254"/>
    <n v="439.74070636591642"/>
    <m/>
    <n v="1996.0213174688711"/>
    <n v="457.25427316534262"/>
    <n v="0"/>
    <m/>
    <m/>
    <n v="3044.8187378746179"/>
    <n v="-342.1576057383125"/>
    <m/>
    <n v="3044.818737874607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8.75"/>
    <n v="301.25"/>
    <n v="0.26830205218802738"/>
    <n v="4.3361143894956982"/>
    <n v="2.5731428285034701E-2"/>
    <m/>
  </r>
  <r>
    <s v="3 Occupant_USA_SC_JB.Charl_Electric Storage_50-gallon"/>
    <x v="82"/>
    <x v="1"/>
    <n v="13314.83567704159"/>
    <n v="97.746025220762093"/>
    <m/>
    <n v="5422.3045992204188"/>
    <n v="555.5617883693169"/>
    <m/>
    <n v="288.87401337758092"/>
    <n v="940.57600668127088"/>
    <n v="14.40668485997246"/>
    <n v="13.659679817014259"/>
    <n v="238.62141031474931"/>
    <m/>
    <n v="4404.5231952935874"/>
    <n v="462.21961555751471"/>
    <n v="0"/>
    <m/>
    <m/>
    <n v="2495.7827321431141"/>
    <n v="-327.7559339306307"/>
    <m/>
    <n v="2495.782732143109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"/>
    <n v="431.25"/>
    <n v="0.18904275042147109"/>
    <n v="3.5302309995311831"/>
    <n v="2.6068875830798199E-2"/>
    <m/>
  </r>
  <r>
    <s v="3 Occupant_USA_SC_Columbia_Electric Storage_50-gallon"/>
    <x v="83"/>
    <x v="1"/>
    <n v="13395.62820662649"/>
    <n v="97.746025220762093"/>
    <m/>
    <n v="5451.6618509641994"/>
    <n v="761.60365992979791"/>
    <m/>
    <n v="421.12532097792899"/>
    <n v="1364.260775551076"/>
    <n v="15.704276593687631"/>
    <n v="19.60344548077282"/>
    <n v="305.17061687740733"/>
    <m/>
    <n v="4192.7050739994438"/>
    <n v="497.35311703495779"/>
    <n v="0"/>
    <m/>
    <m/>
    <n v="2547.218009984193"/>
    <n v="-328.12492015214139"/>
    <m/>
    <n v="2547.218009984192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.5"/>
    <n v="942.75"/>
    <n v="0.15813916404953449"/>
    <n v="2.7520709901960401"/>
    <n v="2.7180421969021901E-2"/>
    <m/>
  </r>
  <r>
    <s v="3 Occupant_USA_SD_Yankton-_Electric Storage_50-gallon"/>
    <x v="84"/>
    <x v="1"/>
    <n v="18992.0470364871"/>
    <n v="97.746025220762093"/>
    <m/>
    <n v="10379.430422461946"/>
    <n v="7763.6009321599222"/>
    <m/>
    <n v="3638.0650673028708"/>
    <n v="10614.376404370871"/>
    <n v="3583.971959556357"/>
    <n v="123.6057178951768"/>
    <n v="417.95818740557098"/>
    <m/>
    <n v="2068.8856638725119"/>
    <n v="546.94382642951064"/>
    <n v="0"/>
    <m/>
    <m/>
    <n v="3215.868268347142"/>
    <n v="-344.75177930617338"/>
    <m/>
    <n v="3215.868268347133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76.25"/>
    <n v="100"/>
    <n v="0.3323897093972194"/>
    <n v="5.6204663117565579"/>
    <n v="3.1910315560851797E-2"/>
    <m/>
  </r>
  <r>
    <s v="3 Occupant_USA_SD_Sioux.Fa_Electric Storage_50-gallon"/>
    <x v="85"/>
    <x v="1"/>
    <n v="19573.969597945928"/>
    <n v="97.746025220762093"/>
    <m/>
    <n v="10894.038508989754"/>
    <n v="8367.2537467479124"/>
    <m/>
    <n v="4058.2284455766362"/>
    <n v="11571.35941312931"/>
    <n v="3759.9271081616889"/>
    <n v="124.91770381733291"/>
    <n v="424.18048919224992"/>
    <m/>
    <n v="1946.044864114313"/>
    <n v="580.73989812752984"/>
    <n v="0"/>
    <m/>
    <m/>
    <n v="3283.1827432781888"/>
    <n v="-345.46025028633301"/>
    <m/>
    <n v="3283.182743278200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9.75"/>
    <n v="32.75"/>
    <n v="0.33678202504757498"/>
    <n v="4.998483624183347"/>
    <n v="3.4003138321443298E-2"/>
    <m/>
  </r>
  <r>
    <s v="3 Occupant_USA_TN_Memphis._Electric Storage_50-gallon"/>
    <x v="86"/>
    <x v="1"/>
    <n v="13765.32033898832"/>
    <n v="97.746025220762093"/>
    <m/>
    <n v="5773.7246309525317"/>
    <n v="1254.5521624949599"/>
    <m/>
    <n v="772.40496709124477"/>
    <n v="2518.6118689351611"/>
    <n v="127.5450972903386"/>
    <n v="29.57620228610682"/>
    <n v="325.02589582726648"/>
    <m/>
    <n v="3998.9999153665922"/>
    <n v="520.17255309097982"/>
    <n v="0"/>
    <m/>
    <m/>
    <n v="2594.8473623576042"/>
    <n v="-330.13636724934082"/>
    <m/>
    <n v="2594.847362357602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6"/>
    <n v="1116.75"/>
    <n v="0.22688546943310589"/>
    <n v="3.8966498734230872"/>
    <n v="2.9035878845215499E-2"/>
    <m/>
  </r>
  <r>
    <s v="3 Occupant_USA_TN_Nashvill_Electric Storage_50-gallon"/>
    <x v="87"/>
    <x v="1"/>
    <n v="13344.04059189651"/>
    <n v="97.746025220762093"/>
    <m/>
    <n v="5252.9589711278923"/>
    <n v="1331.9856945622059"/>
    <m/>
    <n v="804.8548602144474"/>
    <n v="2590.644224191929"/>
    <n v="135.8477580633305"/>
    <n v="28.37026158804299"/>
    <n v="362.91281469638727"/>
    <m/>
    <n v="3448.049713375246"/>
    <n v="472.92356319044052"/>
    <n v="0"/>
    <m/>
    <m/>
    <n v="2694.3332750905029"/>
    <n v="-332.22443887103299"/>
    <m/>
    <n v="2694.333275090503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5.75"/>
    <n v="863.75"/>
    <n v="0.19952322691582369"/>
    <n v="2.993862108623889"/>
    <n v="2.59571460106654E-2"/>
    <m/>
  </r>
  <r>
    <s v="3 Occupant_USA_TX_Austin-C_Electric Storage_50-gallon"/>
    <x v="88"/>
    <x v="1"/>
    <n v="14162.54632560083"/>
    <n v="97.746025220762093"/>
    <m/>
    <n v="6412.8255209084018"/>
    <n v="506.78817534238289"/>
    <m/>
    <n v="264.15025726552562"/>
    <n v="827.56139236605645"/>
    <n v="44.920878556321213"/>
    <n v="8.3029305582866879"/>
    <n v="189.4141089622486"/>
    <m/>
    <n v="5304.573158696483"/>
    <n v="601.46418686953632"/>
    <n v="0"/>
    <m/>
    <m/>
    <n v="2352.9724590144278"/>
    <n v="-322.96830001135339"/>
    <m/>
    <n v="2352.972459014421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75"/>
    <n v="1272.25"/>
    <n v="0.1452735502893604"/>
    <n v="2.1907813517322081"/>
    <n v="3.2966140649387299E-2"/>
    <m/>
  </r>
  <r>
    <s v="3 Occupant_USA_TX_Dallas-F_Electric Storage_50-gallon"/>
    <x v="89"/>
    <x v="1"/>
    <n v="14059.962197085521"/>
    <n v="97.746025220762093"/>
    <m/>
    <n v="6205.8479083785824"/>
    <n v="716.89214915140462"/>
    <m/>
    <n v="416.0253585077478"/>
    <n v="1366.6505298781831"/>
    <n v="4.6897540427725586"/>
    <n v="13.783139194631479"/>
    <n v="282.39389740625262"/>
    <m/>
    <n v="4942.8931532564056"/>
    <n v="546.06260597077244"/>
    <n v="0"/>
    <m/>
    <m/>
    <n v="2457.365943028884"/>
    <n v="-328.74589628419909"/>
    <m/>
    <n v="2457.365943028882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.75"/>
    <n v="534.25"/>
    <n v="0.2947376712002347"/>
    <n v="5.2557853723367343"/>
    <n v="3.3139773987667202E-2"/>
    <m/>
  </r>
  <r>
    <s v="3 Occupant_USA_TX_Houston-_Electric Storage_50-gallon"/>
    <x v="90"/>
    <x v="1"/>
    <n v="14040.1532147454"/>
    <n v="97.746025220762093"/>
    <m/>
    <n v="6347.8919444206458"/>
    <n v="235.28661062144869"/>
    <m/>
    <n v="104.743264522046"/>
    <n v="360.64608622686649"/>
    <n v="0.36445782792775361"/>
    <n v="3.4698504835461428"/>
    <n v="126.70903778792911"/>
    <m/>
    <n v="5519.760022622786"/>
    <n v="592.84531117641131"/>
    <n v="0"/>
    <m/>
    <m/>
    <n v="2295.5129246465681"/>
    <n v="-322.66774121485912"/>
    <m/>
    <n v="2295.512924646570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1080.25"/>
    <n v="0.17812429823095691"/>
    <n v="3.5619247952291442"/>
    <n v="3.35712057385638E-2"/>
    <m/>
  </r>
  <r>
    <s v="3 Occupant_USA_TX_Lubbock._Electric Storage_50-gallon"/>
    <x v="91"/>
    <x v="1"/>
    <n v="14090.733992638759"/>
    <n v="97.746025220762093"/>
    <m/>
    <n v="5997.3429624049986"/>
    <n v="1541.912840966861"/>
    <m/>
    <n v="1057.3551260791839"/>
    <n v="3259.9445388467661"/>
    <n v="42.653528096700953"/>
    <n v="50.338123263086693"/>
    <n v="391.56606352788509"/>
    <m/>
    <n v="3910.0968536568339"/>
    <n v="545.33326778130277"/>
    <n v="0"/>
    <m/>
    <m/>
    <n v="2696.6426845556689"/>
    <n v="-333.61899698191172"/>
    <m/>
    <n v="2696.642684555664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152.5"/>
    <n v="0.33109926313473897"/>
    <n v="6.438257905431044"/>
    <n v="3.3762598310625301E-2"/>
    <m/>
  </r>
  <r>
    <s v="3 Occupant_USA_TX_San.Anto_Electric Storage_50-gallon"/>
    <x v="92"/>
    <x v="1"/>
    <n v="14551.489098492861"/>
    <n v="97.746025220762093"/>
    <m/>
    <n v="6821.8949049092607"/>
    <n v="488.67630357667321"/>
    <m/>
    <n v="273.20786772796799"/>
    <n v="858.12895008312557"/>
    <n v="40.441319492690532"/>
    <n v="7.037202230518016"/>
    <n v="167.98991412549691"/>
    <m/>
    <n v="5688.190348373997"/>
    <n v="645.02825295859043"/>
    <n v="0"/>
    <m/>
    <m/>
    <n v="2332.845847905513"/>
    <n v="-323.96298542992912"/>
    <m/>
    <n v="2332.845847905507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986.5"/>
    <n v="0.22975165479069651"/>
    <n v="4.2598903787624849"/>
    <n v="3.7390050322162298E-2"/>
    <m/>
  </r>
  <r>
    <s v="3 Occupant_USA_UT_Salt.Lak_Electric Storage_50-gallon"/>
    <x v="93"/>
    <x v="1"/>
    <n v="14673.05153330233"/>
    <n v="97.746025220762093"/>
    <m/>
    <n v="6273.6325534890893"/>
    <n v="2981.252144872275"/>
    <m/>
    <n v="2058.8003960998408"/>
    <n v="6220.6348304639841"/>
    <n v="272.30126368031131"/>
    <n v="88.747604795364893"/>
    <n v="561.40288029676469"/>
    <m/>
    <n v="2753.2178856731389"/>
    <n v="539.16252294367632"/>
    <n v="0"/>
    <m/>
    <m/>
    <n v="3002.6706341349659"/>
    <n v="-340.29962551972812"/>
    <m/>
    <n v="3002.670634134953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"/>
    <n v="98"/>
    <n v="0.26067547294322108"/>
    <n v="3.5061623949992322"/>
    <n v="3.1226795408633899E-2"/>
    <m/>
  </r>
  <r>
    <s v="3 Occupant_USA_UT_St.Georg_Electric Storage_50-gallon"/>
    <x v="94"/>
    <x v="1"/>
    <n v="14098.606622018649"/>
    <n v="97.746025220762093"/>
    <m/>
    <n v="6140.5111477667697"/>
    <n v="978.74035148037876"/>
    <m/>
    <n v="538.36103926874955"/>
    <n v="1684.305523596036"/>
    <n v="8.9020839631503854"/>
    <n v="14.389524263766731"/>
    <n v="417.08770398470779"/>
    <m/>
    <n v="4619.6966664081629"/>
    <n v="542.07412987822806"/>
    <n v="0"/>
    <m/>
    <m/>
    <n v="2561.3471285737551"/>
    <n v="-330.86721638518321"/>
    <m/>
    <n v="2561.347128573754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0"/>
    <n v="394.75"/>
    <n v="0.1949623123768591"/>
    <n v="3.2799292679257341"/>
    <n v="3.1453795638186101E-2"/>
    <m/>
  </r>
  <r>
    <s v="3 Occupant_USA_UT_Vernal.R_Electric Storage_50-gallon"/>
    <x v="95"/>
    <x v="1"/>
    <n v="16552.54625723857"/>
    <n v="97.746025220762093"/>
    <m/>
    <n v="7911.6837890893994"/>
    <n v="5177.0757535568373"/>
    <m/>
    <n v="2908.569444903655"/>
    <n v="8292.3696671188118"/>
    <n v="1612.22015977614"/>
    <n v="94.173198339687076"/>
    <n v="562.11295053735216"/>
    <m/>
    <n v="2152.049531251967"/>
    <n v="582.55850428059523"/>
    <n v="0"/>
    <m/>
    <m/>
    <n v="3244.1141224711819"/>
    <n v="-342.75043119592323"/>
    <m/>
    <n v="3244.114122471189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5.25"/>
    <n v="60.25"/>
    <n v="0.2379814725636919"/>
    <n v="2.4215438760274379"/>
    <n v="3.2336997342033699E-2"/>
    <m/>
  </r>
  <r>
    <s v="3 Occupant_USA_VA_Norfolk._Electric Storage_50-gallon"/>
    <x v="96"/>
    <x v="1"/>
    <n v="13105.905754075709"/>
    <n v="97.746025220762093"/>
    <m/>
    <n v="5026.9380161594509"/>
    <n v="1196.499566680729"/>
    <m/>
    <n v="746.23747020264113"/>
    <n v="2496.9558777683951"/>
    <n v="53.419214796725413"/>
    <n v="23.111019810415819"/>
    <n v="373.73186187094558"/>
    <m/>
    <n v="3376.5018832387009"/>
    <n v="453.93656624002159"/>
    <n v="0"/>
    <m/>
    <m/>
    <n v="2682.219392238148"/>
    <n v="-332.27740492303201"/>
    <m/>
    <n v="2682.219392238154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4.5"/>
    <n v="849.25"/>
    <n v="0.25245077258241888"/>
    <n v="4.4593965201758374"/>
    <n v="2.5741128462303298E-2"/>
    <m/>
  </r>
  <r>
    <s v="3 Occupant_USA_VT_Burlingt_Electric Storage_50-gallon"/>
    <x v="97"/>
    <x v="1"/>
    <n v="17945.11191518811"/>
    <n v="97.746025220762093"/>
    <m/>
    <n v="9298.0003305258742"/>
    <n v="7080.8822387397477"/>
    <m/>
    <n v="3223.5560808275609"/>
    <n v="9908.6496339056976"/>
    <n v="3375.1689544355741"/>
    <n v="88.895272857288887"/>
    <n v="393.26193061933338"/>
    <m/>
    <n v="1668.4891256188109"/>
    <n v="548.62896616731655"/>
    <n v="0"/>
    <m/>
    <m/>
    <n v="3250.3632389842178"/>
    <n v="-346.0804027603067"/>
    <m/>
    <n v="3250.363238984216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88.75"/>
    <n v="271.25"/>
    <n v="0.2875649196467871"/>
    <n v="3.5715833547524518"/>
    <n v="3.0325402097323002E-2"/>
    <m/>
  </r>
  <r>
    <s v="3 Occupant_USA_WA_Seattle-_Electric Storage_50-gallon"/>
    <x v="98"/>
    <x v="1"/>
    <n v="12060.27597482387"/>
    <n v="97.746025220762093"/>
    <m/>
    <n v="3625.039709131373"/>
    <n v="2003.545829097789"/>
    <m/>
    <n v="1371.7155552276299"/>
    <n v="4908.087713861044"/>
    <n v="43.532421414470058"/>
    <n v="52.529434352080862"/>
    <n v="535.76841810361645"/>
    <m/>
    <n v="1319.723612109407"/>
    <n v="301.77026792417718"/>
    <n v="0"/>
    <m/>
    <m/>
    <n v="3038.4879200143141"/>
    <n v="-343.80842775271589"/>
    <m/>
    <n v="3038.487920014324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65.75"/>
    <n v="283.75"/>
    <n v="0.25380574948456652"/>
    <n v="3.6236347043680288"/>
    <n v="1.6861254441477899E-2"/>
    <m/>
  </r>
  <r>
    <s v="3 Occupant_USA_WA_Spokane._Electric Storage_50-gallon"/>
    <x v="99"/>
    <x v="1"/>
    <n v="15518.095165979839"/>
    <n v="97.746025220762093"/>
    <m/>
    <n v="6909.755499259838"/>
    <n v="4678.9952246617268"/>
    <m/>
    <n v="3004.1268492564582"/>
    <n v="9442.8829756403411"/>
    <n v="962.12958897126293"/>
    <n v="168.50034041611099"/>
    <n v="544.23844601791575"/>
    <m/>
    <n v="1696.7588049797209"/>
    <n v="534.00146961839005"/>
    <n v="0"/>
    <m/>
    <m/>
    <n v="3211.5913210419858"/>
    <n v="-345.83724621214287"/>
    <m/>
    <n v="3211.591321041984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26.5"/>
    <n v="153"/>
    <n v="0.2906062673685752"/>
    <n v="3.989752799735653"/>
    <n v="3.0175649362987798E-2"/>
    <m/>
  </r>
  <r>
    <s v="3 Occupant_USA_WI_Milwauke_Electric Storage_50-gallon"/>
    <x v="100"/>
    <x v="1"/>
    <n v="16716.799768440778"/>
    <n v="97.746025220762093"/>
    <m/>
    <n v="8137.0070320792056"/>
    <n v="5816.9560455494202"/>
    <m/>
    <n v="3129.157826950885"/>
    <n v="9651.5642020942578"/>
    <n v="2153.2250231098919"/>
    <n v="94.850741934605736"/>
    <n v="439.7224535540193"/>
    <m/>
    <n v="1792.241773473881"/>
    <n v="527.80921305590437"/>
    <n v="0"/>
    <m/>
    <m/>
    <n v="3183.0443906836899"/>
    <n v="-344.84769604635608"/>
    <m/>
    <n v="3183.044390683694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34.5"/>
    <n v="119.5"/>
    <n v="0.30272258915680578"/>
    <n v="5.0594874412047854"/>
    <n v="3.02217338175347E-2"/>
    <m/>
  </r>
  <r>
    <s v="3 Occupant_USA_WI_Rhinelan_Electric Storage_50-gallon"/>
    <x v="101"/>
    <x v="1"/>
    <n v="21170.28576819822"/>
    <n v="97.746025220762093"/>
    <m/>
    <n v="12322.824237224269"/>
    <n v="10359.56057706838"/>
    <m/>
    <n v="3788.060657416504"/>
    <n v="11150.34850720647"/>
    <n v="6038.576773838462"/>
    <n v="136.32313428534161"/>
    <n v="396.60001152804358"/>
    <m/>
    <n v="1367.708450734543"/>
    <n v="595.55520942134763"/>
    <n v="0"/>
    <m/>
    <m/>
    <n v="3450.713185296072"/>
    <n v="-347.96678630298157"/>
    <m/>
    <n v="3450.713185296072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96.25"/>
    <n v="173.75"/>
    <n v="0.27954836746347728"/>
    <n v="3.5679083114011152"/>
    <n v="3.24012627613963E-2"/>
    <m/>
  </r>
  <r>
    <s v="3 Occupant_USA_WV_Charlest_Electric Storage_50-gallon"/>
    <x v="102"/>
    <x v="1"/>
    <n v="13904.69281644094"/>
    <n v="97.746025220762093"/>
    <m/>
    <n v="5594.1898718025122"/>
    <n v="2485.8767960746759"/>
    <m/>
    <n v="1492.311164149856"/>
    <n v="4635.7099492997177"/>
    <n v="506.24771335176581"/>
    <n v="60.316826759863687"/>
    <n v="427.00109181319038"/>
    <m/>
    <n v="2640.1807337229829"/>
    <n v="468.13234200485329"/>
    <n v="0"/>
    <m/>
    <m/>
    <n v="2913.7545989603582"/>
    <n v="-337.17150942304698"/>
    <m/>
    <n v="2913.75459896035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6.25"/>
    <n v="402.75"/>
    <n v="0.18433364568912849"/>
    <n v="2.2919299802015112"/>
    <n v="2.55676027479281E-2"/>
    <m/>
  </r>
  <r>
    <s v="3 Occupant_USA_WV_Morganto_Electric Storage_50-gallon"/>
    <x v="103"/>
    <x v="1"/>
    <n v="14416.81725411339"/>
    <n v="97.746025220762093"/>
    <m/>
    <n v="6015.2393355440636"/>
    <n v="3243.0766194171738"/>
    <m/>
    <n v="1915.2183437850399"/>
    <n v="5901.2848415940534"/>
    <n v="845.76503571154865"/>
    <n v="58.950459317058417"/>
    <n v="423.14278060352581"/>
    <m/>
    <n v="2294.480015910422"/>
    <n v="477.68270021646862"/>
    <n v="0"/>
    <m/>
    <m/>
    <n v="3004.8295728912308"/>
    <n v="-339.42794537714542"/>
    <m/>
    <n v="3004.8295728912221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11"/>
    <n v="326"/>
    <n v="0.19203603151648829"/>
    <n v="2.1034156202662571"/>
    <n v="2.5818839998681099E-2"/>
    <m/>
  </r>
  <r>
    <s v="3 Occupant_USA_WY_Cheyenne_Electric Storage_50-gallon"/>
    <x v="104"/>
    <x v="1"/>
    <n v="15655.921430820001"/>
    <n v="97.746025220762093"/>
    <m/>
    <n v="6980.3520705154042"/>
    <n v="5099.0607091701677"/>
    <m/>
    <n v="3129.0774011428261"/>
    <n v="9502.0570635129479"/>
    <n v="1291.6270091670669"/>
    <n v="75.865759386530542"/>
    <n v="602.49053947374773"/>
    <m/>
    <n v="1372.7941723534259"/>
    <n v="508.49718899181102"/>
    <n v="0"/>
    <m/>
    <m/>
    <n v="3278.8210146266802"/>
    <n v="-346.77431384637521"/>
    <m/>
    <n v="3278.8210146266929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7.75"/>
    <n v="11.25"/>
    <n v="0.35685154758851367"/>
    <n v="6.8748284749874591"/>
    <n v="3.0028610399748801E-2"/>
    <m/>
  </r>
  <r>
    <s v="3 Occupant_USA_WY_Jackson._Electric Storage_50-gallon"/>
    <x v="105"/>
    <x v="1"/>
    <n v="19700.32260955363"/>
    <n v="97.746025220762093"/>
    <m/>
    <n v="10710.492664681906"/>
    <n v="9113.5238177224237"/>
    <m/>
    <n v="4537.5473594179257"/>
    <n v="13117.04335949501"/>
    <n v="3773.3317324056488"/>
    <n v="182.21838247642839"/>
    <n v="620.42634342244685"/>
    <m/>
    <n v="956.53578724636805"/>
    <n v="640.43305971311395"/>
    <n v="0"/>
    <m/>
    <m/>
    <n v="3593.0815991938898"/>
    <n v="-350.88112779689709"/>
    <m/>
    <n v="3593.0815991938748"/>
    <n v="4373.1166730416398"/>
    <n v="0"/>
    <n v="1023.631672635939"/>
    <m/>
    <m/>
    <n v="94.322539088410238"/>
    <n v="184.69333325480241"/>
    <n v="668.6730391343433"/>
    <n v="0"/>
    <m/>
    <m/>
    <m/>
    <n v="97.746025220762093"/>
    <m/>
    <n v="52.803043103294847"/>
    <n v="0"/>
    <m/>
    <n v="53.25"/>
    <n v="31.5"/>
    <n v="0.32207700045567028"/>
    <n v="3.3943744794645898"/>
    <n v="3.5740443060942602E-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2C6BD9-02E1-48B2-A16F-FA45E0CDE607}" name="PivotTable2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12" firstHeaderRow="1" firstDataRow="3" firstDataCol="1"/>
  <pivotFields count="47">
    <pivotField showAll="0"/>
    <pivotField axis="axisRow" showAll="0">
      <items count="1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3"/>
        <item x="82"/>
        <item x="85"/>
        <item x="84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t="default"/>
      </items>
    </pivotField>
    <pivotField axis="axisCol" showAll="0">
      <items count="3"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0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Sum of Total HVAC" fld="6" baseField="0" baseItem="0"/>
    <dataField name="Sum of DHW Elec [kWh]" fld="2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8C8B0-C20E-4115-A43D-7EBA1F8A4AF2}">
  <dimension ref="A3:G112"/>
  <sheetViews>
    <sheetView topLeftCell="A77" workbookViewId="0">
      <selection activeCell="A4" sqref="A4:E112"/>
    </sheetView>
  </sheetViews>
  <sheetFormatPr defaultRowHeight="15" x14ac:dyDescent="0.25"/>
  <cols>
    <col min="1" max="1" width="30.140625" bestFit="1" customWidth="1"/>
    <col min="2" max="2" width="24.140625" bestFit="1" customWidth="1"/>
    <col min="3" max="3" width="22.5703125" bestFit="1" customWidth="1"/>
    <col min="4" max="4" width="17.7109375" bestFit="1" customWidth="1"/>
    <col min="5" max="5" width="22.5703125" bestFit="1" customWidth="1"/>
    <col min="6" max="6" width="22.7109375" bestFit="1" customWidth="1"/>
    <col min="7" max="7" width="27.5703125" bestFit="1" customWidth="1"/>
  </cols>
  <sheetData>
    <row r="3" spans="1:7" x14ac:dyDescent="0.25">
      <c r="B3" s="2" t="s">
        <v>570</v>
      </c>
    </row>
    <row r="4" spans="1:7" x14ac:dyDescent="0.25">
      <c r="B4" t="s">
        <v>440</v>
      </c>
      <c r="D4" t="s">
        <v>439</v>
      </c>
      <c r="F4" t="s">
        <v>572</v>
      </c>
      <c r="G4" t="s">
        <v>573</v>
      </c>
    </row>
    <row r="5" spans="1:7" x14ac:dyDescent="0.25">
      <c r="A5" s="2" t="s">
        <v>461</v>
      </c>
      <c r="B5" t="s">
        <v>571</v>
      </c>
      <c r="C5" t="s">
        <v>574</v>
      </c>
      <c r="D5" t="s">
        <v>571</v>
      </c>
      <c r="E5" t="s">
        <v>574</v>
      </c>
    </row>
    <row r="6" spans="1:7" x14ac:dyDescent="0.25">
      <c r="A6" s="3" t="s">
        <v>464</v>
      </c>
      <c r="B6" s="4">
        <v>5142.7644671407616</v>
      </c>
      <c r="C6" s="4">
        <v>2600.0738049961101</v>
      </c>
      <c r="D6" s="4">
        <v>5158.1070543958194</v>
      </c>
      <c r="E6" s="4">
        <v>639.73556681614139</v>
      </c>
      <c r="F6" s="4">
        <v>10300.871521536581</v>
      </c>
      <c r="G6" s="4">
        <v>3239.8093718122514</v>
      </c>
    </row>
    <row r="7" spans="1:7" x14ac:dyDescent="0.25">
      <c r="A7" s="3" t="s">
        <v>465</v>
      </c>
      <c r="B7" s="4">
        <v>5414.6114609737897</v>
      </c>
      <c r="C7" s="4">
        <v>2440.1952366540049</v>
      </c>
      <c r="D7" s="4">
        <v>5276.7594260845535</v>
      </c>
      <c r="E7" s="4">
        <v>603.35585417604409</v>
      </c>
      <c r="F7" s="4">
        <v>10691.370887058343</v>
      </c>
      <c r="G7" s="4">
        <v>3043.5510908300489</v>
      </c>
    </row>
    <row r="8" spans="1:7" x14ac:dyDescent="0.25">
      <c r="A8" s="3" t="s">
        <v>466</v>
      </c>
      <c r="B8" s="4">
        <v>5560.6012589247766</v>
      </c>
      <c r="C8" s="4">
        <v>2824.9202071138939</v>
      </c>
      <c r="D8" s="4">
        <v>5793.3993910979652</v>
      </c>
      <c r="E8" s="4">
        <v>687.50461904407723</v>
      </c>
      <c r="F8" s="4">
        <v>11354.000650022743</v>
      </c>
      <c r="G8" s="4">
        <v>3512.424826157971</v>
      </c>
    </row>
    <row r="9" spans="1:7" x14ac:dyDescent="0.25">
      <c r="A9" s="3" t="s">
        <v>467</v>
      </c>
      <c r="B9" s="4">
        <v>5564.9009599251012</v>
      </c>
      <c r="C9" s="4">
        <v>2664.231864881408</v>
      </c>
      <c r="D9" s="4">
        <v>5657.8860675072292</v>
      </c>
      <c r="E9" s="4">
        <v>651.21968523333408</v>
      </c>
      <c r="F9" s="4">
        <v>11222.78702743233</v>
      </c>
      <c r="G9" s="4">
        <v>3315.4515501147421</v>
      </c>
    </row>
    <row r="10" spans="1:7" x14ac:dyDescent="0.25">
      <c r="A10" s="3" t="s">
        <v>468</v>
      </c>
      <c r="B10" s="4">
        <v>5654.0208712094018</v>
      </c>
      <c r="C10" s="4">
        <v>3267.0366919234889</v>
      </c>
      <c r="D10" s="4">
        <v>6294.9484484085469</v>
      </c>
      <c r="E10" s="4">
        <v>820.4093641395408</v>
      </c>
      <c r="F10" s="4">
        <v>11948.969319617949</v>
      </c>
      <c r="G10" s="4">
        <v>4087.4460560630296</v>
      </c>
    </row>
    <row r="11" spans="1:7" x14ac:dyDescent="0.25">
      <c r="A11" s="3" t="s">
        <v>469</v>
      </c>
      <c r="B11" s="4">
        <v>5531.5878079200065</v>
      </c>
      <c r="C11" s="4">
        <v>2600.7854547534598</v>
      </c>
      <c r="D11" s="4">
        <v>5576.6895945255064</v>
      </c>
      <c r="E11" s="4">
        <v>683.62364501735101</v>
      </c>
      <c r="F11" s="4">
        <v>11108.277402445514</v>
      </c>
      <c r="G11" s="4">
        <v>3284.4090997708108</v>
      </c>
    </row>
    <row r="12" spans="1:7" x14ac:dyDescent="0.25">
      <c r="A12" s="3" t="s">
        <v>470</v>
      </c>
      <c r="B12" s="4">
        <v>8533.8249978341209</v>
      </c>
      <c r="C12" s="4">
        <v>2077.8892289880819</v>
      </c>
      <c r="D12" s="4">
        <v>8352.6228472947478</v>
      </c>
      <c r="E12" s="4">
        <v>562.98835659588588</v>
      </c>
      <c r="F12" s="4">
        <v>16886.447845128867</v>
      </c>
      <c r="G12" s="4">
        <v>2640.8775855839676</v>
      </c>
    </row>
    <row r="13" spans="1:7" x14ac:dyDescent="0.25">
      <c r="A13" s="3" t="s">
        <v>471</v>
      </c>
      <c r="B13" s="4">
        <v>4753.9659759206497</v>
      </c>
      <c r="C13" s="4">
        <v>2850.152451100606</v>
      </c>
      <c r="D13" s="4">
        <v>4904.9973283989839</v>
      </c>
      <c r="E13" s="4">
        <v>732.8234652553283</v>
      </c>
      <c r="F13" s="4">
        <v>9658.9633043196336</v>
      </c>
      <c r="G13" s="4">
        <v>3582.9759163559343</v>
      </c>
    </row>
    <row r="14" spans="1:7" x14ac:dyDescent="0.25">
      <c r="A14" s="3" t="s">
        <v>472</v>
      </c>
      <c r="B14" s="4">
        <v>5511.8170084486728</v>
      </c>
      <c r="C14" s="4">
        <v>2464.7177448153088</v>
      </c>
      <c r="D14" s="4">
        <v>5410.991950416128</v>
      </c>
      <c r="E14" s="4">
        <v>620.94217224052954</v>
      </c>
      <c r="F14" s="4">
        <v>10922.8089588648</v>
      </c>
      <c r="G14" s="4">
        <v>3085.6599170558384</v>
      </c>
    </row>
    <row r="15" spans="1:7" x14ac:dyDescent="0.25">
      <c r="A15" s="3" t="s">
        <v>473</v>
      </c>
      <c r="B15" s="4">
        <v>5457.6750688736856</v>
      </c>
      <c r="C15" s="4">
        <v>2816.343457400957</v>
      </c>
      <c r="D15" s="4">
        <v>5644.9730522509899</v>
      </c>
      <c r="E15" s="4">
        <v>734.9289023144878</v>
      </c>
      <c r="F15" s="4">
        <v>11102.648121124676</v>
      </c>
      <c r="G15" s="4">
        <v>3551.272359715445</v>
      </c>
    </row>
    <row r="16" spans="1:7" x14ac:dyDescent="0.25">
      <c r="A16" s="3" t="s">
        <v>474</v>
      </c>
      <c r="B16" s="4">
        <v>1908.0700822356889</v>
      </c>
      <c r="C16" s="4">
        <v>3083.6044088729591</v>
      </c>
      <c r="D16" s="4">
        <v>2098.4174353769295</v>
      </c>
      <c r="E16" s="4">
        <v>713.74746539009823</v>
      </c>
      <c r="F16" s="4">
        <v>4006.4875176126184</v>
      </c>
      <c r="G16" s="4">
        <v>3797.3518742630572</v>
      </c>
    </row>
    <row r="17" spans="1:7" x14ac:dyDescent="0.25">
      <c r="A17" s="3" t="s">
        <v>475</v>
      </c>
      <c r="B17" s="4">
        <v>8060.8550632865354</v>
      </c>
      <c r="C17" s="4">
        <v>2148.7052646687712</v>
      </c>
      <c r="D17" s="4">
        <v>7881.3129140791552</v>
      </c>
      <c r="E17" s="4">
        <v>567.87189141752106</v>
      </c>
      <c r="F17" s="4">
        <v>15942.167977365691</v>
      </c>
      <c r="G17" s="4">
        <v>2716.5771560862922</v>
      </c>
    </row>
    <row r="18" spans="1:7" x14ac:dyDescent="0.25">
      <c r="A18" s="3" t="s">
        <v>476</v>
      </c>
      <c r="B18" s="4">
        <v>3448.7706702613709</v>
      </c>
      <c r="C18" s="4">
        <v>2605.9285610079401</v>
      </c>
      <c r="D18" s="4">
        <v>3233.013930056301</v>
      </c>
      <c r="E18" s="4">
        <v>631.36570943971128</v>
      </c>
      <c r="F18" s="4">
        <v>6681.7846003176719</v>
      </c>
      <c r="G18" s="4">
        <v>3237.2942704476513</v>
      </c>
    </row>
    <row r="19" spans="1:7" x14ac:dyDescent="0.25">
      <c r="A19" s="3" t="s">
        <v>477</v>
      </c>
      <c r="B19" s="4">
        <v>4872.6067449117509</v>
      </c>
      <c r="C19" s="4">
        <v>2510.5463303538831</v>
      </c>
      <c r="D19" s="4">
        <v>4690.7448444433358</v>
      </c>
      <c r="E19" s="4">
        <v>629.51776792794271</v>
      </c>
      <c r="F19" s="4">
        <v>9563.3515893550866</v>
      </c>
      <c r="G19" s="4">
        <v>3140.0640982818259</v>
      </c>
    </row>
    <row r="20" spans="1:7" x14ac:dyDescent="0.25">
      <c r="A20" s="3" t="s">
        <v>478</v>
      </c>
      <c r="B20" s="4">
        <v>4431.2230255024642</v>
      </c>
      <c r="C20" s="4">
        <v>2700.922392450736</v>
      </c>
      <c r="D20" s="4">
        <v>4428.8568447900725</v>
      </c>
      <c r="E20" s="4">
        <v>657.53258477596478</v>
      </c>
      <c r="F20" s="4">
        <v>8860.0798702925367</v>
      </c>
      <c r="G20" s="4">
        <v>3358.454977226701</v>
      </c>
    </row>
    <row r="21" spans="1:7" x14ac:dyDescent="0.25">
      <c r="A21" s="3" t="s">
        <v>479</v>
      </c>
      <c r="B21" s="4">
        <v>3320.8007944704527</v>
      </c>
      <c r="C21" s="4">
        <v>2755.1996492038411</v>
      </c>
      <c r="D21" s="4">
        <v>3248.7431361407193</v>
      </c>
      <c r="E21" s="4">
        <v>661.31859302043506</v>
      </c>
      <c r="F21" s="4">
        <v>6569.5439306111721</v>
      </c>
      <c r="G21" s="4">
        <v>3416.518242224276</v>
      </c>
    </row>
    <row r="22" spans="1:7" x14ac:dyDescent="0.25">
      <c r="A22" s="3" t="s">
        <v>480</v>
      </c>
      <c r="B22" s="4">
        <v>3959.1989568964141</v>
      </c>
      <c r="C22" s="4">
        <v>2561.2874858979822</v>
      </c>
      <c r="D22" s="4">
        <v>3744.1368919264196</v>
      </c>
      <c r="E22" s="4">
        <v>626.44323927005269</v>
      </c>
      <c r="F22" s="4">
        <v>7703.3358488228332</v>
      </c>
      <c r="G22" s="4">
        <v>3187.730725168035</v>
      </c>
    </row>
    <row r="23" spans="1:7" x14ac:dyDescent="0.25">
      <c r="A23" s="3" t="s">
        <v>481</v>
      </c>
      <c r="B23" s="4">
        <v>7975.7850607399778</v>
      </c>
      <c r="C23" s="4">
        <v>3434.6769848047688</v>
      </c>
      <c r="D23" s="4">
        <v>8775.3799728370614</v>
      </c>
      <c r="E23" s="4">
        <v>861.23938714702263</v>
      </c>
      <c r="F23" s="4">
        <v>16751.165033577039</v>
      </c>
      <c r="G23" s="4">
        <v>4295.916371951791</v>
      </c>
    </row>
    <row r="24" spans="1:7" x14ac:dyDescent="0.25">
      <c r="A24" s="3" t="s">
        <v>482</v>
      </c>
      <c r="B24" s="4">
        <v>7314.5507110601493</v>
      </c>
      <c r="C24" s="4">
        <v>3483.8676798638521</v>
      </c>
      <c r="D24" s="4">
        <v>8175.2456909587099</v>
      </c>
      <c r="E24" s="4">
        <v>867.54411490349958</v>
      </c>
      <c r="F24" s="4">
        <v>15489.796402018859</v>
      </c>
      <c r="G24" s="4">
        <v>4351.4117947673512</v>
      </c>
    </row>
    <row r="25" spans="1:7" x14ac:dyDescent="0.25">
      <c r="A25" s="3" t="s">
        <v>483</v>
      </c>
      <c r="B25" s="4">
        <v>6370.9049344927562</v>
      </c>
      <c r="C25" s="4">
        <v>3097.4555773095258</v>
      </c>
      <c r="D25" s="4">
        <v>6813.5840326912921</v>
      </c>
      <c r="E25" s="4">
        <v>781.36136181307518</v>
      </c>
      <c r="F25" s="4">
        <v>13184.488967184048</v>
      </c>
      <c r="G25" s="4">
        <v>3878.8169391226011</v>
      </c>
    </row>
    <row r="26" spans="1:7" x14ac:dyDescent="0.25">
      <c r="A26" s="3" t="s">
        <v>484</v>
      </c>
      <c r="B26" s="4">
        <v>5572.4742078551944</v>
      </c>
      <c r="C26" s="4">
        <v>3019.760087029108</v>
      </c>
      <c r="D26" s="4">
        <v>5948.7288312666406</v>
      </c>
      <c r="E26" s="4">
        <v>772.00890605178665</v>
      </c>
      <c r="F26" s="4">
        <v>11521.203039121836</v>
      </c>
      <c r="G26" s="4">
        <v>3791.7689930808947</v>
      </c>
    </row>
    <row r="27" spans="1:7" x14ac:dyDescent="0.25">
      <c r="A27" s="3" t="s">
        <v>485</v>
      </c>
      <c r="B27" s="4">
        <v>5872.5729728087435</v>
      </c>
      <c r="C27" s="4">
        <v>3007.3334554714952</v>
      </c>
      <c r="D27" s="4">
        <v>6381.7319282030594</v>
      </c>
      <c r="E27" s="4">
        <v>728.22515913661277</v>
      </c>
      <c r="F27" s="4">
        <v>12254.304901011803</v>
      </c>
      <c r="G27" s="4">
        <v>3735.5586146081077</v>
      </c>
    </row>
    <row r="28" spans="1:7" x14ac:dyDescent="0.25">
      <c r="A28" s="3" t="s">
        <v>486</v>
      </c>
      <c r="B28" s="4">
        <v>5817.6669570629647</v>
      </c>
      <c r="C28" s="4">
        <v>2913.7534660561341</v>
      </c>
      <c r="D28" s="4">
        <v>6213.9623593771266</v>
      </c>
      <c r="E28" s="4">
        <v>708.79236300595005</v>
      </c>
      <c r="F28" s="4">
        <v>12031.629316440092</v>
      </c>
      <c r="G28" s="4">
        <v>3622.5458290620841</v>
      </c>
    </row>
    <row r="29" spans="1:7" x14ac:dyDescent="0.25">
      <c r="A29" s="3" t="s">
        <v>487</v>
      </c>
      <c r="B29" s="4">
        <v>6804.4583767277891</v>
      </c>
      <c r="C29" s="4">
        <v>2155.320080612446</v>
      </c>
      <c r="D29" s="4">
        <v>6576.5877508371759</v>
      </c>
      <c r="E29" s="4">
        <v>547.09031372905417</v>
      </c>
      <c r="F29" s="4">
        <v>13381.046127564965</v>
      </c>
      <c r="G29" s="4">
        <v>2702.4103943415003</v>
      </c>
    </row>
    <row r="30" spans="1:7" x14ac:dyDescent="0.25">
      <c r="A30" s="3" t="s">
        <v>488</v>
      </c>
      <c r="B30" s="4">
        <v>5509.189922949724</v>
      </c>
      <c r="C30" s="4">
        <v>2423.588269610304</v>
      </c>
      <c r="D30" s="4">
        <v>5352.6949355439228</v>
      </c>
      <c r="E30" s="4">
        <v>595.45212041207458</v>
      </c>
      <c r="F30" s="4">
        <v>10861.884858493646</v>
      </c>
      <c r="G30" s="4">
        <v>3019.0403900223787</v>
      </c>
    </row>
    <row r="31" spans="1:7" x14ac:dyDescent="0.25">
      <c r="A31" s="3" t="s">
        <v>489</v>
      </c>
      <c r="B31" s="4">
        <v>7565.7044529772156</v>
      </c>
      <c r="C31" s="4">
        <v>2058.1115627426088</v>
      </c>
      <c r="D31" s="4">
        <v>7320.2942316126864</v>
      </c>
      <c r="E31" s="4">
        <v>529.49870784516293</v>
      </c>
      <c r="F31" s="4">
        <v>14885.998684589902</v>
      </c>
      <c r="G31" s="4">
        <v>2587.610270587772</v>
      </c>
    </row>
    <row r="32" spans="1:7" x14ac:dyDescent="0.25">
      <c r="A32" s="3" t="s">
        <v>490</v>
      </c>
      <c r="B32" s="4">
        <v>5058.3556803252532</v>
      </c>
      <c r="C32" s="4">
        <v>2621.0257887043849</v>
      </c>
      <c r="D32" s="4">
        <v>5075.7289792777665</v>
      </c>
      <c r="E32" s="4">
        <v>648.0088306090272</v>
      </c>
      <c r="F32" s="4">
        <v>10134.084659603021</v>
      </c>
      <c r="G32" s="4">
        <v>3269.0346193134119</v>
      </c>
    </row>
    <row r="33" spans="1:7" x14ac:dyDescent="0.25">
      <c r="A33" s="3" t="s">
        <v>491</v>
      </c>
      <c r="B33" s="4">
        <v>5082.0529885942578</v>
      </c>
      <c r="C33" s="4">
        <v>2689.751038735435</v>
      </c>
      <c r="D33" s="4">
        <v>5158.6286948350189</v>
      </c>
      <c r="E33" s="4">
        <v>658.92449784859457</v>
      </c>
      <c r="F33" s="4">
        <v>10240.681683429277</v>
      </c>
      <c r="G33" s="4">
        <v>3348.6755365840295</v>
      </c>
    </row>
    <row r="34" spans="1:7" x14ac:dyDescent="0.25">
      <c r="A34" s="3" t="s">
        <v>492</v>
      </c>
      <c r="B34" s="4">
        <v>5427.1025274890962</v>
      </c>
      <c r="C34" s="4">
        <v>2475.9634734345082</v>
      </c>
      <c r="D34" s="4">
        <v>5318.521980835545</v>
      </c>
      <c r="E34" s="4">
        <v>611.17062872432155</v>
      </c>
      <c r="F34" s="4">
        <v>10745.624508324641</v>
      </c>
      <c r="G34" s="4">
        <v>3087.1341021588296</v>
      </c>
    </row>
    <row r="35" spans="1:7" x14ac:dyDescent="0.25">
      <c r="A35" s="3" t="s">
        <v>493</v>
      </c>
      <c r="B35" s="4">
        <v>9007.5467194029188</v>
      </c>
      <c r="C35" s="4">
        <v>3075.8016186709551</v>
      </c>
      <c r="D35" s="4">
        <v>9645.211129800633</v>
      </c>
      <c r="E35" s="4">
        <v>746.80447040589524</v>
      </c>
      <c r="F35" s="4">
        <v>18652.757849203554</v>
      </c>
      <c r="G35" s="4">
        <v>3822.6060890768504</v>
      </c>
    </row>
    <row r="36" spans="1:7" x14ac:dyDescent="0.25">
      <c r="A36" s="3" t="s">
        <v>494</v>
      </c>
      <c r="B36" s="4">
        <v>10377.156576461655</v>
      </c>
      <c r="C36" s="4">
        <v>3180.2484142543021</v>
      </c>
      <c r="D36" s="4">
        <v>11133.57991736955</v>
      </c>
      <c r="E36" s="4">
        <v>767.79199637504155</v>
      </c>
      <c r="F36" s="4">
        <v>21510.736493831206</v>
      </c>
      <c r="G36" s="4">
        <v>3948.0404106293436</v>
      </c>
    </row>
    <row r="37" spans="1:7" x14ac:dyDescent="0.25">
      <c r="A37" s="3" t="s">
        <v>495</v>
      </c>
      <c r="B37" s="4">
        <v>5823.1650798852352</v>
      </c>
      <c r="C37" s="4">
        <v>3019.7679127161082</v>
      </c>
      <c r="D37" s="4">
        <v>6250.148239468007</v>
      </c>
      <c r="E37" s="4">
        <v>750.42746175989055</v>
      </c>
      <c r="F37" s="4">
        <v>12073.313319353241</v>
      </c>
      <c r="G37" s="4">
        <v>3770.1953744759985</v>
      </c>
    </row>
    <row r="38" spans="1:7" x14ac:dyDescent="0.25">
      <c r="A38" s="3" t="s">
        <v>496</v>
      </c>
      <c r="B38" s="4">
        <v>8729.0905976486083</v>
      </c>
      <c r="C38" s="4">
        <v>3336.962347677706</v>
      </c>
      <c r="D38" s="4">
        <v>9603.8078147280648</v>
      </c>
      <c r="E38" s="4">
        <v>822.83944777771262</v>
      </c>
      <c r="F38" s="4">
        <v>18332.898412376671</v>
      </c>
      <c r="G38" s="4">
        <v>4159.8017954554189</v>
      </c>
    </row>
    <row r="39" spans="1:7" x14ac:dyDescent="0.25">
      <c r="A39" s="3" t="s">
        <v>497</v>
      </c>
      <c r="B39" s="4">
        <v>6310.0704546015422</v>
      </c>
      <c r="C39" s="4">
        <v>2902.23694844489</v>
      </c>
      <c r="D39" s="4">
        <v>6682.1946664462566</v>
      </c>
      <c r="E39" s="4">
        <v>701.78560320848783</v>
      </c>
      <c r="F39" s="4">
        <v>12992.2651210478</v>
      </c>
      <c r="G39" s="4">
        <v>3604.0225516533778</v>
      </c>
    </row>
    <row r="40" spans="1:7" x14ac:dyDescent="0.25">
      <c r="A40" s="3" t="s">
        <v>498</v>
      </c>
      <c r="B40" s="4">
        <v>8298.3270792092317</v>
      </c>
      <c r="C40" s="4">
        <v>3094.796738329313</v>
      </c>
      <c r="D40" s="4">
        <v>8912.2846909225027</v>
      </c>
      <c r="E40" s="4">
        <v>749.00678591721908</v>
      </c>
      <c r="F40" s="4">
        <v>17210.611770131734</v>
      </c>
      <c r="G40" s="4">
        <v>3843.8035242465321</v>
      </c>
    </row>
    <row r="41" spans="1:7" x14ac:dyDescent="0.25">
      <c r="A41" s="3" t="s">
        <v>499</v>
      </c>
      <c r="B41" s="4">
        <v>5830.9978883465901</v>
      </c>
      <c r="C41" s="4">
        <v>2839.7469390445131</v>
      </c>
      <c r="D41" s="4">
        <v>6122.46086048288</v>
      </c>
      <c r="E41" s="4">
        <v>692.34887517553227</v>
      </c>
      <c r="F41" s="4">
        <v>11953.458748829471</v>
      </c>
      <c r="G41" s="4">
        <v>3532.0958142200452</v>
      </c>
    </row>
    <row r="42" spans="1:7" x14ac:dyDescent="0.25">
      <c r="A42" s="3" t="s">
        <v>500</v>
      </c>
      <c r="B42" s="4">
        <v>7354.3104047427787</v>
      </c>
      <c r="C42" s="4">
        <v>2992.0498564833838</v>
      </c>
      <c r="D42" s="4">
        <v>7884.5210227252664</v>
      </c>
      <c r="E42" s="4">
        <v>725.85197548548092</v>
      </c>
      <c r="F42" s="4">
        <v>15238.831427468045</v>
      </c>
      <c r="G42" s="4">
        <v>3717.9018319688648</v>
      </c>
    </row>
    <row r="43" spans="1:7" x14ac:dyDescent="0.25">
      <c r="A43" s="3" t="s">
        <v>501</v>
      </c>
      <c r="B43" s="4">
        <v>7617.5002696709234</v>
      </c>
      <c r="C43" s="4">
        <v>2966.0783723291561</v>
      </c>
      <c r="D43" s="4">
        <v>8128.1779816482558</v>
      </c>
      <c r="E43" s="4">
        <v>734.79551998660656</v>
      </c>
      <c r="F43" s="4">
        <v>15745.678251319179</v>
      </c>
      <c r="G43" s="4">
        <v>3700.8738923157625</v>
      </c>
    </row>
    <row r="44" spans="1:7" x14ac:dyDescent="0.25">
      <c r="A44" s="3" t="s">
        <v>502</v>
      </c>
      <c r="B44" s="4">
        <v>6403.6103076005693</v>
      </c>
      <c r="C44" s="4">
        <v>2826.9709024049639</v>
      </c>
      <c r="D44" s="4">
        <v>6686.1954427923883</v>
      </c>
      <c r="E44" s="4">
        <v>696.56910524524699</v>
      </c>
      <c r="F44" s="4">
        <v>13089.805750392958</v>
      </c>
      <c r="G44" s="4">
        <v>3523.540007650211</v>
      </c>
    </row>
    <row r="45" spans="1:7" x14ac:dyDescent="0.25">
      <c r="A45" s="3" t="s">
        <v>503</v>
      </c>
      <c r="B45" s="4">
        <v>5759.524867555916</v>
      </c>
      <c r="C45" s="4">
        <v>2827.6623789675368</v>
      </c>
      <c r="D45" s="4">
        <v>6041.9011905271091</v>
      </c>
      <c r="E45" s="4">
        <v>691.74870412974178</v>
      </c>
      <c r="F45" s="4">
        <v>11801.426058083025</v>
      </c>
      <c r="G45" s="4">
        <v>3519.4110830972786</v>
      </c>
    </row>
    <row r="46" spans="1:7" x14ac:dyDescent="0.25">
      <c r="A46" s="3" t="s">
        <v>504</v>
      </c>
      <c r="B46" s="4">
        <v>6114.7243329821695</v>
      </c>
      <c r="C46" s="4">
        <v>2329.0941450678938</v>
      </c>
      <c r="D46" s="4">
        <v>5965.751372560062</v>
      </c>
      <c r="E46" s="4">
        <v>581.76508575578646</v>
      </c>
      <c r="F46" s="4">
        <v>12080.475705542231</v>
      </c>
      <c r="G46" s="4">
        <v>2910.8592308236803</v>
      </c>
    </row>
    <row r="47" spans="1:7" x14ac:dyDescent="0.25">
      <c r="A47" s="3" t="s">
        <v>505</v>
      </c>
      <c r="B47" s="4">
        <v>5798.3794007361648</v>
      </c>
      <c r="C47" s="4">
        <v>2500.5409095200112</v>
      </c>
      <c r="D47" s="4">
        <v>5747.0904306757238</v>
      </c>
      <c r="E47" s="4">
        <v>618.38792474272714</v>
      </c>
      <c r="F47" s="4">
        <v>11545.469831411889</v>
      </c>
      <c r="G47" s="4">
        <v>3118.9288342627383</v>
      </c>
    </row>
    <row r="48" spans="1:7" x14ac:dyDescent="0.25">
      <c r="A48" s="3" t="s">
        <v>506</v>
      </c>
      <c r="B48" s="4">
        <v>6483.0348674742008</v>
      </c>
      <c r="C48" s="4">
        <v>3066.158840895605</v>
      </c>
      <c r="D48" s="4">
        <v>7104.0926848153631</v>
      </c>
      <c r="E48" s="4">
        <v>740.64417738075224</v>
      </c>
      <c r="F48" s="4">
        <v>13587.127552289563</v>
      </c>
      <c r="G48" s="4">
        <v>3806.8030182763573</v>
      </c>
    </row>
    <row r="49" spans="1:7" x14ac:dyDescent="0.25">
      <c r="A49" s="3" t="s">
        <v>507</v>
      </c>
      <c r="B49" s="4">
        <v>5576.5076772821685</v>
      </c>
      <c r="C49" s="4">
        <v>2881.5442198519281</v>
      </c>
      <c r="D49" s="4">
        <v>5913.4902758517883</v>
      </c>
      <c r="E49" s="4">
        <v>702.47173460010242</v>
      </c>
      <c r="F49" s="4">
        <v>11489.997953133956</v>
      </c>
      <c r="G49" s="4">
        <v>3584.0159544520307</v>
      </c>
    </row>
    <row r="50" spans="1:7" x14ac:dyDescent="0.25">
      <c r="A50" s="3" t="s">
        <v>508</v>
      </c>
      <c r="B50" s="4">
        <v>8091.7414509959563</v>
      </c>
      <c r="C50" s="4">
        <v>3261.7225208012401</v>
      </c>
      <c r="D50" s="4">
        <v>8945.6687323330843</v>
      </c>
      <c r="E50" s="4">
        <v>775.18602262059187</v>
      </c>
      <c r="F50" s="4">
        <v>17037.410183329041</v>
      </c>
      <c r="G50" s="4">
        <v>4036.9085434218318</v>
      </c>
    </row>
    <row r="51" spans="1:7" x14ac:dyDescent="0.25">
      <c r="A51" s="3" t="s">
        <v>509</v>
      </c>
      <c r="B51" s="4">
        <v>14984.094020035003</v>
      </c>
      <c r="C51" s="4">
        <v>3517.196556954555</v>
      </c>
      <c r="D51" s="4">
        <v>16380.935553012656</v>
      </c>
      <c r="E51" s="4">
        <v>830.23368242611377</v>
      </c>
      <c r="F51" s="4">
        <v>31365.029573047657</v>
      </c>
      <c r="G51" s="4">
        <v>4347.4302393806684</v>
      </c>
    </row>
    <row r="52" spans="1:7" x14ac:dyDescent="0.25">
      <c r="A52" s="3" t="s">
        <v>510</v>
      </c>
      <c r="B52" s="4">
        <v>7380.9834391144768</v>
      </c>
      <c r="C52" s="4">
        <v>3113.0942169701948</v>
      </c>
      <c r="D52" s="4">
        <v>8034.5404060792362</v>
      </c>
      <c r="E52" s="4">
        <v>751.70067787649191</v>
      </c>
      <c r="F52" s="4">
        <v>15415.523845193713</v>
      </c>
      <c r="G52" s="4">
        <v>3864.7948948466865</v>
      </c>
    </row>
    <row r="53" spans="1:7" x14ac:dyDescent="0.25">
      <c r="A53" s="3" t="s">
        <v>511</v>
      </c>
      <c r="B53" s="4">
        <v>9942.5338590129686</v>
      </c>
      <c r="C53" s="4">
        <v>3331.3342083718062</v>
      </c>
      <c r="D53" s="4">
        <v>10976.508017920467</v>
      </c>
      <c r="E53" s="4">
        <v>793.02337274336685</v>
      </c>
      <c r="F53" s="4">
        <v>20919.041876933436</v>
      </c>
      <c r="G53" s="4">
        <v>4124.3575811151732</v>
      </c>
    </row>
    <row r="54" spans="1:7" x14ac:dyDescent="0.25">
      <c r="A54" s="3" t="s">
        <v>512</v>
      </c>
      <c r="B54" s="4">
        <v>9246.0540768443207</v>
      </c>
      <c r="C54" s="4">
        <v>3264.6197607731069</v>
      </c>
      <c r="D54" s="4">
        <v>10173.209639130218</v>
      </c>
      <c r="E54" s="4">
        <v>779.47971272729671</v>
      </c>
      <c r="F54" s="4">
        <v>19419.263715974539</v>
      </c>
      <c r="G54" s="4">
        <v>4044.0994735004037</v>
      </c>
    </row>
    <row r="55" spans="1:7" x14ac:dyDescent="0.25">
      <c r="A55" s="3" t="s">
        <v>513</v>
      </c>
      <c r="B55" s="4">
        <v>13476.980454665103</v>
      </c>
      <c r="C55" s="4">
        <v>3497.5530529640369</v>
      </c>
      <c r="D55" s="4">
        <v>14758.619411492185</v>
      </c>
      <c r="E55" s="4">
        <v>829.44968209608487</v>
      </c>
      <c r="F55" s="4">
        <v>28235.599866157288</v>
      </c>
      <c r="G55" s="4">
        <v>4327.0027350601213</v>
      </c>
    </row>
    <row r="56" spans="1:7" x14ac:dyDescent="0.25">
      <c r="A56" s="3" t="s">
        <v>514</v>
      </c>
      <c r="B56" s="4">
        <v>11548.091393504255</v>
      </c>
      <c r="C56" s="4">
        <v>3250.5608570149611</v>
      </c>
      <c r="D56" s="4">
        <v>12434.571699436847</v>
      </c>
      <c r="E56" s="4">
        <v>782.29141447064023</v>
      </c>
      <c r="F56" s="4">
        <v>23982.663092941104</v>
      </c>
      <c r="G56" s="4">
        <v>4032.8522714856012</v>
      </c>
    </row>
    <row r="57" spans="1:7" x14ac:dyDescent="0.25">
      <c r="A57" s="3" t="s">
        <v>515</v>
      </c>
      <c r="B57" s="4">
        <v>6442.6811442436383</v>
      </c>
      <c r="C57" s="4">
        <v>2846.891437829302</v>
      </c>
      <c r="D57" s="4">
        <v>6800.773080486334</v>
      </c>
      <c r="E57" s="4">
        <v>700.73927234879454</v>
      </c>
      <c r="F57" s="4">
        <v>13243.454224729972</v>
      </c>
      <c r="G57" s="4">
        <v>3547.6307101780967</v>
      </c>
    </row>
    <row r="58" spans="1:7" x14ac:dyDescent="0.25">
      <c r="A58" s="3" t="s">
        <v>516</v>
      </c>
      <c r="B58" s="4">
        <v>8062.6134183383292</v>
      </c>
      <c r="C58" s="4">
        <v>2987.1114983441098</v>
      </c>
      <c r="D58" s="4">
        <v>8606.4884336124051</v>
      </c>
      <c r="E58" s="4">
        <v>726.99241866915929</v>
      </c>
      <c r="F58" s="4">
        <v>16669.101851950734</v>
      </c>
      <c r="G58" s="4">
        <v>3714.103917013269</v>
      </c>
    </row>
    <row r="59" spans="1:7" x14ac:dyDescent="0.25">
      <c r="A59" s="3" t="s">
        <v>517</v>
      </c>
      <c r="B59" s="4">
        <v>5638.5426096113652</v>
      </c>
      <c r="C59" s="4">
        <v>2402.162846815324</v>
      </c>
      <c r="D59" s="4">
        <v>5510.2080958410734</v>
      </c>
      <c r="E59" s="4">
        <v>595.03922037070106</v>
      </c>
      <c r="F59" s="4">
        <v>11148.750705452439</v>
      </c>
      <c r="G59" s="4">
        <v>2997.202067186025</v>
      </c>
    </row>
    <row r="60" spans="1:7" x14ac:dyDescent="0.25">
      <c r="A60" s="3" t="s">
        <v>518</v>
      </c>
      <c r="B60" s="4">
        <v>5424.4423998235225</v>
      </c>
      <c r="C60" s="4">
        <v>2529.0206118478</v>
      </c>
      <c r="D60" s="4">
        <v>5382.4048724538197</v>
      </c>
      <c r="E60" s="4">
        <v>622.38331165951047</v>
      </c>
      <c r="F60" s="4">
        <v>10806.847272277342</v>
      </c>
      <c r="G60" s="4">
        <v>3151.4039235073105</v>
      </c>
    </row>
    <row r="61" spans="1:7" x14ac:dyDescent="0.25">
      <c r="A61" s="3" t="s">
        <v>519</v>
      </c>
      <c r="B61" s="4">
        <v>8316.6580751752172</v>
      </c>
      <c r="C61" s="4">
        <v>3236.0582677337811</v>
      </c>
      <c r="D61" s="4">
        <v>9113.6725286454148</v>
      </c>
      <c r="E61" s="4">
        <v>800.47525397684456</v>
      </c>
      <c r="F61" s="4">
        <v>17430.330603820632</v>
      </c>
      <c r="G61" s="4">
        <v>4036.5335217106258</v>
      </c>
    </row>
    <row r="62" spans="1:7" x14ac:dyDescent="0.25">
      <c r="A62" s="3" t="s">
        <v>520</v>
      </c>
      <c r="B62" s="4">
        <v>4906.1578323136355</v>
      </c>
      <c r="C62" s="4">
        <v>2696.368375846278</v>
      </c>
      <c r="D62" s="4">
        <v>4977.3320038067768</v>
      </c>
      <c r="E62" s="4">
        <v>662.54695454628802</v>
      </c>
      <c r="F62" s="4">
        <v>9883.4898361204123</v>
      </c>
      <c r="G62" s="4">
        <v>3358.9153303925659</v>
      </c>
    </row>
    <row r="63" spans="1:7" x14ac:dyDescent="0.25">
      <c r="A63" s="3" t="s">
        <v>521</v>
      </c>
      <c r="B63" s="4">
        <v>5042.7648696662372</v>
      </c>
      <c r="C63" s="4">
        <v>2664.4886729161531</v>
      </c>
      <c r="D63" s="4">
        <v>5095.6966078230525</v>
      </c>
      <c r="E63" s="4">
        <v>653.98508919289293</v>
      </c>
      <c r="F63" s="4">
        <v>10138.461477489291</v>
      </c>
      <c r="G63" s="4">
        <v>3318.4737621090462</v>
      </c>
    </row>
    <row r="64" spans="1:7" x14ac:dyDescent="0.25">
      <c r="A64" s="3" t="s">
        <v>522</v>
      </c>
      <c r="B64" s="4">
        <v>13217.754211894549</v>
      </c>
      <c r="C64" s="4">
        <v>3412.493625046272</v>
      </c>
      <c r="D64" s="4">
        <v>14418.756970790166</v>
      </c>
      <c r="E64" s="4">
        <v>816.34802219006428</v>
      </c>
      <c r="F64" s="4">
        <v>27636.511182684713</v>
      </c>
      <c r="G64" s="4">
        <v>4228.841647236336</v>
      </c>
    </row>
    <row r="65" spans="1:7" x14ac:dyDescent="0.25">
      <c r="A65" s="3" t="s">
        <v>523</v>
      </c>
      <c r="B65" s="4">
        <v>17492.651295984917</v>
      </c>
      <c r="C65" s="4">
        <v>3424.952687727472</v>
      </c>
      <c r="D65" s="4">
        <v>18718.471641315478</v>
      </c>
      <c r="E65" s="4">
        <v>816.43436337885817</v>
      </c>
      <c r="F65" s="4">
        <v>36211.122937300395</v>
      </c>
      <c r="G65" s="4">
        <v>4241.3870511063305</v>
      </c>
    </row>
    <row r="66" spans="1:7" x14ac:dyDescent="0.25">
      <c r="A66" s="3" t="s">
        <v>524</v>
      </c>
      <c r="B66" s="4">
        <v>8344.4915055698948</v>
      </c>
      <c r="C66" s="4">
        <v>3062.5906655617941</v>
      </c>
      <c r="D66" s="4">
        <v>8987.1962904909815</v>
      </c>
      <c r="E66" s="4">
        <v>744.71776740799487</v>
      </c>
      <c r="F66" s="4">
        <v>17331.687796060876</v>
      </c>
      <c r="G66" s="4">
        <v>3807.308432969789</v>
      </c>
    </row>
    <row r="67" spans="1:7" x14ac:dyDescent="0.25">
      <c r="A67" s="3" t="s">
        <v>525</v>
      </c>
      <c r="B67" s="4">
        <v>8110.0621081845957</v>
      </c>
      <c r="C67" s="4">
        <v>3239.408261767318</v>
      </c>
      <c r="D67" s="4">
        <v>8939.8692129159663</v>
      </c>
      <c r="E67" s="4">
        <v>774.21936871945854</v>
      </c>
      <c r="F67" s="4">
        <v>17049.931321100561</v>
      </c>
      <c r="G67" s="4">
        <v>4013.6276304867765</v>
      </c>
    </row>
    <row r="68" spans="1:7" x14ac:dyDescent="0.25">
      <c r="A68" s="3" t="s">
        <v>526</v>
      </c>
      <c r="B68" s="4">
        <v>6824.6335202374794</v>
      </c>
      <c r="C68" s="4">
        <v>3128.6054925036219</v>
      </c>
      <c r="D68" s="4">
        <v>7461.9138783519375</v>
      </c>
      <c r="E68" s="4">
        <v>753.89260064196174</v>
      </c>
      <c r="F68" s="4">
        <v>14286.547398589417</v>
      </c>
      <c r="G68" s="4">
        <v>3882.4980931455839</v>
      </c>
    </row>
    <row r="69" spans="1:7" x14ac:dyDescent="0.25">
      <c r="A69" s="3" t="s">
        <v>527</v>
      </c>
      <c r="B69" s="4">
        <v>6033.164799211082</v>
      </c>
      <c r="C69" s="4">
        <v>2918.237127230756</v>
      </c>
      <c r="D69" s="4">
        <v>6447.6950796797992</v>
      </c>
      <c r="E69" s="4">
        <v>716.07740798316149</v>
      </c>
      <c r="F69" s="4">
        <v>12480.859878890882</v>
      </c>
      <c r="G69" s="4">
        <v>3634.3145352139172</v>
      </c>
    </row>
    <row r="70" spans="1:7" x14ac:dyDescent="0.25">
      <c r="A70" s="3" t="s">
        <v>528</v>
      </c>
      <c r="B70" s="4">
        <v>5572.6021785723797</v>
      </c>
      <c r="C70" s="4">
        <v>2937.9077498100442</v>
      </c>
      <c r="D70" s="4">
        <v>6008.2732999659484</v>
      </c>
      <c r="E70" s="4">
        <v>713.55796489041484</v>
      </c>
      <c r="F70" s="4">
        <v>11580.875478538328</v>
      </c>
      <c r="G70" s="4">
        <v>3651.4657147004591</v>
      </c>
    </row>
    <row r="71" spans="1:7" x14ac:dyDescent="0.25">
      <c r="A71" s="3" t="s">
        <v>529</v>
      </c>
      <c r="B71" s="4">
        <v>5097.9075937801736</v>
      </c>
      <c r="C71" s="4">
        <v>2824.2557453434292</v>
      </c>
      <c r="D71" s="4">
        <v>5222.3134158705698</v>
      </c>
      <c r="E71" s="4">
        <v>731.98508026643242</v>
      </c>
      <c r="F71" s="4">
        <v>10320.221009650744</v>
      </c>
      <c r="G71" s="4">
        <v>3556.2408256098615</v>
      </c>
    </row>
    <row r="72" spans="1:7" x14ac:dyDescent="0.25">
      <c r="A72" s="3" t="s">
        <v>530</v>
      </c>
      <c r="B72" s="4">
        <v>5130.337582590204</v>
      </c>
      <c r="C72" s="4">
        <v>2625.082857629714</v>
      </c>
      <c r="D72" s="4">
        <v>5116.2977956501991</v>
      </c>
      <c r="E72" s="4">
        <v>689.91667780598857</v>
      </c>
      <c r="F72" s="4">
        <v>10246.635378240404</v>
      </c>
      <c r="G72" s="4">
        <v>3314.9995354357025</v>
      </c>
    </row>
    <row r="73" spans="1:7" x14ac:dyDescent="0.25">
      <c r="A73" s="3" t="s">
        <v>531</v>
      </c>
      <c r="B73" s="4">
        <v>5307.1432858199096</v>
      </c>
      <c r="C73" s="4">
        <v>3043.60225785596</v>
      </c>
      <c r="D73" s="4">
        <v>5664.8785688818862</v>
      </c>
      <c r="E73" s="4">
        <v>780.65806662866157</v>
      </c>
      <c r="F73" s="4">
        <v>10972.021854701796</v>
      </c>
      <c r="G73" s="4">
        <v>3824.2603244846214</v>
      </c>
    </row>
    <row r="74" spans="1:7" x14ac:dyDescent="0.25">
      <c r="A74" s="3" t="s">
        <v>532</v>
      </c>
      <c r="B74" s="4">
        <v>7285.8397933612605</v>
      </c>
      <c r="C74" s="4">
        <v>2301.545595401788</v>
      </c>
      <c r="D74" s="4">
        <v>7191.4433841760883</v>
      </c>
      <c r="E74" s="4">
        <v>624.00915352659194</v>
      </c>
      <c r="F74" s="4">
        <v>14477.283177537349</v>
      </c>
      <c r="G74" s="4">
        <v>2925.5547489283799</v>
      </c>
    </row>
    <row r="75" spans="1:7" x14ac:dyDescent="0.25">
      <c r="A75" s="3" t="s">
        <v>533</v>
      </c>
      <c r="B75" s="4">
        <v>4771.2007652916691</v>
      </c>
      <c r="C75" s="4">
        <v>2969.4127852252432</v>
      </c>
      <c r="D75" s="4">
        <v>5037.3960223950726</v>
      </c>
      <c r="E75" s="4">
        <v>751.26752617250236</v>
      </c>
      <c r="F75" s="4">
        <v>9808.5967876867417</v>
      </c>
      <c r="G75" s="4">
        <v>3720.6803113977458</v>
      </c>
    </row>
    <row r="76" spans="1:7" x14ac:dyDescent="0.25">
      <c r="A76" s="3" t="s">
        <v>534</v>
      </c>
      <c r="B76" s="4">
        <v>7649.3690159276939</v>
      </c>
      <c r="C76" s="4">
        <v>3183.3734490369611</v>
      </c>
      <c r="D76" s="4">
        <v>8367.2877501787425</v>
      </c>
      <c r="E76" s="4">
        <v>763.68689735255919</v>
      </c>
      <c r="F76" s="4">
        <v>16016.656766106436</v>
      </c>
      <c r="G76" s="4">
        <v>3947.0603463895204</v>
      </c>
    </row>
    <row r="77" spans="1:7" x14ac:dyDescent="0.25">
      <c r="A77" s="3" t="s">
        <v>535</v>
      </c>
      <c r="B77" s="4">
        <v>6290.1143195743698</v>
      </c>
      <c r="C77" s="4">
        <v>2950.9683762222289</v>
      </c>
      <c r="D77" s="4">
        <v>6747.2562135842309</v>
      </c>
      <c r="E77" s="4">
        <v>720.74145415002533</v>
      </c>
      <c r="F77" s="4">
        <v>13037.370533158601</v>
      </c>
      <c r="G77" s="4">
        <v>3671.7098303722541</v>
      </c>
    </row>
    <row r="78" spans="1:7" x14ac:dyDescent="0.25">
      <c r="A78" s="3" t="s">
        <v>536</v>
      </c>
      <c r="B78" s="4">
        <v>7936.4022818047533</v>
      </c>
      <c r="C78" s="4">
        <v>3176.7027697261442</v>
      </c>
      <c r="D78" s="4">
        <v>8664.103787453314</v>
      </c>
      <c r="E78" s="4">
        <v>762.06553716700341</v>
      </c>
      <c r="F78" s="4">
        <v>16600.506069258066</v>
      </c>
      <c r="G78" s="4">
        <v>3938.7683068931474</v>
      </c>
    </row>
    <row r="79" spans="1:7" x14ac:dyDescent="0.25">
      <c r="A79" s="3" t="s">
        <v>537</v>
      </c>
      <c r="B79" s="4">
        <v>6238.9103932377211</v>
      </c>
      <c r="C79" s="4">
        <v>2953.9057108982911</v>
      </c>
      <c r="D79" s="4">
        <v>6679.421468452806</v>
      </c>
      <c r="E79" s="4">
        <v>713.11518960392266</v>
      </c>
      <c r="F79" s="4">
        <v>12918.331861690527</v>
      </c>
      <c r="G79" s="4">
        <v>3667.0209005022139</v>
      </c>
    </row>
    <row r="80" spans="1:7" x14ac:dyDescent="0.25">
      <c r="A80" s="3" t="s">
        <v>538</v>
      </c>
      <c r="B80" s="4">
        <v>7035.6275114697273</v>
      </c>
      <c r="C80" s="4">
        <v>2989.7332443902442</v>
      </c>
      <c r="D80" s="4">
        <v>7581.2678339020767</v>
      </c>
      <c r="E80" s="4">
        <v>726.43062378351237</v>
      </c>
      <c r="F80" s="4">
        <v>14616.895345371804</v>
      </c>
      <c r="G80" s="4">
        <v>3716.1638681737568</v>
      </c>
    </row>
    <row r="81" spans="1:7" x14ac:dyDescent="0.25">
      <c r="A81" s="3" t="s">
        <v>539</v>
      </c>
      <c r="B81" s="4">
        <v>6713.8870683448749</v>
      </c>
      <c r="C81" s="4">
        <v>2702.4078249943332</v>
      </c>
      <c r="D81" s="4">
        <v>6913.3301855484469</v>
      </c>
      <c r="E81" s="4">
        <v>672.35879451741414</v>
      </c>
      <c r="F81" s="4">
        <v>13627.217253893323</v>
      </c>
      <c r="G81" s="4">
        <v>3374.7666195117472</v>
      </c>
    </row>
    <row r="82" spans="1:7" x14ac:dyDescent="0.25">
      <c r="A82" s="3" t="s">
        <v>540</v>
      </c>
      <c r="B82" s="4">
        <v>3799.3641966448117</v>
      </c>
      <c r="C82" s="4">
        <v>2958.0015756230951</v>
      </c>
      <c r="D82" s="4">
        <v>4058.5569413139951</v>
      </c>
      <c r="E82" s="4">
        <v>704.96722852074959</v>
      </c>
      <c r="F82" s="4">
        <v>7857.9211379588069</v>
      </c>
      <c r="G82" s="4">
        <v>3662.9688041438449</v>
      </c>
    </row>
    <row r="83" spans="1:7" x14ac:dyDescent="0.25">
      <c r="A83" s="3" t="s">
        <v>541</v>
      </c>
      <c r="B83" s="4">
        <v>5502.0530759673111</v>
      </c>
      <c r="C83" s="4">
        <v>3193.4592690770319</v>
      </c>
      <c r="D83" s="4">
        <v>6059.8911537990161</v>
      </c>
      <c r="E83" s="4">
        <v>779.44329685240416</v>
      </c>
      <c r="F83" s="4">
        <v>11561.944229766326</v>
      </c>
      <c r="G83" s="4">
        <v>3972.9025659294362</v>
      </c>
    </row>
    <row r="84" spans="1:7" x14ac:dyDescent="0.25">
      <c r="A84" s="3" t="s">
        <v>542</v>
      </c>
      <c r="B84" s="4">
        <v>9268.1917472144214</v>
      </c>
      <c r="C84" s="4">
        <v>3326.6519765526418</v>
      </c>
      <c r="D84" s="4">
        <v>10277.136830094048</v>
      </c>
      <c r="E84" s="4">
        <v>794.0591286536976</v>
      </c>
      <c r="F84" s="4">
        <v>19545.328577308472</v>
      </c>
      <c r="G84" s="4">
        <v>4120.7111052063392</v>
      </c>
    </row>
    <row r="85" spans="1:7" x14ac:dyDescent="0.25">
      <c r="A85" s="3" t="s">
        <v>543</v>
      </c>
      <c r="B85" s="4">
        <v>5727.8569154562801</v>
      </c>
      <c r="C85" s="4">
        <v>2859.35198030836</v>
      </c>
      <c r="D85" s="4">
        <v>6081.0120014203576</v>
      </c>
      <c r="E85" s="4">
        <v>700.92569569607645</v>
      </c>
      <c r="F85" s="4">
        <v>11808.868916876638</v>
      </c>
      <c r="G85" s="4">
        <v>3560.2776760044362</v>
      </c>
    </row>
    <row r="86" spans="1:7" x14ac:dyDescent="0.25">
      <c r="A86" s="3" t="s">
        <v>544</v>
      </c>
      <c r="B86" s="4">
        <v>6509.1825247567604</v>
      </c>
      <c r="C86" s="4">
        <v>3060.5894255901799</v>
      </c>
      <c r="D86" s="4">
        <v>7091.247089752831</v>
      </c>
      <c r="E86" s="4">
        <v>741.62217145518252</v>
      </c>
      <c r="F86" s="4">
        <v>13600.42961450959</v>
      </c>
      <c r="G86" s="4">
        <v>3802.2115970453624</v>
      </c>
    </row>
    <row r="87" spans="1:7" x14ac:dyDescent="0.25">
      <c r="A87" s="3" t="s">
        <v>545</v>
      </c>
      <c r="B87" s="4">
        <v>6059.6976821016215</v>
      </c>
      <c r="C87" s="4">
        <v>3044.8187378746079</v>
      </c>
      <c r="D87" s="4">
        <v>6592.1636169051726</v>
      </c>
      <c r="E87" s="4">
        <v>734.38474941119387</v>
      </c>
      <c r="F87" s="4">
        <v>12651.861299006794</v>
      </c>
      <c r="G87" s="4">
        <v>3779.2034872858017</v>
      </c>
    </row>
    <row r="88" spans="1:7" x14ac:dyDescent="0.25">
      <c r="A88" s="3" t="s">
        <v>546</v>
      </c>
      <c r="B88" s="4">
        <v>5451.6618509641994</v>
      </c>
      <c r="C88" s="4">
        <v>2547.2180099841921</v>
      </c>
      <c r="D88" s="4">
        <v>5450.4737578246441</v>
      </c>
      <c r="E88" s="4">
        <v>628.71106144529949</v>
      </c>
      <c r="F88" s="4">
        <v>10902.135608788843</v>
      </c>
      <c r="G88" s="4">
        <v>3175.9290714294916</v>
      </c>
    </row>
    <row r="89" spans="1:7" x14ac:dyDescent="0.25">
      <c r="A89" s="3" t="s">
        <v>547</v>
      </c>
      <c r="B89" s="4">
        <v>5422.3045992204188</v>
      </c>
      <c r="C89" s="4">
        <v>2495.7827321431091</v>
      </c>
      <c r="D89" s="4">
        <v>5335.0067625056354</v>
      </c>
      <c r="E89" s="4">
        <v>614.77826201419236</v>
      </c>
      <c r="F89" s="4">
        <v>10757.311361726053</v>
      </c>
      <c r="G89" s="4">
        <v>3110.5609941573016</v>
      </c>
    </row>
    <row r="90" spans="1:7" x14ac:dyDescent="0.25">
      <c r="A90" s="3" t="s">
        <v>548</v>
      </c>
      <c r="B90" s="4">
        <v>10894.038508989754</v>
      </c>
      <c r="C90" s="4">
        <v>3283.1827432782002</v>
      </c>
      <c r="D90" s="4">
        <v>11735.206179037355</v>
      </c>
      <c r="E90" s="4">
        <v>787.75696261283395</v>
      </c>
      <c r="F90" s="4">
        <v>22629.244688027109</v>
      </c>
      <c r="G90" s="4">
        <v>4070.939705891034</v>
      </c>
    </row>
    <row r="91" spans="1:7" x14ac:dyDescent="0.25">
      <c r="A91" s="3" t="s">
        <v>549</v>
      </c>
      <c r="B91" s="4">
        <v>10379.430422461946</v>
      </c>
      <c r="C91" s="4">
        <v>3215.8682683471338</v>
      </c>
      <c r="D91" s="4">
        <v>11165.311925404822</v>
      </c>
      <c r="E91" s="4">
        <v>775.51900391917047</v>
      </c>
      <c r="F91" s="4">
        <v>21544.74234786677</v>
      </c>
      <c r="G91" s="4">
        <v>3991.3872722663045</v>
      </c>
    </row>
    <row r="92" spans="1:7" x14ac:dyDescent="0.25">
      <c r="A92" s="3" t="s">
        <v>550</v>
      </c>
      <c r="B92" s="4">
        <v>5773.7246309525317</v>
      </c>
      <c r="C92" s="4">
        <v>2594.8473623576028</v>
      </c>
      <c r="D92" s="4">
        <v>5865.7797040930564</v>
      </c>
      <c r="E92" s="4">
        <v>640.97824282383078</v>
      </c>
      <c r="F92" s="4">
        <v>11639.504335045589</v>
      </c>
      <c r="G92" s="4">
        <v>3235.8256051814337</v>
      </c>
    </row>
    <row r="93" spans="1:7" x14ac:dyDescent="0.25">
      <c r="A93" s="3" t="s">
        <v>551</v>
      </c>
      <c r="B93" s="4">
        <v>5252.9589711278923</v>
      </c>
      <c r="C93" s="4">
        <v>2694.3332750905038</v>
      </c>
      <c r="D93" s="4">
        <v>5370.9714232735914</v>
      </c>
      <c r="E93" s="4">
        <v>662.58168258670867</v>
      </c>
      <c r="F93" s="4">
        <v>10623.930394401483</v>
      </c>
      <c r="G93" s="4">
        <v>3356.9149576772124</v>
      </c>
    </row>
    <row r="94" spans="1:7" x14ac:dyDescent="0.25">
      <c r="A94" s="3" t="s">
        <v>552</v>
      </c>
      <c r="B94" s="4">
        <v>6412.8255209084018</v>
      </c>
      <c r="C94" s="4">
        <v>2352.9724590144219</v>
      </c>
      <c r="D94" s="4">
        <v>6289.7396555044998</v>
      </c>
      <c r="E94" s="4">
        <v>595.17513355018241</v>
      </c>
      <c r="F94" s="4">
        <v>12702.565176412902</v>
      </c>
      <c r="G94" s="4">
        <v>2948.1475925646046</v>
      </c>
    </row>
    <row r="95" spans="1:7" x14ac:dyDescent="0.25">
      <c r="A95" s="3" t="s">
        <v>553</v>
      </c>
      <c r="B95" s="4">
        <v>6205.8479083785824</v>
      </c>
      <c r="C95" s="4">
        <v>2457.3659430288822</v>
      </c>
      <c r="D95" s="4">
        <v>6159.9228472699333</v>
      </c>
      <c r="E95" s="4">
        <v>617.06085517970473</v>
      </c>
      <c r="F95" s="4">
        <v>12365.770755648515</v>
      </c>
      <c r="G95" s="4">
        <v>3074.4267982085867</v>
      </c>
    </row>
    <row r="96" spans="1:7" x14ac:dyDescent="0.25">
      <c r="A96" s="3" t="s">
        <v>554</v>
      </c>
      <c r="B96" s="4">
        <v>6347.8919444206458</v>
      </c>
      <c r="C96" s="4">
        <v>2295.5129246465708</v>
      </c>
      <c r="D96" s="4">
        <v>6177.4736815357601</v>
      </c>
      <c r="E96" s="4">
        <v>574.48010259818079</v>
      </c>
      <c r="F96" s="4">
        <v>12525.365625956405</v>
      </c>
      <c r="G96" s="4">
        <v>2869.9930272447518</v>
      </c>
    </row>
    <row r="97" spans="1:7" x14ac:dyDescent="0.25">
      <c r="A97" s="3" t="s">
        <v>555</v>
      </c>
      <c r="B97" s="4">
        <v>5997.3429624049986</v>
      </c>
      <c r="C97" s="4">
        <v>2696.6426845556648</v>
      </c>
      <c r="D97" s="4">
        <v>6083.914713213986</v>
      </c>
      <c r="E97" s="4">
        <v>688.42275301170696</v>
      </c>
      <c r="F97" s="4">
        <v>12081.257675618985</v>
      </c>
      <c r="G97" s="4">
        <v>3385.0654375673716</v>
      </c>
    </row>
    <row r="98" spans="1:7" x14ac:dyDescent="0.25">
      <c r="A98" s="3" t="s">
        <v>556</v>
      </c>
      <c r="B98" s="4">
        <v>6821.8949049092607</v>
      </c>
      <c r="C98" s="4">
        <v>2332.8458479055071</v>
      </c>
      <c r="D98" s="4">
        <v>6692.3581585959128</v>
      </c>
      <c r="E98" s="4">
        <v>590.05726018617872</v>
      </c>
      <c r="F98" s="4">
        <v>13514.253063505173</v>
      </c>
      <c r="G98" s="4">
        <v>2922.9031080916857</v>
      </c>
    </row>
    <row r="99" spans="1:7" x14ac:dyDescent="0.25">
      <c r="A99" s="3" t="s">
        <v>557</v>
      </c>
      <c r="B99" s="4">
        <v>6273.6325534890893</v>
      </c>
      <c r="C99" s="4">
        <v>3002.6706341349532</v>
      </c>
      <c r="D99" s="4">
        <v>6685.9191900084197</v>
      </c>
      <c r="E99" s="4">
        <v>754.04169914073475</v>
      </c>
      <c r="F99" s="4">
        <v>12959.551743497508</v>
      </c>
      <c r="G99" s="4">
        <v>3756.7123332756878</v>
      </c>
    </row>
    <row r="100" spans="1:7" x14ac:dyDescent="0.25">
      <c r="A100" s="3" t="s">
        <v>558</v>
      </c>
      <c r="B100" s="4">
        <v>6140.5111477667697</v>
      </c>
      <c r="C100" s="4">
        <v>2561.3471285737542</v>
      </c>
      <c r="D100" s="4">
        <v>6192.6756922314635</v>
      </c>
      <c r="E100" s="4">
        <v>668.42895068843222</v>
      </c>
      <c r="F100" s="4">
        <v>12333.186839998234</v>
      </c>
      <c r="G100" s="4">
        <v>3229.7760792621866</v>
      </c>
    </row>
    <row r="101" spans="1:7" x14ac:dyDescent="0.25">
      <c r="A101" s="3" t="s">
        <v>559</v>
      </c>
      <c r="B101" s="4">
        <v>7911.6837890893994</v>
      </c>
      <c r="C101" s="4">
        <v>3244.1141224711891</v>
      </c>
      <c r="D101" s="4">
        <v>8614.9508019756886</v>
      </c>
      <c r="E101" s="4">
        <v>809.85865328547675</v>
      </c>
      <c r="F101" s="4">
        <v>16526.634591065089</v>
      </c>
      <c r="G101" s="4">
        <v>4053.9727757566661</v>
      </c>
    </row>
    <row r="102" spans="1:7" x14ac:dyDescent="0.25">
      <c r="A102" s="3" t="s">
        <v>560</v>
      </c>
      <c r="B102" s="4">
        <v>5026.9380161594509</v>
      </c>
      <c r="C102" s="4">
        <v>2682.2193922381548</v>
      </c>
      <c r="D102" s="4">
        <v>5124.9689630620505</v>
      </c>
      <c r="E102" s="4">
        <v>654.02994613618523</v>
      </c>
      <c r="F102" s="4">
        <v>10151.906979221501</v>
      </c>
      <c r="G102" s="4">
        <v>3336.2493383743399</v>
      </c>
    </row>
    <row r="103" spans="1:7" x14ac:dyDescent="0.25">
      <c r="A103" s="3" t="s">
        <v>561</v>
      </c>
      <c r="B103" s="4">
        <v>9298.0003305258742</v>
      </c>
      <c r="C103" s="4">
        <v>3250.363238984216</v>
      </c>
      <c r="D103" s="4">
        <v>10188.550695225424</v>
      </c>
      <c r="E103" s="4">
        <v>777.74473671909777</v>
      </c>
      <c r="F103" s="4">
        <v>19486.551025751298</v>
      </c>
      <c r="G103" s="4">
        <v>4028.107975703314</v>
      </c>
    </row>
    <row r="104" spans="1:7" x14ac:dyDescent="0.25">
      <c r="A104" s="3" t="s">
        <v>562</v>
      </c>
      <c r="B104" s="4">
        <v>3625.039709131373</v>
      </c>
      <c r="C104" s="4">
        <v>3038.4879200143241</v>
      </c>
      <c r="D104" s="4">
        <v>3945.9951813813004</v>
      </c>
      <c r="E104" s="4">
        <v>722.31913222306639</v>
      </c>
      <c r="F104" s="4">
        <v>7571.0348905126739</v>
      </c>
      <c r="G104" s="4">
        <v>3760.8070522373905</v>
      </c>
    </row>
    <row r="105" spans="1:7" x14ac:dyDescent="0.25">
      <c r="A105" s="3" t="s">
        <v>563</v>
      </c>
      <c r="B105" s="4">
        <v>6909.755499259838</v>
      </c>
      <c r="C105" s="4">
        <v>3211.591321041984</v>
      </c>
      <c r="D105" s="4">
        <v>7631.6663904965135</v>
      </c>
      <c r="E105" s="4">
        <v>778.11348655348831</v>
      </c>
      <c r="F105" s="4">
        <v>14541.421889756351</v>
      </c>
      <c r="G105" s="4">
        <v>3989.7048075954722</v>
      </c>
    </row>
    <row r="106" spans="1:7" x14ac:dyDescent="0.25">
      <c r="A106" s="3" t="s">
        <v>564</v>
      </c>
      <c r="B106" s="4">
        <v>8137.0070320792056</v>
      </c>
      <c r="C106" s="4">
        <v>3183.044390683694</v>
      </c>
      <c r="D106" s="4">
        <v>8834.8539692058348</v>
      </c>
      <c r="E106" s="4">
        <v>764.57645867400788</v>
      </c>
      <c r="F106" s="4">
        <v>16971.86100128504</v>
      </c>
      <c r="G106" s="4">
        <v>3947.6208493577019</v>
      </c>
    </row>
    <row r="107" spans="1:7" x14ac:dyDescent="0.25">
      <c r="A107" s="3" t="s">
        <v>565</v>
      </c>
      <c r="B107" s="4">
        <v>12322.824237224269</v>
      </c>
      <c r="C107" s="4">
        <v>3450.713185296072</v>
      </c>
      <c r="D107" s="4">
        <v>13496.798969054082</v>
      </c>
      <c r="E107" s="4">
        <v>818.27404033936944</v>
      </c>
      <c r="F107" s="4">
        <v>25819.623206278353</v>
      </c>
      <c r="G107" s="4">
        <v>4268.9872256354411</v>
      </c>
    </row>
    <row r="108" spans="1:7" x14ac:dyDescent="0.25">
      <c r="A108" s="3" t="s">
        <v>566</v>
      </c>
      <c r="B108" s="4">
        <v>5594.1898718025122</v>
      </c>
      <c r="C108" s="4">
        <v>2913.75459896035</v>
      </c>
      <c r="D108" s="4">
        <v>5919.4892341388149</v>
      </c>
      <c r="E108" s="4">
        <v>706.25210091847885</v>
      </c>
      <c r="F108" s="4">
        <v>11513.679105941326</v>
      </c>
      <c r="G108" s="4">
        <v>3620.0066998788288</v>
      </c>
    </row>
    <row r="109" spans="1:7" x14ac:dyDescent="0.25">
      <c r="A109" s="3" t="s">
        <v>567</v>
      </c>
      <c r="B109" s="4">
        <v>6015.2393355440636</v>
      </c>
      <c r="C109" s="4">
        <v>3004.8295728912221</v>
      </c>
      <c r="D109" s="4">
        <v>6475.4599810035661</v>
      </c>
      <c r="E109" s="4">
        <v>728.95004553306671</v>
      </c>
      <c r="F109" s="4">
        <v>12490.699316547631</v>
      </c>
      <c r="G109" s="4">
        <v>3733.7796184242889</v>
      </c>
    </row>
    <row r="110" spans="1:7" x14ac:dyDescent="0.25">
      <c r="A110" s="3" t="s">
        <v>568</v>
      </c>
      <c r="B110" s="4">
        <v>6980.3520705154042</v>
      </c>
      <c r="C110" s="4">
        <v>3278.8210146266929</v>
      </c>
      <c r="D110" s="4">
        <v>7703.0679110731144</v>
      </c>
      <c r="E110" s="4">
        <v>826.08063368096862</v>
      </c>
      <c r="F110" s="4">
        <v>14683.419981588519</v>
      </c>
      <c r="G110" s="4">
        <v>4104.9016483076612</v>
      </c>
    </row>
    <row r="111" spans="1:7" x14ac:dyDescent="0.25">
      <c r="A111" s="3" t="s">
        <v>569</v>
      </c>
      <c r="B111" s="4">
        <v>10710.492664681906</v>
      </c>
      <c r="C111" s="4">
        <v>3593.0815991938748</v>
      </c>
      <c r="D111" s="4">
        <v>11930.834053647368</v>
      </c>
      <c r="E111" s="4">
        <v>881.40004350742595</v>
      </c>
      <c r="F111" s="4">
        <v>22641.326718329274</v>
      </c>
      <c r="G111" s="4">
        <v>4474.4816427013011</v>
      </c>
    </row>
    <row r="112" spans="1:7" x14ac:dyDescent="0.25">
      <c r="A112" s="3" t="s">
        <v>462</v>
      </c>
      <c r="B112" s="4">
        <v>727310.43342976947</v>
      </c>
      <c r="C112" s="4">
        <v>306460.66069015866</v>
      </c>
      <c r="D112" s="4">
        <v>766917.79762200883</v>
      </c>
      <c r="E112" s="4">
        <v>75353.886241075248</v>
      </c>
      <c r="F112" s="4">
        <v>1494228.2310517791</v>
      </c>
      <c r="G112" s="4">
        <v>381814.54693123396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90930-DF24-4646-A348-10A8F7C7FF9C}">
  <dimension ref="B2:H114"/>
  <sheetViews>
    <sheetView tabSelected="1" topLeftCell="A88" workbookViewId="0">
      <selection activeCell="G114" sqref="G114"/>
    </sheetView>
  </sheetViews>
  <sheetFormatPr defaultRowHeight="15" x14ac:dyDescent="0.25"/>
  <cols>
    <col min="2" max="2" width="30.140625" bestFit="1" customWidth="1"/>
    <col min="3" max="3" width="24.140625" bestFit="1" customWidth="1"/>
    <col min="4" max="4" width="22.28515625" bestFit="1" customWidth="1"/>
    <col min="5" max="5" width="17.7109375" bestFit="1" customWidth="1"/>
    <col min="6" max="6" width="22.28515625" bestFit="1" customWidth="1"/>
    <col min="7" max="7" width="27.28515625" bestFit="1" customWidth="1"/>
    <col min="8" max="8" width="28.140625" bestFit="1" customWidth="1"/>
  </cols>
  <sheetData>
    <row r="2" spans="2:8" x14ac:dyDescent="0.25">
      <c r="C2" t="s">
        <v>440</v>
      </c>
      <c r="E2" t="s">
        <v>439</v>
      </c>
    </row>
    <row r="3" spans="2:8" x14ac:dyDescent="0.25">
      <c r="B3" t="s">
        <v>461</v>
      </c>
      <c r="C3" t="s">
        <v>571</v>
      </c>
      <c r="D3" t="s">
        <v>574</v>
      </c>
      <c r="E3" t="s">
        <v>571</v>
      </c>
      <c r="F3" t="s">
        <v>574</v>
      </c>
      <c r="G3" t="s">
        <v>575</v>
      </c>
      <c r="H3" t="s">
        <v>576</v>
      </c>
    </row>
    <row r="4" spans="2:8" x14ac:dyDescent="0.25">
      <c r="B4" t="s">
        <v>464</v>
      </c>
      <c r="C4">
        <v>5142.7644671407616</v>
      </c>
      <c r="D4">
        <v>2600.0738049961101</v>
      </c>
      <c r="E4">
        <v>5158.1070543958194</v>
      </c>
      <c r="F4">
        <v>639.73556681614139</v>
      </c>
      <c r="G4">
        <f>(D4/F4)</f>
        <v>4.0642945927428258</v>
      </c>
      <c r="H4">
        <f>D4/(F4+(E4-C4))</f>
        <v>3.9691047378653885</v>
      </c>
    </row>
    <row r="5" spans="2:8" x14ac:dyDescent="0.25">
      <c r="B5" t="s">
        <v>465</v>
      </c>
      <c r="C5">
        <v>5414.6114609737897</v>
      </c>
      <c r="D5">
        <v>2440.1952366540049</v>
      </c>
      <c r="E5">
        <v>5276.7594260845535</v>
      </c>
      <c r="F5">
        <v>603.35585417604409</v>
      </c>
      <c r="G5">
        <f t="shared" ref="G5:G68" si="0">(D5/F5)</f>
        <v>4.0443715259652011</v>
      </c>
      <c r="H5">
        <f t="shared" ref="H5:H68" si="1">D5/(F5+(E5-C5))</f>
        <v>5.2420520209535439</v>
      </c>
    </row>
    <row r="6" spans="2:8" x14ac:dyDescent="0.25">
      <c r="B6" t="s">
        <v>466</v>
      </c>
      <c r="C6">
        <v>5560.6012589247766</v>
      </c>
      <c r="D6">
        <v>2824.9202071138939</v>
      </c>
      <c r="E6">
        <v>5793.3993910979652</v>
      </c>
      <c r="F6">
        <v>687.50461904407723</v>
      </c>
      <c r="G6">
        <f t="shared" si="0"/>
        <v>4.10894724029888</v>
      </c>
      <c r="H6">
        <f t="shared" si="1"/>
        <v>3.06955532119993</v>
      </c>
    </row>
    <row r="7" spans="2:8" x14ac:dyDescent="0.25">
      <c r="B7" t="s">
        <v>467</v>
      </c>
      <c r="C7">
        <v>5564.9009599251012</v>
      </c>
      <c r="D7">
        <v>2664.231864881408</v>
      </c>
      <c r="E7">
        <v>5657.8860675072292</v>
      </c>
      <c r="F7">
        <v>651.21968523333408</v>
      </c>
      <c r="G7">
        <f t="shared" si="0"/>
        <v>4.0911414769760919</v>
      </c>
      <c r="H7">
        <f t="shared" si="1"/>
        <v>3.5799713877172632</v>
      </c>
    </row>
    <row r="8" spans="2:8" x14ac:dyDescent="0.25">
      <c r="B8" t="s">
        <v>468</v>
      </c>
      <c r="C8">
        <v>5654.0208712094018</v>
      </c>
      <c r="D8">
        <v>3267.0366919234889</v>
      </c>
      <c r="E8">
        <v>6294.9484484085469</v>
      </c>
      <c r="F8">
        <v>820.4093641395408</v>
      </c>
      <c r="G8">
        <f t="shared" si="0"/>
        <v>3.9822030741324026</v>
      </c>
      <c r="H8">
        <f t="shared" si="1"/>
        <v>2.2356491507910947</v>
      </c>
    </row>
    <row r="9" spans="2:8" x14ac:dyDescent="0.25">
      <c r="B9" t="s">
        <v>469</v>
      </c>
      <c r="C9">
        <v>5531.5878079200065</v>
      </c>
      <c r="D9">
        <v>2600.7854547534598</v>
      </c>
      <c r="E9">
        <v>5576.6895945255064</v>
      </c>
      <c r="F9">
        <v>683.62364501735101</v>
      </c>
      <c r="G9">
        <f t="shared" si="0"/>
        <v>3.8044112044829133</v>
      </c>
      <c r="H9">
        <f t="shared" si="1"/>
        <v>3.5689511328863386</v>
      </c>
    </row>
    <row r="10" spans="2:8" x14ac:dyDescent="0.25">
      <c r="B10" t="s">
        <v>470</v>
      </c>
      <c r="C10">
        <v>8533.8249978341209</v>
      </c>
      <c r="D10">
        <v>2077.8892289880819</v>
      </c>
      <c r="E10">
        <v>8352.6228472947478</v>
      </c>
      <c r="F10">
        <v>562.98835659588588</v>
      </c>
      <c r="G10">
        <f t="shared" si="0"/>
        <v>3.6908209639575098</v>
      </c>
      <c r="H10">
        <f t="shared" si="1"/>
        <v>5.4425466295670955</v>
      </c>
    </row>
    <row r="11" spans="2:8" x14ac:dyDescent="0.25">
      <c r="B11" t="s">
        <v>471</v>
      </c>
      <c r="C11">
        <v>4753.9659759206497</v>
      </c>
      <c r="D11">
        <v>2850.152451100606</v>
      </c>
      <c r="E11">
        <v>4904.9973283989839</v>
      </c>
      <c r="F11">
        <v>732.8234652553283</v>
      </c>
      <c r="G11">
        <f t="shared" si="0"/>
        <v>3.8892756389938521</v>
      </c>
      <c r="H11">
        <f t="shared" si="1"/>
        <v>3.2246839570426604</v>
      </c>
    </row>
    <row r="12" spans="2:8" x14ac:dyDescent="0.25">
      <c r="B12" t="s">
        <v>472</v>
      </c>
      <c r="C12">
        <v>5511.8170084486728</v>
      </c>
      <c r="D12">
        <v>2464.7177448153088</v>
      </c>
      <c r="E12">
        <v>5410.991950416128</v>
      </c>
      <c r="F12">
        <v>620.94217224052954</v>
      </c>
      <c r="G12">
        <f t="shared" si="0"/>
        <v>3.9693192941331907</v>
      </c>
      <c r="H12">
        <f t="shared" si="1"/>
        <v>4.7387745518977793</v>
      </c>
    </row>
    <row r="13" spans="2:8" x14ac:dyDescent="0.25">
      <c r="B13" t="s">
        <v>473</v>
      </c>
      <c r="C13">
        <v>5457.6750688736856</v>
      </c>
      <c r="D13">
        <v>2816.343457400957</v>
      </c>
      <c r="E13">
        <v>5644.9730522509899</v>
      </c>
      <c r="F13">
        <v>734.9289023144878</v>
      </c>
      <c r="G13">
        <f t="shared" si="0"/>
        <v>3.8321304938906851</v>
      </c>
      <c r="H13">
        <f t="shared" si="1"/>
        <v>3.0538509569565706</v>
      </c>
    </row>
    <row r="14" spans="2:8" x14ac:dyDescent="0.25">
      <c r="B14" t="s">
        <v>474</v>
      </c>
      <c r="C14">
        <v>1908.0700822356889</v>
      </c>
      <c r="D14">
        <v>3083.6044088729591</v>
      </c>
      <c r="E14">
        <v>2098.4174353769295</v>
      </c>
      <c r="F14">
        <v>713.74746539009823</v>
      </c>
      <c r="G14">
        <f t="shared" si="0"/>
        <v>4.3203017291103336</v>
      </c>
      <c r="H14">
        <f t="shared" si="1"/>
        <v>3.4107090823528172</v>
      </c>
    </row>
    <row r="15" spans="2:8" x14ac:dyDescent="0.25">
      <c r="B15" t="s">
        <v>475</v>
      </c>
      <c r="C15">
        <v>8060.8550632865354</v>
      </c>
      <c r="D15">
        <v>2148.7052646687712</v>
      </c>
      <c r="E15">
        <v>7881.3129140791552</v>
      </c>
      <c r="F15">
        <v>567.87189141752106</v>
      </c>
      <c r="G15">
        <f t="shared" si="0"/>
        <v>3.7837852113179542</v>
      </c>
      <c r="H15">
        <f t="shared" si="1"/>
        <v>5.5331977726960195</v>
      </c>
    </row>
    <row r="16" spans="2:8" x14ac:dyDescent="0.25">
      <c r="B16" t="s">
        <v>476</v>
      </c>
      <c r="C16">
        <v>3448.7706702613709</v>
      </c>
      <c r="D16">
        <v>2605.9285610079401</v>
      </c>
      <c r="E16">
        <v>3233.013930056301</v>
      </c>
      <c r="F16">
        <v>631.36570943971128</v>
      </c>
      <c r="G16">
        <f t="shared" si="0"/>
        <v>4.1274470913545525</v>
      </c>
      <c r="H16">
        <f t="shared" si="1"/>
        <v>6.2701451458250528</v>
      </c>
    </row>
    <row r="17" spans="2:8" x14ac:dyDescent="0.25">
      <c r="B17" t="s">
        <v>477</v>
      </c>
      <c r="C17">
        <v>4872.6067449117509</v>
      </c>
      <c r="D17">
        <v>2510.5463303538831</v>
      </c>
      <c r="E17">
        <v>4690.7448444433358</v>
      </c>
      <c r="F17">
        <v>629.51776792794271</v>
      </c>
      <c r="G17">
        <f t="shared" si="0"/>
        <v>3.9880468165614205</v>
      </c>
      <c r="H17">
        <f t="shared" si="1"/>
        <v>5.6082060190596312</v>
      </c>
    </row>
    <row r="18" spans="2:8" x14ac:dyDescent="0.25">
      <c r="B18" t="s">
        <v>478</v>
      </c>
      <c r="C18">
        <v>4431.2230255024642</v>
      </c>
      <c r="D18">
        <v>2700.922392450736</v>
      </c>
      <c r="E18">
        <v>4428.8568447900725</v>
      </c>
      <c r="F18">
        <v>657.53258477596478</v>
      </c>
      <c r="G18">
        <f t="shared" si="0"/>
        <v>4.1076631865643547</v>
      </c>
      <c r="H18">
        <f t="shared" si="1"/>
        <v>4.1224983083666427</v>
      </c>
    </row>
    <row r="19" spans="2:8" x14ac:dyDescent="0.25">
      <c r="B19" t="s">
        <v>479</v>
      </c>
      <c r="C19">
        <v>3320.8007944704527</v>
      </c>
      <c r="D19">
        <v>2755.1996492038411</v>
      </c>
      <c r="E19">
        <v>3248.7431361407193</v>
      </c>
      <c r="F19">
        <v>661.31859302043506</v>
      </c>
      <c r="G19">
        <f t="shared" si="0"/>
        <v>4.1662213618099564</v>
      </c>
      <c r="H19">
        <f t="shared" si="1"/>
        <v>4.6756869274730102</v>
      </c>
    </row>
    <row r="20" spans="2:8" x14ac:dyDescent="0.25">
      <c r="B20" t="s">
        <v>480</v>
      </c>
      <c r="C20">
        <v>3959.1989568964141</v>
      </c>
      <c r="D20">
        <v>2561.2874858979822</v>
      </c>
      <c r="E20">
        <v>3744.1368919264196</v>
      </c>
      <c r="F20">
        <v>626.44323927005269</v>
      </c>
      <c r="G20">
        <f t="shared" si="0"/>
        <v>4.088618609536689</v>
      </c>
      <c r="H20">
        <f t="shared" si="1"/>
        <v>6.2260687797779468</v>
      </c>
    </row>
    <row r="21" spans="2:8" x14ac:dyDescent="0.25">
      <c r="B21" t="s">
        <v>481</v>
      </c>
      <c r="C21">
        <v>7975.7850607399778</v>
      </c>
      <c r="D21">
        <v>3434.6769848047688</v>
      </c>
      <c r="E21">
        <v>8775.3799728370614</v>
      </c>
      <c r="F21">
        <v>861.23938714702263</v>
      </c>
      <c r="G21">
        <f t="shared" si="0"/>
        <v>3.9880630589627613</v>
      </c>
      <c r="H21">
        <f t="shared" si="1"/>
        <v>2.0680431433575222</v>
      </c>
    </row>
    <row r="22" spans="2:8" x14ac:dyDescent="0.25">
      <c r="B22" t="s">
        <v>482</v>
      </c>
      <c r="C22">
        <v>7314.5507110601493</v>
      </c>
      <c r="D22">
        <v>3483.8676798638521</v>
      </c>
      <c r="E22">
        <v>8175.2456909587099</v>
      </c>
      <c r="F22">
        <v>867.54411490349958</v>
      </c>
      <c r="G22">
        <f t="shared" si="0"/>
        <v>4.0157815839156221</v>
      </c>
      <c r="H22">
        <f t="shared" si="1"/>
        <v>2.0158482066180019</v>
      </c>
    </row>
    <row r="23" spans="2:8" x14ac:dyDescent="0.25">
      <c r="B23" t="s">
        <v>483</v>
      </c>
      <c r="C23">
        <v>6370.9049344927562</v>
      </c>
      <c r="D23">
        <v>3097.4555773095258</v>
      </c>
      <c r="E23">
        <v>6813.5840326912921</v>
      </c>
      <c r="F23">
        <v>781.36136181307518</v>
      </c>
      <c r="G23">
        <f t="shared" si="0"/>
        <v>3.9641780726425644</v>
      </c>
      <c r="H23">
        <f t="shared" si="1"/>
        <v>2.5305173141745194</v>
      </c>
    </row>
    <row r="24" spans="2:8" x14ac:dyDescent="0.25">
      <c r="B24" t="s">
        <v>484</v>
      </c>
      <c r="C24">
        <v>5572.4742078551944</v>
      </c>
      <c r="D24">
        <v>3019.760087029108</v>
      </c>
      <c r="E24">
        <v>5948.7288312666406</v>
      </c>
      <c r="F24">
        <v>772.00890605178665</v>
      </c>
      <c r="G24">
        <f t="shared" si="0"/>
        <v>3.9115612052622373</v>
      </c>
      <c r="H24">
        <f t="shared" si="1"/>
        <v>2.6298493416757083</v>
      </c>
    </row>
    <row r="25" spans="2:8" x14ac:dyDescent="0.25">
      <c r="B25" t="s">
        <v>485</v>
      </c>
      <c r="C25">
        <v>5872.5729728087435</v>
      </c>
      <c r="D25">
        <v>3007.3334554714952</v>
      </c>
      <c r="E25">
        <v>6381.7319282030594</v>
      </c>
      <c r="F25">
        <v>728.22515913661277</v>
      </c>
      <c r="G25">
        <f t="shared" si="0"/>
        <v>4.1296753040460787</v>
      </c>
      <c r="H25">
        <f t="shared" si="1"/>
        <v>2.4303960428743054</v>
      </c>
    </row>
    <row r="26" spans="2:8" x14ac:dyDescent="0.25">
      <c r="B26" t="s">
        <v>486</v>
      </c>
      <c r="C26">
        <v>5817.6669570629647</v>
      </c>
      <c r="D26">
        <v>2913.7534660561341</v>
      </c>
      <c r="E26">
        <v>6213.9623593771266</v>
      </c>
      <c r="F26">
        <v>708.79236300595005</v>
      </c>
      <c r="G26">
        <f t="shared" si="0"/>
        <v>4.1108702888657875</v>
      </c>
      <c r="H26">
        <f t="shared" si="1"/>
        <v>2.6366715454605583</v>
      </c>
    </row>
    <row r="27" spans="2:8" x14ac:dyDescent="0.25">
      <c r="B27" t="s">
        <v>487</v>
      </c>
      <c r="C27">
        <v>6804.4583767277891</v>
      </c>
      <c r="D27">
        <v>2155.320080612446</v>
      </c>
      <c r="E27">
        <v>6576.5877508371759</v>
      </c>
      <c r="F27">
        <v>547.09031372905417</v>
      </c>
      <c r="G27">
        <f t="shared" si="0"/>
        <v>3.9396056309632739</v>
      </c>
      <c r="H27">
        <f t="shared" si="1"/>
        <v>6.7518394470182752</v>
      </c>
    </row>
    <row r="28" spans="2:8" x14ac:dyDescent="0.25">
      <c r="B28" t="s">
        <v>488</v>
      </c>
      <c r="C28">
        <v>5509.189922949724</v>
      </c>
      <c r="D28">
        <v>2423.588269610304</v>
      </c>
      <c r="E28">
        <v>5352.6949355439228</v>
      </c>
      <c r="F28">
        <v>595.45212041207458</v>
      </c>
      <c r="G28">
        <f t="shared" si="0"/>
        <v>4.0701648151543948</v>
      </c>
      <c r="H28">
        <f t="shared" si="1"/>
        <v>5.5212413408387802</v>
      </c>
    </row>
    <row r="29" spans="2:8" x14ac:dyDescent="0.25">
      <c r="B29" t="s">
        <v>489</v>
      </c>
      <c r="C29">
        <v>7565.7044529772156</v>
      </c>
      <c r="D29">
        <v>2058.1115627426088</v>
      </c>
      <c r="E29">
        <v>7320.2942316126864</v>
      </c>
      <c r="F29">
        <v>529.49870784516293</v>
      </c>
      <c r="G29">
        <f t="shared" si="0"/>
        <v>3.8869057322505234</v>
      </c>
      <c r="H29">
        <f t="shared" si="1"/>
        <v>7.2446144799427135</v>
      </c>
    </row>
    <row r="30" spans="2:8" x14ac:dyDescent="0.25">
      <c r="B30" t="s">
        <v>490</v>
      </c>
      <c r="C30">
        <v>5058.3556803252532</v>
      </c>
      <c r="D30">
        <v>2621.0257887043849</v>
      </c>
      <c r="E30">
        <v>5075.7289792777665</v>
      </c>
      <c r="F30">
        <v>648.0088306090272</v>
      </c>
      <c r="G30">
        <f t="shared" si="0"/>
        <v>4.0447377642076727</v>
      </c>
      <c r="H30">
        <f t="shared" si="1"/>
        <v>3.939128618364808</v>
      </c>
    </row>
    <row r="31" spans="2:8" x14ac:dyDescent="0.25">
      <c r="B31" t="s">
        <v>491</v>
      </c>
      <c r="C31">
        <v>5082.0529885942578</v>
      </c>
      <c r="D31">
        <v>2689.751038735435</v>
      </c>
      <c r="E31">
        <v>5158.6286948350189</v>
      </c>
      <c r="F31">
        <v>658.92449784859457</v>
      </c>
      <c r="G31">
        <f t="shared" si="0"/>
        <v>4.0820322320956972</v>
      </c>
      <c r="H31">
        <f t="shared" si="1"/>
        <v>3.6570364274279088</v>
      </c>
    </row>
    <row r="32" spans="2:8" x14ac:dyDescent="0.25">
      <c r="B32" t="s">
        <v>492</v>
      </c>
      <c r="C32">
        <v>5427.1025274890962</v>
      </c>
      <c r="D32">
        <v>2475.9634734345082</v>
      </c>
      <c r="E32">
        <v>5318.521980835545</v>
      </c>
      <c r="F32">
        <v>611.17062872432155</v>
      </c>
      <c r="G32">
        <f t="shared" si="0"/>
        <v>4.0511820383163926</v>
      </c>
      <c r="H32">
        <f t="shared" si="1"/>
        <v>4.9264073481773654</v>
      </c>
    </row>
    <row r="33" spans="2:8" x14ac:dyDescent="0.25">
      <c r="B33" t="s">
        <v>493</v>
      </c>
      <c r="C33">
        <v>9007.5467194029188</v>
      </c>
      <c r="D33">
        <v>3075.8016186709551</v>
      </c>
      <c r="E33">
        <v>9645.211129800633</v>
      </c>
      <c r="F33">
        <v>746.80447040589524</v>
      </c>
      <c r="G33">
        <f t="shared" si="0"/>
        <v>4.1186170417528807</v>
      </c>
      <c r="H33">
        <f t="shared" si="1"/>
        <v>2.2216473488993254</v>
      </c>
    </row>
    <row r="34" spans="2:8" x14ac:dyDescent="0.25">
      <c r="B34" t="s">
        <v>494</v>
      </c>
      <c r="C34">
        <v>10377.156576461655</v>
      </c>
      <c r="D34">
        <v>3180.2484142543021</v>
      </c>
      <c r="E34">
        <v>11133.57991736955</v>
      </c>
      <c r="F34">
        <v>767.79199637504155</v>
      </c>
      <c r="G34">
        <f t="shared" si="0"/>
        <v>4.1420702863133956</v>
      </c>
      <c r="H34">
        <f t="shared" si="1"/>
        <v>2.0864823601128482</v>
      </c>
    </row>
    <row r="35" spans="2:8" x14ac:dyDescent="0.25">
      <c r="B35" t="s">
        <v>495</v>
      </c>
      <c r="C35">
        <v>5823.1650798852352</v>
      </c>
      <c r="D35">
        <v>3019.7679127161082</v>
      </c>
      <c r="E35">
        <v>6250.148239468007</v>
      </c>
      <c r="F35">
        <v>750.42746175989055</v>
      </c>
      <c r="G35">
        <f t="shared" si="0"/>
        <v>4.0240637058166771</v>
      </c>
      <c r="H35">
        <f t="shared" si="1"/>
        <v>2.564753415654184</v>
      </c>
    </row>
    <row r="36" spans="2:8" x14ac:dyDescent="0.25">
      <c r="B36" t="s">
        <v>496</v>
      </c>
      <c r="C36">
        <v>8729.0905976486083</v>
      </c>
      <c r="D36">
        <v>3336.962347677706</v>
      </c>
      <c r="E36">
        <v>9603.8078147280648</v>
      </c>
      <c r="F36">
        <v>822.83944777771262</v>
      </c>
      <c r="G36">
        <f t="shared" si="0"/>
        <v>4.0554233960100259</v>
      </c>
      <c r="H36">
        <f t="shared" si="1"/>
        <v>1.9657443057775481</v>
      </c>
    </row>
    <row r="37" spans="2:8" x14ac:dyDescent="0.25">
      <c r="B37" t="s">
        <v>497</v>
      </c>
      <c r="C37">
        <v>6310.0704546015422</v>
      </c>
      <c r="D37">
        <v>2902.23694844489</v>
      </c>
      <c r="E37">
        <v>6682.1946664462566</v>
      </c>
      <c r="F37">
        <v>701.78560320848783</v>
      </c>
      <c r="G37">
        <f t="shared" si="0"/>
        <v>4.1355036854221243</v>
      </c>
      <c r="H37">
        <f t="shared" si="1"/>
        <v>2.7024959710430725</v>
      </c>
    </row>
    <row r="38" spans="2:8" x14ac:dyDescent="0.25">
      <c r="B38" t="s">
        <v>498</v>
      </c>
      <c r="C38">
        <v>8298.3270792092317</v>
      </c>
      <c r="D38">
        <v>3094.796738329313</v>
      </c>
      <c r="E38">
        <v>8912.2846909225027</v>
      </c>
      <c r="F38">
        <v>749.00678591721908</v>
      </c>
      <c r="G38">
        <f t="shared" si="0"/>
        <v>4.1318674229893464</v>
      </c>
      <c r="H38">
        <f t="shared" si="1"/>
        <v>2.2706365211810438</v>
      </c>
    </row>
    <row r="39" spans="2:8" x14ac:dyDescent="0.25">
      <c r="B39" t="s">
        <v>499</v>
      </c>
      <c r="C39">
        <v>5830.9978883465901</v>
      </c>
      <c r="D39">
        <v>2839.7469390445131</v>
      </c>
      <c r="E39">
        <v>6122.46086048288</v>
      </c>
      <c r="F39">
        <v>692.34887517553227</v>
      </c>
      <c r="G39">
        <f t="shared" si="0"/>
        <v>4.1016126997022244</v>
      </c>
      <c r="H39">
        <f t="shared" si="1"/>
        <v>2.8864736146488452</v>
      </c>
    </row>
    <row r="40" spans="2:8" x14ac:dyDescent="0.25">
      <c r="B40" t="s">
        <v>500</v>
      </c>
      <c r="C40">
        <v>7354.3104047427787</v>
      </c>
      <c r="D40">
        <v>2992.0498564833838</v>
      </c>
      <c r="E40">
        <v>7884.5210227252664</v>
      </c>
      <c r="F40">
        <v>725.85197548548092</v>
      </c>
      <c r="G40">
        <f t="shared" si="0"/>
        <v>4.1221212554834921</v>
      </c>
      <c r="H40">
        <f t="shared" si="1"/>
        <v>2.3820865871201384</v>
      </c>
    </row>
    <row r="41" spans="2:8" x14ac:dyDescent="0.25">
      <c r="B41" t="s">
        <v>501</v>
      </c>
      <c r="C41">
        <v>7617.5002696709234</v>
      </c>
      <c r="D41">
        <v>2966.0783723291561</v>
      </c>
      <c r="E41">
        <v>8128.1779816482558</v>
      </c>
      <c r="F41">
        <v>734.79551998660656</v>
      </c>
      <c r="G41">
        <f t="shared" si="0"/>
        <v>4.0366037783997646</v>
      </c>
      <c r="H41">
        <f t="shared" si="1"/>
        <v>2.3814870494262341</v>
      </c>
    </row>
    <row r="42" spans="2:8" x14ac:dyDescent="0.25">
      <c r="B42" t="s">
        <v>502</v>
      </c>
      <c r="C42">
        <v>6403.6103076005693</v>
      </c>
      <c r="D42">
        <v>2826.9709024049639</v>
      </c>
      <c r="E42">
        <v>6686.1954427923883</v>
      </c>
      <c r="F42">
        <v>696.56910524524699</v>
      </c>
      <c r="G42">
        <f t="shared" si="0"/>
        <v>4.0584213125697675</v>
      </c>
      <c r="H42">
        <f t="shared" si="1"/>
        <v>2.8871558592679802</v>
      </c>
    </row>
    <row r="43" spans="2:8" x14ac:dyDescent="0.25">
      <c r="B43" t="s">
        <v>503</v>
      </c>
      <c r="C43">
        <v>5759.524867555916</v>
      </c>
      <c r="D43">
        <v>2827.6623789675368</v>
      </c>
      <c r="E43">
        <v>6041.9011905271091</v>
      </c>
      <c r="F43">
        <v>691.74870412974178</v>
      </c>
      <c r="G43">
        <f t="shared" si="0"/>
        <v>4.0877017363189614</v>
      </c>
      <c r="H43">
        <f t="shared" si="1"/>
        <v>2.9027715132038652</v>
      </c>
    </row>
    <row r="44" spans="2:8" x14ac:dyDescent="0.25">
      <c r="B44" t="s">
        <v>504</v>
      </c>
      <c r="C44">
        <v>6114.7243329821695</v>
      </c>
      <c r="D44">
        <v>2329.0941450678938</v>
      </c>
      <c r="E44">
        <v>5965.751372560062</v>
      </c>
      <c r="F44">
        <v>581.76508575578646</v>
      </c>
      <c r="G44">
        <f t="shared" si="0"/>
        <v>4.0034959162977373</v>
      </c>
      <c r="H44">
        <f t="shared" si="1"/>
        <v>5.3815538886530856</v>
      </c>
    </row>
    <row r="45" spans="2:8" x14ac:dyDescent="0.25">
      <c r="B45" t="s">
        <v>505</v>
      </c>
      <c r="C45">
        <v>5798.3794007361648</v>
      </c>
      <c r="D45">
        <v>2500.5409095200112</v>
      </c>
      <c r="E45">
        <v>5747.0904306757238</v>
      </c>
      <c r="F45">
        <v>618.38792474272714</v>
      </c>
      <c r="G45">
        <f t="shared" si="0"/>
        <v>4.0436444656650288</v>
      </c>
      <c r="H45">
        <f t="shared" si="1"/>
        <v>4.4093555258286878</v>
      </c>
    </row>
    <row r="46" spans="2:8" x14ac:dyDescent="0.25">
      <c r="B46" t="s">
        <v>506</v>
      </c>
      <c r="C46">
        <v>6483.0348674742008</v>
      </c>
      <c r="D46">
        <v>3066.158840895605</v>
      </c>
      <c r="E46">
        <v>7104.0926848153631</v>
      </c>
      <c r="F46">
        <v>740.64417738075224</v>
      </c>
      <c r="G46">
        <f t="shared" si="0"/>
        <v>4.1398541088095886</v>
      </c>
      <c r="H46">
        <f t="shared" si="1"/>
        <v>2.2517106186084224</v>
      </c>
    </row>
    <row r="47" spans="2:8" x14ac:dyDescent="0.25">
      <c r="B47" t="s">
        <v>507</v>
      </c>
      <c r="C47">
        <v>5576.5076772821685</v>
      </c>
      <c r="D47">
        <v>2881.5442198519281</v>
      </c>
      <c r="E47">
        <v>5913.4902758517883</v>
      </c>
      <c r="F47">
        <v>702.47173460010242</v>
      </c>
      <c r="G47">
        <f t="shared" si="0"/>
        <v>4.1020073519289868</v>
      </c>
      <c r="H47">
        <f t="shared" si="1"/>
        <v>2.7721700972325727</v>
      </c>
    </row>
    <row r="48" spans="2:8" x14ac:dyDescent="0.25">
      <c r="B48" t="s">
        <v>508</v>
      </c>
      <c r="C48">
        <v>8091.7414509959563</v>
      </c>
      <c r="D48">
        <v>3261.7225208012401</v>
      </c>
      <c r="E48">
        <v>8945.6687323330843</v>
      </c>
      <c r="F48">
        <v>775.18602262059187</v>
      </c>
      <c r="G48">
        <f t="shared" si="0"/>
        <v>4.2076642581540229</v>
      </c>
      <c r="H48">
        <f t="shared" si="1"/>
        <v>2.002145899169387</v>
      </c>
    </row>
    <row r="49" spans="2:8" x14ac:dyDescent="0.25">
      <c r="B49" t="s">
        <v>509</v>
      </c>
      <c r="C49">
        <v>14984.094020035003</v>
      </c>
      <c r="D49">
        <v>3517.196556954555</v>
      </c>
      <c r="E49">
        <v>16380.935553012656</v>
      </c>
      <c r="F49">
        <v>830.23368242611377</v>
      </c>
      <c r="G49">
        <f t="shared" si="0"/>
        <v>4.2363934774081704</v>
      </c>
      <c r="H49">
        <f t="shared" si="1"/>
        <v>1.5792895240481992</v>
      </c>
    </row>
    <row r="50" spans="2:8" x14ac:dyDescent="0.25">
      <c r="B50" t="s">
        <v>510</v>
      </c>
      <c r="C50">
        <v>7380.9834391144768</v>
      </c>
      <c r="D50">
        <v>3113.0942169701948</v>
      </c>
      <c r="E50">
        <v>8034.5404060792362</v>
      </c>
      <c r="F50">
        <v>751.70067787649191</v>
      </c>
      <c r="G50">
        <f t="shared" si="0"/>
        <v>4.1414013697107395</v>
      </c>
      <c r="H50">
        <f t="shared" si="1"/>
        <v>2.2153191824990031</v>
      </c>
    </row>
    <row r="51" spans="2:8" x14ac:dyDescent="0.25">
      <c r="B51" t="s">
        <v>511</v>
      </c>
      <c r="C51">
        <v>9942.5338590129686</v>
      </c>
      <c r="D51">
        <v>3331.3342083718062</v>
      </c>
      <c r="E51">
        <v>10976.508017920467</v>
      </c>
      <c r="F51">
        <v>793.02337274336685</v>
      </c>
      <c r="G51">
        <f t="shared" si="0"/>
        <v>4.2008020480499395</v>
      </c>
      <c r="H51">
        <f t="shared" si="1"/>
        <v>1.8233928347793826</v>
      </c>
    </row>
    <row r="52" spans="2:8" x14ac:dyDescent="0.25">
      <c r="B52" t="s">
        <v>512</v>
      </c>
      <c r="C52">
        <v>9246.0540768443207</v>
      </c>
      <c r="D52">
        <v>3264.6197607731069</v>
      </c>
      <c r="E52">
        <v>10173.209639130218</v>
      </c>
      <c r="F52">
        <v>779.47971272729671</v>
      </c>
      <c r="G52">
        <f t="shared" si="0"/>
        <v>4.1882036279695249</v>
      </c>
      <c r="H52">
        <f t="shared" si="1"/>
        <v>1.9128983260631753</v>
      </c>
    </row>
    <row r="53" spans="2:8" x14ac:dyDescent="0.25">
      <c r="B53" t="s">
        <v>513</v>
      </c>
      <c r="C53">
        <v>13476.980454665103</v>
      </c>
      <c r="D53">
        <v>3497.5530529640369</v>
      </c>
      <c r="E53">
        <v>14758.619411492185</v>
      </c>
      <c r="F53">
        <v>829.44968209608487</v>
      </c>
      <c r="G53">
        <f t="shared" si="0"/>
        <v>4.2167151648372982</v>
      </c>
      <c r="H53">
        <f t="shared" si="1"/>
        <v>1.6567532923430837</v>
      </c>
    </row>
    <row r="54" spans="2:8" x14ac:dyDescent="0.25">
      <c r="B54" t="s">
        <v>514</v>
      </c>
      <c r="C54">
        <v>11548.091393504255</v>
      </c>
      <c r="D54">
        <v>3250.5608570149611</v>
      </c>
      <c r="E54">
        <v>12434.571699436847</v>
      </c>
      <c r="F54">
        <v>782.29141447064023</v>
      </c>
      <c r="G54">
        <f t="shared" si="0"/>
        <v>4.1551789996500803</v>
      </c>
      <c r="H54">
        <f t="shared" si="1"/>
        <v>1.9478762836594068</v>
      </c>
    </row>
    <row r="55" spans="2:8" x14ac:dyDescent="0.25">
      <c r="B55" t="s">
        <v>515</v>
      </c>
      <c r="C55">
        <v>6442.6811442436383</v>
      </c>
      <c r="D55">
        <v>2846.891437829302</v>
      </c>
      <c r="E55">
        <v>6800.773080486334</v>
      </c>
      <c r="F55">
        <v>700.73927234879454</v>
      </c>
      <c r="G55">
        <f t="shared" si="0"/>
        <v>4.0626971402457022</v>
      </c>
      <c r="H55">
        <f t="shared" si="1"/>
        <v>2.6887113023579818</v>
      </c>
    </row>
    <row r="56" spans="2:8" x14ac:dyDescent="0.25">
      <c r="B56" t="s">
        <v>516</v>
      </c>
      <c r="C56">
        <v>8062.6134183383292</v>
      </c>
      <c r="D56">
        <v>2987.1114983441098</v>
      </c>
      <c r="E56">
        <v>8606.4884336124051</v>
      </c>
      <c r="F56">
        <v>726.99241866915929</v>
      </c>
      <c r="G56">
        <f t="shared" si="0"/>
        <v>4.1088619655929159</v>
      </c>
      <c r="H56">
        <f t="shared" si="1"/>
        <v>2.3504508956341179</v>
      </c>
    </row>
    <row r="57" spans="2:8" x14ac:dyDescent="0.25">
      <c r="B57" t="s">
        <v>517</v>
      </c>
      <c r="C57">
        <v>5638.5426096113652</v>
      </c>
      <c r="D57">
        <v>2402.162846815324</v>
      </c>
      <c r="E57">
        <v>5510.2080958410734</v>
      </c>
      <c r="F57">
        <v>595.03922037070106</v>
      </c>
      <c r="G57">
        <f t="shared" si="0"/>
        <v>4.0369823779326852</v>
      </c>
      <c r="H57">
        <f t="shared" si="1"/>
        <v>5.1470722554166271</v>
      </c>
    </row>
    <row r="58" spans="2:8" x14ac:dyDescent="0.25">
      <c r="B58" t="s">
        <v>518</v>
      </c>
      <c r="C58">
        <v>5424.4423998235225</v>
      </c>
      <c r="D58">
        <v>2529.0206118478</v>
      </c>
      <c r="E58">
        <v>5382.4048724538197</v>
      </c>
      <c r="F58">
        <v>622.38331165951047</v>
      </c>
      <c r="G58">
        <f t="shared" si="0"/>
        <v>4.0634454113245253</v>
      </c>
      <c r="H58">
        <f t="shared" si="1"/>
        <v>4.3577823434052565</v>
      </c>
    </row>
    <row r="59" spans="2:8" x14ac:dyDescent="0.25">
      <c r="B59" t="s">
        <v>519</v>
      </c>
      <c r="C59">
        <v>8316.6580751752172</v>
      </c>
      <c r="D59">
        <v>3236.0582677337811</v>
      </c>
      <c r="E59">
        <v>9113.6725286454148</v>
      </c>
      <c r="F59">
        <v>800.47525397684456</v>
      </c>
      <c r="G59">
        <f t="shared" si="0"/>
        <v>4.0426712152021018</v>
      </c>
      <c r="H59">
        <f t="shared" si="1"/>
        <v>2.0257146275485836</v>
      </c>
    </row>
    <row r="60" spans="2:8" x14ac:dyDescent="0.25">
      <c r="B60" t="s">
        <v>520</v>
      </c>
      <c r="C60">
        <v>4906.1578323136355</v>
      </c>
      <c r="D60">
        <v>2696.368375846278</v>
      </c>
      <c r="E60">
        <v>4977.3320038067768</v>
      </c>
      <c r="F60">
        <v>662.54695454628802</v>
      </c>
      <c r="G60">
        <f t="shared" si="0"/>
        <v>4.0697015620466486</v>
      </c>
      <c r="H60">
        <f t="shared" si="1"/>
        <v>3.6749226377071476</v>
      </c>
    </row>
    <row r="61" spans="2:8" x14ac:dyDescent="0.25">
      <c r="B61" t="s">
        <v>521</v>
      </c>
      <c r="C61">
        <v>5042.7648696662372</v>
      </c>
      <c r="D61">
        <v>2664.4886729161531</v>
      </c>
      <c r="E61">
        <v>5095.6966078230525</v>
      </c>
      <c r="F61">
        <v>653.98508919289293</v>
      </c>
      <c r="G61">
        <f t="shared" si="0"/>
        <v>4.0742345918077376</v>
      </c>
      <c r="H61">
        <f t="shared" si="1"/>
        <v>3.7691685497225316</v>
      </c>
    </row>
    <row r="62" spans="2:8" x14ac:dyDescent="0.25">
      <c r="B62" t="s">
        <v>522</v>
      </c>
      <c r="C62">
        <v>13217.754211894549</v>
      </c>
      <c r="D62">
        <v>3412.493625046272</v>
      </c>
      <c r="E62">
        <v>14418.756970790166</v>
      </c>
      <c r="F62">
        <v>816.34802219006428</v>
      </c>
      <c r="G62">
        <f t="shared" si="0"/>
        <v>4.1801946379331909</v>
      </c>
      <c r="H62">
        <f t="shared" si="1"/>
        <v>1.6915717668147754</v>
      </c>
    </row>
    <row r="63" spans="2:8" x14ac:dyDescent="0.25">
      <c r="B63" t="s">
        <v>523</v>
      </c>
      <c r="C63">
        <v>17492.651295984917</v>
      </c>
      <c r="D63">
        <v>3424.952687727472</v>
      </c>
      <c r="E63">
        <v>18718.471641315478</v>
      </c>
      <c r="F63">
        <v>816.43436337885817</v>
      </c>
      <c r="G63">
        <f t="shared" si="0"/>
        <v>4.1950129016533779</v>
      </c>
      <c r="H63">
        <f t="shared" si="1"/>
        <v>1.6770448236066664</v>
      </c>
    </row>
    <row r="64" spans="2:8" x14ac:dyDescent="0.25">
      <c r="B64" t="s">
        <v>524</v>
      </c>
      <c r="C64">
        <v>8344.4915055698948</v>
      </c>
      <c r="D64">
        <v>3062.5906655617941</v>
      </c>
      <c r="E64">
        <v>8987.1962904909815</v>
      </c>
      <c r="F64">
        <v>744.71776740799487</v>
      </c>
      <c r="G64">
        <f t="shared" si="0"/>
        <v>4.1124178844573596</v>
      </c>
      <c r="H64">
        <f t="shared" si="1"/>
        <v>2.20739576448472</v>
      </c>
    </row>
    <row r="65" spans="2:8" x14ac:dyDescent="0.25">
      <c r="B65" t="s">
        <v>525</v>
      </c>
      <c r="C65">
        <v>8110.0621081845957</v>
      </c>
      <c r="D65">
        <v>3239.408261767318</v>
      </c>
      <c r="E65">
        <v>8939.8692129159663</v>
      </c>
      <c r="F65">
        <v>774.21936871945854</v>
      </c>
      <c r="G65">
        <f t="shared" si="0"/>
        <v>4.1840961265606493</v>
      </c>
      <c r="H65">
        <f t="shared" si="1"/>
        <v>2.0195478786570171</v>
      </c>
    </row>
    <row r="66" spans="2:8" x14ac:dyDescent="0.25">
      <c r="B66" t="s">
        <v>526</v>
      </c>
      <c r="C66">
        <v>6824.6335202374794</v>
      </c>
      <c r="D66">
        <v>3128.6054925036219</v>
      </c>
      <c r="E66">
        <v>7461.9138783519375</v>
      </c>
      <c r="F66">
        <v>753.89260064196174</v>
      </c>
      <c r="G66">
        <f t="shared" si="0"/>
        <v>4.1499352690814613</v>
      </c>
      <c r="H66">
        <f t="shared" si="1"/>
        <v>2.2488975743895327</v>
      </c>
    </row>
    <row r="67" spans="2:8" x14ac:dyDescent="0.25">
      <c r="B67" t="s">
        <v>527</v>
      </c>
      <c r="C67">
        <v>6033.164799211082</v>
      </c>
      <c r="D67">
        <v>2918.237127230756</v>
      </c>
      <c r="E67">
        <v>6447.6950796797992</v>
      </c>
      <c r="F67">
        <v>716.07740798316149</v>
      </c>
      <c r="G67">
        <f t="shared" si="0"/>
        <v>4.0753095890149602</v>
      </c>
      <c r="H67">
        <f t="shared" si="1"/>
        <v>2.5811226626511332</v>
      </c>
    </row>
    <row r="68" spans="2:8" x14ac:dyDescent="0.25">
      <c r="B68" t="s">
        <v>528</v>
      </c>
      <c r="C68">
        <v>5572.6021785723797</v>
      </c>
      <c r="D68">
        <v>2937.9077498100442</v>
      </c>
      <c r="E68">
        <v>6008.2732999659484</v>
      </c>
      <c r="F68">
        <v>713.55796489041484</v>
      </c>
      <c r="G68">
        <f t="shared" si="0"/>
        <v>4.1172657224297611</v>
      </c>
      <c r="H68">
        <f t="shared" si="1"/>
        <v>2.5564161096111206</v>
      </c>
    </row>
    <row r="69" spans="2:8" x14ac:dyDescent="0.25">
      <c r="B69" t="s">
        <v>529</v>
      </c>
      <c r="C69">
        <v>5097.9075937801736</v>
      </c>
      <c r="D69">
        <v>2824.2557453434292</v>
      </c>
      <c r="E69">
        <v>5222.3134158705698</v>
      </c>
      <c r="F69">
        <v>731.98508026643242</v>
      </c>
      <c r="G69">
        <f t="shared" ref="G69:G110" si="2">(D69/F69)</f>
        <v>3.858351517650386</v>
      </c>
      <c r="H69">
        <f t="shared" ref="H69:H110" si="3">D69/(F69+(E69-C69))</f>
        <v>3.2978581831859057</v>
      </c>
    </row>
    <row r="70" spans="2:8" x14ac:dyDescent="0.25">
      <c r="B70" t="s">
        <v>530</v>
      </c>
      <c r="C70">
        <v>5130.337582590204</v>
      </c>
      <c r="D70">
        <v>2625.082857629714</v>
      </c>
      <c r="E70">
        <v>5116.2977956501991</v>
      </c>
      <c r="F70">
        <v>689.91667780598857</v>
      </c>
      <c r="G70">
        <f t="shared" si="2"/>
        <v>3.8049273804740715</v>
      </c>
      <c r="H70">
        <f t="shared" si="3"/>
        <v>3.8839659901173169</v>
      </c>
    </row>
    <row r="71" spans="2:8" x14ac:dyDescent="0.25">
      <c r="B71" t="s">
        <v>531</v>
      </c>
      <c r="C71">
        <v>5307.1432858199096</v>
      </c>
      <c r="D71">
        <v>3043.60225785596</v>
      </c>
      <c r="E71">
        <v>5664.8785688818862</v>
      </c>
      <c r="F71">
        <v>780.65806662866157</v>
      </c>
      <c r="G71">
        <f t="shared" si="2"/>
        <v>3.8987648856304218</v>
      </c>
      <c r="H71">
        <f t="shared" si="3"/>
        <v>2.6735945520790931</v>
      </c>
    </row>
    <row r="72" spans="2:8" x14ac:dyDescent="0.25">
      <c r="B72" t="s">
        <v>532</v>
      </c>
      <c r="C72">
        <v>7285.8397933612605</v>
      </c>
      <c r="D72">
        <v>2301.545595401788</v>
      </c>
      <c r="E72">
        <v>7191.4433841760883</v>
      </c>
      <c r="F72">
        <v>624.00915352659194</v>
      </c>
      <c r="G72">
        <f t="shared" si="2"/>
        <v>3.6883202472184702</v>
      </c>
      <c r="H72">
        <f t="shared" si="3"/>
        <v>4.3457141467843439</v>
      </c>
    </row>
    <row r="73" spans="2:8" x14ac:dyDescent="0.25">
      <c r="B73" t="s">
        <v>533</v>
      </c>
      <c r="C73">
        <v>4771.2007652916691</v>
      </c>
      <c r="D73">
        <v>2969.4127852252432</v>
      </c>
      <c r="E73">
        <v>5037.3960223950726</v>
      </c>
      <c r="F73">
        <v>751.26752617250236</v>
      </c>
      <c r="G73">
        <f t="shared" si="2"/>
        <v>3.9525371213016083</v>
      </c>
      <c r="H73">
        <f t="shared" si="3"/>
        <v>2.918448550682788</v>
      </c>
    </row>
    <row r="74" spans="2:8" x14ac:dyDescent="0.25">
      <c r="B74" t="s">
        <v>534</v>
      </c>
      <c r="C74">
        <v>7649.3690159276939</v>
      </c>
      <c r="D74">
        <v>3183.3734490369611</v>
      </c>
      <c r="E74">
        <v>8367.2877501787425</v>
      </c>
      <c r="F74">
        <v>763.68689735255919</v>
      </c>
      <c r="G74">
        <f t="shared" si="2"/>
        <v>4.1684274799955663</v>
      </c>
      <c r="H74">
        <f t="shared" si="3"/>
        <v>2.1485970228065709</v>
      </c>
    </row>
    <row r="75" spans="2:8" x14ac:dyDescent="0.25">
      <c r="B75" t="s">
        <v>535</v>
      </c>
      <c r="C75">
        <v>6290.1143195743698</v>
      </c>
      <c r="D75">
        <v>2950.9683762222289</v>
      </c>
      <c r="E75">
        <v>6747.2562135842309</v>
      </c>
      <c r="F75">
        <v>720.74145415002533</v>
      </c>
      <c r="G75">
        <f t="shared" si="2"/>
        <v>4.094350837225428</v>
      </c>
      <c r="H75">
        <f t="shared" si="3"/>
        <v>2.5053146229058187</v>
      </c>
    </row>
    <row r="76" spans="2:8" x14ac:dyDescent="0.25">
      <c r="B76" t="s">
        <v>536</v>
      </c>
      <c r="C76">
        <v>7936.4022818047533</v>
      </c>
      <c r="D76">
        <v>3176.7027697261442</v>
      </c>
      <c r="E76">
        <v>8664.103787453314</v>
      </c>
      <c r="F76">
        <v>762.06553716700341</v>
      </c>
      <c r="G76">
        <f t="shared" si="2"/>
        <v>4.1685427496637777</v>
      </c>
      <c r="H76">
        <f t="shared" si="3"/>
        <v>2.1323486682336452</v>
      </c>
    </row>
    <row r="77" spans="2:8" x14ac:dyDescent="0.25">
      <c r="B77" t="s">
        <v>537</v>
      </c>
      <c r="C77">
        <v>6238.9103932377211</v>
      </c>
      <c r="D77">
        <v>2953.9057108982911</v>
      </c>
      <c r="E77">
        <v>6679.421468452806</v>
      </c>
      <c r="F77">
        <v>713.11518960392266</v>
      </c>
      <c r="G77">
        <f t="shared" si="2"/>
        <v>4.1422560533859123</v>
      </c>
      <c r="H77">
        <f t="shared" si="3"/>
        <v>2.560539579394657</v>
      </c>
    </row>
    <row r="78" spans="2:8" x14ac:dyDescent="0.25">
      <c r="B78" t="s">
        <v>538</v>
      </c>
      <c r="C78">
        <v>7035.6275114697273</v>
      </c>
      <c r="D78">
        <v>2989.7332443902442</v>
      </c>
      <c r="E78">
        <v>7581.2678339020767</v>
      </c>
      <c r="F78">
        <v>726.43062378351237</v>
      </c>
      <c r="G78">
        <f t="shared" si="2"/>
        <v>4.1156486889534429</v>
      </c>
      <c r="H78">
        <f t="shared" si="3"/>
        <v>2.3502881291991295</v>
      </c>
    </row>
    <row r="79" spans="2:8" x14ac:dyDescent="0.25">
      <c r="B79" t="s">
        <v>539</v>
      </c>
      <c r="C79">
        <v>6713.8870683448749</v>
      </c>
      <c r="D79">
        <v>2702.4078249943332</v>
      </c>
      <c r="E79">
        <v>6913.3301855484469</v>
      </c>
      <c r="F79">
        <v>672.35879451741414</v>
      </c>
      <c r="G79">
        <f t="shared" si="2"/>
        <v>4.0192942325295054</v>
      </c>
      <c r="H79">
        <f t="shared" si="3"/>
        <v>3.0997957089353334</v>
      </c>
    </row>
    <row r="80" spans="2:8" x14ac:dyDescent="0.25">
      <c r="B80" t="s">
        <v>540</v>
      </c>
      <c r="C80">
        <v>3799.3641966448117</v>
      </c>
      <c r="D80">
        <v>2958.0015756230951</v>
      </c>
      <c r="E80">
        <v>4058.5569413139951</v>
      </c>
      <c r="F80">
        <v>704.96722852074959</v>
      </c>
      <c r="G80">
        <f t="shared" si="2"/>
        <v>4.1959419614865556</v>
      </c>
      <c r="H80">
        <f t="shared" si="3"/>
        <v>3.0679572455559598</v>
      </c>
    </row>
    <row r="81" spans="2:8" x14ac:dyDescent="0.25">
      <c r="B81" t="s">
        <v>541</v>
      </c>
      <c r="C81">
        <v>5502.0530759673111</v>
      </c>
      <c r="D81">
        <v>3193.4592690770319</v>
      </c>
      <c r="E81">
        <v>6059.8911537990161</v>
      </c>
      <c r="F81">
        <v>779.44329685240416</v>
      </c>
      <c r="G81">
        <f t="shared" si="2"/>
        <v>4.0971027423971123</v>
      </c>
      <c r="H81">
        <f t="shared" si="3"/>
        <v>2.3880234403409575</v>
      </c>
    </row>
    <row r="82" spans="2:8" x14ac:dyDescent="0.25">
      <c r="B82" t="s">
        <v>542</v>
      </c>
      <c r="C82">
        <v>9268.1917472144214</v>
      </c>
      <c r="D82">
        <v>3326.6519765526418</v>
      </c>
      <c r="E82">
        <v>10277.136830094048</v>
      </c>
      <c r="F82">
        <v>794.0591286536976</v>
      </c>
      <c r="G82">
        <f t="shared" si="2"/>
        <v>4.1894260219549091</v>
      </c>
      <c r="H82">
        <f t="shared" si="3"/>
        <v>1.8450605690618798</v>
      </c>
    </row>
    <row r="83" spans="2:8" x14ac:dyDescent="0.25">
      <c r="B83" t="s">
        <v>543</v>
      </c>
      <c r="C83">
        <v>5727.8569154562801</v>
      </c>
      <c r="D83">
        <v>2859.35198030836</v>
      </c>
      <c r="E83">
        <v>6081.0120014203576</v>
      </c>
      <c r="F83">
        <v>700.92569569607645</v>
      </c>
      <c r="G83">
        <f t="shared" si="2"/>
        <v>4.0793938613832523</v>
      </c>
      <c r="H83">
        <f t="shared" si="3"/>
        <v>2.7126497608702667</v>
      </c>
    </row>
    <row r="84" spans="2:8" x14ac:dyDescent="0.25">
      <c r="B84" t="s">
        <v>544</v>
      </c>
      <c r="C84">
        <v>6509.1825247567604</v>
      </c>
      <c r="D84">
        <v>3060.5894255901799</v>
      </c>
      <c r="E84">
        <v>7091.247089752831</v>
      </c>
      <c r="F84">
        <v>741.62217145518252</v>
      </c>
      <c r="G84">
        <f t="shared" si="2"/>
        <v>4.1268850142179661</v>
      </c>
      <c r="H84">
        <f t="shared" si="3"/>
        <v>2.3121705017574534</v>
      </c>
    </row>
    <row r="85" spans="2:8" x14ac:dyDescent="0.25">
      <c r="B85" t="s">
        <v>545</v>
      </c>
      <c r="C85">
        <v>6059.6976821016215</v>
      </c>
      <c r="D85">
        <v>3044.8187378746079</v>
      </c>
      <c r="E85">
        <v>6592.1636169051726</v>
      </c>
      <c r="F85">
        <v>734.38474941119387</v>
      </c>
      <c r="G85">
        <f t="shared" si="2"/>
        <v>4.1460811111829949</v>
      </c>
      <c r="H85">
        <f t="shared" si="3"/>
        <v>2.4034550999685753</v>
      </c>
    </row>
    <row r="86" spans="2:8" x14ac:dyDescent="0.25">
      <c r="B86" t="s">
        <v>546</v>
      </c>
      <c r="C86">
        <v>5451.6618509641994</v>
      </c>
      <c r="D86">
        <v>2547.2180099841921</v>
      </c>
      <c r="E86">
        <v>5450.4737578246441</v>
      </c>
      <c r="F86">
        <v>628.71106144529949</v>
      </c>
      <c r="G86">
        <f t="shared" si="2"/>
        <v>4.0514922771178421</v>
      </c>
      <c r="H86">
        <f t="shared" si="3"/>
        <v>4.059162992649421</v>
      </c>
    </row>
    <row r="87" spans="2:8" x14ac:dyDescent="0.25">
      <c r="B87" t="s">
        <v>547</v>
      </c>
      <c r="C87">
        <v>5422.3045992204188</v>
      </c>
      <c r="D87">
        <v>2495.7827321431091</v>
      </c>
      <c r="E87">
        <v>5335.0067625056354</v>
      </c>
      <c r="F87">
        <v>614.77826201419236</v>
      </c>
      <c r="G87">
        <f t="shared" si="2"/>
        <v>4.059647008282627</v>
      </c>
      <c r="H87">
        <f t="shared" si="3"/>
        <v>4.7315172515197137</v>
      </c>
    </row>
    <row r="88" spans="2:8" x14ac:dyDescent="0.25">
      <c r="B88" t="s">
        <v>548</v>
      </c>
      <c r="C88">
        <v>10894.038508989754</v>
      </c>
      <c r="D88">
        <v>3283.1827432782002</v>
      </c>
      <c r="E88">
        <v>11735.206179037355</v>
      </c>
      <c r="F88">
        <v>787.75696261283395</v>
      </c>
      <c r="G88">
        <f t="shared" si="2"/>
        <v>4.167760996219612</v>
      </c>
      <c r="H88">
        <f t="shared" si="3"/>
        <v>2.0155522713877518</v>
      </c>
    </row>
    <row r="89" spans="2:8" x14ac:dyDescent="0.25">
      <c r="B89" t="s">
        <v>549</v>
      </c>
      <c r="C89">
        <v>10379.430422461946</v>
      </c>
      <c r="D89">
        <v>3215.8682683471338</v>
      </c>
      <c r="E89">
        <v>11165.311925404822</v>
      </c>
      <c r="F89">
        <v>775.51900391917047</v>
      </c>
      <c r="G89">
        <f t="shared" si="2"/>
        <v>4.1467304503118427</v>
      </c>
      <c r="H89">
        <f t="shared" si="3"/>
        <v>2.0596049855331997</v>
      </c>
    </row>
    <row r="90" spans="2:8" x14ac:dyDescent="0.25">
      <c r="B90" t="s">
        <v>550</v>
      </c>
      <c r="C90">
        <v>5773.7246309525317</v>
      </c>
      <c r="D90">
        <v>2594.8473623576028</v>
      </c>
      <c r="E90">
        <v>5865.7797040930564</v>
      </c>
      <c r="F90">
        <v>640.97824282383078</v>
      </c>
      <c r="G90">
        <f t="shared" si="2"/>
        <v>4.0482612185493192</v>
      </c>
      <c r="H90">
        <f t="shared" si="3"/>
        <v>3.5398764365080786</v>
      </c>
    </row>
    <row r="91" spans="2:8" x14ac:dyDescent="0.25">
      <c r="B91" t="s">
        <v>551</v>
      </c>
      <c r="C91">
        <v>5252.9589711278923</v>
      </c>
      <c r="D91">
        <v>2694.3332750905038</v>
      </c>
      <c r="E91">
        <v>5370.9714232735914</v>
      </c>
      <c r="F91">
        <v>662.58168258670867</v>
      </c>
      <c r="G91">
        <f t="shared" si="2"/>
        <v>4.0664167843757291</v>
      </c>
      <c r="H91">
        <f t="shared" si="3"/>
        <v>3.4516442735175517</v>
      </c>
    </row>
    <row r="92" spans="2:8" x14ac:dyDescent="0.25">
      <c r="B92" t="s">
        <v>552</v>
      </c>
      <c r="C92">
        <v>6412.8255209084018</v>
      </c>
      <c r="D92">
        <v>2352.9724590144219</v>
      </c>
      <c r="E92">
        <v>6289.7396555044998</v>
      </c>
      <c r="F92">
        <v>595.17513355018241</v>
      </c>
      <c r="G92">
        <f t="shared" si="2"/>
        <v>3.9534119058017234</v>
      </c>
      <c r="H92">
        <f t="shared" si="3"/>
        <v>4.9841684990079802</v>
      </c>
    </row>
    <row r="93" spans="2:8" x14ac:dyDescent="0.25">
      <c r="B93" t="s">
        <v>553</v>
      </c>
      <c r="C93">
        <v>6205.8479083785824</v>
      </c>
      <c r="D93">
        <v>2457.3659430288822</v>
      </c>
      <c r="E93">
        <v>6159.9228472699333</v>
      </c>
      <c r="F93">
        <v>617.06085517970473</v>
      </c>
      <c r="G93">
        <f t="shared" si="2"/>
        <v>3.9823721151672</v>
      </c>
      <c r="H93">
        <f t="shared" si="3"/>
        <v>4.3025948794292486</v>
      </c>
    </row>
    <row r="94" spans="2:8" x14ac:dyDescent="0.25">
      <c r="B94" t="s">
        <v>554</v>
      </c>
      <c r="C94">
        <v>6347.8919444206458</v>
      </c>
      <c r="D94">
        <v>2295.5129246465708</v>
      </c>
      <c r="E94">
        <v>6177.4736815357601</v>
      </c>
      <c r="F94">
        <v>574.48010259818079</v>
      </c>
      <c r="G94">
        <f t="shared" si="2"/>
        <v>3.995809279146024</v>
      </c>
      <c r="H94">
        <f t="shared" si="3"/>
        <v>5.681093087818855</v>
      </c>
    </row>
    <row r="95" spans="2:8" x14ac:dyDescent="0.25">
      <c r="B95" t="s">
        <v>555</v>
      </c>
      <c r="C95">
        <v>5997.3429624049986</v>
      </c>
      <c r="D95">
        <v>2696.6426845556648</v>
      </c>
      <c r="E95">
        <v>6083.914713213986</v>
      </c>
      <c r="F95">
        <v>688.42275301170696</v>
      </c>
      <c r="G95">
        <f t="shared" si="2"/>
        <v>3.9171318390602456</v>
      </c>
      <c r="H95">
        <f t="shared" si="3"/>
        <v>3.479563624337096</v>
      </c>
    </row>
    <row r="96" spans="2:8" x14ac:dyDescent="0.25">
      <c r="B96" t="s">
        <v>556</v>
      </c>
      <c r="C96">
        <v>6821.8949049092607</v>
      </c>
      <c r="D96">
        <v>2332.8458479055071</v>
      </c>
      <c r="E96">
        <v>6692.3581585959128</v>
      </c>
      <c r="F96">
        <v>590.05726018617872</v>
      </c>
      <c r="G96">
        <f t="shared" si="2"/>
        <v>3.953592312667134</v>
      </c>
      <c r="H96">
        <f t="shared" si="3"/>
        <v>5.0656719464829418</v>
      </c>
    </row>
    <row r="97" spans="2:8" x14ac:dyDescent="0.25">
      <c r="B97" t="s">
        <v>557</v>
      </c>
      <c r="C97">
        <v>6273.6325534890893</v>
      </c>
      <c r="D97">
        <v>3002.6706341349532</v>
      </c>
      <c r="E97">
        <v>6685.9191900084197</v>
      </c>
      <c r="F97">
        <v>754.04169914073475</v>
      </c>
      <c r="G97">
        <f t="shared" si="2"/>
        <v>3.9821015701872122</v>
      </c>
      <c r="H97">
        <f t="shared" si="3"/>
        <v>2.5744642759070406</v>
      </c>
    </row>
    <row r="98" spans="2:8" x14ac:dyDescent="0.25">
      <c r="B98" t="s">
        <v>558</v>
      </c>
      <c r="C98">
        <v>6140.5111477667697</v>
      </c>
      <c r="D98">
        <v>2561.3471285737542</v>
      </c>
      <c r="E98">
        <v>6192.6756922314635</v>
      </c>
      <c r="F98">
        <v>668.42895068843222</v>
      </c>
      <c r="G98">
        <f t="shared" si="2"/>
        <v>3.8318913714550464</v>
      </c>
      <c r="H98">
        <f t="shared" si="3"/>
        <v>3.5544966000969356</v>
      </c>
    </row>
    <row r="99" spans="2:8" x14ac:dyDescent="0.25">
      <c r="B99" t="s">
        <v>559</v>
      </c>
      <c r="C99">
        <v>7911.6837890893994</v>
      </c>
      <c r="D99">
        <v>3244.1141224711891</v>
      </c>
      <c r="E99">
        <v>8614.9508019756886</v>
      </c>
      <c r="F99">
        <v>809.85865328547675</v>
      </c>
      <c r="G99">
        <f t="shared" si="2"/>
        <v>4.0057781803161552</v>
      </c>
      <c r="H99">
        <f t="shared" si="3"/>
        <v>2.1439819540427556</v>
      </c>
    </row>
    <row r="100" spans="2:8" x14ac:dyDescent="0.25">
      <c r="B100" t="s">
        <v>560</v>
      </c>
      <c r="C100">
        <v>5026.9380161594509</v>
      </c>
      <c r="D100">
        <v>2682.2193922381548</v>
      </c>
      <c r="E100">
        <v>5124.9689630620505</v>
      </c>
      <c r="F100">
        <v>654.02994613618523</v>
      </c>
      <c r="G100">
        <f t="shared" si="2"/>
        <v>4.1010651088438852</v>
      </c>
      <c r="H100">
        <f t="shared" si="3"/>
        <v>3.566492310749402</v>
      </c>
    </row>
    <row r="101" spans="2:8" x14ac:dyDescent="0.25">
      <c r="B101" t="s">
        <v>561</v>
      </c>
      <c r="C101">
        <v>9298.0003305258742</v>
      </c>
      <c r="D101">
        <v>3250.363238984216</v>
      </c>
      <c r="E101">
        <v>10188.550695225424</v>
      </c>
      <c r="F101">
        <v>777.74473671909777</v>
      </c>
      <c r="G101">
        <f t="shared" si="2"/>
        <v>4.1792159889063534</v>
      </c>
      <c r="H101">
        <f t="shared" si="3"/>
        <v>1.9483143217409471</v>
      </c>
    </row>
    <row r="102" spans="2:8" x14ac:dyDescent="0.25">
      <c r="B102" t="s">
        <v>562</v>
      </c>
      <c r="C102">
        <v>3625.039709131373</v>
      </c>
      <c r="D102">
        <v>3038.4879200143241</v>
      </c>
      <c r="E102">
        <v>3945.9951813813004</v>
      </c>
      <c r="F102">
        <v>722.31913222306639</v>
      </c>
      <c r="G102">
        <f t="shared" si="2"/>
        <v>4.2065726691508694</v>
      </c>
      <c r="H102">
        <f t="shared" si="3"/>
        <v>2.9124526821480572</v>
      </c>
    </row>
    <row r="103" spans="2:8" x14ac:dyDescent="0.25">
      <c r="B103" t="s">
        <v>563</v>
      </c>
      <c r="C103">
        <v>6909.755499259838</v>
      </c>
      <c r="D103">
        <v>3211.591321041984</v>
      </c>
      <c r="E103">
        <v>7631.6663904965135</v>
      </c>
      <c r="F103">
        <v>778.11348655348831</v>
      </c>
      <c r="G103">
        <f t="shared" si="2"/>
        <v>4.1274073467960841</v>
      </c>
      <c r="H103">
        <f t="shared" si="3"/>
        <v>2.1410260850382321</v>
      </c>
    </row>
    <row r="104" spans="2:8" x14ac:dyDescent="0.25">
      <c r="B104" t="s">
        <v>564</v>
      </c>
      <c r="C104">
        <v>8137.0070320792056</v>
      </c>
      <c r="D104">
        <v>3183.044390683694</v>
      </c>
      <c r="E104">
        <v>8834.8539692058348</v>
      </c>
      <c r="F104">
        <v>764.57645867400788</v>
      </c>
      <c r="G104">
        <f t="shared" si="2"/>
        <v>4.1631472622162526</v>
      </c>
      <c r="H104">
        <f t="shared" si="3"/>
        <v>2.1765546146374826</v>
      </c>
    </row>
    <row r="105" spans="2:8" x14ac:dyDescent="0.25">
      <c r="B105" t="s">
        <v>565</v>
      </c>
      <c r="C105">
        <v>12322.824237224269</v>
      </c>
      <c r="D105">
        <v>3450.713185296072</v>
      </c>
      <c r="E105">
        <v>13496.798969054082</v>
      </c>
      <c r="F105">
        <v>818.27404033936944</v>
      </c>
      <c r="G105">
        <f t="shared" si="2"/>
        <v>4.2170630072352404</v>
      </c>
      <c r="H105">
        <f t="shared" si="3"/>
        <v>1.7320694250140751</v>
      </c>
    </row>
    <row r="106" spans="2:8" x14ac:dyDescent="0.25">
      <c r="B106" t="s">
        <v>566</v>
      </c>
      <c r="C106">
        <v>5594.1898718025122</v>
      </c>
      <c r="D106">
        <v>2913.75459896035</v>
      </c>
      <c r="E106">
        <v>5919.4892341388149</v>
      </c>
      <c r="F106">
        <v>706.25210091847885</v>
      </c>
      <c r="G106">
        <f t="shared" si="2"/>
        <v>4.1256579558078768</v>
      </c>
      <c r="H106">
        <f t="shared" si="3"/>
        <v>2.824633285640239</v>
      </c>
    </row>
    <row r="107" spans="2:8" x14ac:dyDescent="0.25">
      <c r="B107" t="s">
        <v>567</v>
      </c>
      <c r="C107">
        <v>6015.2393355440636</v>
      </c>
      <c r="D107">
        <v>3004.8295728912221</v>
      </c>
      <c r="E107">
        <v>6475.4599810035661</v>
      </c>
      <c r="F107">
        <v>728.95004553306671</v>
      </c>
      <c r="G107">
        <f t="shared" si="2"/>
        <v>4.1221337337236186</v>
      </c>
      <c r="H107">
        <f t="shared" si="3"/>
        <v>2.5268278100456465</v>
      </c>
    </row>
    <row r="108" spans="2:8" x14ac:dyDescent="0.25">
      <c r="B108" t="s">
        <v>568</v>
      </c>
      <c r="C108">
        <v>6980.3520705154042</v>
      </c>
      <c r="D108">
        <v>3278.8210146266929</v>
      </c>
      <c r="E108">
        <v>7703.0679110731144</v>
      </c>
      <c r="F108">
        <v>826.08063368096862</v>
      </c>
      <c r="G108">
        <f t="shared" si="2"/>
        <v>3.9691295025480162</v>
      </c>
      <c r="H108">
        <f t="shared" si="3"/>
        <v>2.1170121892474083</v>
      </c>
    </row>
    <row r="109" spans="2:8" x14ac:dyDescent="0.25">
      <c r="B109" t="s">
        <v>569</v>
      </c>
      <c r="C109">
        <v>10710.492664681906</v>
      </c>
      <c r="D109">
        <v>3593.0815991938748</v>
      </c>
      <c r="E109">
        <v>11930.834053647368</v>
      </c>
      <c r="F109">
        <v>881.40004350742595</v>
      </c>
      <c r="G109">
        <f t="shared" si="2"/>
        <v>4.0765616313060713</v>
      </c>
      <c r="H109">
        <f t="shared" si="3"/>
        <v>1.7095735677467665</v>
      </c>
    </row>
    <row r="110" spans="2:8" x14ac:dyDescent="0.25">
      <c r="B110" t="s">
        <v>462</v>
      </c>
      <c r="C110">
        <v>727310.43342976947</v>
      </c>
      <c r="D110">
        <v>306460.66069015866</v>
      </c>
      <c r="E110">
        <v>766917.79762200883</v>
      </c>
      <c r="F110">
        <v>75353.886241075248</v>
      </c>
      <c r="G110">
        <f t="shared" si="2"/>
        <v>4.0669522963914178</v>
      </c>
      <c r="H110">
        <f t="shared" si="3"/>
        <v>2.6657735500878776</v>
      </c>
    </row>
    <row r="112" spans="2:8" x14ac:dyDescent="0.25">
      <c r="F112" t="s">
        <v>577</v>
      </c>
      <c r="G112">
        <f>MIN(G4:G110)</f>
        <v>3.6883202472184702</v>
      </c>
    </row>
    <row r="113" spans="6:7" x14ac:dyDescent="0.25">
      <c r="F113" t="s">
        <v>578</v>
      </c>
      <c r="G113">
        <f>AVERAGE(G4:G110)</f>
        <v>4.0620514622550425</v>
      </c>
    </row>
    <row r="114" spans="6:7" x14ac:dyDescent="0.25">
      <c r="F114" t="s">
        <v>579</v>
      </c>
      <c r="G114">
        <f>MAX(G4:G110)</f>
        <v>4.3203017291103336</v>
      </c>
    </row>
  </sheetData>
  <conditionalFormatting sqref="G4:G110 G112:G1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1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213"/>
  <sheetViews>
    <sheetView topLeftCell="O1" workbookViewId="0">
      <selection activeCell="T2" sqref="T2:T213"/>
    </sheetView>
  </sheetViews>
  <sheetFormatPr defaultRowHeight="15" x14ac:dyDescent="0.25"/>
  <cols>
    <col min="1" max="1" width="54.7109375" bestFit="1" customWidth="1"/>
    <col min="2" max="2" width="30.140625" bestFit="1" customWidth="1"/>
    <col min="3" max="3" width="30.140625" customWidth="1"/>
    <col min="4" max="4" width="15.5703125" bestFit="1" customWidth="1"/>
    <col min="5" max="5" width="20.28515625" bestFit="1" customWidth="1"/>
    <col min="6" max="6" width="18" bestFit="1" customWidth="1"/>
    <col min="7" max="7" width="18" customWidth="1"/>
    <col min="8" max="8" width="20.28515625" bestFit="1" customWidth="1"/>
    <col min="9" max="9" width="27.7109375" bestFit="1" customWidth="1"/>
    <col min="10" max="10" width="32" bestFit="1" customWidth="1"/>
    <col min="11" max="11" width="34.85546875" bestFit="1" customWidth="1"/>
    <col min="12" max="12" width="27.5703125" bestFit="1" customWidth="1"/>
    <col min="13" max="13" width="23.140625" bestFit="1" customWidth="1"/>
    <col min="14" max="14" width="32.140625" bestFit="1" customWidth="1"/>
    <col min="15" max="15" width="25.28515625" bestFit="1" customWidth="1"/>
    <col min="16" max="16" width="15.140625" bestFit="1" customWidth="1"/>
    <col min="17" max="17" width="14.28515625" bestFit="1" customWidth="1"/>
    <col min="18" max="18" width="16.28515625" bestFit="1" customWidth="1"/>
    <col min="19" max="19" width="27.28515625" bestFit="1" customWidth="1"/>
    <col min="20" max="20" width="27.28515625" customWidth="1"/>
    <col min="21" max="21" width="27" bestFit="1" customWidth="1"/>
    <col min="22" max="22" width="26.7109375" bestFit="1" customWidth="1"/>
    <col min="23" max="23" width="31" bestFit="1" customWidth="1"/>
    <col min="24" max="24" width="31.28515625" bestFit="1" customWidth="1"/>
    <col min="25" max="25" width="15.7109375" bestFit="1" customWidth="1"/>
    <col min="26" max="26" width="18.85546875" bestFit="1" customWidth="1"/>
    <col min="27" max="27" width="19.140625" bestFit="1" customWidth="1"/>
    <col min="28" max="28" width="23.7109375" bestFit="1" customWidth="1"/>
    <col min="29" max="29" width="24.7109375" bestFit="1" customWidth="1"/>
    <col min="30" max="30" width="24.140625" bestFit="1" customWidth="1"/>
    <col min="31" max="31" width="32.7109375" bestFit="1" customWidth="1"/>
    <col min="32" max="32" width="29.85546875" bestFit="1" customWidth="1"/>
    <col min="33" max="33" width="30.28515625" bestFit="1" customWidth="1"/>
    <col min="34" max="34" width="23.42578125" bestFit="1" customWidth="1"/>
    <col min="35" max="35" width="20.7109375" bestFit="1" customWidth="1"/>
    <col min="36" max="36" width="20" bestFit="1" customWidth="1"/>
    <col min="37" max="37" width="20.42578125" bestFit="1" customWidth="1"/>
    <col min="38" max="38" width="28.42578125" bestFit="1" customWidth="1"/>
    <col min="39" max="39" width="29.42578125" bestFit="1" customWidth="1"/>
    <col min="40" max="40" width="28.85546875" bestFit="1" customWidth="1"/>
    <col min="41" max="41" width="28.140625" bestFit="1" customWidth="1"/>
    <col min="42" max="42" width="17.7109375" bestFit="1" customWidth="1"/>
    <col min="43" max="43" width="19.85546875" bestFit="1" customWidth="1"/>
    <col min="44" max="44" width="19.7109375" bestFit="1" customWidth="1"/>
    <col min="45" max="45" width="22.140625" bestFit="1" customWidth="1"/>
    <col min="46" max="46" width="21" bestFit="1" customWidth="1"/>
    <col min="47" max="47" width="27.140625" bestFit="1" customWidth="1"/>
    <col min="48" max="48" width="35.140625" bestFit="1" customWidth="1"/>
  </cols>
  <sheetData>
    <row r="1" spans="1:48" x14ac:dyDescent="0.25">
      <c r="A1" s="1" t="s">
        <v>0</v>
      </c>
      <c r="B1" s="1" t="s">
        <v>463</v>
      </c>
      <c r="C1" s="1" t="s">
        <v>305</v>
      </c>
      <c r="D1" s="1" t="s">
        <v>1</v>
      </c>
      <c r="E1" s="1" t="s">
        <v>2</v>
      </c>
      <c r="F1" s="1" t="s">
        <v>3</v>
      </c>
      <c r="G1" s="1" t="s">
        <v>460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/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</row>
    <row r="2" spans="1:48" x14ac:dyDescent="0.25">
      <c r="A2" t="s">
        <v>44</v>
      </c>
      <c r="B2" t="str">
        <f>LEFT(A2,26)</f>
        <v>3 Occupant_USA_AL_Birmingh</v>
      </c>
      <c r="C2" t="str">
        <f>'Model In'!AZ2</f>
        <v>HPWH_50-gallon</v>
      </c>
      <c r="D2">
        <v>11194.59096688998</v>
      </c>
      <c r="E2">
        <v>97.746025220762093</v>
      </c>
      <c r="G2">
        <f>H2+P2+Q2</f>
        <v>5158.1070543958194</v>
      </c>
      <c r="H2">
        <v>1045.9357473918019</v>
      </c>
      <c r="J2">
        <v>611.3908327582285</v>
      </c>
      <c r="K2">
        <v>2025.751636807398</v>
      </c>
      <c r="L2">
        <v>117.3438200748937</v>
      </c>
      <c r="M2">
        <v>22.647151064935329</v>
      </c>
      <c r="N2">
        <v>294.55394349374501</v>
      </c>
      <c r="P2">
        <v>3521.0098200389698</v>
      </c>
      <c r="Q2">
        <v>591.16148696504717</v>
      </c>
      <c r="R2">
        <v>0</v>
      </c>
      <c r="S2">
        <v>2714.9620214475431</v>
      </c>
      <c r="T2">
        <f>S2/Y2</f>
        <v>4.2438816321553956</v>
      </c>
      <c r="U2">
        <v>0</v>
      </c>
      <c r="X2">
        <v>-448.77471948201998</v>
      </c>
      <c r="Y2">
        <v>639.73556681614139</v>
      </c>
      <c r="Z2">
        <v>4373.1166730416398</v>
      </c>
      <c r="AA2">
        <v>0</v>
      </c>
      <c r="AB2">
        <v>1023.631672635939</v>
      </c>
      <c r="AE2">
        <v>94.322539088410238</v>
      </c>
      <c r="AF2">
        <v>184.69333325480241</v>
      </c>
      <c r="AG2">
        <v>668.6730391343433</v>
      </c>
      <c r="AH2">
        <v>0</v>
      </c>
      <c r="AL2">
        <v>97.746025220762093</v>
      </c>
      <c r="AN2">
        <v>52.803043103294847</v>
      </c>
      <c r="AO2">
        <v>0</v>
      </c>
      <c r="AQ2">
        <v>8.75</v>
      </c>
      <c r="AR2">
        <v>909.5</v>
      </c>
      <c r="AS2">
        <v>0.1689528693041972</v>
      </c>
      <c r="AT2">
        <v>2.7916430928352902</v>
      </c>
      <c r="AU2">
        <v>2.4855827308959799E-2</v>
      </c>
    </row>
    <row r="3" spans="1:48" x14ac:dyDescent="0.25">
      <c r="A3" t="s">
        <v>45</v>
      </c>
      <c r="B3" t="str">
        <f t="shared" ref="B3:B66" si="0">LEFT(A3,26)</f>
        <v>3 Occupant_USA_AL_Mobile.R</v>
      </c>
      <c r="C3" t="str">
        <f>'Model In'!AZ3</f>
        <v>HPWH_50-gallon</v>
      </c>
      <c r="D3">
        <v>11276.863625938629</v>
      </c>
      <c r="E3">
        <v>97.746025220762093</v>
      </c>
      <c r="G3">
        <f t="shared" ref="G3:G66" si="1">H3+P3+Q3</f>
        <v>5276.7594260845535</v>
      </c>
      <c r="H3">
        <v>440.21016237730919</v>
      </c>
      <c r="J3">
        <v>244.1233789494338</v>
      </c>
      <c r="K3">
        <v>808.89166494163624</v>
      </c>
      <c r="L3">
        <v>16.643428497226591</v>
      </c>
      <c r="M3">
        <v>7.4423273005659798</v>
      </c>
      <c r="N3">
        <v>172.00102763008309</v>
      </c>
      <c r="P3">
        <v>4218.1123150245994</v>
      </c>
      <c r="Q3">
        <v>618.43694868264436</v>
      </c>
      <c r="R3">
        <v>0</v>
      </c>
      <c r="S3">
        <v>2553.0876048878099</v>
      </c>
      <c r="T3">
        <f t="shared" ref="T3:T66" si="2">S3/Y3</f>
        <v>4.231478964224789</v>
      </c>
      <c r="U3">
        <v>0</v>
      </c>
      <c r="X3">
        <v>-445.41493034701608</v>
      </c>
      <c r="Y3">
        <v>603.35585417604409</v>
      </c>
      <c r="Z3">
        <v>4373.1166730416398</v>
      </c>
      <c r="AA3">
        <v>0</v>
      </c>
      <c r="AB3">
        <v>1023.631672635939</v>
      </c>
      <c r="AE3">
        <v>94.322539088410238</v>
      </c>
      <c r="AF3">
        <v>184.69333325480241</v>
      </c>
      <c r="AG3">
        <v>668.6730391343433</v>
      </c>
      <c r="AH3">
        <v>0</v>
      </c>
      <c r="AL3">
        <v>97.746025220762093</v>
      </c>
      <c r="AN3">
        <v>52.803043103294847</v>
      </c>
      <c r="AO3">
        <v>0</v>
      </c>
      <c r="AQ3">
        <v>2.25</v>
      </c>
      <c r="AR3">
        <v>993.5</v>
      </c>
      <c r="AS3">
        <v>0.17720804167153931</v>
      </c>
      <c r="AT3">
        <v>3.2632384709996658</v>
      </c>
      <c r="AU3">
        <v>2.7449416845714399E-2</v>
      </c>
    </row>
    <row r="4" spans="1:48" x14ac:dyDescent="0.25">
      <c r="A4" t="s">
        <v>46</v>
      </c>
      <c r="B4" t="str">
        <f t="shared" si="0"/>
        <v>3 Occupant_USA_AR_Fayettev</v>
      </c>
      <c r="C4" t="str">
        <f>'Model In'!AZ4</f>
        <v>HPWH_50-gallon</v>
      </c>
      <c r="D4">
        <v>11877.65235582007</v>
      </c>
      <c r="E4">
        <v>97.746025220762093</v>
      </c>
      <c r="G4">
        <f t="shared" si="1"/>
        <v>5793.3993910979652</v>
      </c>
      <c r="H4">
        <v>2322.1427291567002</v>
      </c>
      <c r="J4">
        <v>1476.9144868640251</v>
      </c>
      <c r="K4">
        <v>4676.1639659568773</v>
      </c>
      <c r="L4">
        <v>394.76184215704632</v>
      </c>
      <c r="M4">
        <v>72.97558393793696</v>
      </c>
      <c r="N4">
        <v>377.49081619768981</v>
      </c>
      <c r="P4">
        <v>2859.1160051608658</v>
      </c>
      <c r="Q4">
        <v>612.14065678039958</v>
      </c>
      <c r="R4">
        <v>0</v>
      </c>
      <c r="S4">
        <v>2941.5540667397008</v>
      </c>
      <c r="T4">
        <f t="shared" si="2"/>
        <v>4.2785953508642711</v>
      </c>
      <c r="U4">
        <v>0</v>
      </c>
      <c r="X4">
        <v>-451.28437413187748</v>
      </c>
      <c r="Y4">
        <v>687.50461904407723</v>
      </c>
      <c r="Z4">
        <v>4373.1166730416398</v>
      </c>
      <c r="AA4">
        <v>0</v>
      </c>
      <c r="AB4">
        <v>1023.631672635939</v>
      </c>
      <c r="AE4">
        <v>94.322539088410238</v>
      </c>
      <c r="AF4">
        <v>184.69333325480241</v>
      </c>
      <c r="AG4">
        <v>668.6730391343433</v>
      </c>
      <c r="AH4">
        <v>0</v>
      </c>
      <c r="AL4">
        <v>97.746025220762093</v>
      </c>
      <c r="AN4">
        <v>52.803043103294847</v>
      </c>
      <c r="AO4">
        <v>0</v>
      </c>
      <c r="AQ4">
        <v>8.75</v>
      </c>
      <c r="AR4">
        <v>351.75</v>
      </c>
      <c r="AS4">
        <v>0.2146628796069957</v>
      </c>
      <c r="AT4">
        <v>2.9803314857183998</v>
      </c>
      <c r="AU4">
        <v>2.6171667506577401E-2</v>
      </c>
    </row>
    <row r="5" spans="1:48" x14ac:dyDescent="0.25">
      <c r="A5" t="s">
        <v>47</v>
      </c>
      <c r="B5" t="str">
        <f t="shared" si="0"/>
        <v>3 Occupant_USA_AR_Little.R</v>
      </c>
      <c r="C5" t="str">
        <f>'Model In'!AZ5</f>
        <v>HPWH_50-gallon</v>
      </c>
      <c r="D5">
        <v>11705.85409841862</v>
      </c>
      <c r="E5">
        <v>97.746025220762093</v>
      </c>
      <c r="G5">
        <f t="shared" si="1"/>
        <v>5657.8860675072292</v>
      </c>
      <c r="H5">
        <v>1462.363992417655</v>
      </c>
      <c r="J5">
        <v>914.34110317374723</v>
      </c>
      <c r="K5">
        <v>2977.5030696212571</v>
      </c>
      <c r="L5">
        <v>164.35275006282691</v>
      </c>
      <c r="M5">
        <v>35.189313825054938</v>
      </c>
      <c r="N5">
        <v>348.48082535603351</v>
      </c>
      <c r="P5">
        <v>3578.3300839705498</v>
      </c>
      <c r="Q5">
        <v>617.19199111902424</v>
      </c>
      <c r="R5">
        <v>0</v>
      </c>
      <c r="S5">
        <v>2778.6026619623149</v>
      </c>
      <c r="T5">
        <f t="shared" si="2"/>
        <v>4.2667669988611179</v>
      </c>
      <c r="U5">
        <v>0</v>
      </c>
      <c r="X5">
        <v>-449.80425873627888</v>
      </c>
      <c r="Y5">
        <v>651.21968523333408</v>
      </c>
      <c r="Z5">
        <v>4373.1166730416398</v>
      </c>
      <c r="AA5">
        <v>0</v>
      </c>
      <c r="AB5">
        <v>1023.631672635939</v>
      </c>
      <c r="AE5">
        <v>94.322539088410238</v>
      </c>
      <c r="AF5">
        <v>184.69333325480241</v>
      </c>
      <c r="AG5">
        <v>668.6730391343433</v>
      </c>
      <c r="AH5">
        <v>0</v>
      </c>
      <c r="AL5">
        <v>97.746025220762093</v>
      </c>
      <c r="AN5">
        <v>52.803043103294847</v>
      </c>
      <c r="AO5">
        <v>0</v>
      </c>
      <c r="AQ5">
        <v>12.25</v>
      </c>
      <c r="AR5">
        <v>839.5</v>
      </c>
      <c r="AS5">
        <v>0.16710504239633081</v>
      </c>
      <c r="AT5">
        <v>2.6681651049020561</v>
      </c>
      <c r="AU5">
        <v>2.6461191418952399E-2</v>
      </c>
    </row>
    <row r="6" spans="1:48" x14ac:dyDescent="0.25">
      <c r="A6" t="s">
        <v>48</v>
      </c>
      <c r="B6" t="str">
        <f t="shared" si="0"/>
        <v>3 Occupant_USA_AZ_Flagstaf</v>
      </c>
      <c r="C6" t="str">
        <f>'Model In'!AZ6</f>
        <v>HPWH_50-gallon</v>
      </c>
      <c r="D6">
        <v>12512.10615822629</v>
      </c>
      <c r="E6">
        <v>97.746025220762093</v>
      </c>
      <c r="G6">
        <f t="shared" si="1"/>
        <v>6294.9484484085469</v>
      </c>
      <c r="H6">
        <v>4416.3107520326221</v>
      </c>
      <c r="J6">
        <v>2452.79476106334</v>
      </c>
      <c r="K6">
        <v>7515.9949336794298</v>
      </c>
      <c r="L6">
        <v>1244.4181273439069</v>
      </c>
      <c r="M6">
        <v>115.843652237687</v>
      </c>
      <c r="N6">
        <v>603.25421138770923</v>
      </c>
      <c r="P6">
        <v>1253.508259187329</v>
      </c>
      <c r="Q6">
        <v>625.1294371885964</v>
      </c>
      <c r="R6">
        <v>0</v>
      </c>
      <c r="S6">
        <v>3372.1349483842569</v>
      </c>
      <c r="T6">
        <f t="shared" si="2"/>
        <v>4.1103077265835566</v>
      </c>
      <c r="U6">
        <v>0</v>
      </c>
      <c r="X6">
        <v>-448.35632072283892</v>
      </c>
      <c r="Y6">
        <v>820.4093641395408</v>
      </c>
      <c r="Z6">
        <v>4373.1166730416398</v>
      </c>
      <c r="AA6">
        <v>0</v>
      </c>
      <c r="AB6">
        <v>1023.631672635939</v>
      </c>
      <c r="AE6">
        <v>94.322539088410238</v>
      </c>
      <c r="AF6">
        <v>184.69333325480241</v>
      </c>
      <c r="AG6">
        <v>668.6730391343433</v>
      </c>
      <c r="AH6">
        <v>0</v>
      </c>
      <c r="AL6">
        <v>97.746025220762093</v>
      </c>
      <c r="AN6">
        <v>52.803043103294847</v>
      </c>
      <c r="AO6">
        <v>0</v>
      </c>
      <c r="AQ6">
        <v>26.25</v>
      </c>
      <c r="AR6">
        <v>8.75</v>
      </c>
      <c r="AS6">
        <v>0.27574133644555981</v>
      </c>
      <c r="AT6">
        <v>3.7988670859422928</v>
      </c>
      <c r="AU6">
        <v>2.4157554631432002E-2</v>
      </c>
    </row>
    <row r="7" spans="1:48" x14ac:dyDescent="0.25">
      <c r="A7" t="s">
        <v>49</v>
      </c>
      <c r="B7" t="str">
        <f t="shared" si="0"/>
        <v>3 Occupant_USA_AZ_Kingman.</v>
      </c>
      <c r="C7" t="str">
        <f>'Model In'!AZ7</f>
        <v>HPWH_50-gallon</v>
      </c>
      <c r="D7">
        <v>11657.06158522097</v>
      </c>
      <c r="E7">
        <v>97.746025220762093</v>
      </c>
      <c r="G7">
        <f t="shared" si="1"/>
        <v>5576.6895945255064</v>
      </c>
      <c r="H7">
        <v>1135.990563078537</v>
      </c>
      <c r="J7">
        <v>691.47339447809645</v>
      </c>
      <c r="K7">
        <v>2272.733968121363</v>
      </c>
      <c r="L7">
        <v>14.640000323380949</v>
      </c>
      <c r="M7">
        <v>15.319798516870859</v>
      </c>
      <c r="N7">
        <v>414.55736976018761</v>
      </c>
      <c r="P7">
        <v>3813.8939545669268</v>
      </c>
      <c r="Q7">
        <v>626.80507688004343</v>
      </c>
      <c r="R7">
        <v>0</v>
      </c>
      <c r="S7">
        <v>2709.225102824907</v>
      </c>
      <c r="T7">
        <f t="shared" si="2"/>
        <v>3.9630359812322529</v>
      </c>
      <c r="U7">
        <v>0</v>
      </c>
      <c r="X7">
        <v>-454.49680465623129</v>
      </c>
      <c r="Y7">
        <v>683.62364501735101</v>
      </c>
      <c r="Z7">
        <v>4373.1166730416398</v>
      </c>
      <c r="AA7">
        <v>0</v>
      </c>
      <c r="AB7">
        <v>1023.631672635939</v>
      </c>
      <c r="AE7">
        <v>94.322539088410238</v>
      </c>
      <c r="AF7">
        <v>184.69333325480241</v>
      </c>
      <c r="AG7">
        <v>668.6730391343433</v>
      </c>
      <c r="AH7">
        <v>0</v>
      </c>
      <c r="AL7">
        <v>97.746025220762093</v>
      </c>
      <c r="AN7">
        <v>52.803043103294847</v>
      </c>
      <c r="AO7">
        <v>0</v>
      </c>
      <c r="AQ7">
        <v>4</v>
      </c>
      <c r="AR7">
        <v>195.75</v>
      </c>
      <c r="AS7">
        <v>0.27513786464767848</v>
      </c>
      <c r="AT7">
        <v>4.97511538082989</v>
      </c>
      <c r="AU7">
        <v>2.8792018616872101E-2</v>
      </c>
    </row>
    <row r="8" spans="1:48" x14ac:dyDescent="0.25">
      <c r="A8" t="s">
        <v>50</v>
      </c>
      <c r="B8" t="str">
        <f t="shared" si="0"/>
        <v>3 Occupant_USA_AZ_Phoenix-</v>
      </c>
      <c r="C8" t="str">
        <f>'Model In'!AZ8</f>
        <v>HPWH_50-gallon</v>
      </c>
      <c r="D8">
        <v>14312.35954956854</v>
      </c>
      <c r="E8">
        <v>97.746025220762093</v>
      </c>
      <c r="G8">
        <f t="shared" si="1"/>
        <v>8352.6228472947478</v>
      </c>
      <c r="H8">
        <v>113.50889087269201</v>
      </c>
      <c r="J8">
        <v>30.62161378683513</v>
      </c>
      <c r="K8">
        <v>111.5090710688799</v>
      </c>
      <c r="L8">
        <v>0</v>
      </c>
      <c r="M8">
        <v>0.23082682658795761</v>
      </c>
      <c r="N8">
        <v>82.656450259268937</v>
      </c>
      <c r="P8">
        <v>7401.7527142079643</v>
      </c>
      <c r="Q8">
        <v>837.36124221409227</v>
      </c>
      <c r="R8">
        <v>0</v>
      </c>
      <c r="S8">
        <v>2189.4058582461071</v>
      </c>
      <c r="T8">
        <f t="shared" si="2"/>
        <v>3.8889007784892198</v>
      </c>
      <c r="U8">
        <v>0</v>
      </c>
      <c r="X8">
        <v>-449.93466343252351</v>
      </c>
      <c r="Y8">
        <v>562.98835659588588</v>
      </c>
      <c r="Z8">
        <v>4373.1166730416398</v>
      </c>
      <c r="AA8">
        <v>0</v>
      </c>
      <c r="AB8">
        <v>1023.631672635939</v>
      </c>
      <c r="AE8">
        <v>94.322539088410238</v>
      </c>
      <c r="AF8">
        <v>184.69333325480241</v>
      </c>
      <c r="AG8">
        <v>668.6730391343433</v>
      </c>
      <c r="AH8">
        <v>0</v>
      </c>
      <c r="AL8">
        <v>97.746025220762093</v>
      </c>
      <c r="AN8">
        <v>52.803043103294847</v>
      </c>
      <c r="AO8">
        <v>0</v>
      </c>
      <c r="AQ8">
        <v>2.5</v>
      </c>
      <c r="AR8">
        <v>1043.5</v>
      </c>
      <c r="AS8">
        <v>0.15209207207514619</v>
      </c>
      <c r="AT8">
        <v>3.5246808816853021</v>
      </c>
      <c r="AU8">
        <v>4.2281235615012E-2</v>
      </c>
    </row>
    <row r="9" spans="1:48" x14ac:dyDescent="0.25">
      <c r="A9" t="s">
        <v>51</v>
      </c>
      <c r="B9" t="str">
        <f t="shared" si="0"/>
        <v>3 Occupant_USA_AZ_Prescott</v>
      </c>
      <c r="C9" t="str">
        <f>'Model In'!AZ9</f>
        <v>HPWH_50-gallon</v>
      </c>
      <c r="D9">
        <v>11034.5691393325</v>
      </c>
      <c r="E9">
        <v>97.746025220762093</v>
      </c>
      <c r="G9">
        <f t="shared" si="1"/>
        <v>4904.9973283989839</v>
      </c>
      <c r="H9">
        <v>1712.6568528432099</v>
      </c>
      <c r="J9">
        <v>1082.7952428566141</v>
      </c>
      <c r="K9">
        <v>3395.8689586981818</v>
      </c>
      <c r="L9">
        <v>85.653457651552571</v>
      </c>
      <c r="M9">
        <v>43.501852172276998</v>
      </c>
      <c r="N9">
        <v>500.70630016276931</v>
      </c>
      <c r="P9">
        <v>2605.3553948961412</v>
      </c>
      <c r="Q9">
        <v>586.98508065963324</v>
      </c>
      <c r="R9">
        <v>0</v>
      </c>
      <c r="S9">
        <v>2957.7400982560289</v>
      </c>
      <c r="T9">
        <f t="shared" si="2"/>
        <v>4.0360881419449379</v>
      </c>
      <c r="U9">
        <v>0</v>
      </c>
      <c r="X9">
        <v>-449.65654358600972</v>
      </c>
      <c r="Y9">
        <v>732.8234652553283</v>
      </c>
      <c r="Z9">
        <v>4373.1166730416398</v>
      </c>
      <c r="AA9">
        <v>0</v>
      </c>
      <c r="AB9">
        <v>1023.631672635939</v>
      </c>
      <c r="AE9">
        <v>94.322539088410238</v>
      </c>
      <c r="AF9">
        <v>184.69333325480241</v>
      </c>
      <c r="AG9">
        <v>668.6730391343433</v>
      </c>
      <c r="AH9">
        <v>0</v>
      </c>
      <c r="AL9">
        <v>97.746025220762093</v>
      </c>
      <c r="AN9">
        <v>52.803043103294847</v>
      </c>
      <c r="AO9">
        <v>0</v>
      </c>
      <c r="AQ9">
        <v>3.5</v>
      </c>
      <c r="AR9">
        <v>44</v>
      </c>
      <c r="AS9">
        <v>0.2249332087721331</v>
      </c>
      <c r="AT9">
        <v>3.1829438934562209</v>
      </c>
      <c r="AU9">
        <v>2.4155498200980698E-2</v>
      </c>
    </row>
    <row r="10" spans="1:48" x14ac:dyDescent="0.25">
      <c r="A10" t="s">
        <v>52</v>
      </c>
      <c r="B10" t="str">
        <f t="shared" si="0"/>
        <v>3 Occupant_USA_CA_Bakersfi</v>
      </c>
      <c r="C10" t="str">
        <f>'Model In'!AZ10</f>
        <v>HPWH_50-gallon</v>
      </c>
      <c r="D10">
        <v>11428.68246833475</v>
      </c>
      <c r="E10">
        <v>97.746025220762093</v>
      </c>
      <c r="G10">
        <f t="shared" si="1"/>
        <v>5410.991950416128</v>
      </c>
      <c r="H10">
        <v>450.16450139764481</v>
      </c>
      <c r="J10">
        <v>203.15645974602131</v>
      </c>
      <c r="K10">
        <v>712.27442337775551</v>
      </c>
      <c r="L10">
        <v>1.178672856649799</v>
      </c>
      <c r="M10">
        <v>6.8888713871965512</v>
      </c>
      <c r="N10">
        <v>238.940497407777</v>
      </c>
      <c r="P10">
        <v>4345.5782378996864</v>
      </c>
      <c r="Q10">
        <v>615.24921111879621</v>
      </c>
      <c r="R10">
        <v>0</v>
      </c>
      <c r="S10">
        <v>2581.1212055760111</v>
      </c>
      <c r="T10">
        <f t="shared" si="2"/>
        <v>4.1567819371369454</v>
      </c>
      <c r="U10">
        <v>0</v>
      </c>
      <c r="X10">
        <v>-448.8212210434325</v>
      </c>
      <c r="Y10">
        <v>620.94217224052954</v>
      </c>
      <c r="Z10">
        <v>4373.1166730416398</v>
      </c>
      <c r="AA10">
        <v>0</v>
      </c>
      <c r="AB10">
        <v>1023.631672635939</v>
      </c>
      <c r="AE10">
        <v>94.322539088410238</v>
      </c>
      <c r="AF10">
        <v>184.69333325480241</v>
      </c>
      <c r="AG10">
        <v>668.6730391343433</v>
      </c>
      <c r="AH10">
        <v>0</v>
      </c>
      <c r="AL10">
        <v>97.746025220762093</v>
      </c>
      <c r="AN10">
        <v>52.803043103294847</v>
      </c>
      <c r="AO10">
        <v>0</v>
      </c>
      <c r="AQ10">
        <v>2.25</v>
      </c>
      <c r="AR10">
        <v>660.5</v>
      </c>
      <c r="AS10">
        <v>0.16270463764936599</v>
      </c>
      <c r="AT10">
        <v>2.6290631562405999</v>
      </c>
      <c r="AU10">
        <v>2.7463825934089001E-2</v>
      </c>
    </row>
    <row r="11" spans="1:48" x14ac:dyDescent="0.25">
      <c r="A11" t="s">
        <v>53</v>
      </c>
      <c r="B11" t="str">
        <f t="shared" si="0"/>
        <v>3 Occupant_USA_CA_Bishop-E</v>
      </c>
      <c r="C11" t="str">
        <f>'Model In'!AZ11</f>
        <v>HPWH_50-gallon</v>
      </c>
      <c r="D11">
        <v>11776.65030024366</v>
      </c>
      <c r="E11">
        <v>97.746025220762093</v>
      </c>
      <c r="G11">
        <f t="shared" si="1"/>
        <v>5644.9730522509899</v>
      </c>
      <c r="H11">
        <v>1977.5603249614701</v>
      </c>
      <c r="J11">
        <v>1309.2830316088291</v>
      </c>
      <c r="K11">
        <v>4074.4865312731308</v>
      </c>
      <c r="L11">
        <v>157.34611057161959</v>
      </c>
      <c r="M11">
        <v>23.36026826025163</v>
      </c>
      <c r="N11">
        <v>487.57091452077742</v>
      </c>
      <c r="P11">
        <v>3033.836126705809</v>
      </c>
      <c r="Q11">
        <v>633.57660058371164</v>
      </c>
      <c r="R11">
        <v>0</v>
      </c>
      <c r="S11">
        <v>2922.862594265091</v>
      </c>
      <c r="T11">
        <f t="shared" si="2"/>
        <v>3.977068509702387</v>
      </c>
      <c r="U11">
        <v>0</v>
      </c>
      <c r="X11">
        <v>-452.7659306441218</v>
      </c>
      <c r="Y11">
        <v>734.9289023144878</v>
      </c>
      <c r="Z11">
        <v>4373.1166730416398</v>
      </c>
      <c r="AA11">
        <v>0</v>
      </c>
      <c r="AB11">
        <v>1023.631672635939</v>
      </c>
      <c r="AE11">
        <v>94.322539088410238</v>
      </c>
      <c r="AF11">
        <v>184.69333325480241</v>
      </c>
      <c r="AG11">
        <v>668.6730391343433</v>
      </c>
      <c r="AH11">
        <v>0</v>
      </c>
      <c r="AL11">
        <v>97.746025220762093</v>
      </c>
      <c r="AN11">
        <v>52.803043103294847</v>
      </c>
      <c r="AO11">
        <v>0</v>
      </c>
      <c r="AQ11">
        <v>2.5</v>
      </c>
      <c r="AR11">
        <v>220.25</v>
      </c>
      <c r="AS11">
        <v>0.25336029513197289</v>
      </c>
      <c r="AT11">
        <v>3.6596516277279991</v>
      </c>
      <c r="AU11">
        <v>2.6928447435950301E-2</v>
      </c>
    </row>
    <row r="12" spans="1:48" x14ac:dyDescent="0.25">
      <c r="A12" t="s">
        <v>54</v>
      </c>
      <c r="B12" t="str">
        <f t="shared" si="0"/>
        <v>3 Occupant_USA_CA_Crescent</v>
      </c>
      <c r="C12" t="str">
        <f>'Model In'!AZ12</f>
        <v>HPWH_50-gallon</v>
      </c>
      <c r="D12">
        <v>8208.9132464450104</v>
      </c>
      <c r="E12">
        <v>97.746025220762093</v>
      </c>
      <c r="G12">
        <f t="shared" si="1"/>
        <v>2098.4174353769295</v>
      </c>
      <c r="H12">
        <v>1236.073325571273</v>
      </c>
      <c r="J12">
        <v>820.94806179709565</v>
      </c>
      <c r="K12">
        <v>3188.5601941330392</v>
      </c>
      <c r="L12">
        <v>36.187380408669412</v>
      </c>
      <c r="M12">
        <v>17.416531644603719</v>
      </c>
      <c r="N12">
        <v>361.52135172090368</v>
      </c>
      <c r="P12">
        <v>556.63076614161446</v>
      </c>
      <c r="Q12">
        <v>305.71334366404187</v>
      </c>
      <c r="R12">
        <v>0</v>
      </c>
      <c r="S12">
        <v>3205.996530730999</v>
      </c>
      <c r="T12">
        <f t="shared" si="2"/>
        <v>4.4917799168348198</v>
      </c>
      <c r="U12">
        <v>0</v>
      </c>
      <c r="X12">
        <v>-457.93675459024229</v>
      </c>
      <c r="Y12">
        <v>713.74746539009823</v>
      </c>
      <c r="Z12">
        <v>4373.1166730416398</v>
      </c>
      <c r="AA12">
        <v>0</v>
      </c>
      <c r="AB12">
        <v>1023.631672635939</v>
      </c>
      <c r="AE12">
        <v>94.322539088410238</v>
      </c>
      <c r="AF12">
        <v>184.69333325480241</v>
      </c>
      <c r="AG12">
        <v>668.6730391343433</v>
      </c>
      <c r="AH12">
        <v>0</v>
      </c>
      <c r="AL12">
        <v>97.746025220762093</v>
      </c>
      <c r="AN12">
        <v>52.803043103294847</v>
      </c>
      <c r="AO12">
        <v>0</v>
      </c>
      <c r="AQ12">
        <v>265.25</v>
      </c>
      <c r="AR12">
        <v>131.75</v>
      </c>
      <c r="AS12">
        <v>0.26132290752619058</v>
      </c>
      <c r="AT12">
        <v>3.7285419711345038</v>
      </c>
      <c r="AU12">
        <v>9.4258450466289997E-3</v>
      </c>
    </row>
    <row r="13" spans="1:48" x14ac:dyDescent="0.25">
      <c r="A13" t="s">
        <v>55</v>
      </c>
      <c r="B13" t="str">
        <f t="shared" si="0"/>
        <v>3 Occupant_USA_CA_Imperial</v>
      </c>
      <c r="C13" t="str">
        <f>'Model In'!AZ13</f>
        <v>HPWH_50-gallon</v>
      </c>
      <c r="D13">
        <v>13845.93315117459</v>
      </c>
      <c r="E13">
        <v>97.746025220762093</v>
      </c>
      <c r="G13">
        <f t="shared" si="1"/>
        <v>7881.3129140791552</v>
      </c>
      <c r="H13">
        <v>209.12903740450781</v>
      </c>
      <c r="J13">
        <v>72.4446215333532</v>
      </c>
      <c r="K13">
        <v>250.164878277691</v>
      </c>
      <c r="L13">
        <v>0.30598824585410889</v>
      </c>
      <c r="M13">
        <v>1.0728221938621789</v>
      </c>
      <c r="N13">
        <v>135.30560543143821</v>
      </c>
      <c r="P13">
        <v>6898.5537136859784</v>
      </c>
      <c r="Q13">
        <v>773.63016298866921</v>
      </c>
      <c r="R13">
        <v>0</v>
      </c>
      <c r="S13">
        <v>2261.456599907523</v>
      </c>
      <c r="T13">
        <f t="shared" si="2"/>
        <v>3.9823358649826428</v>
      </c>
      <c r="U13">
        <v>0</v>
      </c>
      <c r="X13">
        <v>-448.9371414337943</v>
      </c>
      <c r="Y13">
        <v>567.87189141752106</v>
      </c>
      <c r="Z13">
        <v>4373.1166730416398</v>
      </c>
      <c r="AA13">
        <v>0</v>
      </c>
      <c r="AB13">
        <v>1023.631672635939</v>
      </c>
      <c r="AE13">
        <v>94.322539088410238</v>
      </c>
      <c r="AF13">
        <v>184.69333325480241</v>
      </c>
      <c r="AG13">
        <v>668.6730391343433</v>
      </c>
      <c r="AH13">
        <v>0</v>
      </c>
      <c r="AL13">
        <v>97.746025220762093</v>
      </c>
      <c r="AN13">
        <v>52.803043103294847</v>
      </c>
      <c r="AO13">
        <v>0</v>
      </c>
      <c r="AQ13">
        <v>2.25</v>
      </c>
      <c r="AR13">
        <v>1244.5</v>
      </c>
      <c r="AS13">
        <v>0.1593128895129359</v>
      </c>
      <c r="AT13">
        <v>3.7272619596379868</v>
      </c>
      <c r="AU13">
        <v>3.8024295420267702E-2</v>
      </c>
    </row>
    <row r="14" spans="1:48" x14ac:dyDescent="0.25">
      <c r="A14" t="s">
        <v>56</v>
      </c>
      <c r="B14" t="str">
        <f t="shared" si="0"/>
        <v>3 Occupant_USA_CA_Los.Ange</v>
      </c>
      <c r="C14" t="str">
        <f>'Model In'!AZ14</f>
        <v>HPWH_50-gallon</v>
      </c>
      <c r="D14">
        <v>9261.1279851742202</v>
      </c>
      <c r="E14">
        <v>97.746025220762093</v>
      </c>
      <c r="G14">
        <f t="shared" si="1"/>
        <v>3233.013930056301</v>
      </c>
      <c r="H14">
        <v>54.60936489799542</v>
      </c>
      <c r="J14">
        <v>23.028226993288811</v>
      </c>
      <c r="K14">
        <v>88.846949177074848</v>
      </c>
      <c r="L14">
        <v>0</v>
      </c>
      <c r="M14">
        <v>4.0857803529461703E-3</v>
      </c>
      <c r="N14">
        <v>31.577052124353688</v>
      </c>
      <c r="P14">
        <v>2708.2873865203151</v>
      </c>
      <c r="Q14">
        <v>470.11717863799038</v>
      </c>
      <c r="R14">
        <v>0</v>
      </c>
      <c r="S14">
        <v>2721.709137908093</v>
      </c>
      <c r="T14">
        <f t="shared" si="2"/>
        <v>4.3108282524931569</v>
      </c>
      <c r="U14">
        <v>0</v>
      </c>
      <c r="X14">
        <v>-437.69265507905732</v>
      </c>
      <c r="Y14">
        <v>631.36570943971128</v>
      </c>
      <c r="Z14">
        <v>4373.1166730416398</v>
      </c>
      <c r="AA14">
        <v>0</v>
      </c>
      <c r="AB14">
        <v>1023.631672635939</v>
      </c>
      <c r="AE14">
        <v>94.322539088410238</v>
      </c>
      <c r="AF14">
        <v>184.69333325480241</v>
      </c>
      <c r="AG14">
        <v>668.6730391343433</v>
      </c>
      <c r="AH14">
        <v>0</v>
      </c>
      <c r="AL14">
        <v>97.746025220762093</v>
      </c>
      <c r="AN14">
        <v>52.803043103294847</v>
      </c>
      <c r="AO14">
        <v>0</v>
      </c>
      <c r="AQ14">
        <v>1.75</v>
      </c>
      <c r="AR14">
        <v>724.25</v>
      </c>
      <c r="AS14">
        <v>0.18074630500428751</v>
      </c>
      <c r="AT14">
        <v>4.1244348943366473</v>
      </c>
      <c r="AU14">
        <v>1.82838427657761E-2</v>
      </c>
    </row>
    <row r="15" spans="1:48" x14ac:dyDescent="0.25">
      <c r="A15" t="s">
        <v>57</v>
      </c>
      <c r="B15" t="str">
        <f t="shared" si="0"/>
        <v>3 Occupant_USA_CA_Riversid</v>
      </c>
      <c r="C15" t="str">
        <f>'Model In'!AZ15</f>
        <v>HPWH_50-gallon</v>
      </c>
      <c r="D15">
        <v>10717.01095804943</v>
      </c>
      <c r="E15">
        <v>97.746025220762093</v>
      </c>
      <c r="G15">
        <f t="shared" si="1"/>
        <v>4690.7448444433358</v>
      </c>
      <c r="H15">
        <v>247.57314880656381</v>
      </c>
      <c r="J15">
        <v>87.729370097842619</v>
      </c>
      <c r="K15">
        <v>314.42256368710929</v>
      </c>
      <c r="L15">
        <v>0</v>
      </c>
      <c r="M15">
        <v>1.6638125316168</v>
      </c>
      <c r="N15">
        <v>158.17996617710449</v>
      </c>
      <c r="P15">
        <v>3868.7453749538799</v>
      </c>
      <c r="Q15">
        <v>574.42632068289174</v>
      </c>
      <c r="R15">
        <v>0</v>
      </c>
      <c r="S15">
        <v>2626.622587759814</v>
      </c>
      <c r="T15">
        <f t="shared" si="2"/>
        <v>4.1724359844605186</v>
      </c>
      <c r="U15">
        <v>0</v>
      </c>
      <c r="X15">
        <v>-445.03612248106202</v>
      </c>
      <c r="Y15">
        <v>629.51776792794271</v>
      </c>
      <c r="Z15">
        <v>4373.1166730416398</v>
      </c>
      <c r="AA15">
        <v>0</v>
      </c>
      <c r="AB15">
        <v>1023.631672635939</v>
      </c>
      <c r="AE15">
        <v>94.322539088410238</v>
      </c>
      <c r="AF15">
        <v>184.69333325480241</v>
      </c>
      <c r="AG15">
        <v>668.6730391343433</v>
      </c>
      <c r="AH15">
        <v>0</v>
      </c>
      <c r="AL15">
        <v>97.746025220762093</v>
      </c>
      <c r="AN15">
        <v>52.803043103294847</v>
      </c>
      <c r="AO15">
        <v>0</v>
      </c>
      <c r="AQ15">
        <v>1.25</v>
      </c>
      <c r="AR15">
        <v>453</v>
      </c>
      <c r="AS15">
        <v>0.13790269032117319</v>
      </c>
      <c r="AT15">
        <v>2.5918192183391602</v>
      </c>
      <c r="AU15">
        <v>2.4713514133565501E-2</v>
      </c>
    </row>
    <row r="16" spans="1:48" x14ac:dyDescent="0.25">
      <c r="A16" t="s">
        <v>58</v>
      </c>
      <c r="B16" t="str">
        <f t="shared" si="0"/>
        <v>3 Occupant_USA_CA_Sacramen</v>
      </c>
      <c r="C16" t="str">
        <f>'Model In'!AZ16</f>
        <v>HPWH_50-gallon</v>
      </c>
      <c r="D16">
        <v>10483.137775244129</v>
      </c>
      <c r="E16">
        <v>97.746025220762093</v>
      </c>
      <c r="G16">
        <f t="shared" si="1"/>
        <v>4428.8568447900725</v>
      </c>
      <c r="H16">
        <v>848.61570366579213</v>
      </c>
      <c r="J16">
        <v>490.48649708760018</v>
      </c>
      <c r="K16">
        <v>1697.1942988148539</v>
      </c>
      <c r="L16">
        <v>10.303181806828061</v>
      </c>
      <c r="M16">
        <v>22.798777146397121</v>
      </c>
      <c r="N16">
        <v>325.02724762496939</v>
      </c>
      <c r="P16">
        <v>3050.4575549170008</v>
      </c>
      <c r="Q16">
        <v>529.78358620727965</v>
      </c>
      <c r="R16">
        <v>0</v>
      </c>
      <c r="S16">
        <v>2821.612442106411</v>
      </c>
      <c r="T16">
        <f t="shared" si="2"/>
        <v>4.2912131009717092</v>
      </c>
      <c r="U16">
        <v>0</v>
      </c>
      <c r="X16">
        <v>-449.85014566871848</v>
      </c>
      <c r="Y16">
        <v>657.53258477596478</v>
      </c>
      <c r="Z16">
        <v>4373.1166730416398</v>
      </c>
      <c r="AA16">
        <v>0</v>
      </c>
      <c r="AB16">
        <v>1023.631672635939</v>
      </c>
      <c r="AE16">
        <v>94.322539088410238</v>
      </c>
      <c r="AF16">
        <v>184.69333325480241</v>
      </c>
      <c r="AG16">
        <v>668.6730391343433</v>
      </c>
      <c r="AH16">
        <v>0</v>
      </c>
      <c r="AL16">
        <v>97.746025220762093</v>
      </c>
      <c r="AN16">
        <v>52.803043103294847</v>
      </c>
      <c r="AO16">
        <v>0</v>
      </c>
      <c r="AQ16">
        <v>3.75</v>
      </c>
      <c r="AR16">
        <v>407.5</v>
      </c>
      <c r="AS16">
        <v>0.236612946180357</v>
      </c>
      <c r="AT16">
        <v>3.4599118308232328</v>
      </c>
      <c r="AU16">
        <v>2.30099961164019E-2</v>
      </c>
    </row>
    <row r="17" spans="1:47" x14ac:dyDescent="0.25">
      <c r="A17" t="s">
        <v>59</v>
      </c>
      <c r="B17" t="str">
        <f t="shared" si="0"/>
        <v>3 Occupant_USA_CA_San.Jose</v>
      </c>
      <c r="C17" t="str">
        <f>'Model In'!AZ17</f>
        <v>HPWH_50-gallon</v>
      </c>
      <c r="D17">
        <v>9306.8100748393699</v>
      </c>
      <c r="E17">
        <v>97.746025220762093</v>
      </c>
      <c r="G17">
        <f t="shared" si="1"/>
        <v>3248.7431361407193</v>
      </c>
      <c r="H17">
        <v>481.84268070263022</v>
      </c>
      <c r="J17">
        <v>240.7450279212193</v>
      </c>
      <c r="K17">
        <v>871.75811761928207</v>
      </c>
      <c r="L17">
        <v>3.0845822116808832</v>
      </c>
      <c r="M17">
        <v>6.9968746592970277</v>
      </c>
      <c r="N17">
        <v>231.01619591043359</v>
      </c>
      <c r="P17">
        <v>2322.0738210836839</v>
      </c>
      <c r="Q17">
        <v>444.82663435440492</v>
      </c>
      <c r="R17">
        <v>0</v>
      </c>
      <c r="S17">
        <v>2874.3022447677699</v>
      </c>
      <c r="T17">
        <f t="shared" si="2"/>
        <v>4.3463200265396935</v>
      </c>
      <c r="U17">
        <v>0</v>
      </c>
      <c r="X17">
        <v>-445.48266464433277</v>
      </c>
      <c r="Y17">
        <v>661.31859302043506</v>
      </c>
      <c r="Z17">
        <v>4373.1166730416398</v>
      </c>
      <c r="AA17">
        <v>0</v>
      </c>
      <c r="AB17">
        <v>1023.631672635939</v>
      </c>
      <c r="AE17">
        <v>94.322539088410238</v>
      </c>
      <c r="AF17">
        <v>184.69333325480241</v>
      </c>
      <c r="AG17">
        <v>668.6730391343433</v>
      </c>
      <c r="AH17">
        <v>0</v>
      </c>
      <c r="AL17">
        <v>97.746025220762093</v>
      </c>
      <c r="AN17">
        <v>52.803043103294847</v>
      </c>
      <c r="AO17">
        <v>0</v>
      </c>
      <c r="AQ17">
        <v>5.75</v>
      </c>
      <c r="AR17">
        <v>198</v>
      </c>
      <c r="AS17">
        <v>0.2072088521947946</v>
      </c>
      <c r="AT17">
        <v>3.3096546984780009</v>
      </c>
      <c r="AU17">
        <v>1.7406808552344499E-2</v>
      </c>
    </row>
    <row r="18" spans="1:47" x14ac:dyDescent="0.25">
      <c r="A18" t="s">
        <v>60</v>
      </c>
      <c r="B18" t="str">
        <f t="shared" si="0"/>
        <v>3 Occupant_USA_CA_Santa.An</v>
      </c>
      <c r="C18" t="str">
        <f>'Model In'!AZ18</f>
        <v>HPWH_50-gallon</v>
      </c>
      <c r="D18">
        <v>9767.3284768746671</v>
      </c>
      <c r="E18">
        <v>97.746025220762093</v>
      </c>
      <c r="G18">
        <f t="shared" si="1"/>
        <v>3744.1368919264196</v>
      </c>
      <c r="H18">
        <v>93.057759378280423</v>
      </c>
      <c r="J18">
        <v>32.635861093184879</v>
      </c>
      <c r="K18">
        <v>122.9178552685796</v>
      </c>
      <c r="L18">
        <v>0</v>
      </c>
      <c r="M18">
        <v>0.1972308797996345</v>
      </c>
      <c r="N18">
        <v>60.224667405295932</v>
      </c>
      <c r="P18">
        <v>3138.4676125879841</v>
      </c>
      <c r="Q18">
        <v>512.61151996015485</v>
      </c>
      <c r="R18">
        <v>0</v>
      </c>
      <c r="S18">
        <v>2680.0944991514489</v>
      </c>
      <c r="T18">
        <f t="shared" si="2"/>
        <v>4.2782718866506757</v>
      </c>
      <c r="U18">
        <v>0</v>
      </c>
      <c r="X18">
        <v>-439.1319229805307</v>
      </c>
      <c r="Y18">
        <v>626.44323927005269</v>
      </c>
      <c r="Z18">
        <v>4373.1166730416398</v>
      </c>
      <c r="AA18">
        <v>0</v>
      </c>
      <c r="AB18">
        <v>1023.631672635939</v>
      </c>
      <c r="AE18">
        <v>94.322539088410238</v>
      </c>
      <c r="AF18">
        <v>184.69333325480241</v>
      </c>
      <c r="AG18">
        <v>668.6730391343433</v>
      </c>
      <c r="AH18">
        <v>0</v>
      </c>
      <c r="AL18">
        <v>97.746025220762093</v>
      </c>
      <c r="AN18">
        <v>52.803043103294847</v>
      </c>
      <c r="AO18">
        <v>0</v>
      </c>
      <c r="AQ18">
        <v>2</v>
      </c>
      <c r="AR18">
        <v>514</v>
      </c>
      <c r="AS18">
        <v>0.1576257754027606</v>
      </c>
      <c r="AT18">
        <v>2.3288861629620059</v>
      </c>
      <c r="AU18">
        <v>2.0705242799175301E-2</v>
      </c>
    </row>
    <row r="19" spans="1:47" x14ac:dyDescent="0.25">
      <c r="A19" t="s">
        <v>61</v>
      </c>
      <c r="B19" t="str">
        <f t="shared" si="0"/>
        <v>3 Occupant_USA_CO_Alamosa-</v>
      </c>
      <c r="C19" t="str">
        <f>'Model In'!AZ19</f>
        <v>HPWH_50-gallon</v>
      </c>
      <c r="D19">
        <v>15033.36770566208</v>
      </c>
      <c r="E19">
        <v>97.746025220762093</v>
      </c>
      <c r="G19">
        <f t="shared" si="1"/>
        <v>8775.3799728370614</v>
      </c>
      <c r="H19">
        <v>6940.3908060240883</v>
      </c>
      <c r="J19">
        <v>3337.550717976153</v>
      </c>
      <c r="K19">
        <v>9411.5534989287935</v>
      </c>
      <c r="L19">
        <v>2891.6678171968019</v>
      </c>
      <c r="M19">
        <v>87.695371038824746</v>
      </c>
      <c r="N19">
        <v>623.47689981227654</v>
      </c>
      <c r="P19">
        <v>1110.7345865278651</v>
      </c>
      <c r="Q19">
        <v>724.2545802851082</v>
      </c>
      <c r="R19">
        <v>0</v>
      </c>
      <c r="S19">
        <v>3536.3019286058138</v>
      </c>
      <c r="T19">
        <f t="shared" si="2"/>
        <v>4.1060615450023885</v>
      </c>
      <c r="U19">
        <v>0</v>
      </c>
      <c r="X19">
        <v>-446.03168331204961</v>
      </c>
      <c r="Y19">
        <v>861.23938714702263</v>
      </c>
      <c r="Z19">
        <v>4373.1166730416398</v>
      </c>
      <c r="AA19">
        <v>0</v>
      </c>
      <c r="AB19">
        <v>1023.631672635939</v>
      </c>
      <c r="AE19">
        <v>94.322539088410238</v>
      </c>
      <c r="AF19">
        <v>184.69333325480241</v>
      </c>
      <c r="AG19">
        <v>668.6730391343433</v>
      </c>
      <c r="AH19">
        <v>0</v>
      </c>
      <c r="AL19">
        <v>97.746025220762093</v>
      </c>
      <c r="AN19">
        <v>52.803043103294847</v>
      </c>
      <c r="AO19">
        <v>0</v>
      </c>
      <c r="AQ19">
        <v>26.5</v>
      </c>
      <c r="AR19">
        <v>0.5</v>
      </c>
      <c r="AS19">
        <v>0.30181314480129839</v>
      </c>
      <c r="AT19">
        <v>3.7813427526801662</v>
      </c>
      <c r="AU19">
        <v>2.9263898572026301E-2</v>
      </c>
    </row>
    <row r="20" spans="1:47" x14ac:dyDescent="0.25">
      <c r="A20" t="s">
        <v>62</v>
      </c>
      <c r="B20" t="str">
        <f t="shared" si="0"/>
        <v>3 Occupant_USA_CO_Aspen-Pi</v>
      </c>
      <c r="C20" t="str">
        <f>'Model In'!AZ20</f>
        <v>HPWH_50-gallon</v>
      </c>
      <c r="D20">
        <v>14439.53815154019</v>
      </c>
      <c r="E20">
        <v>97.746025220762093</v>
      </c>
      <c r="G20">
        <f t="shared" si="1"/>
        <v>8175.2456909587099</v>
      </c>
      <c r="H20">
        <v>6517.2740100135334</v>
      </c>
      <c r="J20">
        <v>3768.3248035589909</v>
      </c>
      <c r="K20">
        <v>10882.069914978039</v>
      </c>
      <c r="L20">
        <v>1948.676500605445</v>
      </c>
      <c r="M20">
        <v>132.346494104204</v>
      </c>
      <c r="N20">
        <v>667.92621174492149</v>
      </c>
      <c r="P20">
        <v>908.77162749303545</v>
      </c>
      <c r="Q20">
        <v>749.20005345214156</v>
      </c>
      <c r="R20">
        <v>0</v>
      </c>
      <c r="S20">
        <v>3582.3174878440418</v>
      </c>
      <c r="T20">
        <f t="shared" si="2"/>
        <v>4.1292626234258041</v>
      </c>
      <c r="U20">
        <v>0</v>
      </c>
      <c r="X20">
        <v>-447.3055549642441</v>
      </c>
      <c r="Y20">
        <v>867.54411490349958</v>
      </c>
      <c r="Z20">
        <v>4373.1166730416398</v>
      </c>
      <c r="AA20">
        <v>0</v>
      </c>
      <c r="AB20">
        <v>1023.631672635939</v>
      </c>
      <c r="AE20">
        <v>94.322539088410238</v>
      </c>
      <c r="AF20">
        <v>184.69333325480241</v>
      </c>
      <c r="AG20">
        <v>668.6730391343433</v>
      </c>
      <c r="AH20">
        <v>0</v>
      </c>
      <c r="AL20">
        <v>97.746025220762093</v>
      </c>
      <c r="AN20">
        <v>52.803043103294847</v>
      </c>
      <c r="AO20">
        <v>0</v>
      </c>
      <c r="AQ20">
        <v>13.25</v>
      </c>
      <c r="AR20">
        <v>1</v>
      </c>
      <c r="AS20">
        <v>0.27444888545903418</v>
      </c>
      <c r="AT20">
        <v>2.5163086999808182</v>
      </c>
      <c r="AU20">
        <v>3.02856757017201E-2</v>
      </c>
    </row>
    <row r="21" spans="1:47" x14ac:dyDescent="0.25">
      <c r="A21" t="s">
        <v>63</v>
      </c>
      <c r="B21" t="str">
        <f t="shared" si="0"/>
        <v>3 Occupant_USA_CO_Denver.I</v>
      </c>
      <c r="C21" t="str">
        <f>'Model In'!AZ21</f>
        <v>HPWH_50-gallon</v>
      </c>
      <c r="D21">
        <v>12991.69374018262</v>
      </c>
      <c r="E21">
        <v>97.746025220762093</v>
      </c>
      <c r="G21">
        <f t="shared" si="1"/>
        <v>6813.5840326912921</v>
      </c>
      <c r="H21">
        <v>4050.1441385700768</v>
      </c>
      <c r="J21">
        <v>2604.8461032180039</v>
      </c>
      <c r="K21">
        <v>7806.1761471088612</v>
      </c>
      <c r="L21">
        <v>845.17860617528413</v>
      </c>
      <c r="M21">
        <v>70.360795411656639</v>
      </c>
      <c r="N21">
        <v>529.75863376511904</v>
      </c>
      <c r="P21">
        <v>2061.3003784363768</v>
      </c>
      <c r="Q21">
        <v>702.13951568483844</v>
      </c>
      <c r="R21">
        <v>0</v>
      </c>
      <c r="S21">
        <v>3203.5562493551561</v>
      </c>
      <c r="T21">
        <f t="shared" si="2"/>
        <v>4.0999675770012569</v>
      </c>
      <c r="U21">
        <v>0</v>
      </c>
      <c r="X21">
        <v>-451.6891726315514</v>
      </c>
      <c r="Y21">
        <v>781.36136181307518</v>
      </c>
      <c r="Z21">
        <v>4373.1166730416398</v>
      </c>
      <c r="AA21">
        <v>0</v>
      </c>
      <c r="AB21">
        <v>1023.631672635939</v>
      </c>
      <c r="AE21">
        <v>94.322539088410238</v>
      </c>
      <c r="AF21">
        <v>184.69333325480241</v>
      </c>
      <c r="AG21">
        <v>668.6730391343433</v>
      </c>
      <c r="AH21">
        <v>0</v>
      </c>
      <c r="AL21">
        <v>97.746025220762093</v>
      </c>
      <c r="AN21">
        <v>52.803043103294847</v>
      </c>
      <c r="AO21">
        <v>0</v>
      </c>
      <c r="AQ21">
        <v>12.75</v>
      </c>
      <c r="AR21">
        <v>4.5</v>
      </c>
      <c r="AS21">
        <v>0.31122496811500999</v>
      </c>
      <c r="AT21">
        <v>5.1208853002514214</v>
      </c>
      <c r="AU21">
        <v>3.1266350655194099E-2</v>
      </c>
    </row>
    <row r="22" spans="1:47" x14ac:dyDescent="0.25">
      <c r="A22" t="s">
        <v>64</v>
      </c>
      <c r="B22" t="str">
        <f t="shared" si="0"/>
        <v>3 Occupant_USA_CO_Trinidad</v>
      </c>
      <c r="C22" t="str">
        <f>'Model In'!AZ22</f>
        <v>HPWH_50-gallon</v>
      </c>
      <c r="D22">
        <v>12117.486082996589</v>
      </c>
      <c r="E22">
        <v>97.746025220762093</v>
      </c>
      <c r="G22">
        <f t="shared" si="1"/>
        <v>5948.7288312666406</v>
      </c>
      <c r="H22">
        <v>3233.0640405247259</v>
      </c>
      <c r="J22">
        <v>1947.396965903323</v>
      </c>
      <c r="K22">
        <v>5949.1632310014375</v>
      </c>
      <c r="L22">
        <v>730.6253958303729</v>
      </c>
      <c r="M22">
        <v>51.135206255764118</v>
      </c>
      <c r="N22">
        <v>503.90647253527919</v>
      </c>
      <c r="P22">
        <v>2083.5050165925581</v>
      </c>
      <c r="Q22">
        <v>632.15977414935708</v>
      </c>
      <c r="R22">
        <v>0</v>
      </c>
      <c r="S22">
        <v>3126.009754999131</v>
      </c>
      <c r="T22">
        <f t="shared" si="2"/>
        <v>4.0491887211330138</v>
      </c>
      <c r="U22">
        <v>0</v>
      </c>
      <c r="X22">
        <v>-450.63559737758828</v>
      </c>
      <c r="Y22">
        <v>772.00890605178665</v>
      </c>
      <c r="Z22">
        <v>4373.1166730416398</v>
      </c>
      <c r="AA22">
        <v>0</v>
      </c>
      <c r="AB22">
        <v>1023.631672635939</v>
      </c>
      <c r="AE22">
        <v>94.322539088410238</v>
      </c>
      <c r="AF22">
        <v>184.69333325480241</v>
      </c>
      <c r="AG22">
        <v>668.6730391343433</v>
      </c>
      <c r="AH22">
        <v>0</v>
      </c>
      <c r="AL22">
        <v>97.746025220762093</v>
      </c>
      <c r="AN22">
        <v>52.803043103294847</v>
      </c>
      <c r="AO22">
        <v>0</v>
      </c>
      <c r="AQ22">
        <v>5.5</v>
      </c>
      <c r="AR22">
        <v>39</v>
      </c>
      <c r="AS22">
        <v>0.28450857283139031</v>
      </c>
      <c r="AT22">
        <v>5.5933952965781897</v>
      </c>
      <c r="AU22">
        <v>2.6289280278828799E-2</v>
      </c>
    </row>
    <row r="23" spans="1:47" x14ac:dyDescent="0.25">
      <c r="A23" t="s">
        <v>65</v>
      </c>
      <c r="B23" t="str">
        <f t="shared" si="0"/>
        <v>3 Occupant_USA_CT_Bridgepo</v>
      </c>
      <c r="C23" t="str">
        <f>'Model In'!AZ23</f>
        <v>HPWH_50-gallon</v>
      </c>
      <c r="D23">
        <v>12506.705433017731</v>
      </c>
      <c r="E23">
        <v>97.746025220762093</v>
      </c>
      <c r="G23">
        <f t="shared" si="1"/>
        <v>6381.7319282030594</v>
      </c>
      <c r="H23">
        <v>3943.503333935671</v>
      </c>
      <c r="J23">
        <v>2235.9899301194482</v>
      </c>
      <c r="K23">
        <v>7349.5414520803733</v>
      </c>
      <c r="L23">
        <v>1250.0314374302691</v>
      </c>
      <c r="M23">
        <v>53.859704039379338</v>
      </c>
      <c r="N23">
        <v>403.62226234656021</v>
      </c>
      <c r="P23">
        <v>1842.011095263221</v>
      </c>
      <c r="Q23">
        <v>596.21749900416785</v>
      </c>
      <c r="R23">
        <v>0</v>
      </c>
      <c r="S23">
        <v>3119.974211575457</v>
      </c>
      <c r="T23">
        <f t="shared" si="2"/>
        <v>4.2843537777169267</v>
      </c>
      <c r="U23">
        <v>0</v>
      </c>
      <c r="X23">
        <v>-454.43600373280162</v>
      </c>
      <c r="Y23">
        <v>728.22515913661277</v>
      </c>
      <c r="Z23">
        <v>4373.1166730416398</v>
      </c>
      <c r="AA23">
        <v>0</v>
      </c>
      <c r="AB23">
        <v>1023.631672635939</v>
      </c>
      <c r="AE23">
        <v>94.322539088410238</v>
      </c>
      <c r="AF23">
        <v>184.69333325480241</v>
      </c>
      <c r="AG23">
        <v>668.6730391343433</v>
      </c>
      <c r="AH23">
        <v>0</v>
      </c>
      <c r="AL23">
        <v>97.746025220762093</v>
      </c>
      <c r="AN23">
        <v>52.803043103294847</v>
      </c>
      <c r="AO23">
        <v>0</v>
      </c>
      <c r="AQ23">
        <v>102.75</v>
      </c>
      <c r="AR23">
        <v>369.5</v>
      </c>
      <c r="AS23">
        <v>0.26296906454059688</v>
      </c>
      <c r="AT23">
        <v>4.5488423699572129</v>
      </c>
      <c r="AU23">
        <v>2.4322514133724299E-2</v>
      </c>
    </row>
    <row r="24" spans="1:47" x14ac:dyDescent="0.25">
      <c r="A24" t="s">
        <v>66</v>
      </c>
      <c r="B24" t="str">
        <f t="shared" si="0"/>
        <v>3 Occupant_USA_DE_Wilmingt</v>
      </c>
      <c r="C24" t="str">
        <f>'Model In'!AZ24</f>
        <v>HPWH_50-gallon</v>
      </c>
      <c r="D24">
        <v>12319.503068061231</v>
      </c>
      <c r="E24">
        <v>97.746025220762093</v>
      </c>
      <c r="G24">
        <f t="shared" si="1"/>
        <v>6213.9623593771266</v>
      </c>
      <c r="H24">
        <v>3326.0420852707148</v>
      </c>
      <c r="J24">
        <v>2072.9986320600578</v>
      </c>
      <c r="K24">
        <v>6731.4749983069314</v>
      </c>
      <c r="L24">
        <v>796.39461108611636</v>
      </c>
      <c r="M24">
        <v>60.348211582861794</v>
      </c>
      <c r="N24">
        <v>396.30063054166652</v>
      </c>
      <c r="P24">
        <v>2275.869032609327</v>
      </c>
      <c r="Q24">
        <v>612.05124149708513</v>
      </c>
      <c r="R24">
        <v>0</v>
      </c>
      <c r="S24">
        <v>3028.1801232551338</v>
      </c>
      <c r="T24">
        <f t="shared" si="2"/>
        <v>4.2723091857434605</v>
      </c>
      <c r="U24">
        <v>0</v>
      </c>
      <c r="X24">
        <v>-454.84326820427287</v>
      </c>
      <c r="Y24">
        <v>708.79236300595005</v>
      </c>
      <c r="Z24">
        <v>4373.1166730416398</v>
      </c>
      <c r="AA24">
        <v>0</v>
      </c>
      <c r="AB24">
        <v>1023.631672635939</v>
      </c>
      <c r="AE24">
        <v>94.322539088410238</v>
      </c>
      <c r="AF24">
        <v>184.69333325480241</v>
      </c>
      <c r="AG24">
        <v>668.6730391343433</v>
      </c>
      <c r="AH24">
        <v>0</v>
      </c>
      <c r="AL24">
        <v>97.746025220762093</v>
      </c>
      <c r="AN24">
        <v>52.803043103294847</v>
      </c>
      <c r="AO24">
        <v>0</v>
      </c>
      <c r="AQ24">
        <v>40.5</v>
      </c>
      <c r="AR24">
        <v>284.5</v>
      </c>
      <c r="AS24">
        <v>0.25210312135036239</v>
      </c>
      <c r="AT24">
        <v>4.4250159182919004</v>
      </c>
      <c r="AU24">
        <v>2.5846802248723801E-2</v>
      </c>
    </row>
    <row r="25" spans="1:47" x14ac:dyDescent="0.25">
      <c r="A25" t="s">
        <v>67</v>
      </c>
      <c r="B25" t="str">
        <f t="shared" si="0"/>
        <v>3 Occupant_USA_FL_Fort.Mye</v>
      </c>
      <c r="C25" t="str">
        <f>'Model In'!AZ25</f>
        <v>HPWH_50-gallon</v>
      </c>
      <c r="D25">
        <v>12520.42641024417</v>
      </c>
      <c r="E25">
        <v>97.746025220762093</v>
      </c>
      <c r="G25">
        <f t="shared" si="1"/>
        <v>6576.5877508371759</v>
      </c>
      <c r="H25">
        <v>45.960014465599727</v>
      </c>
      <c r="J25">
        <v>17.191600636067779</v>
      </c>
      <c r="K25">
        <v>61.573117140142521</v>
      </c>
      <c r="L25">
        <v>0</v>
      </c>
      <c r="M25">
        <v>6.7304829810416605E-2</v>
      </c>
      <c r="N25">
        <v>28.701108999721519</v>
      </c>
      <c r="P25">
        <v>5787.0966235084661</v>
      </c>
      <c r="Q25">
        <v>743.53111286311037</v>
      </c>
      <c r="R25">
        <v>0</v>
      </c>
      <c r="S25">
        <v>2264.0442584398029</v>
      </c>
      <c r="T25">
        <f t="shared" si="2"/>
        <v>4.1383373121847447</v>
      </c>
      <c r="U25">
        <v>0</v>
      </c>
      <c r="X25">
        <v>-442.05634361900252</v>
      </c>
      <c r="Y25">
        <v>547.09031372905417</v>
      </c>
      <c r="Z25">
        <v>4373.1166730416398</v>
      </c>
      <c r="AA25">
        <v>0</v>
      </c>
      <c r="AB25">
        <v>1023.631672635939</v>
      </c>
      <c r="AE25">
        <v>94.322539088410238</v>
      </c>
      <c r="AF25">
        <v>184.69333325480241</v>
      </c>
      <c r="AG25">
        <v>668.6730391343433</v>
      </c>
      <c r="AH25">
        <v>0</v>
      </c>
      <c r="AL25">
        <v>97.746025220762093</v>
      </c>
      <c r="AN25">
        <v>52.803043103294847</v>
      </c>
      <c r="AO25">
        <v>0</v>
      </c>
      <c r="AQ25">
        <v>0.5</v>
      </c>
      <c r="AR25">
        <v>1831</v>
      </c>
      <c r="AS25">
        <v>0.14370181289375999</v>
      </c>
      <c r="AT25">
        <v>3.5229100970720131</v>
      </c>
      <c r="AU25">
        <v>3.4117873161552903E-2</v>
      </c>
    </row>
    <row r="26" spans="1:47" x14ac:dyDescent="0.25">
      <c r="A26" t="s">
        <v>68</v>
      </c>
      <c r="B26" t="str">
        <f t="shared" si="0"/>
        <v>3 Occupant_USA_FL_Jacksonv</v>
      </c>
      <c r="C26" t="str">
        <f>'Model In'!AZ26</f>
        <v>HPWH_50-gallon</v>
      </c>
      <c r="D26">
        <v>11344.895401634139</v>
      </c>
      <c r="E26">
        <v>97.746025220762093</v>
      </c>
      <c r="G26">
        <f t="shared" si="1"/>
        <v>5352.6949355439228</v>
      </c>
      <c r="H26">
        <v>344.02052393187239</v>
      </c>
      <c r="J26">
        <v>177.78747849813561</v>
      </c>
      <c r="K26">
        <v>593.85291284876473</v>
      </c>
      <c r="L26">
        <v>4.3907134622038599</v>
      </c>
      <c r="M26">
        <v>8.8582278593253925</v>
      </c>
      <c r="N26">
        <v>152.9841041122078</v>
      </c>
      <c r="P26">
        <v>4392.8006965402674</v>
      </c>
      <c r="Q26">
        <v>615.87371507178329</v>
      </c>
      <c r="R26">
        <v>0</v>
      </c>
      <c r="S26">
        <v>2536.0227771348782</v>
      </c>
      <c r="T26">
        <f t="shared" si="2"/>
        <v>4.2589868944959974</v>
      </c>
      <c r="U26">
        <v>0</v>
      </c>
      <c r="X26">
        <v>-444.69257835482023</v>
      </c>
      <c r="Y26">
        <v>595.45212041207458</v>
      </c>
      <c r="Z26">
        <v>4373.1166730416398</v>
      </c>
      <c r="AA26">
        <v>0</v>
      </c>
      <c r="AB26">
        <v>1023.631672635939</v>
      </c>
      <c r="AE26">
        <v>94.322539088410238</v>
      </c>
      <c r="AF26">
        <v>184.69333325480241</v>
      </c>
      <c r="AG26">
        <v>668.6730391343433</v>
      </c>
      <c r="AH26">
        <v>0</v>
      </c>
      <c r="AL26">
        <v>97.746025220762093</v>
      </c>
      <c r="AN26">
        <v>52.803043103294847</v>
      </c>
      <c r="AO26">
        <v>0</v>
      </c>
      <c r="AQ26">
        <v>2</v>
      </c>
      <c r="AR26">
        <v>903.25</v>
      </c>
      <c r="AS26">
        <v>0.1655654626762412</v>
      </c>
      <c r="AT26">
        <v>3.357264353265327</v>
      </c>
      <c r="AU26">
        <v>2.7319662473028201E-2</v>
      </c>
    </row>
    <row r="27" spans="1:47" x14ac:dyDescent="0.25">
      <c r="A27" t="s">
        <v>69</v>
      </c>
      <c r="B27" t="str">
        <f t="shared" si="0"/>
        <v>3 Occupant_USA_FL_Miami.Na</v>
      </c>
      <c r="C27" t="str">
        <f>'Model In'!AZ27</f>
        <v>HPWH_50-gallon</v>
      </c>
      <c r="D27">
        <v>13246.54128513604</v>
      </c>
      <c r="E27">
        <v>97.746025220762093</v>
      </c>
      <c r="G27">
        <f t="shared" si="1"/>
        <v>7320.2942316126864</v>
      </c>
      <c r="H27">
        <v>5.6428664169342131</v>
      </c>
      <c r="J27">
        <v>1.6833537404860219</v>
      </c>
      <c r="K27">
        <v>6.2358195178568456</v>
      </c>
      <c r="L27">
        <v>0</v>
      </c>
      <c r="M27">
        <v>0</v>
      </c>
      <c r="N27">
        <v>3.9595126764481909</v>
      </c>
      <c r="P27">
        <v>6514.0051521802206</v>
      </c>
      <c r="Q27">
        <v>800.64621301553109</v>
      </c>
      <c r="R27">
        <v>0</v>
      </c>
      <c r="S27">
        <v>2164.185931828943</v>
      </c>
      <c r="T27">
        <f t="shared" si="2"/>
        <v>4.0872355300662955</v>
      </c>
      <c r="U27">
        <v>0</v>
      </c>
      <c r="X27">
        <v>-445.05074839402192</v>
      </c>
      <c r="Y27">
        <v>529.49870784516293</v>
      </c>
      <c r="Z27">
        <v>4373.1166730416398</v>
      </c>
      <c r="AA27">
        <v>0</v>
      </c>
      <c r="AB27">
        <v>1023.631672635939</v>
      </c>
      <c r="AE27">
        <v>94.322539088410238</v>
      </c>
      <c r="AF27">
        <v>184.69333325480241</v>
      </c>
      <c r="AG27">
        <v>668.6730391343433</v>
      </c>
      <c r="AH27">
        <v>0</v>
      </c>
      <c r="AL27">
        <v>97.746025220762093</v>
      </c>
      <c r="AN27">
        <v>52.803043103294847</v>
      </c>
      <c r="AO27">
        <v>0</v>
      </c>
      <c r="AQ27">
        <v>0</v>
      </c>
      <c r="AR27">
        <v>1515.75</v>
      </c>
      <c r="AS27">
        <v>0.15276051256466969</v>
      </c>
      <c r="AT27">
        <v>4.1932438287845759</v>
      </c>
      <c r="AU27">
        <v>3.8008546355781797E-2</v>
      </c>
    </row>
    <row r="28" spans="1:47" x14ac:dyDescent="0.25">
      <c r="A28" t="s">
        <v>70</v>
      </c>
      <c r="B28" t="str">
        <f t="shared" si="0"/>
        <v>3 Occupant_USA_GA_Atlanta-</v>
      </c>
      <c r="C28" t="str">
        <f>'Model In'!AZ28</f>
        <v>HPWH_50-gallon</v>
      </c>
      <c r="D28">
        <v>11120.486155564849</v>
      </c>
      <c r="E28">
        <v>97.746025220762093</v>
      </c>
      <c r="G28">
        <f t="shared" si="1"/>
        <v>5075.7289792777665</v>
      </c>
      <c r="H28">
        <v>1042.6382573025551</v>
      </c>
      <c r="J28">
        <v>654.34553057085884</v>
      </c>
      <c r="K28">
        <v>2211.1041564257162</v>
      </c>
      <c r="L28">
        <v>65.179188754206649</v>
      </c>
      <c r="M28">
        <v>21.06358887920975</v>
      </c>
      <c r="N28">
        <v>302.04994909827798</v>
      </c>
      <c r="P28">
        <v>3442.385341122188</v>
      </c>
      <c r="Q28">
        <v>590.70538085302394</v>
      </c>
      <c r="R28">
        <v>0</v>
      </c>
      <c r="S28">
        <v>2734.3045037238539</v>
      </c>
      <c r="T28">
        <f t="shared" si="2"/>
        <v>4.2195482138013984</v>
      </c>
      <c r="U28">
        <v>0</v>
      </c>
      <c r="X28">
        <v>-450.28361882647522</v>
      </c>
      <c r="Y28">
        <v>648.0088306090272</v>
      </c>
      <c r="Z28">
        <v>4373.1166730416398</v>
      </c>
      <c r="AA28">
        <v>0</v>
      </c>
      <c r="AB28">
        <v>1023.631672635939</v>
      </c>
      <c r="AE28">
        <v>94.322539088410238</v>
      </c>
      <c r="AF28">
        <v>184.69333325480241</v>
      </c>
      <c r="AG28">
        <v>668.6730391343433</v>
      </c>
      <c r="AH28">
        <v>0</v>
      </c>
      <c r="AL28">
        <v>97.746025220762093</v>
      </c>
      <c r="AN28">
        <v>52.803043103294847</v>
      </c>
      <c r="AO28">
        <v>0</v>
      </c>
      <c r="AQ28">
        <v>8.25</v>
      </c>
      <c r="AR28">
        <v>610</v>
      </c>
      <c r="AS28">
        <v>0.20103917917326691</v>
      </c>
      <c r="AT28">
        <v>3.9757959805362</v>
      </c>
      <c r="AU28">
        <v>2.5623029109703301E-2</v>
      </c>
    </row>
    <row r="29" spans="1:47" x14ac:dyDescent="0.25">
      <c r="A29" t="s">
        <v>71</v>
      </c>
      <c r="B29" t="str">
        <f t="shared" si="0"/>
        <v>3 Occupant_USA_GA_Rome-Rus</v>
      </c>
      <c r="C29" t="str">
        <f>'Model In'!AZ29</f>
        <v>HPWH_50-gallon</v>
      </c>
      <c r="D29">
        <v>11214.30153836174</v>
      </c>
      <c r="E29">
        <v>97.746025220762093</v>
      </c>
      <c r="G29">
        <f t="shared" si="1"/>
        <v>5158.6286948350189</v>
      </c>
      <c r="H29">
        <v>1338.4070007106241</v>
      </c>
      <c r="J29">
        <v>804.56583742536247</v>
      </c>
      <c r="K29">
        <v>2637.9574126210141</v>
      </c>
      <c r="L29">
        <v>161.1427137202997</v>
      </c>
      <c r="M29">
        <v>24.856485636305791</v>
      </c>
      <c r="N29">
        <v>347.84196392864828</v>
      </c>
      <c r="P29">
        <v>3234.7699510973521</v>
      </c>
      <c r="Q29">
        <v>585.45174302704299</v>
      </c>
      <c r="R29">
        <v>0</v>
      </c>
      <c r="S29">
        <v>2806.3830296041742</v>
      </c>
      <c r="T29">
        <f t="shared" si="2"/>
        <v>4.2590358057214246</v>
      </c>
      <c r="U29">
        <v>0</v>
      </c>
      <c r="X29">
        <v>-449.64095092628042</v>
      </c>
      <c r="Y29">
        <v>658.92449784859457</v>
      </c>
      <c r="Z29">
        <v>4373.1166730416398</v>
      </c>
      <c r="AA29">
        <v>0</v>
      </c>
      <c r="AB29">
        <v>1023.631672635939</v>
      </c>
      <c r="AE29">
        <v>94.322539088410238</v>
      </c>
      <c r="AF29">
        <v>184.69333325480241</v>
      </c>
      <c r="AG29">
        <v>668.6730391343433</v>
      </c>
      <c r="AH29">
        <v>0</v>
      </c>
      <c r="AL29">
        <v>97.746025220762093</v>
      </c>
      <c r="AN29">
        <v>52.803043103294847</v>
      </c>
      <c r="AO29">
        <v>0</v>
      </c>
      <c r="AQ29">
        <v>4.5</v>
      </c>
      <c r="AR29">
        <v>655.75</v>
      </c>
      <c r="AS29">
        <v>0.15102022240205151</v>
      </c>
      <c r="AT29">
        <v>1.9315053351454841</v>
      </c>
      <c r="AU29">
        <v>2.4329141328904801E-2</v>
      </c>
    </row>
    <row r="30" spans="1:47" x14ac:dyDescent="0.25">
      <c r="A30" t="s">
        <v>72</v>
      </c>
      <c r="B30" t="str">
        <f t="shared" si="0"/>
        <v>3 Occupant_USA_GA_Savannah</v>
      </c>
      <c r="C30" t="str">
        <f>'Model In'!AZ30</f>
        <v>HPWH_50-gallon</v>
      </c>
      <c r="D30">
        <v>11326.44095523784</v>
      </c>
      <c r="E30">
        <v>97.746025220762093</v>
      </c>
      <c r="G30">
        <f t="shared" si="1"/>
        <v>5318.521980835545</v>
      </c>
      <c r="H30">
        <v>537.22815999195598</v>
      </c>
      <c r="J30">
        <v>303.8084963006869</v>
      </c>
      <c r="K30">
        <v>1014.133883287095</v>
      </c>
      <c r="L30">
        <v>8.656272205029417</v>
      </c>
      <c r="M30">
        <v>13.563506557782111</v>
      </c>
      <c r="N30">
        <v>211.19988492845579</v>
      </c>
      <c r="P30">
        <v>4192.7863854372054</v>
      </c>
      <c r="Q30">
        <v>588.50743540638393</v>
      </c>
      <c r="R30">
        <v>0</v>
      </c>
      <c r="S30">
        <v>2590.6549824615272</v>
      </c>
      <c r="T30">
        <f t="shared" si="2"/>
        <v>4.2388407765421006</v>
      </c>
      <c r="U30">
        <v>0</v>
      </c>
      <c r="X30">
        <v>-448.07277271660678</v>
      </c>
      <c r="Y30">
        <v>611.17062872432155</v>
      </c>
      <c r="Z30">
        <v>4373.1166730416398</v>
      </c>
      <c r="AA30">
        <v>0</v>
      </c>
      <c r="AB30">
        <v>1023.631672635939</v>
      </c>
      <c r="AE30">
        <v>94.322539088410238</v>
      </c>
      <c r="AF30">
        <v>184.69333325480241</v>
      </c>
      <c r="AG30">
        <v>668.6730391343433</v>
      </c>
      <c r="AH30">
        <v>0</v>
      </c>
      <c r="AL30">
        <v>97.746025220762093</v>
      </c>
      <c r="AN30">
        <v>52.803043103294847</v>
      </c>
      <c r="AO30">
        <v>0</v>
      </c>
      <c r="AQ30">
        <v>1.25</v>
      </c>
      <c r="AR30">
        <v>559</v>
      </c>
      <c r="AS30">
        <v>0.17356374243540279</v>
      </c>
      <c r="AT30">
        <v>3.404385986645226</v>
      </c>
      <c r="AU30">
        <v>2.6094559907641299E-2</v>
      </c>
    </row>
    <row r="31" spans="1:47" x14ac:dyDescent="0.25">
      <c r="A31" t="s">
        <v>73</v>
      </c>
      <c r="B31" t="str">
        <f t="shared" si="0"/>
        <v>3 Occupant_USA_IA_Des.Moin</v>
      </c>
      <c r="C31" t="str">
        <f>'Model In'!AZ31</f>
        <v>HPWH_50-gallon</v>
      </c>
      <c r="D31">
        <v>15788.76394588453</v>
      </c>
      <c r="E31">
        <v>97.746025220762093</v>
      </c>
      <c r="G31">
        <f t="shared" si="1"/>
        <v>9645.211129800633</v>
      </c>
      <c r="H31">
        <v>6613.2617423627298</v>
      </c>
      <c r="J31">
        <v>3201.7655656368779</v>
      </c>
      <c r="K31">
        <v>9768.1630433428818</v>
      </c>
      <c r="L31">
        <v>2927.0965550432211</v>
      </c>
      <c r="M31">
        <v>95.841776183626422</v>
      </c>
      <c r="N31">
        <v>388.55784549902017</v>
      </c>
      <c r="P31">
        <v>2276.3703802230721</v>
      </c>
      <c r="Q31">
        <v>755.57900721483247</v>
      </c>
      <c r="R31">
        <v>0</v>
      </c>
      <c r="S31">
        <v>3186.629031366389</v>
      </c>
      <c r="T31">
        <f t="shared" si="2"/>
        <v>4.2670192234313031</v>
      </c>
      <c r="U31">
        <v>0</v>
      </c>
      <c r="X31">
        <v>-453.06745172246258</v>
      </c>
      <c r="Y31">
        <v>746.80447040589524</v>
      </c>
      <c r="Z31">
        <v>4373.1166730416398</v>
      </c>
      <c r="AA31">
        <v>0</v>
      </c>
      <c r="AB31">
        <v>1023.631672635939</v>
      </c>
      <c r="AE31">
        <v>94.322539088410238</v>
      </c>
      <c r="AF31">
        <v>184.69333325480241</v>
      </c>
      <c r="AG31">
        <v>668.6730391343433</v>
      </c>
      <c r="AH31">
        <v>0</v>
      </c>
      <c r="AL31">
        <v>97.746025220762093</v>
      </c>
      <c r="AN31">
        <v>52.803043103294847</v>
      </c>
      <c r="AO31">
        <v>0</v>
      </c>
      <c r="AQ31">
        <v>46.75</v>
      </c>
      <c r="AR31">
        <v>212.75</v>
      </c>
      <c r="AS31">
        <v>0.30080387721220858</v>
      </c>
      <c r="AT31">
        <v>4.8718898576191414</v>
      </c>
      <c r="AU31">
        <v>3.3808650128542998E-2</v>
      </c>
    </row>
    <row r="32" spans="1:47" x14ac:dyDescent="0.25">
      <c r="A32" t="s">
        <v>74</v>
      </c>
      <c r="B32" t="str">
        <f t="shared" si="0"/>
        <v>3 Occupant_USA_IA_Sioux.Ci</v>
      </c>
      <c r="C32" t="str">
        <f>'Model In'!AZ32</f>
        <v>HPWH_50-gallon</v>
      </c>
      <c r="D32">
        <v>17298.1202594227</v>
      </c>
      <c r="E32">
        <v>97.746025220762093</v>
      </c>
      <c r="G32">
        <f t="shared" si="1"/>
        <v>11133.57991736955</v>
      </c>
      <c r="H32">
        <v>8336.1339396735439</v>
      </c>
      <c r="J32">
        <v>3902.738513245768</v>
      </c>
      <c r="K32">
        <v>11609.39216657318</v>
      </c>
      <c r="L32">
        <v>3954.8454460355611</v>
      </c>
      <c r="M32">
        <v>119.72864496335779</v>
      </c>
      <c r="N32">
        <v>358.82133542890392</v>
      </c>
      <c r="P32">
        <v>2029.7097083953611</v>
      </c>
      <c r="Q32">
        <v>767.73626930064449</v>
      </c>
      <c r="R32">
        <v>0</v>
      </c>
      <c r="S32">
        <v>3291.06909404823</v>
      </c>
      <c r="T32">
        <f t="shared" si="2"/>
        <v>4.2864071383737752</v>
      </c>
      <c r="U32">
        <v>0</v>
      </c>
      <c r="X32">
        <v>-451.69480754868039</v>
      </c>
      <c r="Y32">
        <v>767.79199637504155</v>
      </c>
      <c r="Z32">
        <v>4373.1166730416398</v>
      </c>
      <c r="AA32">
        <v>0</v>
      </c>
      <c r="AB32">
        <v>1023.631672635939</v>
      </c>
      <c r="AE32">
        <v>94.322539088410238</v>
      </c>
      <c r="AF32">
        <v>184.69333325480241</v>
      </c>
      <c r="AG32">
        <v>668.6730391343433</v>
      </c>
      <c r="AH32">
        <v>0</v>
      </c>
      <c r="AL32">
        <v>97.746025220762093</v>
      </c>
      <c r="AN32">
        <v>52.803043103294847</v>
      </c>
      <c r="AO32">
        <v>0</v>
      </c>
      <c r="AQ32">
        <v>47</v>
      </c>
      <c r="AR32">
        <v>81</v>
      </c>
      <c r="AS32">
        <v>0.32657901936393402</v>
      </c>
      <c r="AT32">
        <v>5.1120610121146237</v>
      </c>
      <c r="AU32">
        <v>3.4508266626778E-2</v>
      </c>
    </row>
    <row r="33" spans="1:47" x14ac:dyDescent="0.25">
      <c r="A33" t="s">
        <v>75</v>
      </c>
      <c r="B33" t="str">
        <f t="shared" si="0"/>
        <v>3 Occupant_USA_ID_Boise.AP</v>
      </c>
      <c r="C33" t="str">
        <f>'Model In'!AZ33</f>
        <v>HPWH_50-gallon</v>
      </c>
      <c r="D33">
        <v>12397.32404690608</v>
      </c>
      <c r="E33">
        <v>97.746025220762093</v>
      </c>
      <c r="G33">
        <f t="shared" si="1"/>
        <v>6250.148239468007</v>
      </c>
      <c r="H33">
        <v>3362.7964553706011</v>
      </c>
      <c r="J33">
        <v>2379.5477262637341</v>
      </c>
      <c r="K33">
        <v>7578.8394466188283</v>
      </c>
      <c r="L33">
        <v>321.5426896888124</v>
      </c>
      <c r="M33">
        <v>107.58170971881169</v>
      </c>
      <c r="N33">
        <v>554.12432969922997</v>
      </c>
      <c r="P33">
        <v>2215.4366576885882</v>
      </c>
      <c r="Q33">
        <v>671.91512640881808</v>
      </c>
      <c r="R33">
        <v>0</v>
      </c>
      <c r="S33">
        <v>3132.030809579413</v>
      </c>
      <c r="T33">
        <f t="shared" si="2"/>
        <v>4.1736623047272605</v>
      </c>
      <c r="U33">
        <v>0</v>
      </c>
      <c r="X33">
        <v>-455.17574241993083</v>
      </c>
      <c r="Y33">
        <v>750.42746175989055</v>
      </c>
      <c r="Z33">
        <v>4373.1166730416398</v>
      </c>
      <c r="AA33">
        <v>0</v>
      </c>
      <c r="AB33">
        <v>1023.631672635939</v>
      </c>
      <c r="AE33">
        <v>94.322539088410238</v>
      </c>
      <c r="AF33">
        <v>184.69333325480241</v>
      </c>
      <c r="AG33">
        <v>668.6730391343433</v>
      </c>
      <c r="AH33">
        <v>0</v>
      </c>
      <c r="AL33">
        <v>97.746025220762093</v>
      </c>
      <c r="AN33">
        <v>52.803043103294847</v>
      </c>
      <c r="AO33">
        <v>0</v>
      </c>
      <c r="AQ33">
        <v>7.25</v>
      </c>
      <c r="AR33">
        <v>123.25</v>
      </c>
      <c r="AS33">
        <v>0.24504081334983399</v>
      </c>
      <c r="AT33">
        <v>3.5870241271519152</v>
      </c>
      <c r="AU33">
        <v>2.9058802007437701E-2</v>
      </c>
    </row>
    <row r="34" spans="1:47" x14ac:dyDescent="0.25">
      <c r="A34" t="s">
        <v>76</v>
      </c>
      <c r="B34" t="str">
        <f t="shared" si="0"/>
        <v>3 Occupant_USA_ID_Idaho.Fa</v>
      </c>
      <c r="C34" t="str">
        <f>'Model In'!AZ34</f>
        <v>HPWH_50-gallon</v>
      </c>
      <c r="D34">
        <v>15823.39560818371</v>
      </c>
      <c r="E34">
        <v>97.746025220762093</v>
      </c>
      <c r="G34">
        <f t="shared" si="1"/>
        <v>9603.8078147280648</v>
      </c>
      <c r="H34">
        <v>7379.8037288899959</v>
      </c>
      <c r="J34">
        <v>4157.5334799860948</v>
      </c>
      <c r="K34">
        <v>12598.41243931739</v>
      </c>
      <c r="L34">
        <v>2528.9271643579691</v>
      </c>
      <c r="M34">
        <v>176.28736866728551</v>
      </c>
      <c r="N34">
        <v>517.05571587869963</v>
      </c>
      <c r="P34">
        <v>1405.333086106288</v>
      </c>
      <c r="Q34">
        <v>818.6709997317821</v>
      </c>
      <c r="R34">
        <v>0</v>
      </c>
      <c r="S34">
        <v>3442.901573357969</v>
      </c>
      <c r="T34">
        <f t="shared" si="2"/>
        <v>4.184171751435108</v>
      </c>
      <c r="U34">
        <v>0</v>
      </c>
      <c r="X34">
        <v>-452.73377666526159</v>
      </c>
      <c r="Y34">
        <v>822.83944777771262</v>
      </c>
      <c r="Z34">
        <v>4373.1166730416398</v>
      </c>
      <c r="AA34">
        <v>0</v>
      </c>
      <c r="AB34">
        <v>1023.631672635939</v>
      </c>
      <c r="AE34">
        <v>94.322539088410238</v>
      </c>
      <c r="AF34">
        <v>184.69333325480241</v>
      </c>
      <c r="AG34">
        <v>668.6730391343433</v>
      </c>
      <c r="AH34">
        <v>0</v>
      </c>
      <c r="AL34">
        <v>97.746025220762093</v>
      </c>
      <c r="AN34">
        <v>52.803043103294847</v>
      </c>
      <c r="AO34">
        <v>0</v>
      </c>
      <c r="AQ34">
        <v>55.75</v>
      </c>
      <c r="AR34">
        <v>20.25</v>
      </c>
      <c r="AS34">
        <v>0.33651730971160437</v>
      </c>
      <c r="AT34">
        <v>4.3098280793493151</v>
      </c>
      <c r="AU34">
        <v>3.5872946132347303E-2</v>
      </c>
    </row>
    <row r="35" spans="1:47" x14ac:dyDescent="0.25">
      <c r="A35" t="s">
        <v>77</v>
      </c>
      <c r="B35" t="str">
        <f t="shared" si="0"/>
        <v>3 Occupant_USA_IL_Bellevil</v>
      </c>
      <c r="C35" t="str">
        <f>'Model In'!AZ35</f>
        <v>HPWH_50-gallon</v>
      </c>
      <c r="D35">
        <v>12780.72861533276</v>
      </c>
      <c r="E35">
        <v>97.746025220762093</v>
      </c>
      <c r="G35">
        <f t="shared" si="1"/>
        <v>6682.1946664462566</v>
      </c>
      <c r="H35">
        <v>3283.7275366939898</v>
      </c>
      <c r="J35">
        <v>2032.025777848771</v>
      </c>
      <c r="K35">
        <v>6484.3239718656514</v>
      </c>
      <c r="L35">
        <v>756.3926148476877</v>
      </c>
      <c r="M35">
        <v>99.495759757531701</v>
      </c>
      <c r="N35">
        <v>395.81338423999978</v>
      </c>
      <c r="P35">
        <v>2722.3270701332999</v>
      </c>
      <c r="Q35">
        <v>676.14005961896714</v>
      </c>
      <c r="R35">
        <v>0</v>
      </c>
      <c r="S35">
        <v>3019.0329085796061</v>
      </c>
      <c r="T35">
        <f t="shared" si="2"/>
        <v>4.301930525187343</v>
      </c>
      <c r="U35">
        <v>0</v>
      </c>
      <c r="X35">
        <v>-452.05055542857832</v>
      </c>
      <c r="Y35">
        <v>701.78560320848783</v>
      </c>
      <c r="Z35">
        <v>4373.1166730416398</v>
      </c>
      <c r="AA35">
        <v>0</v>
      </c>
      <c r="AB35">
        <v>1023.631672635939</v>
      </c>
      <c r="AE35">
        <v>94.322539088410238</v>
      </c>
      <c r="AF35">
        <v>184.69333325480241</v>
      </c>
      <c r="AG35">
        <v>668.6730391343433</v>
      </c>
      <c r="AH35">
        <v>0</v>
      </c>
      <c r="AL35">
        <v>97.746025220762093</v>
      </c>
      <c r="AN35">
        <v>52.803043103294847</v>
      </c>
      <c r="AO35">
        <v>0</v>
      </c>
      <c r="AQ35">
        <v>19.75</v>
      </c>
      <c r="AR35">
        <v>524.75</v>
      </c>
      <c r="AS35">
        <v>0.22441308721174491</v>
      </c>
      <c r="AT35">
        <v>3.366176207781896</v>
      </c>
      <c r="AU35">
        <v>2.9352106952919298E-2</v>
      </c>
    </row>
    <row r="36" spans="1:47" x14ac:dyDescent="0.25">
      <c r="A36" t="s">
        <v>78</v>
      </c>
      <c r="B36" t="str">
        <f t="shared" si="0"/>
        <v>3 Occupant_USA_IL_Chicago.</v>
      </c>
      <c r="C36" t="str">
        <f>'Model In'!AZ36</f>
        <v>HPWH_50-gallon</v>
      </c>
      <c r="D36">
        <v>15058.03982251758</v>
      </c>
      <c r="E36">
        <v>97.746025220762093</v>
      </c>
      <c r="G36">
        <f t="shared" si="1"/>
        <v>8912.2846909225027</v>
      </c>
      <c r="H36">
        <v>6258.0580899932793</v>
      </c>
      <c r="J36">
        <v>3236.437898306775</v>
      </c>
      <c r="K36">
        <v>9915.7618142450974</v>
      </c>
      <c r="L36">
        <v>2572.6409615032212</v>
      </c>
      <c r="M36">
        <v>88.643929916267595</v>
      </c>
      <c r="N36">
        <v>360.33530026702772</v>
      </c>
      <c r="P36">
        <v>1976.5350786958779</v>
      </c>
      <c r="Q36">
        <v>677.69152223334652</v>
      </c>
      <c r="R36">
        <v>0</v>
      </c>
      <c r="S36">
        <v>3206.9309877282149</v>
      </c>
      <c r="T36">
        <f t="shared" si="2"/>
        <v>4.2815780150790888</v>
      </c>
      <c r="U36">
        <v>0</v>
      </c>
      <c r="X36">
        <v>-453.84468861397869</v>
      </c>
      <c r="Y36">
        <v>749.00678591721908</v>
      </c>
      <c r="Z36">
        <v>4373.1166730416398</v>
      </c>
      <c r="AA36">
        <v>0</v>
      </c>
      <c r="AB36">
        <v>1023.631672635939</v>
      </c>
      <c r="AE36">
        <v>94.322539088410238</v>
      </c>
      <c r="AF36">
        <v>184.69333325480241</v>
      </c>
      <c r="AG36">
        <v>668.6730391343433</v>
      </c>
      <c r="AH36">
        <v>0</v>
      </c>
      <c r="AL36">
        <v>97.746025220762093</v>
      </c>
      <c r="AN36">
        <v>52.803043103294847</v>
      </c>
      <c r="AO36">
        <v>0</v>
      </c>
      <c r="AQ36">
        <v>47.5</v>
      </c>
      <c r="AR36">
        <v>97</v>
      </c>
      <c r="AS36">
        <v>0.29653890250158599</v>
      </c>
      <c r="AT36">
        <v>5.375002017645679</v>
      </c>
      <c r="AU36">
        <v>2.9384733914543E-2</v>
      </c>
    </row>
    <row r="37" spans="1:47" x14ac:dyDescent="0.25">
      <c r="A37" t="s">
        <v>79</v>
      </c>
      <c r="B37" t="str">
        <f t="shared" si="0"/>
        <v>3 Occupant_USA_IN_Evansvil</v>
      </c>
      <c r="C37" t="str">
        <f>'Model In'!AZ37</f>
        <v>HPWH_50-gallon</v>
      </c>
      <c r="D37">
        <v>12211.55808133627</v>
      </c>
      <c r="E37">
        <v>97.746025220762093</v>
      </c>
      <c r="G37">
        <f t="shared" si="1"/>
        <v>6122.46086048288</v>
      </c>
      <c r="H37">
        <v>2760.7979099409458</v>
      </c>
      <c r="J37">
        <v>1725.241762331088</v>
      </c>
      <c r="K37">
        <v>5556.4138256548404</v>
      </c>
      <c r="L37">
        <v>608.05284047101952</v>
      </c>
      <c r="M37">
        <v>57.94069044582114</v>
      </c>
      <c r="N37">
        <v>369.56261669300568</v>
      </c>
      <c r="P37">
        <v>2724.0325172656721</v>
      </c>
      <c r="Q37">
        <v>637.63043327626212</v>
      </c>
      <c r="R37">
        <v>0</v>
      </c>
      <c r="S37">
        <v>2956.0747990360751</v>
      </c>
      <c r="T37">
        <f t="shared" si="2"/>
        <v>4.2696318359535388</v>
      </c>
      <c r="U37">
        <v>0</v>
      </c>
      <c r="X37">
        <v>-452.74201502768608</v>
      </c>
      <c r="Y37">
        <v>692.34887517553227</v>
      </c>
      <c r="Z37">
        <v>4373.1166730416398</v>
      </c>
      <c r="AA37">
        <v>0</v>
      </c>
      <c r="AB37">
        <v>1023.631672635939</v>
      </c>
      <c r="AE37">
        <v>94.322539088410238</v>
      </c>
      <c r="AF37">
        <v>184.69333325480241</v>
      </c>
      <c r="AG37">
        <v>668.6730391343433</v>
      </c>
      <c r="AH37">
        <v>0</v>
      </c>
      <c r="AL37">
        <v>97.746025220762093</v>
      </c>
      <c r="AN37">
        <v>52.803043103294847</v>
      </c>
      <c r="AO37">
        <v>0</v>
      </c>
      <c r="AQ37">
        <v>21</v>
      </c>
      <c r="AR37">
        <v>501</v>
      </c>
      <c r="AS37">
        <v>0.21495051810012719</v>
      </c>
      <c r="AT37">
        <v>3.2796521342608371</v>
      </c>
      <c r="AU37">
        <v>2.7105822434766901E-2</v>
      </c>
    </row>
    <row r="38" spans="1:47" x14ac:dyDescent="0.25">
      <c r="A38" t="s">
        <v>80</v>
      </c>
      <c r="B38" t="str">
        <f t="shared" si="0"/>
        <v>3 Occupant_USA_IN_Indianap</v>
      </c>
      <c r="C38" t="str">
        <f>'Model In'!AZ38</f>
        <v>HPWH_50-gallon</v>
      </c>
      <c r="D38">
        <v>14007.121343888701</v>
      </c>
      <c r="E38">
        <v>97.746025220762093</v>
      </c>
      <c r="G38">
        <f t="shared" si="1"/>
        <v>7884.5210227252664</v>
      </c>
      <c r="H38">
        <v>4838.2469885225473</v>
      </c>
      <c r="J38">
        <v>2577.512055412506</v>
      </c>
      <c r="K38">
        <v>8116.9521235065886</v>
      </c>
      <c r="L38">
        <v>1817.0272963617331</v>
      </c>
      <c r="M38">
        <v>84.43759829282304</v>
      </c>
      <c r="N38">
        <v>359.27003845546523</v>
      </c>
      <c r="P38">
        <v>2342.334051538774</v>
      </c>
      <c r="Q38">
        <v>703.93998266394522</v>
      </c>
      <c r="R38">
        <v>0</v>
      </c>
      <c r="S38">
        <v>3107.38725917582</v>
      </c>
      <c r="T38">
        <f t="shared" si="2"/>
        <v>4.2810205994100468</v>
      </c>
      <c r="U38">
        <v>0</v>
      </c>
      <c r="X38">
        <v>-453.38954311525993</v>
      </c>
      <c r="Y38">
        <v>725.85197548548092</v>
      </c>
      <c r="Z38">
        <v>4373.1166730416398</v>
      </c>
      <c r="AA38">
        <v>0</v>
      </c>
      <c r="AB38">
        <v>1023.631672635939</v>
      </c>
      <c r="AE38">
        <v>94.322539088410238</v>
      </c>
      <c r="AF38">
        <v>184.69333325480241</v>
      </c>
      <c r="AG38">
        <v>668.6730391343433</v>
      </c>
      <c r="AH38">
        <v>0</v>
      </c>
      <c r="AL38">
        <v>97.746025220762093</v>
      </c>
      <c r="AN38">
        <v>52.803043103294847</v>
      </c>
      <c r="AO38">
        <v>0</v>
      </c>
      <c r="AQ38">
        <v>49</v>
      </c>
      <c r="AR38">
        <v>394.5</v>
      </c>
      <c r="AS38">
        <v>0.2778430840011154</v>
      </c>
      <c r="AT38">
        <v>5.0475203676381968</v>
      </c>
      <c r="AU38">
        <v>3.0891007171929399E-2</v>
      </c>
    </row>
    <row r="39" spans="1:47" x14ac:dyDescent="0.25">
      <c r="A39" t="s">
        <v>81</v>
      </c>
      <c r="B39" t="str">
        <f t="shared" si="0"/>
        <v>3 Occupant_USA_KS_Hays.Rgn</v>
      </c>
      <c r="C39" t="str">
        <f>'Model In'!AZ39</f>
        <v>HPWH_50-gallon</v>
      </c>
      <c r="D39">
        <v>14259.721847312891</v>
      </c>
      <c r="E39">
        <v>97.746025220762093</v>
      </c>
      <c r="G39">
        <f t="shared" si="1"/>
        <v>8128.1779816482558</v>
      </c>
      <c r="H39">
        <v>4655.4518551577748</v>
      </c>
      <c r="J39">
        <v>2709.60596472526</v>
      </c>
      <c r="K39">
        <v>8453.7177818515192</v>
      </c>
      <c r="L39">
        <v>1470.69232887059</v>
      </c>
      <c r="M39">
        <v>80.068854196979601</v>
      </c>
      <c r="N39">
        <v>395.08470736494479</v>
      </c>
      <c r="P39">
        <v>2723.5266314766091</v>
      </c>
      <c r="Q39">
        <v>749.19949501387214</v>
      </c>
      <c r="R39">
        <v>0</v>
      </c>
      <c r="S39">
        <v>3081.328684568462</v>
      </c>
      <c r="T39">
        <f t="shared" si="2"/>
        <v>4.1934505597211951</v>
      </c>
      <c r="U39">
        <v>0</v>
      </c>
      <c r="X39">
        <v>-453.65491218238401</v>
      </c>
      <c r="Y39">
        <v>734.79551998660656</v>
      </c>
      <c r="Z39">
        <v>4373.1166730416398</v>
      </c>
      <c r="AA39">
        <v>0</v>
      </c>
      <c r="AB39">
        <v>1023.631672635939</v>
      </c>
      <c r="AE39">
        <v>94.322539088410238</v>
      </c>
      <c r="AF39">
        <v>184.69333325480241</v>
      </c>
      <c r="AG39">
        <v>668.6730391343433</v>
      </c>
      <c r="AH39">
        <v>0</v>
      </c>
      <c r="AL39">
        <v>97.746025220762093</v>
      </c>
      <c r="AN39">
        <v>52.803043103294847</v>
      </c>
      <c r="AO39">
        <v>0</v>
      </c>
      <c r="AQ39">
        <v>26.75</v>
      </c>
      <c r="AR39">
        <v>433.5</v>
      </c>
      <c r="AS39">
        <v>0.36349945550487323</v>
      </c>
      <c r="AT39">
        <v>6.1550212034802101</v>
      </c>
      <c r="AU39">
        <v>3.4899437769213899E-2</v>
      </c>
    </row>
    <row r="40" spans="1:47" x14ac:dyDescent="0.25">
      <c r="A40" t="s">
        <v>82</v>
      </c>
      <c r="B40" t="str">
        <f t="shared" si="0"/>
        <v>3 Occupant_USA_KS_Wichita.</v>
      </c>
      <c r="C40" t="str">
        <f>'Model In'!AZ40</f>
        <v>HPWH_50-gallon</v>
      </c>
      <c r="D40">
        <v>12779.51289371563</v>
      </c>
      <c r="E40">
        <v>97.746025220762093</v>
      </c>
      <c r="G40">
        <f t="shared" si="1"/>
        <v>6686.1954427923883</v>
      </c>
      <c r="H40">
        <v>2782.381944038425</v>
      </c>
      <c r="J40">
        <v>1975.251699760257</v>
      </c>
      <c r="K40">
        <v>6217.2829326513775</v>
      </c>
      <c r="L40">
        <v>305.48973213405321</v>
      </c>
      <c r="M40">
        <v>81.115055820499862</v>
      </c>
      <c r="N40">
        <v>420.52545632361779</v>
      </c>
      <c r="P40">
        <v>3234.2419025083582</v>
      </c>
      <c r="Q40">
        <v>669.57159624560472</v>
      </c>
      <c r="R40">
        <v>0</v>
      </c>
      <c r="S40">
        <v>2939.600495451084</v>
      </c>
      <c r="T40">
        <f t="shared" si="2"/>
        <v>4.2201132282720373</v>
      </c>
      <c r="U40">
        <v>0</v>
      </c>
      <c r="X40">
        <v>-454.7096489241473</v>
      </c>
      <c r="Y40">
        <v>696.56910524524699</v>
      </c>
      <c r="Z40">
        <v>4373.1166730416398</v>
      </c>
      <c r="AA40">
        <v>0</v>
      </c>
      <c r="AB40">
        <v>1023.631672635939</v>
      </c>
      <c r="AE40">
        <v>94.322539088410238</v>
      </c>
      <c r="AF40">
        <v>184.69333325480241</v>
      </c>
      <c r="AG40">
        <v>668.6730391343433</v>
      </c>
      <c r="AH40">
        <v>0</v>
      </c>
      <c r="AL40">
        <v>97.746025220762093</v>
      </c>
      <c r="AN40">
        <v>52.803043103294847</v>
      </c>
      <c r="AO40">
        <v>0</v>
      </c>
      <c r="AQ40">
        <v>4.5</v>
      </c>
      <c r="AR40">
        <v>242.25</v>
      </c>
      <c r="AS40">
        <v>0.34886384223293881</v>
      </c>
      <c r="AT40">
        <v>5.9556032898862039</v>
      </c>
      <c r="AU40">
        <v>3.1895664856460101E-2</v>
      </c>
    </row>
    <row r="41" spans="1:47" x14ac:dyDescent="0.25">
      <c r="A41" t="s">
        <v>83</v>
      </c>
      <c r="B41" t="str">
        <f t="shared" si="0"/>
        <v>3 Occupant_USA_KY_Louisvil</v>
      </c>
      <c r="C41" t="str">
        <f>'Model In'!AZ41</f>
        <v>HPWH_50-gallon</v>
      </c>
      <c r="D41">
        <v>12130.398240334989</v>
      </c>
      <c r="E41">
        <v>97.746025220762093</v>
      </c>
      <c r="G41">
        <f t="shared" si="1"/>
        <v>6041.9011905271091</v>
      </c>
      <c r="H41">
        <v>2633.118411057972</v>
      </c>
      <c r="J41">
        <v>1686.931149134175</v>
      </c>
      <c r="K41">
        <v>5474.1419426281818</v>
      </c>
      <c r="L41">
        <v>494.81125028971758</v>
      </c>
      <c r="M41">
        <v>56.160171378864248</v>
      </c>
      <c r="N41">
        <v>395.21584025520173</v>
      </c>
      <c r="P41">
        <v>2769.33226799455</v>
      </c>
      <c r="Q41">
        <v>639.45051147458662</v>
      </c>
      <c r="R41">
        <v>0</v>
      </c>
      <c r="S41">
        <v>2943.978618446547</v>
      </c>
      <c r="T41">
        <f t="shared" si="2"/>
        <v>4.2558498496216703</v>
      </c>
      <c r="U41">
        <v>0</v>
      </c>
      <c r="X41">
        <v>-452.72486827997727</v>
      </c>
      <c r="Y41">
        <v>691.74870412974178</v>
      </c>
      <c r="Z41">
        <v>4373.1166730416398</v>
      </c>
      <c r="AA41">
        <v>0</v>
      </c>
      <c r="AB41">
        <v>1023.631672635939</v>
      </c>
      <c r="AE41">
        <v>94.322539088410238</v>
      </c>
      <c r="AF41">
        <v>184.69333325480241</v>
      </c>
      <c r="AG41">
        <v>668.6730391343433</v>
      </c>
      <c r="AH41">
        <v>0</v>
      </c>
      <c r="AL41">
        <v>97.746025220762093</v>
      </c>
      <c r="AN41">
        <v>52.803043103294847</v>
      </c>
      <c r="AO41">
        <v>0</v>
      </c>
      <c r="AQ41">
        <v>18.5</v>
      </c>
      <c r="AR41">
        <v>450.5</v>
      </c>
      <c r="AS41">
        <v>0.18695827057955011</v>
      </c>
      <c r="AT41">
        <v>2.7548802291907148</v>
      </c>
      <c r="AU41">
        <v>2.6914720447055899E-2</v>
      </c>
    </row>
    <row r="42" spans="1:47" x14ac:dyDescent="0.25">
      <c r="A42" t="s">
        <v>84</v>
      </c>
      <c r="B42" t="str">
        <f t="shared" si="0"/>
        <v>3 Occupant_USA_LA_New.Orle</v>
      </c>
      <c r="C42" t="str">
        <f>'Model In'!AZ42</f>
        <v>HPWH_50-gallon</v>
      </c>
      <c r="D42">
        <v>11944.26480399401</v>
      </c>
      <c r="E42">
        <v>97.746025220762093</v>
      </c>
      <c r="G42">
        <f t="shared" si="1"/>
        <v>5965.751372560062</v>
      </c>
      <c r="H42">
        <v>385.81372363239399</v>
      </c>
      <c r="J42">
        <v>242.727639392855</v>
      </c>
      <c r="K42">
        <v>832.63256533513527</v>
      </c>
      <c r="L42">
        <v>5.5986725630641088</v>
      </c>
      <c r="M42">
        <v>8.8600163184532104</v>
      </c>
      <c r="N42">
        <v>128.62739535802231</v>
      </c>
      <c r="P42">
        <v>4906.29168645137</v>
      </c>
      <c r="Q42">
        <v>673.64596247629868</v>
      </c>
      <c r="R42">
        <v>0</v>
      </c>
      <c r="S42">
        <v>2440.9177104508981</v>
      </c>
      <c r="T42">
        <f t="shared" si="2"/>
        <v>4.1957102105566149</v>
      </c>
      <c r="U42">
        <v>0</v>
      </c>
      <c r="X42">
        <v>-445.42009756789372</v>
      </c>
      <c r="Y42">
        <v>581.76508575578646</v>
      </c>
      <c r="Z42">
        <v>4373.1166730416398</v>
      </c>
      <c r="AA42">
        <v>0</v>
      </c>
      <c r="AB42">
        <v>1023.631672635939</v>
      </c>
      <c r="AE42">
        <v>94.322539088410238</v>
      </c>
      <c r="AF42">
        <v>184.69333325480241</v>
      </c>
      <c r="AG42">
        <v>668.6730391343433</v>
      </c>
      <c r="AH42">
        <v>0</v>
      </c>
      <c r="AL42">
        <v>97.746025220762093</v>
      </c>
      <c r="AN42">
        <v>52.803043103294847</v>
      </c>
      <c r="AO42">
        <v>0</v>
      </c>
      <c r="AQ42">
        <v>10.75</v>
      </c>
      <c r="AR42">
        <v>1307.75</v>
      </c>
      <c r="AS42">
        <v>0.1968624780208694</v>
      </c>
      <c r="AT42">
        <v>3.93741271695382</v>
      </c>
      <c r="AU42">
        <v>3.0919135673946101E-2</v>
      </c>
    </row>
    <row r="43" spans="1:47" x14ac:dyDescent="0.25">
      <c r="A43" t="s">
        <v>85</v>
      </c>
      <c r="B43" t="str">
        <f t="shared" si="0"/>
        <v>3 Occupant_USA_LA_Shrevepo</v>
      </c>
      <c r="C43" t="str">
        <f>'Model In'!AZ43</f>
        <v>HPWH_50-gallon</v>
      </c>
      <c r="D43">
        <v>11762.226701096561</v>
      </c>
      <c r="E43">
        <v>97.746025220762093</v>
      </c>
      <c r="G43">
        <f t="shared" si="1"/>
        <v>5747.0904306757238</v>
      </c>
      <c r="H43">
        <v>915.02304832661548</v>
      </c>
      <c r="J43">
        <v>556.29055358160088</v>
      </c>
      <c r="K43">
        <v>1792.673399439303</v>
      </c>
      <c r="L43">
        <v>98.861269105849473</v>
      </c>
      <c r="M43">
        <v>24.778056913867442</v>
      </c>
      <c r="N43">
        <v>235.09316872529601</v>
      </c>
      <c r="P43">
        <v>4206.2726837980344</v>
      </c>
      <c r="Q43">
        <v>625.794698551073</v>
      </c>
      <c r="R43">
        <v>0</v>
      </c>
      <c r="S43">
        <v>2615.2415343481371</v>
      </c>
      <c r="T43">
        <f t="shared" si="2"/>
        <v>4.2291277525125945</v>
      </c>
      <c r="U43">
        <v>0</v>
      </c>
      <c r="X43">
        <v>-447.41510703107531</v>
      </c>
      <c r="Y43">
        <v>618.38792474272714</v>
      </c>
      <c r="Z43">
        <v>4373.1166730416398</v>
      </c>
      <c r="AA43">
        <v>0</v>
      </c>
      <c r="AB43">
        <v>1023.631672635939</v>
      </c>
      <c r="AE43">
        <v>94.322539088410238</v>
      </c>
      <c r="AF43">
        <v>184.69333325480241</v>
      </c>
      <c r="AG43">
        <v>668.6730391343433</v>
      </c>
      <c r="AH43">
        <v>0</v>
      </c>
      <c r="AL43">
        <v>97.746025220762093</v>
      </c>
      <c r="AN43">
        <v>52.803043103294847</v>
      </c>
      <c r="AO43">
        <v>0</v>
      </c>
      <c r="AQ43">
        <v>3.5</v>
      </c>
      <c r="AR43">
        <v>895.25</v>
      </c>
      <c r="AS43">
        <v>0.1840929821315174</v>
      </c>
      <c r="AT43">
        <v>3.1175157933936992</v>
      </c>
      <c r="AU43">
        <v>2.77579804648866E-2</v>
      </c>
    </row>
    <row r="44" spans="1:47" x14ac:dyDescent="0.25">
      <c r="A44" t="s">
        <v>86</v>
      </c>
      <c r="B44" t="str">
        <f t="shared" si="0"/>
        <v>3 Occupant_USA_MA_Boston-L</v>
      </c>
      <c r="C44" t="str">
        <f>'Model In'!AZ44</f>
        <v>HPWH_50-gallon</v>
      </c>
      <c r="D44">
        <v>13241.48520787405</v>
      </c>
      <c r="E44">
        <v>97.746025220762093</v>
      </c>
      <c r="G44">
        <f t="shared" si="1"/>
        <v>7104.0926848153631</v>
      </c>
      <c r="H44">
        <v>4822.9995280603634</v>
      </c>
      <c r="J44">
        <v>2664.5236179150802</v>
      </c>
      <c r="K44">
        <v>8822.7298340426005</v>
      </c>
      <c r="L44">
        <v>1713.5395208405589</v>
      </c>
      <c r="M44">
        <v>80.090775124456911</v>
      </c>
      <c r="N44">
        <v>364.84561418028011</v>
      </c>
      <c r="P44">
        <v>1648.2012257271399</v>
      </c>
      <c r="Q44">
        <v>632.8919310278593</v>
      </c>
      <c r="R44">
        <v>0</v>
      </c>
      <c r="S44">
        <v>3178.272267406358</v>
      </c>
      <c r="T44">
        <f t="shared" si="2"/>
        <v>4.291226967646117</v>
      </c>
      <c r="U44">
        <v>0</v>
      </c>
      <c r="X44">
        <v>-456.09022417869488</v>
      </c>
      <c r="Y44">
        <v>740.64417738075224</v>
      </c>
      <c r="Z44">
        <v>4373.1166730416398</v>
      </c>
      <c r="AA44">
        <v>0</v>
      </c>
      <c r="AB44">
        <v>1023.631672635939</v>
      </c>
      <c r="AE44">
        <v>94.322539088410238</v>
      </c>
      <c r="AF44">
        <v>184.69333325480241</v>
      </c>
      <c r="AG44">
        <v>668.6730391343433</v>
      </c>
      <c r="AH44">
        <v>0</v>
      </c>
      <c r="AL44">
        <v>97.746025220762093</v>
      </c>
      <c r="AN44">
        <v>52.803043103294847</v>
      </c>
      <c r="AO44">
        <v>0</v>
      </c>
      <c r="AQ44">
        <v>141.5</v>
      </c>
      <c r="AR44">
        <v>325.25</v>
      </c>
      <c r="AS44">
        <v>0.3132814634878735</v>
      </c>
      <c r="AT44">
        <v>6.2359526624806572</v>
      </c>
      <c r="AU44">
        <v>2.6812490730869502E-2</v>
      </c>
    </row>
    <row r="45" spans="1:47" x14ac:dyDescent="0.25">
      <c r="A45" t="s">
        <v>87</v>
      </c>
      <c r="B45" t="str">
        <f t="shared" si="0"/>
        <v>3 Occupant_USA_MD_Baltimor</v>
      </c>
      <c r="C45" t="str">
        <f>'Model In'!AZ45</f>
        <v>HPWH_50-gallon</v>
      </c>
      <c r="D45">
        <v>12012.71035612995</v>
      </c>
      <c r="E45">
        <v>97.746025220762093</v>
      </c>
      <c r="G45">
        <f t="shared" si="1"/>
        <v>5913.4902758517883</v>
      </c>
      <c r="H45">
        <v>2814.4925174784789</v>
      </c>
      <c r="J45">
        <v>1729.838660468107</v>
      </c>
      <c r="K45">
        <v>5594.8358276255794</v>
      </c>
      <c r="L45">
        <v>630.26739715038502</v>
      </c>
      <c r="M45">
        <v>47.784442556174852</v>
      </c>
      <c r="N45">
        <v>406.60201730380032</v>
      </c>
      <c r="P45">
        <v>2484.4684982066979</v>
      </c>
      <c r="Q45">
        <v>614.52926016661115</v>
      </c>
      <c r="R45">
        <v>0</v>
      </c>
      <c r="S45">
        <v>2995.8895109449591</v>
      </c>
      <c r="T45">
        <f t="shared" si="2"/>
        <v>4.2647829989208539</v>
      </c>
      <c r="U45">
        <v>0</v>
      </c>
      <c r="X45">
        <v>-452.60373831216691</v>
      </c>
      <c r="Y45">
        <v>702.47173460010242</v>
      </c>
      <c r="Z45">
        <v>4373.1166730416398</v>
      </c>
      <c r="AA45">
        <v>0</v>
      </c>
      <c r="AB45">
        <v>1023.631672635939</v>
      </c>
      <c r="AE45">
        <v>94.322539088410238</v>
      </c>
      <c r="AF45">
        <v>184.69333325480241</v>
      </c>
      <c r="AG45">
        <v>668.6730391343433</v>
      </c>
      <c r="AH45">
        <v>0</v>
      </c>
      <c r="AL45">
        <v>97.746025220762093</v>
      </c>
      <c r="AN45">
        <v>52.803043103294847</v>
      </c>
      <c r="AO45">
        <v>0</v>
      </c>
      <c r="AQ45">
        <v>22.5</v>
      </c>
      <c r="AR45">
        <v>533.75</v>
      </c>
      <c r="AS45">
        <v>0.20859830727122319</v>
      </c>
      <c r="AT45">
        <v>3.482445237406159</v>
      </c>
      <c r="AU45">
        <v>2.5555168503742998E-2</v>
      </c>
    </row>
    <row r="46" spans="1:47" x14ac:dyDescent="0.25">
      <c r="A46" t="s">
        <v>88</v>
      </c>
      <c r="B46" t="str">
        <f t="shared" si="0"/>
        <v>3 Occupant_USA_ME_Portland</v>
      </c>
      <c r="C46" t="str">
        <f>'Model In'!AZ46</f>
        <v>HPWH_50-gallon</v>
      </c>
      <c r="D46">
        <v>15117.603100631741</v>
      </c>
      <c r="E46">
        <v>97.746025220762093</v>
      </c>
      <c r="G46">
        <f t="shared" si="1"/>
        <v>8945.6687323330843</v>
      </c>
      <c r="H46">
        <v>7039.186535344501</v>
      </c>
      <c r="J46">
        <v>3170.52738552034</v>
      </c>
      <c r="K46">
        <v>10114.58074720982</v>
      </c>
      <c r="L46">
        <v>3386.2905762483201</v>
      </c>
      <c r="M46">
        <v>83.904706047336504</v>
      </c>
      <c r="N46">
        <v>398.46386752850151</v>
      </c>
      <c r="P46">
        <v>1246.1592421154639</v>
      </c>
      <c r="Q46">
        <v>660.32295487311876</v>
      </c>
      <c r="R46">
        <v>0</v>
      </c>
      <c r="S46">
        <v>3374.6059696164029</v>
      </c>
      <c r="T46">
        <f t="shared" si="2"/>
        <v>4.3532853678246397</v>
      </c>
      <c r="U46">
        <v>0</v>
      </c>
      <c r="X46">
        <v>-453.69705829923038</v>
      </c>
      <c r="Y46">
        <v>775.18602262059187</v>
      </c>
      <c r="Z46">
        <v>4373.1166730416398</v>
      </c>
      <c r="AA46">
        <v>0</v>
      </c>
      <c r="AB46">
        <v>1023.631672635939</v>
      </c>
      <c r="AE46">
        <v>94.322539088410238</v>
      </c>
      <c r="AF46">
        <v>184.69333325480241</v>
      </c>
      <c r="AG46">
        <v>668.6730391343433</v>
      </c>
      <c r="AH46">
        <v>0</v>
      </c>
      <c r="AL46">
        <v>97.746025220762093</v>
      </c>
      <c r="AN46">
        <v>52.803043103294847</v>
      </c>
      <c r="AO46">
        <v>0</v>
      </c>
      <c r="AQ46">
        <v>125.75</v>
      </c>
      <c r="AR46">
        <v>206.5</v>
      </c>
      <c r="AS46">
        <v>0.27275492676309798</v>
      </c>
      <c r="AT46">
        <v>3.8507111134811578</v>
      </c>
      <c r="AU46">
        <v>2.6572472975700999E-2</v>
      </c>
    </row>
    <row r="47" spans="1:47" x14ac:dyDescent="0.25">
      <c r="A47" t="s">
        <v>89</v>
      </c>
      <c r="B47" t="str">
        <f t="shared" si="0"/>
        <v>3 Occupant_USA_ME_Presque.</v>
      </c>
      <c r="C47" t="str">
        <f>'Model In'!AZ47</f>
        <v>HPWH_50-gallon</v>
      </c>
      <c r="D47">
        <v>22607.91758111697</v>
      </c>
      <c r="E47">
        <v>97.746025220762093</v>
      </c>
      <c r="G47">
        <f t="shared" si="1"/>
        <v>16380.935553012656</v>
      </c>
      <c r="H47">
        <v>14836.648888353089</v>
      </c>
      <c r="J47">
        <v>3616.53742854948</v>
      </c>
      <c r="K47">
        <v>11161.17089897496</v>
      </c>
      <c r="L47">
        <v>10815.51281686007</v>
      </c>
      <c r="M47">
        <v>98.654348562729894</v>
      </c>
      <c r="N47">
        <v>305.94429438085132</v>
      </c>
      <c r="P47">
        <v>845.66599826486527</v>
      </c>
      <c r="Q47">
        <v>698.62066639470208</v>
      </c>
      <c r="R47">
        <v>0</v>
      </c>
      <c r="S47">
        <v>3626.1005300964621</v>
      </c>
      <c r="T47">
        <f t="shared" si="2"/>
        <v>4.3675661525803795</v>
      </c>
      <c r="U47">
        <v>0</v>
      </c>
      <c r="X47">
        <v>-450.80666549339509</v>
      </c>
      <c r="Y47">
        <v>830.23368242611377</v>
      </c>
      <c r="Z47">
        <v>4373.1166730416398</v>
      </c>
      <c r="AA47">
        <v>0</v>
      </c>
      <c r="AB47">
        <v>1023.631672635939</v>
      </c>
      <c r="AE47">
        <v>94.322539088410238</v>
      </c>
      <c r="AF47">
        <v>184.69333325480241</v>
      </c>
      <c r="AG47">
        <v>668.6730391343433</v>
      </c>
      <c r="AH47">
        <v>0</v>
      </c>
      <c r="AL47">
        <v>97.746025220762093</v>
      </c>
      <c r="AN47">
        <v>52.803043103294847</v>
      </c>
      <c r="AO47">
        <v>0</v>
      </c>
      <c r="AQ47">
        <v>465</v>
      </c>
      <c r="AR47">
        <v>275.75</v>
      </c>
      <c r="AS47">
        <v>0.29886829509951679</v>
      </c>
      <c r="AT47">
        <v>3.642849073499673</v>
      </c>
      <c r="AU47">
        <v>2.6901380614473301E-2</v>
      </c>
    </row>
    <row r="48" spans="1:47" x14ac:dyDescent="0.25">
      <c r="A48" t="s">
        <v>90</v>
      </c>
      <c r="B48" t="str">
        <f t="shared" si="0"/>
        <v>3 Occupant_USA_MI_Detroit-</v>
      </c>
      <c r="C48" t="str">
        <f>'Model In'!AZ48</f>
        <v>HPWH_50-gallon</v>
      </c>
      <c r="D48">
        <v>14182.98942963379</v>
      </c>
      <c r="E48">
        <v>97.746025220762093</v>
      </c>
      <c r="G48">
        <f t="shared" si="1"/>
        <v>8034.5404060792362</v>
      </c>
      <c r="H48">
        <v>5587.1819459371764</v>
      </c>
      <c r="J48">
        <v>3022.4353025031492</v>
      </c>
      <c r="K48">
        <v>9536.2172219100521</v>
      </c>
      <c r="L48">
        <v>2096.4276497295618</v>
      </c>
      <c r="M48">
        <v>92.351031192659249</v>
      </c>
      <c r="N48">
        <v>375.96796251183213</v>
      </c>
      <c r="P48">
        <v>1749.7609551575449</v>
      </c>
      <c r="Q48">
        <v>697.5975049845149</v>
      </c>
      <c r="R48">
        <v>0</v>
      </c>
      <c r="S48">
        <v>3227.7906276728941</v>
      </c>
      <c r="T48">
        <f t="shared" si="2"/>
        <v>4.2939839256114594</v>
      </c>
      <c r="U48">
        <v>0</v>
      </c>
      <c r="X48">
        <v>-453.41207949908647</v>
      </c>
      <c r="Y48">
        <v>751.70067787649191</v>
      </c>
      <c r="Z48">
        <v>4373.1166730416398</v>
      </c>
      <c r="AA48">
        <v>0</v>
      </c>
      <c r="AB48">
        <v>1023.631672635939</v>
      </c>
      <c r="AE48">
        <v>94.322539088410238</v>
      </c>
      <c r="AF48">
        <v>184.69333325480241</v>
      </c>
      <c r="AG48">
        <v>668.6730391343433</v>
      </c>
      <c r="AH48">
        <v>0</v>
      </c>
      <c r="AL48">
        <v>97.746025220762093</v>
      </c>
      <c r="AN48">
        <v>52.803043103294847</v>
      </c>
      <c r="AO48">
        <v>0</v>
      </c>
      <c r="AQ48">
        <v>52</v>
      </c>
      <c r="AR48">
        <v>140.25</v>
      </c>
      <c r="AS48">
        <v>0.2622876308183677</v>
      </c>
      <c r="AT48">
        <v>4.2807139438163464</v>
      </c>
      <c r="AU48">
        <v>2.9663914917621201E-2</v>
      </c>
    </row>
    <row r="49" spans="1:47" x14ac:dyDescent="0.25">
      <c r="A49" t="s">
        <v>91</v>
      </c>
      <c r="B49" t="str">
        <f t="shared" si="0"/>
        <v>3 Occupant_USA_MI_Houghton</v>
      </c>
      <c r="C49" t="str">
        <f>'Model In'!AZ49</f>
        <v>HPWH_50-gallon</v>
      </c>
      <c r="D49">
        <v>17166.279736341941</v>
      </c>
      <c r="E49">
        <v>97.746025220762093</v>
      </c>
      <c r="G49">
        <f t="shared" si="1"/>
        <v>10976.508017920467</v>
      </c>
      <c r="H49">
        <v>8936.0021596860115</v>
      </c>
      <c r="J49">
        <v>3753.6393024121048</v>
      </c>
      <c r="K49">
        <v>11552.554963308919</v>
      </c>
      <c r="L49">
        <v>4652.9744343488001</v>
      </c>
      <c r="M49">
        <v>148.52806026146609</v>
      </c>
      <c r="N49">
        <v>380.86036266364607</v>
      </c>
      <c r="P49">
        <v>1289.56792662724</v>
      </c>
      <c r="Q49">
        <v>750.93793160721486</v>
      </c>
      <c r="R49">
        <v>0</v>
      </c>
      <c r="S49">
        <v>3442.6004383863578</v>
      </c>
      <c r="T49">
        <f t="shared" si="2"/>
        <v>4.3411084171165157</v>
      </c>
      <c r="U49">
        <v>0</v>
      </c>
      <c r="X49">
        <v>-452.11515535836179</v>
      </c>
      <c r="Y49">
        <v>793.02337274336685</v>
      </c>
      <c r="Z49">
        <v>4373.1166730416398</v>
      </c>
      <c r="AA49">
        <v>0</v>
      </c>
      <c r="AB49">
        <v>1023.631672635939</v>
      </c>
      <c r="AE49">
        <v>94.322539088410238</v>
      </c>
      <c r="AF49">
        <v>184.69333325480241</v>
      </c>
      <c r="AG49">
        <v>668.6730391343433</v>
      </c>
      <c r="AH49">
        <v>0</v>
      </c>
      <c r="AL49">
        <v>97.746025220762093</v>
      </c>
      <c r="AN49">
        <v>52.803043103294847</v>
      </c>
      <c r="AO49">
        <v>0</v>
      </c>
      <c r="AQ49">
        <v>116.25</v>
      </c>
      <c r="AR49">
        <v>122.5</v>
      </c>
      <c r="AS49">
        <v>0.28443869168596658</v>
      </c>
      <c r="AT49">
        <v>4.2454572508640629</v>
      </c>
      <c r="AU49">
        <v>3.1471962547855101E-2</v>
      </c>
    </row>
    <row r="50" spans="1:47" x14ac:dyDescent="0.25">
      <c r="A50" t="s">
        <v>92</v>
      </c>
      <c r="B50" t="str">
        <f t="shared" si="0"/>
        <v>3 Occupant_USA_MI_Traverse</v>
      </c>
      <c r="C50" t="str">
        <f>'Model In'!AZ50</f>
        <v>HPWH_50-gallon</v>
      </c>
      <c r="D50">
        <v>16349.43769753541</v>
      </c>
      <c r="E50">
        <v>97.746025220762093</v>
      </c>
      <c r="G50">
        <f t="shared" si="1"/>
        <v>10173.209639130218</v>
      </c>
      <c r="H50">
        <v>8045.0274027964397</v>
      </c>
      <c r="J50">
        <v>3406.2495360733692</v>
      </c>
      <c r="K50">
        <v>10760.49721749215</v>
      </c>
      <c r="L50">
        <v>4147.4346046014352</v>
      </c>
      <c r="M50">
        <v>120.13089246000369</v>
      </c>
      <c r="N50">
        <v>371.21236966165111</v>
      </c>
      <c r="P50">
        <v>1411.962255713122</v>
      </c>
      <c r="Q50">
        <v>716.21998062065722</v>
      </c>
      <c r="R50">
        <v>0</v>
      </c>
      <c r="S50">
        <v>3378.3708170201098</v>
      </c>
      <c r="T50">
        <f t="shared" si="2"/>
        <v>4.3341356572317142</v>
      </c>
      <c r="U50">
        <v>0</v>
      </c>
      <c r="X50">
        <v>-452.95973009070963</v>
      </c>
      <c r="Y50">
        <v>779.47971272729671</v>
      </c>
      <c r="Z50">
        <v>4373.1166730416398</v>
      </c>
      <c r="AA50">
        <v>0</v>
      </c>
      <c r="AB50">
        <v>1023.631672635939</v>
      </c>
      <c r="AE50">
        <v>94.322539088410238</v>
      </c>
      <c r="AF50">
        <v>184.69333325480241</v>
      </c>
      <c r="AG50">
        <v>668.6730391343433</v>
      </c>
      <c r="AH50">
        <v>0</v>
      </c>
      <c r="AL50">
        <v>97.746025220762093</v>
      </c>
      <c r="AN50">
        <v>52.803043103294847</v>
      </c>
      <c r="AO50">
        <v>0</v>
      </c>
      <c r="AQ50">
        <v>189.75</v>
      </c>
      <c r="AR50">
        <v>278.5</v>
      </c>
      <c r="AS50">
        <v>0.25795480766633261</v>
      </c>
      <c r="AT50">
        <v>3.308291278539877</v>
      </c>
      <c r="AU50">
        <v>2.9060333845052699E-2</v>
      </c>
    </row>
    <row r="51" spans="1:47" x14ac:dyDescent="0.25">
      <c r="A51" t="s">
        <v>93</v>
      </c>
      <c r="B51" t="str">
        <f t="shared" si="0"/>
        <v>3 Occupant_USA_MN_Duluth.I</v>
      </c>
      <c r="C51" t="str">
        <f>'Model In'!AZ51</f>
        <v>HPWH_50-gallon</v>
      </c>
      <c r="D51">
        <v>20984.817439266131</v>
      </c>
      <c r="E51">
        <v>97.746025220762093</v>
      </c>
      <c r="G51">
        <f t="shared" si="1"/>
        <v>14758.619411492185</v>
      </c>
      <c r="H51">
        <v>12944.404034800271</v>
      </c>
      <c r="J51">
        <v>4563.5320425575592</v>
      </c>
      <c r="K51">
        <v>13607.829042888459</v>
      </c>
      <c r="L51">
        <v>7844.5450484384128</v>
      </c>
      <c r="M51">
        <v>143.51058006201151</v>
      </c>
      <c r="N51">
        <v>392.81636374230078</v>
      </c>
      <c r="P51">
        <v>1006.041261934701</v>
      </c>
      <c r="Q51">
        <v>808.17411475721326</v>
      </c>
      <c r="R51">
        <v>0</v>
      </c>
      <c r="S51">
        <v>3605.8823026788909</v>
      </c>
      <c r="T51">
        <f t="shared" si="2"/>
        <v>4.3473189278541184</v>
      </c>
      <c r="U51">
        <v>0</v>
      </c>
      <c r="X51">
        <v>-451.71624387625212</v>
      </c>
      <c r="Y51">
        <v>829.44968209608487</v>
      </c>
      <c r="Z51">
        <v>4373.1166730416398</v>
      </c>
      <c r="AA51">
        <v>0</v>
      </c>
      <c r="AB51">
        <v>1023.631672635939</v>
      </c>
      <c r="AE51">
        <v>94.322539088410238</v>
      </c>
      <c r="AF51">
        <v>184.69333325480241</v>
      </c>
      <c r="AG51">
        <v>668.6730391343433</v>
      </c>
      <c r="AH51">
        <v>0</v>
      </c>
      <c r="AL51">
        <v>97.746025220762093</v>
      </c>
      <c r="AN51">
        <v>52.803043103294847</v>
      </c>
      <c r="AO51">
        <v>0</v>
      </c>
      <c r="AQ51">
        <v>141</v>
      </c>
      <c r="AR51">
        <v>72</v>
      </c>
      <c r="AS51">
        <v>0.33406713964529999</v>
      </c>
      <c r="AT51">
        <v>5.5447525411245646</v>
      </c>
      <c r="AU51">
        <v>3.4618173696013201E-2</v>
      </c>
    </row>
    <row r="52" spans="1:47" x14ac:dyDescent="0.25">
      <c r="A52" t="s">
        <v>94</v>
      </c>
      <c r="B52" t="str">
        <f t="shared" si="0"/>
        <v>3 Occupant_USA_MN_Minneapo</v>
      </c>
      <c r="C52" t="str">
        <f>'Model In'!AZ52</f>
        <v>HPWH_50-gallon</v>
      </c>
      <c r="D52">
        <v>18613.61145958526</v>
      </c>
      <c r="E52">
        <v>97.746025220762093</v>
      </c>
      <c r="G52">
        <f t="shared" si="1"/>
        <v>12434.571699436847</v>
      </c>
      <c r="H52">
        <v>9783.119631637026</v>
      </c>
      <c r="J52">
        <v>3889.5377442162298</v>
      </c>
      <c r="K52">
        <v>11489.85119621655</v>
      </c>
      <c r="L52">
        <v>5450.866748024936</v>
      </c>
      <c r="M52">
        <v>99.889029635622919</v>
      </c>
      <c r="N52">
        <v>342.82610976023221</v>
      </c>
      <c r="P52">
        <v>1831.222080263949</v>
      </c>
      <c r="Q52">
        <v>820.2299875358716</v>
      </c>
      <c r="R52">
        <v>0</v>
      </c>
      <c r="S52">
        <v>3361.4702385856922</v>
      </c>
      <c r="T52">
        <f t="shared" si="2"/>
        <v>4.2969540204660523</v>
      </c>
      <c r="U52">
        <v>0</v>
      </c>
      <c r="X52">
        <v>-451.07299652048431</v>
      </c>
      <c r="Y52">
        <v>782.29141447064023</v>
      </c>
      <c r="Z52">
        <v>4373.1166730416398</v>
      </c>
      <c r="AA52">
        <v>0</v>
      </c>
      <c r="AB52">
        <v>1023.631672635939</v>
      </c>
      <c r="AE52">
        <v>94.322539088410238</v>
      </c>
      <c r="AF52">
        <v>184.69333325480241</v>
      </c>
      <c r="AG52">
        <v>668.6730391343433</v>
      </c>
      <c r="AH52">
        <v>0</v>
      </c>
      <c r="AL52">
        <v>97.746025220762093</v>
      </c>
      <c r="AN52">
        <v>52.803043103294847</v>
      </c>
      <c r="AO52">
        <v>0</v>
      </c>
      <c r="AQ52">
        <v>120.25</v>
      </c>
      <c r="AR52">
        <v>149.75</v>
      </c>
      <c r="AS52">
        <v>0.3067802553903225</v>
      </c>
      <c r="AT52">
        <v>4.9734929006093278</v>
      </c>
      <c r="AU52">
        <v>3.6482136601369598E-2</v>
      </c>
    </row>
    <row r="53" spans="1:47" x14ac:dyDescent="0.25">
      <c r="A53" t="s">
        <v>95</v>
      </c>
      <c r="B53" t="str">
        <f t="shared" si="0"/>
        <v>3 Occupant_USA_MO_Kansas.C</v>
      </c>
      <c r="C53" t="str">
        <f>'Model In'!AZ53</f>
        <v>HPWH_50-gallon</v>
      </c>
      <c r="D53">
        <v>12898.26069851323</v>
      </c>
      <c r="E53">
        <v>97.746025220762093</v>
      </c>
      <c r="G53">
        <f t="shared" si="1"/>
        <v>6800.773080486334</v>
      </c>
      <c r="H53">
        <v>3314.3786671178141</v>
      </c>
      <c r="J53">
        <v>1976.02465042834</v>
      </c>
      <c r="K53">
        <v>6223.7169495591443</v>
      </c>
      <c r="L53">
        <v>924.24912274880865</v>
      </c>
      <c r="M53">
        <v>53.071811305378098</v>
      </c>
      <c r="N53">
        <v>361.03308263529482</v>
      </c>
      <c r="P53">
        <v>2813.171476038679</v>
      </c>
      <c r="Q53">
        <v>673.22293732984076</v>
      </c>
      <c r="R53">
        <v>0</v>
      </c>
      <c r="S53">
        <v>2963.119742981959</v>
      </c>
      <c r="T53">
        <f t="shared" si="2"/>
        <v>4.2285624053150821</v>
      </c>
      <c r="U53">
        <v>0</v>
      </c>
      <c r="X53">
        <v>-453.85196316093169</v>
      </c>
      <c r="Y53">
        <v>700.73927234879454</v>
      </c>
      <c r="Z53">
        <v>4373.1166730416398</v>
      </c>
      <c r="AA53">
        <v>0</v>
      </c>
      <c r="AB53">
        <v>1023.631672635939</v>
      </c>
      <c r="AE53">
        <v>94.322539088410238</v>
      </c>
      <c r="AF53">
        <v>184.69333325480241</v>
      </c>
      <c r="AG53">
        <v>668.6730391343433</v>
      </c>
      <c r="AH53">
        <v>0</v>
      </c>
      <c r="AL53">
        <v>97.746025220762093</v>
      </c>
      <c r="AN53">
        <v>52.803043103294847</v>
      </c>
      <c r="AO53">
        <v>0</v>
      </c>
      <c r="AQ53">
        <v>14.5</v>
      </c>
      <c r="AR53">
        <v>401.5</v>
      </c>
      <c r="AS53">
        <v>0.2462444954919851</v>
      </c>
      <c r="AT53">
        <v>3.9876048222134881</v>
      </c>
      <c r="AU53">
        <v>2.9567224126594301E-2</v>
      </c>
    </row>
    <row r="54" spans="1:47" x14ac:dyDescent="0.25">
      <c r="A54" t="s">
        <v>96</v>
      </c>
      <c r="B54" t="str">
        <f t="shared" si="0"/>
        <v>3 Occupant_USA_MO_St.Josep</v>
      </c>
      <c r="C54" t="str">
        <f>'Model In'!AZ54</f>
        <v>HPWH_50-gallon</v>
      </c>
      <c r="D54">
        <v>14730.22919795963</v>
      </c>
      <c r="E54">
        <v>97.746025220762093</v>
      </c>
      <c r="G54">
        <f t="shared" si="1"/>
        <v>8606.4884336124051</v>
      </c>
      <c r="H54">
        <v>5476.1147239252659</v>
      </c>
      <c r="J54">
        <v>2707.5682590963611</v>
      </c>
      <c r="K54">
        <v>8338.7517602728221</v>
      </c>
      <c r="L54">
        <v>2333.1144636921858</v>
      </c>
      <c r="M54">
        <v>85.436609686633759</v>
      </c>
      <c r="N54">
        <v>349.99539145007759</v>
      </c>
      <c r="P54">
        <v>2418.391340528683</v>
      </c>
      <c r="Q54">
        <v>711.98236915845655</v>
      </c>
      <c r="R54">
        <v>0</v>
      </c>
      <c r="S54">
        <v>3104.7719423445742</v>
      </c>
      <c r="T54">
        <f t="shared" si="2"/>
        <v>4.2707074552829667</v>
      </c>
      <c r="U54">
        <v>0</v>
      </c>
      <c r="X54">
        <v>-453.17342136630771</v>
      </c>
      <c r="Y54">
        <v>726.99241866915929</v>
      </c>
      <c r="Z54">
        <v>4373.1166730416398</v>
      </c>
      <c r="AA54">
        <v>0</v>
      </c>
      <c r="AB54">
        <v>1023.631672635939</v>
      </c>
      <c r="AE54">
        <v>94.322539088410238</v>
      </c>
      <c r="AF54">
        <v>184.69333325480241</v>
      </c>
      <c r="AG54">
        <v>668.6730391343433</v>
      </c>
      <c r="AH54">
        <v>0</v>
      </c>
      <c r="AL54">
        <v>97.746025220762093</v>
      </c>
      <c r="AN54">
        <v>52.803043103294847</v>
      </c>
      <c r="AO54">
        <v>0</v>
      </c>
      <c r="AQ54">
        <v>45</v>
      </c>
      <c r="AR54">
        <v>311.75</v>
      </c>
      <c r="AS54">
        <v>0.28412162029037191</v>
      </c>
      <c r="AT54">
        <v>4.3098683427643696</v>
      </c>
      <c r="AU54">
        <v>3.14460952641498E-2</v>
      </c>
    </row>
    <row r="55" spans="1:47" x14ac:dyDescent="0.25">
      <c r="A55" t="s">
        <v>97</v>
      </c>
      <c r="B55" t="str">
        <f t="shared" si="0"/>
        <v>3 Occupant_USA_MS_Gulfport</v>
      </c>
      <c r="C55" t="str">
        <f>'Model In'!AZ55</f>
        <v>HPWH_50-gallon</v>
      </c>
      <c r="D55">
        <v>11501.99566188985</v>
      </c>
      <c r="E55">
        <v>97.746025220762093</v>
      </c>
      <c r="G55">
        <f t="shared" si="1"/>
        <v>5510.2080958410734</v>
      </c>
      <c r="H55">
        <v>464.88020616678739</v>
      </c>
      <c r="J55">
        <v>258.50452663128539</v>
      </c>
      <c r="K55">
        <v>878.91991618409986</v>
      </c>
      <c r="L55">
        <v>18.247510126615019</v>
      </c>
      <c r="M55">
        <v>9.8748579216643453</v>
      </c>
      <c r="N55">
        <v>178.25331148722299</v>
      </c>
      <c r="P55">
        <v>4428.9919874368798</v>
      </c>
      <c r="Q55">
        <v>616.33590223740589</v>
      </c>
      <c r="R55">
        <v>0</v>
      </c>
      <c r="S55">
        <v>2515.1527730339399</v>
      </c>
      <c r="T55">
        <f t="shared" si="2"/>
        <v>4.2268688969225172</v>
      </c>
      <c r="U55">
        <v>0</v>
      </c>
      <c r="X55">
        <v>-446.28853835421552</v>
      </c>
      <c r="Y55">
        <v>595.03922037070106</v>
      </c>
      <c r="Z55">
        <v>4373.1166730416398</v>
      </c>
      <c r="AA55">
        <v>0</v>
      </c>
      <c r="AB55">
        <v>1023.631672635939</v>
      </c>
      <c r="AE55">
        <v>94.322539088410238</v>
      </c>
      <c r="AF55">
        <v>184.69333325480241</v>
      </c>
      <c r="AG55">
        <v>668.6730391343433</v>
      </c>
      <c r="AH55">
        <v>0</v>
      </c>
      <c r="AL55">
        <v>97.746025220762093</v>
      </c>
      <c r="AN55">
        <v>52.803043103294847</v>
      </c>
      <c r="AO55">
        <v>0</v>
      </c>
      <c r="AQ55">
        <v>4.5</v>
      </c>
      <c r="AR55">
        <v>1128</v>
      </c>
      <c r="AS55">
        <v>0.17634870592754401</v>
      </c>
      <c r="AT55">
        <v>3.3148385329158199</v>
      </c>
      <c r="AU55">
        <v>2.7136686120234298E-2</v>
      </c>
    </row>
    <row r="56" spans="1:47" x14ac:dyDescent="0.25">
      <c r="A56" t="s">
        <v>98</v>
      </c>
      <c r="B56" t="str">
        <f t="shared" si="0"/>
        <v>3 Occupant_USA_MS_Jackson-</v>
      </c>
      <c r="C56" t="str">
        <f>'Model In'!AZ56</f>
        <v>HPWH_50-gallon</v>
      </c>
      <c r="D56">
        <v>11401.53652979147</v>
      </c>
      <c r="E56">
        <v>97.746025220762093</v>
      </c>
      <c r="G56">
        <f t="shared" si="1"/>
        <v>5382.4048724538197</v>
      </c>
      <c r="H56">
        <v>833.04002685683054</v>
      </c>
      <c r="J56">
        <v>502.66731042969462</v>
      </c>
      <c r="K56">
        <v>1678.7951749620399</v>
      </c>
      <c r="L56">
        <v>41.243052624518747</v>
      </c>
      <c r="M56">
        <v>23.716503158465219</v>
      </c>
      <c r="N56">
        <v>265.41316064414872</v>
      </c>
      <c r="P56">
        <v>3935.5203217327212</v>
      </c>
      <c r="Q56">
        <v>613.8445238642679</v>
      </c>
      <c r="R56">
        <v>0</v>
      </c>
      <c r="S56">
        <v>2644.4303567402731</v>
      </c>
      <c r="T56">
        <f t="shared" si="2"/>
        <v>4.2488773513049649</v>
      </c>
      <c r="U56">
        <v>0</v>
      </c>
      <c r="X56">
        <v>-448.86426937646121</v>
      </c>
      <c r="Y56">
        <v>622.38331165951047</v>
      </c>
      <c r="Z56">
        <v>4373.1166730416398</v>
      </c>
      <c r="AA56">
        <v>0</v>
      </c>
      <c r="AB56">
        <v>1023.631672635939</v>
      </c>
      <c r="AE56">
        <v>94.322539088410238</v>
      </c>
      <c r="AF56">
        <v>184.69333325480241</v>
      </c>
      <c r="AG56">
        <v>668.6730391343433</v>
      </c>
      <c r="AH56">
        <v>0</v>
      </c>
      <c r="AL56">
        <v>97.746025220762093</v>
      </c>
      <c r="AN56">
        <v>52.803043103294847</v>
      </c>
      <c r="AO56">
        <v>0</v>
      </c>
      <c r="AQ56">
        <v>5</v>
      </c>
      <c r="AR56">
        <v>832</v>
      </c>
      <c r="AS56">
        <v>0.16998980421380619</v>
      </c>
      <c r="AT56">
        <v>2.7561818930048179</v>
      </c>
      <c r="AU56">
        <v>2.6889415023757701E-2</v>
      </c>
    </row>
    <row r="57" spans="1:47" x14ac:dyDescent="0.25">
      <c r="A57" t="s">
        <v>99</v>
      </c>
      <c r="B57" t="str">
        <f t="shared" si="0"/>
        <v>3 Occupant_USA_MT_Billings</v>
      </c>
      <c r="C57" t="str">
        <f>'Model In'!AZ57</f>
        <v>HPWH_50-gallon</v>
      </c>
      <c r="D57">
        <v>15310.896128300359</v>
      </c>
      <c r="E57">
        <v>97.746025220762093</v>
      </c>
      <c r="G57">
        <f t="shared" si="1"/>
        <v>9113.6725286454148</v>
      </c>
      <c r="H57">
        <v>6859.6232598550423</v>
      </c>
      <c r="J57">
        <v>3626.5373821299299</v>
      </c>
      <c r="K57">
        <v>11211.29465113516</v>
      </c>
      <c r="L57">
        <v>2657.3407211072772</v>
      </c>
      <c r="M57">
        <v>95.13657634111533</v>
      </c>
      <c r="N57">
        <v>480.60858027672452</v>
      </c>
      <c r="P57">
        <v>1503.4967586384039</v>
      </c>
      <c r="Q57">
        <v>750.55251015196961</v>
      </c>
      <c r="R57">
        <v>0</v>
      </c>
      <c r="S57">
        <v>3343.6715382006928</v>
      </c>
      <c r="T57">
        <f t="shared" si="2"/>
        <v>4.1771079388013357</v>
      </c>
      <c r="U57">
        <v>0</v>
      </c>
      <c r="X57">
        <v>-455.52335172131421</v>
      </c>
      <c r="Y57">
        <v>800.47525397684456</v>
      </c>
      <c r="Z57">
        <v>4373.1166730416398</v>
      </c>
      <c r="AA57">
        <v>0</v>
      </c>
      <c r="AB57">
        <v>1023.631672635939</v>
      </c>
      <c r="AE57">
        <v>94.322539088410238</v>
      </c>
      <c r="AF57">
        <v>184.69333325480241</v>
      </c>
      <c r="AG57">
        <v>668.6730391343433</v>
      </c>
      <c r="AH57">
        <v>0</v>
      </c>
      <c r="AL57">
        <v>97.746025220762093</v>
      </c>
      <c r="AN57">
        <v>52.803043103294847</v>
      </c>
      <c r="AO57">
        <v>0</v>
      </c>
      <c r="AQ57">
        <v>27.75</v>
      </c>
      <c r="AR57">
        <v>64.25</v>
      </c>
      <c r="AS57">
        <v>0.33057020920560792</v>
      </c>
      <c r="AT57">
        <v>5.8745500472212564</v>
      </c>
      <c r="AU57">
        <v>3.26655297475918E-2</v>
      </c>
    </row>
    <row r="58" spans="1:47" x14ac:dyDescent="0.25">
      <c r="A58" t="s">
        <v>100</v>
      </c>
      <c r="B58" t="str">
        <f t="shared" si="0"/>
        <v>3 Occupant_USA_NC_Charlott</v>
      </c>
      <c r="C58" t="str">
        <f>'Model In'!AZ58</f>
        <v>HPWH_50-gallon</v>
      </c>
      <c r="D58">
        <v>11036.627304031101</v>
      </c>
      <c r="E58">
        <v>97.746025220762093</v>
      </c>
      <c r="G58">
        <f t="shared" si="1"/>
        <v>4977.3320038067768</v>
      </c>
      <c r="H58">
        <v>1293.6154096137479</v>
      </c>
      <c r="J58">
        <v>798.51743151573078</v>
      </c>
      <c r="K58">
        <v>2622.517503522708</v>
      </c>
      <c r="L58">
        <v>132.59937648361429</v>
      </c>
      <c r="M58">
        <v>29.727436429103939</v>
      </c>
      <c r="N58">
        <v>332.77116518529681</v>
      </c>
      <c r="P58">
        <v>3106.8125024307919</v>
      </c>
      <c r="Q58">
        <v>576.90409176223716</v>
      </c>
      <c r="R58">
        <v>0</v>
      </c>
      <c r="S58">
        <v>2812.0984047293</v>
      </c>
      <c r="T58">
        <f t="shared" si="2"/>
        <v>4.2443760180816534</v>
      </c>
      <c r="U58">
        <v>0</v>
      </c>
      <c r="X58">
        <v>-449.68543270325432</v>
      </c>
      <c r="Y58">
        <v>662.54695454628802</v>
      </c>
      <c r="Z58">
        <v>4373.1166730416398</v>
      </c>
      <c r="AA58">
        <v>0</v>
      </c>
      <c r="AB58">
        <v>1023.631672635939</v>
      </c>
      <c r="AE58">
        <v>94.322539088410238</v>
      </c>
      <c r="AF58">
        <v>184.69333325480241</v>
      </c>
      <c r="AG58">
        <v>668.6730391343433</v>
      </c>
      <c r="AH58">
        <v>0</v>
      </c>
      <c r="AL58">
        <v>97.746025220762093</v>
      </c>
      <c r="AN58">
        <v>52.803043103294847</v>
      </c>
      <c r="AO58">
        <v>0</v>
      </c>
      <c r="AQ58">
        <v>11.25</v>
      </c>
      <c r="AR58">
        <v>554.5</v>
      </c>
      <c r="AS58">
        <v>0.1929045708202059</v>
      </c>
      <c r="AT58">
        <v>2.9367480849090422</v>
      </c>
      <c r="AU58">
        <v>2.4293128344567701E-2</v>
      </c>
    </row>
    <row r="59" spans="1:47" x14ac:dyDescent="0.25">
      <c r="A59" t="s">
        <v>101</v>
      </c>
      <c r="B59" t="str">
        <f t="shared" si="0"/>
        <v>3 Occupant_USA_NC_Raleigh-</v>
      </c>
      <c r="C59" t="str">
        <f>'Model In'!AZ59</f>
        <v>HPWH_50-gallon</v>
      </c>
      <c r="D59">
        <v>11146.43004269405</v>
      </c>
      <c r="E59">
        <v>97.746025220762093</v>
      </c>
      <c r="G59">
        <f t="shared" si="1"/>
        <v>5095.6966078230525</v>
      </c>
      <c r="H59">
        <v>1169.2572983659179</v>
      </c>
      <c r="J59">
        <v>716.1935625790635</v>
      </c>
      <c r="K59">
        <v>2360.7031777751959</v>
      </c>
      <c r="L59">
        <v>83.06701981258287</v>
      </c>
      <c r="M59">
        <v>27.56391373423984</v>
      </c>
      <c r="N59">
        <v>342.43280224003041</v>
      </c>
      <c r="P59">
        <v>3339.2546471522678</v>
      </c>
      <c r="Q59">
        <v>587.18466230486695</v>
      </c>
      <c r="R59">
        <v>0</v>
      </c>
      <c r="S59">
        <v>2778.8663145761552</v>
      </c>
      <c r="T59">
        <f t="shared" si="2"/>
        <v>4.2491279396073942</v>
      </c>
      <c r="U59">
        <v>0</v>
      </c>
      <c r="X59">
        <v>-448.52357098462272</v>
      </c>
      <c r="Y59">
        <v>653.98508919289293</v>
      </c>
      <c r="Z59">
        <v>4373.1166730416398</v>
      </c>
      <c r="AA59">
        <v>0</v>
      </c>
      <c r="AB59">
        <v>1023.631672635939</v>
      </c>
      <c r="AE59">
        <v>94.322539088410238</v>
      </c>
      <c r="AF59">
        <v>184.69333325480241</v>
      </c>
      <c r="AG59">
        <v>668.6730391343433</v>
      </c>
      <c r="AH59">
        <v>0</v>
      </c>
      <c r="AL59">
        <v>97.746025220762093</v>
      </c>
      <c r="AN59">
        <v>52.803043103294847</v>
      </c>
      <c r="AO59">
        <v>0</v>
      </c>
      <c r="AQ59">
        <v>6.75</v>
      </c>
      <c r="AR59">
        <v>833.5</v>
      </c>
      <c r="AS59">
        <v>0.18655394285627599</v>
      </c>
      <c r="AT59">
        <v>2.937790805814005</v>
      </c>
      <c r="AU59">
        <v>2.4855566794530499E-2</v>
      </c>
    </row>
    <row r="60" spans="1:47" x14ac:dyDescent="0.25">
      <c r="A60" t="s">
        <v>102</v>
      </c>
      <c r="B60" t="str">
        <f t="shared" si="0"/>
        <v>3 Occupant_USA_ND_Bismarck</v>
      </c>
      <c r="C60" t="str">
        <f>'Model In'!AZ60</f>
        <v>HPWH_50-gallon</v>
      </c>
      <c r="D60">
        <v>20631.853338657951</v>
      </c>
      <c r="E60">
        <v>97.746025220762093</v>
      </c>
      <c r="G60">
        <f t="shared" si="1"/>
        <v>14418.756970790166</v>
      </c>
      <c r="H60">
        <v>12101.510179713119</v>
      </c>
      <c r="J60">
        <v>4384.7072339720035</v>
      </c>
      <c r="K60">
        <v>13062.631987972891</v>
      </c>
      <c r="L60">
        <v>7230.805573287993</v>
      </c>
      <c r="M60">
        <v>143.71299193897499</v>
      </c>
      <c r="N60">
        <v>342.28438051413468</v>
      </c>
      <c r="P60">
        <v>1466.1655224983019</v>
      </c>
      <c r="Q60">
        <v>851.08126857874367</v>
      </c>
      <c r="R60">
        <v>0</v>
      </c>
      <c r="S60">
        <v>3522.031496663828</v>
      </c>
      <c r="T60">
        <f t="shared" si="2"/>
        <v>4.3143749980738235</v>
      </c>
      <c r="U60">
        <v>0</v>
      </c>
      <c r="X60">
        <v>-450.31836840073419</v>
      </c>
      <c r="Y60">
        <v>816.34802219006428</v>
      </c>
      <c r="Z60">
        <v>4373.1166730416398</v>
      </c>
      <c r="AA60">
        <v>0</v>
      </c>
      <c r="AB60">
        <v>1023.631672635939</v>
      </c>
      <c r="AE60">
        <v>94.322539088410238</v>
      </c>
      <c r="AF60">
        <v>184.69333325480241</v>
      </c>
      <c r="AG60">
        <v>668.6730391343433</v>
      </c>
      <c r="AH60">
        <v>0</v>
      </c>
      <c r="AL60">
        <v>97.746025220762093</v>
      </c>
      <c r="AN60">
        <v>52.803043103294847</v>
      </c>
      <c r="AO60">
        <v>0</v>
      </c>
      <c r="AQ60">
        <v>64.25</v>
      </c>
      <c r="AR60">
        <v>206.25</v>
      </c>
      <c r="AS60">
        <v>0.32969780081510669</v>
      </c>
      <c r="AT60">
        <v>4.9239320717647166</v>
      </c>
      <c r="AU60">
        <v>3.6915050170378397E-2</v>
      </c>
    </row>
    <row r="61" spans="1:47" x14ac:dyDescent="0.25">
      <c r="A61" t="s">
        <v>103</v>
      </c>
      <c r="B61" t="str">
        <f t="shared" si="0"/>
        <v>3 Occupant_USA_ND_Fargo-He</v>
      </c>
      <c r="C61" t="str">
        <f>'Model In'!AZ61</f>
        <v>HPWH_50-gallon</v>
      </c>
      <c r="D61">
        <v>24931.65435037186</v>
      </c>
      <c r="E61">
        <v>97.746025220762093</v>
      </c>
      <c r="G61">
        <f t="shared" si="1"/>
        <v>18718.471641315478</v>
      </c>
      <c r="H61">
        <v>16375.00150027669</v>
      </c>
      <c r="J61">
        <v>4472.6574001392519</v>
      </c>
      <c r="K61">
        <v>12941.681561920661</v>
      </c>
      <c r="L61">
        <v>11502.02253691481</v>
      </c>
      <c r="M61">
        <v>108.32330505343511</v>
      </c>
      <c r="N61">
        <v>291.99825816916058</v>
      </c>
      <c r="P61">
        <v>1480.3031389876719</v>
      </c>
      <c r="Q61">
        <v>863.16700205111522</v>
      </c>
      <c r="R61">
        <v>0</v>
      </c>
      <c r="S61">
        <v>3532.2287735523519</v>
      </c>
      <c r="T61">
        <f t="shared" si="2"/>
        <v>4.326408750035986</v>
      </c>
      <c r="U61">
        <v>0</v>
      </c>
      <c r="X61">
        <v>-449.64498822073159</v>
      </c>
      <c r="Y61">
        <v>816.43436337885817</v>
      </c>
      <c r="Z61">
        <v>4373.1166730416398</v>
      </c>
      <c r="AA61">
        <v>0</v>
      </c>
      <c r="AB61">
        <v>1023.631672635939</v>
      </c>
      <c r="AE61">
        <v>94.322539088410238</v>
      </c>
      <c r="AF61">
        <v>184.69333325480241</v>
      </c>
      <c r="AG61">
        <v>668.6730391343433</v>
      </c>
      <c r="AH61">
        <v>0</v>
      </c>
      <c r="AL61">
        <v>97.746025220762093</v>
      </c>
      <c r="AN61">
        <v>52.803043103294847</v>
      </c>
      <c r="AO61">
        <v>0</v>
      </c>
      <c r="AQ61">
        <v>191</v>
      </c>
      <c r="AR61">
        <v>204.75</v>
      </c>
      <c r="AS61">
        <v>0.38865200755367219</v>
      </c>
      <c r="AT61">
        <v>5.7113202108383794</v>
      </c>
      <c r="AU61">
        <v>3.8779805383684099E-2</v>
      </c>
    </row>
    <row r="62" spans="1:47" x14ac:dyDescent="0.25">
      <c r="A62" t="s">
        <v>104</v>
      </c>
      <c r="B62" t="str">
        <f t="shared" si="0"/>
        <v>3 Occupant_USA_NE_Omaha-Mi</v>
      </c>
      <c r="C62" t="str">
        <f>'Model In'!AZ62</f>
        <v>HPWH_50-gallon</v>
      </c>
      <c r="D62">
        <v>15128.662403577069</v>
      </c>
      <c r="E62">
        <v>97.746025220762093</v>
      </c>
      <c r="G62">
        <f t="shared" si="1"/>
        <v>8987.1962904909815</v>
      </c>
      <c r="H62">
        <v>5895.2430608947034</v>
      </c>
      <c r="J62">
        <v>2871.291690316506</v>
      </c>
      <c r="K62">
        <v>8760.7082648795385</v>
      </c>
      <c r="L62">
        <v>2543.9798900922801</v>
      </c>
      <c r="M62">
        <v>94.40473744805405</v>
      </c>
      <c r="N62">
        <v>385.56674303785798</v>
      </c>
      <c r="P62">
        <v>2346.1159870568149</v>
      </c>
      <c r="Q62">
        <v>745.83724253946332</v>
      </c>
      <c r="R62">
        <v>0</v>
      </c>
      <c r="S62">
        <v>3178.5576213492832</v>
      </c>
      <c r="T62">
        <f t="shared" si="2"/>
        <v>4.2681372198387537</v>
      </c>
      <c r="U62">
        <v>0</v>
      </c>
      <c r="X62">
        <v>-451.70402573526212</v>
      </c>
      <c r="Y62">
        <v>744.71776740799487</v>
      </c>
      <c r="Z62">
        <v>4373.1166730416398</v>
      </c>
      <c r="AA62">
        <v>0</v>
      </c>
      <c r="AB62">
        <v>1023.631672635939</v>
      </c>
      <c r="AE62">
        <v>94.322539088410238</v>
      </c>
      <c r="AF62">
        <v>184.69333325480241</v>
      </c>
      <c r="AG62">
        <v>668.6730391343433</v>
      </c>
      <c r="AH62">
        <v>0</v>
      </c>
      <c r="AL62">
        <v>97.746025220762093</v>
      </c>
      <c r="AN62">
        <v>52.803043103294847</v>
      </c>
      <c r="AO62">
        <v>0</v>
      </c>
      <c r="AQ62">
        <v>39.75</v>
      </c>
      <c r="AR62">
        <v>377.5</v>
      </c>
      <c r="AS62">
        <v>0.24469517598894319</v>
      </c>
      <c r="AT62">
        <v>3.1542002406736311</v>
      </c>
      <c r="AU62">
        <v>3.2242013983328398E-2</v>
      </c>
    </row>
    <row r="63" spans="1:47" x14ac:dyDescent="0.25">
      <c r="A63" t="s">
        <v>105</v>
      </c>
      <c r="B63" t="str">
        <f t="shared" si="0"/>
        <v>3 Occupant_USA_NH_Concord.</v>
      </c>
      <c r="C63" t="str">
        <f>'Model In'!AZ63</f>
        <v>HPWH_50-gallon</v>
      </c>
      <c r="D63">
        <v>15110.836927313299</v>
      </c>
      <c r="E63">
        <v>97.746025220762093</v>
      </c>
      <c r="G63">
        <f t="shared" si="1"/>
        <v>8939.8692129159663</v>
      </c>
      <c r="H63">
        <v>6763.7727716355566</v>
      </c>
      <c r="J63">
        <v>3093.099531814094</v>
      </c>
      <c r="K63">
        <v>9701.1477286612007</v>
      </c>
      <c r="L63">
        <v>3159.876014566255</v>
      </c>
      <c r="M63">
        <v>98.672093192013762</v>
      </c>
      <c r="N63">
        <v>412.12513206317902</v>
      </c>
      <c r="P63">
        <v>1491.0220793858171</v>
      </c>
      <c r="Q63">
        <v>685.07436189459247</v>
      </c>
      <c r="R63">
        <v>0</v>
      </c>
      <c r="S63">
        <v>3354.2208620045399</v>
      </c>
      <c r="T63">
        <f t="shared" si="2"/>
        <v>4.3323907893861477</v>
      </c>
      <c r="U63">
        <v>0</v>
      </c>
      <c r="X63">
        <v>-453.10827727062969</v>
      </c>
      <c r="Y63">
        <v>774.21936871945854</v>
      </c>
      <c r="Z63">
        <v>4373.1166730416398</v>
      </c>
      <c r="AA63">
        <v>0</v>
      </c>
      <c r="AB63">
        <v>1023.631672635939</v>
      </c>
      <c r="AE63">
        <v>94.322539088410238</v>
      </c>
      <c r="AF63">
        <v>184.69333325480241</v>
      </c>
      <c r="AG63">
        <v>668.6730391343433</v>
      </c>
      <c r="AH63">
        <v>0</v>
      </c>
      <c r="AL63">
        <v>97.746025220762093</v>
      </c>
      <c r="AN63">
        <v>52.803043103294847</v>
      </c>
      <c r="AO63">
        <v>0</v>
      </c>
      <c r="AQ63">
        <v>118</v>
      </c>
      <c r="AR63">
        <v>302.5</v>
      </c>
      <c r="AS63">
        <v>0.235971874527348</v>
      </c>
      <c r="AT63">
        <v>2.7601285607066242</v>
      </c>
      <c r="AU63">
        <v>2.7213736512960201E-2</v>
      </c>
    </row>
    <row r="64" spans="1:47" x14ac:dyDescent="0.25">
      <c r="A64" t="s">
        <v>106</v>
      </c>
      <c r="B64" t="str">
        <f t="shared" si="0"/>
        <v>3 Occupant_USA_NH_Manchest</v>
      </c>
      <c r="C64" t="str">
        <f>'Model In'!AZ64</f>
        <v>HPWH_50-gallon</v>
      </c>
      <c r="D64">
        <v>13612.55482467185</v>
      </c>
      <c r="E64">
        <v>97.746025220762093</v>
      </c>
      <c r="G64">
        <f t="shared" si="1"/>
        <v>7461.9138783519375</v>
      </c>
      <c r="H64">
        <v>5190.0450318999374</v>
      </c>
      <c r="J64">
        <v>2744.579104162035</v>
      </c>
      <c r="K64">
        <v>8707.0687865849814</v>
      </c>
      <c r="L64">
        <v>1945.7984850902619</v>
      </c>
      <c r="M64">
        <v>76.797900921616645</v>
      </c>
      <c r="N64">
        <v>422.86954172601543</v>
      </c>
      <c r="P64">
        <v>1621.487946978169</v>
      </c>
      <c r="Q64">
        <v>650.38089947383128</v>
      </c>
      <c r="R64">
        <v>0</v>
      </c>
      <c r="S64">
        <v>3242.3596439340622</v>
      </c>
      <c r="T64">
        <f t="shared" si="2"/>
        <v>4.300824336481214</v>
      </c>
      <c r="U64">
        <v>0</v>
      </c>
      <c r="X64">
        <v>-454.07015880747622</v>
      </c>
      <c r="Y64">
        <v>753.89260064196174</v>
      </c>
      <c r="Z64">
        <v>4373.1166730416398</v>
      </c>
      <c r="AA64">
        <v>0</v>
      </c>
      <c r="AB64">
        <v>1023.631672635939</v>
      </c>
      <c r="AE64">
        <v>94.322539088410238</v>
      </c>
      <c r="AF64">
        <v>184.69333325480241</v>
      </c>
      <c r="AG64">
        <v>668.6730391343433</v>
      </c>
      <c r="AH64">
        <v>0</v>
      </c>
      <c r="AL64">
        <v>97.746025220762093</v>
      </c>
      <c r="AN64">
        <v>52.803043103294847</v>
      </c>
      <c r="AO64">
        <v>0</v>
      </c>
      <c r="AQ64">
        <v>90.25</v>
      </c>
      <c r="AR64">
        <v>207.25</v>
      </c>
      <c r="AS64">
        <v>0.23597843318142489</v>
      </c>
      <c r="AT64">
        <v>2.9919799158740452</v>
      </c>
      <c r="AU64">
        <v>2.6251202854377299E-2</v>
      </c>
    </row>
    <row r="65" spans="1:47" x14ac:dyDescent="0.25">
      <c r="A65" t="s">
        <v>107</v>
      </c>
      <c r="B65" t="str">
        <f t="shared" si="0"/>
        <v>3 Occupant_USA_NJ_Newark.L</v>
      </c>
      <c r="C65" t="str">
        <f>'Model In'!AZ65</f>
        <v>HPWH_50-gallon</v>
      </c>
      <c r="D65">
        <v>12560.520833341039</v>
      </c>
      <c r="E65">
        <v>97.746025220762093</v>
      </c>
      <c r="G65">
        <f t="shared" si="1"/>
        <v>6447.6950796797992</v>
      </c>
      <c r="H65">
        <v>3478.0232414950869</v>
      </c>
      <c r="J65">
        <v>2138.0810449681021</v>
      </c>
      <c r="K65">
        <v>6963.1736237358846</v>
      </c>
      <c r="L65">
        <v>927.4706695829334</v>
      </c>
      <c r="M65">
        <v>36.445098417627612</v>
      </c>
      <c r="N65">
        <v>376.02642852641719</v>
      </c>
      <c r="P65">
        <v>2328.3880398840179</v>
      </c>
      <c r="Q65">
        <v>641.28379830069377</v>
      </c>
      <c r="R65">
        <v>0</v>
      </c>
      <c r="S65">
        <v>3030.9479135608308</v>
      </c>
      <c r="T65">
        <f t="shared" si="2"/>
        <v>4.2327098715452047</v>
      </c>
      <c r="U65">
        <v>0</v>
      </c>
      <c r="X65">
        <v>-454.25372394906123</v>
      </c>
      <c r="Y65">
        <v>716.07740798316149</v>
      </c>
      <c r="Z65">
        <v>4373.1166730416398</v>
      </c>
      <c r="AA65">
        <v>0</v>
      </c>
      <c r="AB65">
        <v>1023.631672635939</v>
      </c>
      <c r="AE65">
        <v>94.322539088410238</v>
      </c>
      <c r="AF65">
        <v>184.69333325480241</v>
      </c>
      <c r="AG65">
        <v>668.6730391343433</v>
      </c>
      <c r="AH65">
        <v>0</v>
      </c>
      <c r="AL65">
        <v>97.746025220762093</v>
      </c>
      <c r="AN65">
        <v>52.803043103294847</v>
      </c>
      <c r="AO65">
        <v>0</v>
      </c>
      <c r="AQ65">
        <v>31.5</v>
      </c>
      <c r="AR65">
        <v>442</v>
      </c>
      <c r="AS65">
        <v>0.27623117829999327</v>
      </c>
      <c r="AT65">
        <v>5.104330011179206</v>
      </c>
      <c r="AU65">
        <v>2.7683751775918999E-2</v>
      </c>
    </row>
    <row r="66" spans="1:47" x14ac:dyDescent="0.25">
      <c r="A66" t="s">
        <v>108</v>
      </c>
      <c r="B66" t="str">
        <f t="shared" si="0"/>
        <v>3 Occupant_USA_NJ_Trenton-</v>
      </c>
      <c r="C66" t="str">
        <f>'Model In'!AZ66</f>
        <v>HPWH_50-gallon</v>
      </c>
      <c r="D66">
        <v>12118.579610534531</v>
      </c>
      <c r="E66">
        <v>97.746025220762093</v>
      </c>
      <c r="G66">
        <f t="shared" si="1"/>
        <v>6008.2732999659484</v>
      </c>
      <c r="H66">
        <v>3277.2500221759692</v>
      </c>
      <c r="J66">
        <v>1905.1373485934589</v>
      </c>
      <c r="K66">
        <v>6287.394924085198</v>
      </c>
      <c r="L66">
        <v>916.51088865632346</v>
      </c>
      <c r="M66">
        <v>43.939662261043871</v>
      </c>
      <c r="N66">
        <v>411.66212266516033</v>
      </c>
      <c r="P66">
        <v>2132.9508689730169</v>
      </c>
      <c r="Q66">
        <v>598.07240881696168</v>
      </c>
      <c r="R66">
        <v>0</v>
      </c>
      <c r="S66">
        <v>3054.1153284694419</v>
      </c>
      <c r="T66">
        <f t="shared" si="2"/>
        <v>4.2801222587971246</v>
      </c>
      <c r="U66">
        <v>0</v>
      </c>
      <c r="X66">
        <v>-453.14824803397289</v>
      </c>
      <c r="Y66">
        <v>713.55796489041484</v>
      </c>
      <c r="Z66">
        <v>4373.1166730416398</v>
      </c>
      <c r="AA66">
        <v>0</v>
      </c>
      <c r="AB66">
        <v>1023.631672635939</v>
      </c>
      <c r="AE66">
        <v>94.322539088410238</v>
      </c>
      <c r="AF66">
        <v>184.69333325480241</v>
      </c>
      <c r="AG66">
        <v>668.6730391343433</v>
      </c>
      <c r="AH66">
        <v>0</v>
      </c>
      <c r="AL66">
        <v>97.746025220762093</v>
      </c>
      <c r="AN66">
        <v>52.803043103294847</v>
      </c>
      <c r="AO66">
        <v>0</v>
      </c>
      <c r="AQ66">
        <v>57.75</v>
      </c>
      <c r="AR66">
        <v>580.5</v>
      </c>
      <c r="AS66">
        <v>0.22069728278338929</v>
      </c>
      <c r="AT66">
        <v>3.3452774969140671</v>
      </c>
      <c r="AU66">
        <v>2.4044855526366E-2</v>
      </c>
    </row>
    <row r="67" spans="1:47" x14ac:dyDescent="0.25">
      <c r="A67" t="s">
        <v>109</v>
      </c>
      <c r="B67" t="str">
        <f t="shared" ref="B67:B130" si="3">LEFT(A67,26)</f>
        <v>3 Occupant_USA_NM_Albuquer</v>
      </c>
      <c r="C67" t="str">
        <f>'Model In'!AZ67</f>
        <v>HPWH_50-gallon</v>
      </c>
      <c r="D67">
        <v>11351.04684181509</v>
      </c>
      <c r="E67">
        <v>97.746025220762093</v>
      </c>
      <c r="G67">
        <f t="shared" ref="G67:G130" si="4">H67+P67+Q67</f>
        <v>5222.3134158705698</v>
      </c>
      <c r="H67">
        <v>1711.764433001829</v>
      </c>
      <c r="J67">
        <v>1104.2760836125201</v>
      </c>
      <c r="K67">
        <v>3385.669201829754</v>
      </c>
      <c r="L67">
        <v>91.312455109137233</v>
      </c>
      <c r="M67">
        <v>24.200976874355781</v>
      </c>
      <c r="N67">
        <v>491.97491740581842</v>
      </c>
      <c r="P67">
        <v>2891.282496703524</v>
      </c>
      <c r="Q67">
        <v>619.26648616521618</v>
      </c>
      <c r="R67">
        <v>0</v>
      </c>
      <c r="S67">
        <v>2931.5020053540288</v>
      </c>
      <c r="T67">
        <f t="shared" ref="T67:T130" si="5">S67/Y67</f>
        <v>4.0048657880936629</v>
      </c>
      <c r="U67">
        <v>0</v>
      </c>
      <c r="X67">
        <v>-449.10616273066847</v>
      </c>
      <c r="Y67">
        <v>731.98508026643242</v>
      </c>
      <c r="Z67">
        <v>4373.1166730416398</v>
      </c>
      <c r="AA67">
        <v>0</v>
      </c>
      <c r="AB67">
        <v>1023.631672635939</v>
      </c>
      <c r="AE67">
        <v>94.322539088410238</v>
      </c>
      <c r="AF67">
        <v>184.69333325480241</v>
      </c>
      <c r="AG67">
        <v>668.6730391343433</v>
      </c>
      <c r="AH67">
        <v>0</v>
      </c>
      <c r="AL67">
        <v>97.746025220762093</v>
      </c>
      <c r="AN67">
        <v>52.803043103294847</v>
      </c>
      <c r="AO67">
        <v>0</v>
      </c>
      <c r="AQ67">
        <v>4.5</v>
      </c>
      <c r="AR67">
        <v>30</v>
      </c>
      <c r="AS67">
        <v>0.25051605302329738</v>
      </c>
      <c r="AT67">
        <v>4.2351581638634039</v>
      </c>
      <c r="AU67">
        <v>2.6833663998423799E-2</v>
      </c>
    </row>
    <row r="68" spans="1:47" x14ac:dyDescent="0.25">
      <c r="A68" t="s">
        <v>110</v>
      </c>
      <c r="B68" t="str">
        <f t="shared" si="3"/>
        <v>3 Occupant_USA_NM_Las.Cruc</v>
      </c>
      <c r="C68" t="str">
        <f>'Model In'!AZ68</f>
        <v>HPWH_50-gallon</v>
      </c>
      <c r="D68">
        <v>11202.962819134211</v>
      </c>
      <c r="E68">
        <v>97.746025220762093</v>
      </c>
      <c r="G68">
        <f t="shared" si="4"/>
        <v>5116.2977956501991</v>
      </c>
      <c r="H68">
        <v>934.50881886492004</v>
      </c>
      <c r="J68">
        <v>517.99378461193749</v>
      </c>
      <c r="K68">
        <v>1650.788226845116</v>
      </c>
      <c r="L68">
        <v>11.6816217764369</v>
      </c>
      <c r="M68">
        <v>11.340974519834029</v>
      </c>
      <c r="N68">
        <v>393.4924379567093</v>
      </c>
      <c r="P68">
        <v>3575.4151405382581</v>
      </c>
      <c r="Q68">
        <v>606.3738362470209</v>
      </c>
      <c r="R68">
        <v>0</v>
      </c>
      <c r="S68">
        <v>2732.178131531879</v>
      </c>
      <c r="T68">
        <f t="shared" si="5"/>
        <v>3.9601566673536692</v>
      </c>
      <c r="U68">
        <v>0</v>
      </c>
      <c r="X68">
        <v>-450.16656199488369</v>
      </c>
      <c r="Y68">
        <v>689.91667780598857</v>
      </c>
      <c r="Z68">
        <v>4373.1166730416398</v>
      </c>
      <c r="AA68">
        <v>0</v>
      </c>
      <c r="AB68">
        <v>1023.631672635939</v>
      </c>
      <c r="AE68">
        <v>94.322539088410238</v>
      </c>
      <c r="AF68">
        <v>184.69333325480241</v>
      </c>
      <c r="AG68">
        <v>668.6730391343433</v>
      </c>
      <c r="AH68">
        <v>0</v>
      </c>
      <c r="AL68">
        <v>97.746025220762093</v>
      </c>
      <c r="AN68">
        <v>52.803043103294847</v>
      </c>
      <c r="AO68">
        <v>0</v>
      </c>
      <c r="AQ68">
        <v>1.25</v>
      </c>
      <c r="AR68">
        <v>103.75</v>
      </c>
      <c r="AS68">
        <v>0.21234713736410499</v>
      </c>
      <c r="AT68">
        <v>4.2633584555935444</v>
      </c>
      <c r="AU68">
        <v>2.6389233712932399E-2</v>
      </c>
    </row>
    <row r="69" spans="1:47" x14ac:dyDescent="0.25">
      <c r="A69" t="s">
        <v>111</v>
      </c>
      <c r="B69" t="str">
        <f t="shared" si="3"/>
        <v>3 Occupant_USA_NM_Santa.Fe</v>
      </c>
      <c r="C69" t="str">
        <f>'Model In'!AZ69</f>
        <v>HPWH_50-gallon</v>
      </c>
      <c r="D69">
        <v>11842.284981188601</v>
      </c>
      <c r="E69">
        <v>97.746025220762093</v>
      </c>
      <c r="G69">
        <f t="shared" si="4"/>
        <v>5664.8785688818862</v>
      </c>
      <c r="H69">
        <v>3011.0826588375162</v>
      </c>
      <c r="J69">
        <v>1997.6590016894929</v>
      </c>
      <c r="K69">
        <v>6094.5806615931397</v>
      </c>
      <c r="L69">
        <v>397.76078089475487</v>
      </c>
      <c r="M69">
        <v>61.7006131859224</v>
      </c>
      <c r="N69">
        <v>553.96226306734104</v>
      </c>
      <c r="P69">
        <v>2017.1167852772851</v>
      </c>
      <c r="Q69">
        <v>636.67912476708455</v>
      </c>
      <c r="R69">
        <v>0</v>
      </c>
      <c r="S69">
        <v>3149.500863123119</v>
      </c>
      <c r="T69">
        <f t="shared" si="5"/>
        <v>4.0344178812171982</v>
      </c>
      <c r="U69">
        <v>0</v>
      </c>
      <c r="X69">
        <v>-449.42187443325213</v>
      </c>
      <c r="Y69">
        <v>780.65806662866157</v>
      </c>
      <c r="Z69">
        <v>4373.1166730416398</v>
      </c>
      <c r="AA69">
        <v>0</v>
      </c>
      <c r="AB69">
        <v>1023.631672635939</v>
      </c>
      <c r="AE69">
        <v>94.322539088410238</v>
      </c>
      <c r="AF69">
        <v>184.69333325480241</v>
      </c>
      <c r="AG69">
        <v>668.6730391343433</v>
      </c>
      <c r="AH69">
        <v>0</v>
      </c>
      <c r="AL69">
        <v>97.746025220762093</v>
      </c>
      <c r="AN69">
        <v>52.803043103294847</v>
      </c>
      <c r="AO69">
        <v>0</v>
      </c>
      <c r="AQ69">
        <v>4.75</v>
      </c>
      <c r="AR69">
        <v>8.75</v>
      </c>
      <c r="AS69">
        <v>0.27727179801365132</v>
      </c>
      <c r="AT69">
        <v>4.385248393136485</v>
      </c>
      <c r="AU69">
        <v>2.6655408618954601E-2</v>
      </c>
    </row>
    <row r="70" spans="1:47" x14ac:dyDescent="0.25">
      <c r="A70" t="s">
        <v>112</v>
      </c>
      <c r="B70" t="str">
        <f t="shared" si="3"/>
        <v>3 Occupant_USA_NV_Las.Vega</v>
      </c>
      <c r="C70" t="str">
        <f>'Model In'!AZ70</f>
        <v>HPWH_50-gallon</v>
      </c>
      <c r="D70">
        <v>13212.20088338081</v>
      </c>
      <c r="E70">
        <v>97.746025220762093</v>
      </c>
      <c r="G70">
        <f t="shared" si="4"/>
        <v>7191.4433841760883</v>
      </c>
      <c r="H70">
        <v>506.87450357099829</v>
      </c>
      <c r="J70">
        <v>243.44469697365719</v>
      </c>
      <c r="K70">
        <v>818.62080703294293</v>
      </c>
      <c r="L70">
        <v>0.9307160891971008</v>
      </c>
      <c r="M70">
        <v>2.635012111808126</v>
      </c>
      <c r="N70">
        <v>259.86407839633421</v>
      </c>
      <c r="P70">
        <v>5932.2537367434306</v>
      </c>
      <c r="Q70">
        <v>752.31514386165986</v>
      </c>
      <c r="R70">
        <v>0</v>
      </c>
      <c r="S70">
        <v>2409.8701670922751</v>
      </c>
      <c r="T70">
        <f t="shared" si="5"/>
        <v>3.8619147707575725</v>
      </c>
      <c r="U70">
        <v>0</v>
      </c>
      <c r="X70">
        <v>-453.75666687311121</v>
      </c>
      <c r="Y70">
        <v>624.00915352659194</v>
      </c>
      <c r="Z70">
        <v>4373.1166730416398</v>
      </c>
      <c r="AA70">
        <v>0</v>
      </c>
      <c r="AB70">
        <v>1023.631672635939</v>
      </c>
      <c r="AE70">
        <v>94.322539088410238</v>
      </c>
      <c r="AF70">
        <v>184.69333325480241</v>
      </c>
      <c r="AG70">
        <v>668.6730391343433</v>
      </c>
      <c r="AH70">
        <v>0</v>
      </c>
      <c r="AL70">
        <v>97.746025220762093</v>
      </c>
      <c r="AN70">
        <v>52.803043103294847</v>
      </c>
      <c r="AO70">
        <v>0</v>
      </c>
      <c r="AQ70">
        <v>1.75</v>
      </c>
      <c r="AR70">
        <v>620.75</v>
      </c>
      <c r="AS70">
        <v>0.23574981282375559</v>
      </c>
      <c r="AT70">
        <v>4.0061439290041356</v>
      </c>
      <c r="AU70">
        <v>3.7145899695142898E-2</v>
      </c>
    </row>
    <row r="71" spans="1:47" x14ac:dyDescent="0.25">
      <c r="A71" t="s">
        <v>113</v>
      </c>
      <c r="B71" t="str">
        <f t="shared" si="3"/>
        <v>3 Occupant_USA_NV_Reno-Tah</v>
      </c>
      <c r="C71" t="str">
        <f>'Model In'!AZ71</f>
        <v>HPWH_50-gallon</v>
      </c>
      <c r="D71">
        <v>11185.41189424575</v>
      </c>
      <c r="E71">
        <v>97.746025220762093</v>
      </c>
      <c r="G71">
        <f t="shared" si="4"/>
        <v>5037.3960223950726</v>
      </c>
      <c r="H71">
        <v>2176.3335446229848</v>
      </c>
      <c r="J71">
        <v>1420.131002448333</v>
      </c>
      <c r="K71">
        <v>4435.7381337525521</v>
      </c>
      <c r="L71">
        <v>93.31446328688962</v>
      </c>
      <c r="M71">
        <v>50.532089707063243</v>
      </c>
      <c r="N71">
        <v>612.35598918069945</v>
      </c>
      <c r="P71">
        <v>2278.0250017045209</v>
      </c>
      <c r="Q71">
        <v>583.03747606756679</v>
      </c>
      <c r="R71">
        <v>0</v>
      </c>
      <c r="S71">
        <v>3076.7317371367631</v>
      </c>
      <c r="T71">
        <f t="shared" si="5"/>
        <v>4.0953876348307636</v>
      </c>
      <c r="U71">
        <v>0</v>
      </c>
      <c r="X71">
        <v>-451.79430116379001</v>
      </c>
      <c r="Y71">
        <v>751.26752617250236</v>
      </c>
      <c r="Z71">
        <v>4373.1166730416398</v>
      </c>
      <c r="AA71">
        <v>0</v>
      </c>
      <c r="AB71">
        <v>1023.631672635939</v>
      </c>
      <c r="AE71">
        <v>94.322539088410238</v>
      </c>
      <c r="AF71">
        <v>184.69333325480241</v>
      </c>
      <c r="AG71">
        <v>668.6730391343433</v>
      </c>
      <c r="AH71">
        <v>0</v>
      </c>
      <c r="AL71">
        <v>97.746025220762093</v>
      </c>
      <c r="AN71">
        <v>52.803043103294847</v>
      </c>
      <c r="AO71">
        <v>0</v>
      </c>
      <c r="AQ71">
        <v>7.5</v>
      </c>
      <c r="AR71">
        <v>42</v>
      </c>
      <c r="AS71">
        <v>0.2331903832773648</v>
      </c>
      <c r="AT71">
        <v>3.3273077875963719</v>
      </c>
      <c r="AU71">
        <v>2.41193573765476E-2</v>
      </c>
    </row>
    <row r="72" spans="1:47" x14ac:dyDescent="0.25">
      <c r="A72" t="s">
        <v>114</v>
      </c>
      <c r="B72" t="str">
        <f t="shared" si="3"/>
        <v>3 Occupant_USA_NY_Buffalo.</v>
      </c>
      <c r="C72" t="str">
        <f>'Model In'!AZ72</f>
        <v>HPWH_50-gallon</v>
      </c>
      <c r="D72">
        <v>14527.72299320915</v>
      </c>
      <c r="E72">
        <v>97.746025220762093</v>
      </c>
      <c r="G72">
        <f t="shared" si="4"/>
        <v>8367.2877501787425</v>
      </c>
      <c r="H72">
        <v>6087.3690494518132</v>
      </c>
      <c r="J72">
        <v>3818.4738073151721</v>
      </c>
      <c r="K72">
        <v>12011.056655449431</v>
      </c>
      <c r="L72">
        <v>1745.4876687601311</v>
      </c>
      <c r="M72">
        <v>129.05417015896421</v>
      </c>
      <c r="N72">
        <v>394.35340321752591</v>
      </c>
      <c r="P72">
        <v>1598.8392407038709</v>
      </c>
      <c r="Q72">
        <v>681.07946002305903</v>
      </c>
      <c r="R72">
        <v>0</v>
      </c>
      <c r="S72">
        <v>3296.7678201301751</v>
      </c>
      <c r="T72">
        <f t="shared" si="5"/>
        <v>4.316910282943101</v>
      </c>
      <c r="U72">
        <v>0</v>
      </c>
      <c r="X72">
        <v>-455.48583845856012</v>
      </c>
      <c r="Y72">
        <v>763.68689735255919</v>
      </c>
      <c r="Z72">
        <v>4373.1166730416398</v>
      </c>
      <c r="AA72">
        <v>0</v>
      </c>
      <c r="AB72">
        <v>1023.631672635939</v>
      </c>
      <c r="AE72">
        <v>94.322539088410238</v>
      </c>
      <c r="AF72">
        <v>184.69333325480241</v>
      </c>
      <c r="AG72">
        <v>668.6730391343433</v>
      </c>
      <c r="AH72">
        <v>0</v>
      </c>
      <c r="AL72">
        <v>97.746025220762093</v>
      </c>
      <c r="AN72">
        <v>52.803043103294847</v>
      </c>
      <c r="AO72">
        <v>0</v>
      </c>
      <c r="AQ72">
        <v>55.25</v>
      </c>
      <c r="AR72">
        <v>36.5</v>
      </c>
      <c r="AS72">
        <v>0.30318785844607898</v>
      </c>
      <c r="AT72">
        <v>5.4751802807800871</v>
      </c>
      <c r="AU72">
        <v>2.9079883164307999E-2</v>
      </c>
    </row>
    <row r="73" spans="1:47" x14ac:dyDescent="0.25">
      <c r="A73" t="s">
        <v>115</v>
      </c>
      <c r="B73" t="str">
        <f t="shared" si="3"/>
        <v>3 Occupant_USA_NY_New.York</v>
      </c>
      <c r="C73" t="str">
        <f>'Model In'!AZ73</f>
        <v>HPWH_50-gallon</v>
      </c>
      <c r="D73">
        <v>12864.746013412239</v>
      </c>
      <c r="E73">
        <v>97.746025220762093</v>
      </c>
      <c r="G73">
        <f t="shared" si="4"/>
        <v>6747.2562135842309</v>
      </c>
      <c r="H73">
        <v>3981.7181559596452</v>
      </c>
      <c r="J73">
        <v>2315.8063106518098</v>
      </c>
      <c r="K73">
        <v>7622.7333818182933</v>
      </c>
      <c r="L73">
        <v>1256.803061211913</v>
      </c>
      <c r="M73">
        <v>34.082099758587773</v>
      </c>
      <c r="N73">
        <v>375.0266843373247</v>
      </c>
      <c r="P73">
        <v>2152.3928816757461</v>
      </c>
      <c r="Q73">
        <v>613.14517594883898</v>
      </c>
      <c r="R73">
        <v>0</v>
      </c>
      <c r="S73">
        <v>3062.5797930390381</v>
      </c>
      <c r="T73">
        <f t="shared" si="5"/>
        <v>4.2492072232070468</v>
      </c>
      <c r="U73">
        <v>0</v>
      </c>
      <c r="X73">
        <v>-454.92910254880888</v>
      </c>
      <c r="Y73">
        <v>720.74145415002533</v>
      </c>
      <c r="Z73">
        <v>4373.1166730416398</v>
      </c>
      <c r="AA73">
        <v>0</v>
      </c>
      <c r="AB73">
        <v>1023.631672635939</v>
      </c>
      <c r="AE73">
        <v>94.322539088410238</v>
      </c>
      <c r="AF73">
        <v>184.69333325480241</v>
      </c>
      <c r="AG73">
        <v>668.6730391343433</v>
      </c>
      <c r="AH73">
        <v>0</v>
      </c>
      <c r="AL73">
        <v>97.746025220762093</v>
      </c>
      <c r="AN73">
        <v>52.803043103294847</v>
      </c>
      <c r="AO73">
        <v>0</v>
      </c>
      <c r="AQ73">
        <v>54.75</v>
      </c>
      <c r="AR73">
        <v>414.5</v>
      </c>
      <c r="AS73">
        <v>0.32778288667564531</v>
      </c>
      <c r="AT73">
        <v>6.3421547925251973</v>
      </c>
      <c r="AU73">
        <v>2.6655273044690699E-2</v>
      </c>
    </row>
    <row r="74" spans="1:47" x14ac:dyDescent="0.25">
      <c r="A74" t="s">
        <v>116</v>
      </c>
      <c r="B74" t="str">
        <f t="shared" si="3"/>
        <v>3 Occupant_USA_NY_Syracuse</v>
      </c>
      <c r="C74" t="str">
        <f>'Model In'!AZ74</f>
        <v>HPWH_50-gallon</v>
      </c>
      <c r="D74">
        <v>14822.91767029822</v>
      </c>
      <c r="E74">
        <v>97.746025220762093</v>
      </c>
      <c r="G74">
        <f t="shared" si="4"/>
        <v>8664.103787453314</v>
      </c>
      <c r="H74">
        <v>6256.2360671512724</v>
      </c>
      <c r="J74">
        <v>3509.8587141721951</v>
      </c>
      <c r="K74">
        <v>10998.135786785189</v>
      </c>
      <c r="L74">
        <v>2246.5038664168092</v>
      </c>
      <c r="M74">
        <v>111.0631676153192</v>
      </c>
      <c r="N74">
        <v>388.81031894695809</v>
      </c>
      <c r="P74">
        <v>1693.2930061570009</v>
      </c>
      <c r="Q74">
        <v>714.57471414504164</v>
      </c>
      <c r="R74">
        <v>0</v>
      </c>
      <c r="S74">
        <v>3291.085176188215</v>
      </c>
      <c r="T74">
        <f t="shared" si="5"/>
        <v>4.3186379854190777</v>
      </c>
      <c r="U74">
        <v>0</v>
      </c>
      <c r="X74">
        <v>-453.60016749504422</v>
      </c>
      <c r="Y74">
        <v>762.06553716700341</v>
      </c>
      <c r="Z74">
        <v>4373.1166730416398</v>
      </c>
      <c r="AA74">
        <v>0</v>
      </c>
      <c r="AB74">
        <v>1023.631672635939</v>
      </c>
      <c r="AE74">
        <v>94.322539088410238</v>
      </c>
      <c r="AF74">
        <v>184.69333325480241</v>
      </c>
      <c r="AG74">
        <v>668.6730391343433</v>
      </c>
      <c r="AH74">
        <v>0</v>
      </c>
      <c r="AL74">
        <v>97.746025220762093</v>
      </c>
      <c r="AN74">
        <v>52.803043103294847</v>
      </c>
      <c r="AO74">
        <v>0</v>
      </c>
      <c r="AQ74">
        <v>44.25</v>
      </c>
      <c r="AR74">
        <v>156</v>
      </c>
      <c r="AS74">
        <v>0.27171541780615299</v>
      </c>
      <c r="AT74">
        <v>4.5595227423535922</v>
      </c>
      <c r="AU74">
        <v>3.04861857324388E-2</v>
      </c>
    </row>
    <row r="75" spans="1:47" x14ac:dyDescent="0.25">
      <c r="A75" t="s">
        <v>117</v>
      </c>
      <c r="B75" t="str">
        <f t="shared" si="3"/>
        <v>3 Occupant_USA_OH_Cincinna</v>
      </c>
      <c r="C75" t="str">
        <f>'Model In'!AZ75</f>
        <v>HPWH_50-gallon</v>
      </c>
      <c r="D75">
        <v>12789.285003734811</v>
      </c>
      <c r="E75">
        <v>97.746025220762093</v>
      </c>
      <c r="G75">
        <f t="shared" si="4"/>
        <v>6679.421468452806</v>
      </c>
      <c r="H75">
        <v>3695.6537840723081</v>
      </c>
      <c r="J75">
        <v>2105.2122561072679</v>
      </c>
      <c r="K75">
        <v>6706.9879010985496</v>
      </c>
      <c r="L75">
        <v>1135.790069090669</v>
      </c>
      <c r="M75">
        <v>72.728020521549752</v>
      </c>
      <c r="N75">
        <v>381.92343835283992</v>
      </c>
      <c r="P75">
        <v>2337.900591570437</v>
      </c>
      <c r="Q75">
        <v>645.86709281006085</v>
      </c>
      <c r="R75">
        <v>0</v>
      </c>
      <c r="S75">
        <v>3072.2036912388121</v>
      </c>
      <c r="T75">
        <f t="shared" si="5"/>
        <v>4.3081450739328249</v>
      </c>
      <c r="U75">
        <v>0</v>
      </c>
      <c r="X75">
        <v>-452.90566886511851</v>
      </c>
      <c r="Y75">
        <v>713.11518960392266</v>
      </c>
      <c r="Z75">
        <v>4373.1166730416398</v>
      </c>
      <c r="AA75">
        <v>0</v>
      </c>
      <c r="AB75">
        <v>1023.631672635939</v>
      </c>
      <c r="AE75">
        <v>94.322539088410238</v>
      </c>
      <c r="AF75">
        <v>184.69333325480241</v>
      </c>
      <c r="AG75">
        <v>668.6730391343433</v>
      </c>
      <c r="AH75">
        <v>0</v>
      </c>
      <c r="AL75">
        <v>97.746025220762093</v>
      </c>
      <c r="AN75">
        <v>52.803043103294847</v>
      </c>
      <c r="AO75">
        <v>0</v>
      </c>
      <c r="AQ75">
        <v>27</v>
      </c>
      <c r="AR75">
        <v>446.25</v>
      </c>
      <c r="AS75">
        <v>0.21650212455787729</v>
      </c>
      <c r="AT75">
        <v>3.1192571342662561</v>
      </c>
      <c r="AU75">
        <v>2.6942763164506601E-2</v>
      </c>
    </row>
    <row r="76" spans="1:47" x14ac:dyDescent="0.25">
      <c r="A76" t="s">
        <v>118</v>
      </c>
      <c r="B76" t="str">
        <f t="shared" si="3"/>
        <v>3 Occupant_USA_OH_Columbus</v>
      </c>
      <c r="C76" t="str">
        <f>'Model In'!AZ76</f>
        <v>HPWH_50-gallon</v>
      </c>
      <c r="D76">
        <v>13704.44680336366</v>
      </c>
      <c r="E76">
        <v>97.746025220762093</v>
      </c>
      <c r="G76">
        <f t="shared" si="4"/>
        <v>7581.2678339020767</v>
      </c>
      <c r="H76">
        <v>4616.0878388703504</v>
      </c>
      <c r="J76">
        <v>2438.282353517081</v>
      </c>
      <c r="K76">
        <v>7765.4686211585094</v>
      </c>
      <c r="L76">
        <v>1757.395940610483</v>
      </c>
      <c r="M76">
        <v>79.933813892212385</v>
      </c>
      <c r="N76">
        <v>340.47573085056382</v>
      </c>
      <c r="P76">
        <v>2282.271920075993</v>
      </c>
      <c r="Q76">
        <v>682.9080749557329</v>
      </c>
      <c r="R76">
        <v>0</v>
      </c>
      <c r="S76">
        <v>3105.4486149214772</v>
      </c>
      <c r="T76">
        <f t="shared" si="5"/>
        <v>4.2749417676627974</v>
      </c>
      <c r="U76">
        <v>0</v>
      </c>
      <c r="X76">
        <v>-452.50771296310228</v>
      </c>
      <c r="Y76">
        <v>726.43062378351237</v>
      </c>
      <c r="Z76">
        <v>4373.1166730416398</v>
      </c>
      <c r="AA76">
        <v>0</v>
      </c>
      <c r="AB76">
        <v>1023.631672635939</v>
      </c>
      <c r="AE76">
        <v>94.322539088410238</v>
      </c>
      <c r="AF76">
        <v>184.69333325480241</v>
      </c>
      <c r="AG76">
        <v>668.6730391343433</v>
      </c>
      <c r="AH76">
        <v>0</v>
      </c>
      <c r="AL76">
        <v>97.746025220762093</v>
      </c>
      <c r="AN76">
        <v>52.803043103294847</v>
      </c>
      <c r="AO76">
        <v>0</v>
      </c>
      <c r="AQ76">
        <v>66.25</v>
      </c>
      <c r="AR76">
        <v>579.75</v>
      </c>
      <c r="AS76">
        <v>0.252110165321484</v>
      </c>
      <c r="AT76">
        <v>4.2376433232586663</v>
      </c>
      <c r="AU76">
        <v>2.8838246105855E-2</v>
      </c>
    </row>
    <row r="77" spans="1:47" x14ac:dyDescent="0.25">
      <c r="A77" t="s">
        <v>119</v>
      </c>
      <c r="B77" t="str">
        <f t="shared" si="3"/>
        <v>3 Occupant_USA_OK_Oklahoma</v>
      </c>
      <c r="C77" t="str">
        <f>'Model In'!AZ77</f>
        <v>HPWH_50-gallon</v>
      </c>
      <c r="D77">
        <v>12982.43732574398</v>
      </c>
      <c r="E77">
        <v>97.746025220762093</v>
      </c>
      <c r="G77">
        <f t="shared" si="4"/>
        <v>6913.3301855484469</v>
      </c>
      <c r="H77">
        <v>2692.5456384682711</v>
      </c>
      <c r="J77">
        <v>1521.1047161749791</v>
      </c>
      <c r="K77">
        <v>4819.3382781083828</v>
      </c>
      <c r="L77">
        <v>805.36143138550608</v>
      </c>
      <c r="M77">
        <v>50.966837479860523</v>
      </c>
      <c r="N77">
        <v>315.11265342793052</v>
      </c>
      <c r="P77">
        <v>3533.245338188307</v>
      </c>
      <c r="Q77">
        <v>687.53920889186907</v>
      </c>
      <c r="R77">
        <v>0</v>
      </c>
      <c r="S77">
        <v>2814.1908539817859</v>
      </c>
      <c r="T77">
        <f t="shared" si="5"/>
        <v>4.1855492587133822</v>
      </c>
      <c r="U77">
        <v>0</v>
      </c>
      <c r="X77">
        <v>-453.0720165267752</v>
      </c>
      <c r="Y77">
        <v>672.35879451741414</v>
      </c>
      <c r="Z77">
        <v>4373.1166730416398</v>
      </c>
      <c r="AA77">
        <v>0</v>
      </c>
      <c r="AB77">
        <v>1023.631672635939</v>
      </c>
      <c r="AE77">
        <v>94.322539088410238</v>
      </c>
      <c r="AF77">
        <v>184.69333325480241</v>
      </c>
      <c r="AG77">
        <v>668.6730391343433</v>
      </c>
      <c r="AH77">
        <v>0</v>
      </c>
      <c r="AL77">
        <v>97.746025220762093</v>
      </c>
      <c r="AN77">
        <v>52.803043103294847</v>
      </c>
      <c r="AO77">
        <v>0</v>
      </c>
      <c r="AQ77">
        <v>14.25</v>
      </c>
      <c r="AR77">
        <v>657.75</v>
      </c>
      <c r="AS77">
        <v>0.34799124148344529</v>
      </c>
      <c r="AT77">
        <v>5.9203322331913872</v>
      </c>
      <c r="AU77">
        <v>3.2602269197947301E-2</v>
      </c>
    </row>
    <row r="78" spans="1:47" x14ac:dyDescent="0.25">
      <c r="A78" t="s">
        <v>120</v>
      </c>
      <c r="B78" t="str">
        <f t="shared" si="3"/>
        <v>3 Occupant_USA_OR_Portland</v>
      </c>
      <c r="C78" t="str">
        <f>'Model In'!AZ78</f>
        <v>HPWH_50-gallon</v>
      </c>
      <c r="D78">
        <v>10160.27251551285</v>
      </c>
      <c r="E78">
        <v>97.746025220762093</v>
      </c>
      <c r="G78">
        <f t="shared" si="4"/>
        <v>4058.5569413139951</v>
      </c>
      <c r="H78">
        <v>2001.2251975001491</v>
      </c>
      <c r="J78">
        <v>1412.39877433121</v>
      </c>
      <c r="K78">
        <v>4964.5452976024681</v>
      </c>
      <c r="L78">
        <v>27.320468707192461</v>
      </c>
      <c r="M78">
        <v>56.272470040441583</v>
      </c>
      <c r="N78">
        <v>505.23348442130441</v>
      </c>
      <c r="P78">
        <v>1587.608279185022</v>
      </c>
      <c r="Q78">
        <v>469.72346462882382</v>
      </c>
      <c r="R78">
        <v>0</v>
      </c>
      <c r="S78">
        <v>3076.936988313279</v>
      </c>
      <c r="T78">
        <f t="shared" si="5"/>
        <v>4.3646525169257773</v>
      </c>
      <c r="U78">
        <v>0</v>
      </c>
      <c r="X78">
        <v>-458.14674563401292</v>
      </c>
      <c r="Y78">
        <v>704.96722852074959</v>
      </c>
      <c r="Z78">
        <v>4373.1166730416398</v>
      </c>
      <c r="AA78">
        <v>0</v>
      </c>
      <c r="AB78">
        <v>1023.631672635939</v>
      </c>
      <c r="AE78">
        <v>94.322539088410238</v>
      </c>
      <c r="AF78">
        <v>184.69333325480241</v>
      </c>
      <c r="AG78">
        <v>668.6730391343433</v>
      </c>
      <c r="AH78">
        <v>0</v>
      </c>
      <c r="AL78">
        <v>97.746025220762093</v>
      </c>
      <c r="AN78">
        <v>52.803043103294847</v>
      </c>
      <c r="AO78">
        <v>0</v>
      </c>
      <c r="AQ78">
        <v>16.5</v>
      </c>
      <c r="AR78">
        <v>101</v>
      </c>
      <c r="AS78">
        <v>0.2303979920091625</v>
      </c>
      <c r="AT78">
        <v>3.8695844766990399</v>
      </c>
      <c r="AU78">
        <v>1.8630648551319101E-2</v>
      </c>
    </row>
    <row r="79" spans="1:47" x14ac:dyDescent="0.25">
      <c r="A79" t="s">
        <v>121</v>
      </c>
      <c r="B79" t="str">
        <f t="shared" si="3"/>
        <v>3 Occupant_USA_OR_Redmond.</v>
      </c>
      <c r="C79" t="str">
        <f>'Model In'!AZ79</f>
        <v>HPWH_50-gallon</v>
      </c>
      <c r="D79">
        <v>12236.082796329491</v>
      </c>
      <c r="E79">
        <v>97.746025220762093</v>
      </c>
      <c r="G79">
        <f t="shared" si="4"/>
        <v>6059.8911537990161</v>
      </c>
      <c r="H79">
        <v>3998.4883835891569</v>
      </c>
      <c r="J79">
        <v>2617.05068180235</v>
      </c>
      <c r="K79">
        <v>8286.7418128558511</v>
      </c>
      <c r="L79">
        <v>607.32744281179009</v>
      </c>
      <c r="M79">
        <v>117.0154197971854</v>
      </c>
      <c r="N79">
        <v>657.09483917785053</v>
      </c>
      <c r="P79">
        <v>1435.2536901099149</v>
      </c>
      <c r="Q79">
        <v>626.14908009994474</v>
      </c>
      <c r="R79">
        <v>0</v>
      </c>
      <c r="S79">
        <v>3303.6522947144208</v>
      </c>
      <c r="T79">
        <f t="shared" si="5"/>
        <v>4.238476753928647</v>
      </c>
      <c r="U79">
        <v>0</v>
      </c>
      <c r="X79">
        <v>-455.82541806682741</v>
      </c>
      <c r="Y79">
        <v>779.44329685240416</v>
      </c>
      <c r="Z79">
        <v>4373.1166730416398</v>
      </c>
      <c r="AA79">
        <v>0</v>
      </c>
      <c r="AB79">
        <v>1023.631672635939</v>
      </c>
      <c r="AE79">
        <v>94.322539088410238</v>
      </c>
      <c r="AF79">
        <v>184.69333325480241</v>
      </c>
      <c r="AG79">
        <v>668.6730391343433</v>
      </c>
      <c r="AH79">
        <v>0</v>
      </c>
      <c r="AL79">
        <v>97.746025220762093</v>
      </c>
      <c r="AN79">
        <v>52.803043103294847</v>
      </c>
      <c r="AO79">
        <v>0</v>
      </c>
      <c r="AQ79">
        <v>13</v>
      </c>
      <c r="AR79">
        <v>42.25</v>
      </c>
      <c r="AS79">
        <v>0.25459142839634558</v>
      </c>
      <c r="AT79">
        <v>3.068753387450093</v>
      </c>
      <c r="AU79">
        <v>2.54946018052013E-2</v>
      </c>
    </row>
    <row r="80" spans="1:47" x14ac:dyDescent="0.25">
      <c r="A80" t="s">
        <v>122</v>
      </c>
      <c r="B80" t="str">
        <f t="shared" si="3"/>
        <v>3 Occupant_USA_PA_Bradford</v>
      </c>
      <c r="C80" t="str">
        <f>'Model In'!AZ80</f>
        <v>HPWH_50-gallon</v>
      </c>
      <c r="D80">
        <v>16467.944304425731</v>
      </c>
      <c r="E80">
        <v>97.746025220762093</v>
      </c>
      <c r="G80">
        <f t="shared" si="4"/>
        <v>10277.136830094048</v>
      </c>
      <c r="H80">
        <v>8408.1710019397415</v>
      </c>
      <c r="J80">
        <v>3432.5104294583448</v>
      </c>
      <c r="K80">
        <v>10643.2198324371</v>
      </c>
      <c r="L80">
        <v>4477.7659779585574</v>
      </c>
      <c r="M80">
        <v>133.95163524940449</v>
      </c>
      <c r="N80">
        <v>363.94295927344052</v>
      </c>
      <c r="P80">
        <v>1167.0218790047229</v>
      </c>
      <c r="Q80">
        <v>701.94394914958298</v>
      </c>
      <c r="R80">
        <v>0</v>
      </c>
      <c r="S80">
        <v>3438.029682171466</v>
      </c>
      <c r="T80">
        <f t="shared" si="5"/>
        <v>4.3296897650437414</v>
      </c>
      <c r="U80">
        <v>0</v>
      </c>
      <c r="X80">
        <v>-451.80288693582651</v>
      </c>
      <c r="Y80">
        <v>794.0591286536976</v>
      </c>
      <c r="Z80">
        <v>4373.1166730416398</v>
      </c>
      <c r="AA80">
        <v>0</v>
      </c>
      <c r="AB80">
        <v>1023.631672635939</v>
      </c>
      <c r="AE80">
        <v>94.322539088410238</v>
      </c>
      <c r="AF80">
        <v>184.69333325480241</v>
      </c>
      <c r="AG80">
        <v>668.6730391343433</v>
      </c>
      <c r="AH80">
        <v>0</v>
      </c>
      <c r="AL80">
        <v>97.746025220762093</v>
      </c>
      <c r="AN80">
        <v>52.803043103294847</v>
      </c>
      <c r="AO80">
        <v>0</v>
      </c>
      <c r="AQ80">
        <v>140.25</v>
      </c>
      <c r="AR80">
        <v>166.75</v>
      </c>
      <c r="AS80">
        <v>0.26355212172886849</v>
      </c>
      <c r="AT80">
        <v>3.6609302117857339</v>
      </c>
      <c r="AU80">
        <v>2.8171985314479401E-2</v>
      </c>
    </row>
    <row r="81" spans="1:47" x14ac:dyDescent="0.25">
      <c r="A81" t="s">
        <v>123</v>
      </c>
      <c r="B81" t="str">
        <f t="shared" si="3"/>
        <v>3 Occupant_USA_PA_Philadel</v>
      </c>
      <c r="C81" t="str">
        <f>'Model In'!AZ81</f>
        <v>HPWH_50-gallon</v>
      </c>
      <c r="D81">
        <v>12178.68604279451</v>
      </c>
      <c r="E81">
        <v>97.746025220762093</v>
      </c>
      <c r="G81">
        <f t="shared" si="4"/>
        <v>6081.0120014203576</v>
      </c>
      <c r="H81">
        <v>2963.7633973462762</v>
      </c>
      <c r="J81">
        <v>1812.427999374094</v>
      </c>
      <c r="K81">
        <v>5955.8204318988383</v>
      </c>
      <c r="L81">
        <v>738.7631436819587</v>
      </c>
      <c r="M81">
        <v>33.627329007628248</v>
      </c>
      <c r="N81">
        <v>378.94492528259519</v>
      </c>
      <c r="P81">
        <v>2496.9478544686872</v>
      </c>
      <c r="Q81">
        <v>620.30074960539412</v>
      </c>
      <c r="R81">
        <v>0</v>
      </c>
      <c r="S81">
        <v>2971.9298923888359</v>
      </c>
      <c r="T81">
        <f t="shared" si="5"/>
        <v>4.2400070515854988</v>
      </c>
      <c r="U81">
        <v>0</v>
      </c>
      <c r="X81">
        <v>-453.62187547946769</v>
      </c>
      <c r="Y81">
        <v>700.92569569607645</v>
      </c>
      <c r="Z81">
        <v>4373.1166730416398</v>
      </c>
      <c r="AA81">
        <v>0</v>
      </c>
      <c r="AB81">
        <v>1023.631672635939</v>
      </c>
      <c r="AE81">
        <v>94.322539088410238</v>
      </c>
      <c r="AF81">
        <v>184.69333325480241</v>
      </c>
      <c r="AG81">
        <v>668.6730391343433</v>
      </c>
      <c r="AH81">
        <v>0</v>
      </c>
      <c r="AL81">
        <v>97.746025220762093</v>
      </c>
      <c r="AN81">
        <v>52.803043103294847</v>
      </c>
      <c r="AO81">
        <v>0</v>
      </c>
      <c r="AQ81">
        <v>36</v>
      </c>
      <c r="AR81">
        <v>582.5</v>
      </c>
      <c r="AS81">
        <v>0.25658792022704852</v>
      </c>
      <c r="AT81">
        <v>4.7563040241268988</v>
      </c>
      <c r="AU81">
        <v>2.6416162856219099E-2</v>
      </c>
    </row>
    <row r="82" spans="1:47" x14ac:dyDescent="0.25">
      <c r="A82" t="s">
        <v>124</v>
      </c>
      <c r="B82" t="str">
        <f t="shared" si="3"/>
        <v>3 Occupant_USA_PA_Pittsbur</v>
      </c>
      <c r="C82" t="str">
        <f>'Model In'!AZ82</f>
        <v>HPWH_50-gallon</v>
      </c>
      <c r="D82">
        <v>13229.61760688614</v>
      </c>
      <c r="E82">
        <v>97.746025220762093</v>
      </c>
      <c r="G82">
        <f t="shared" si="4"/>
        <v>7091.247089752831</v>
      </c>
      <c r="H82">
        <v>4535.0183695074466</v>
      </c>
      <c r="J82">
        <v>2595.6068550906671</v>
      </c>
      <c r="K82">
        <v>8282.6423556523259</v>
      </c>
      <c r="L82">
        <v>1475.1362066342431</v>
      </c>
      <c r="M82">
        <v>92.329645160472225</v>
      </c>
      <c r="N82">
        <v>371.94566262206712</v>
      </c>
      <c r="P82">
        <v>1892.6950896911101</v>
      </c>
      <c r="Q82">
        <v>663.53363055427394</v>
      </c>
      <c r="R82">
        <v>0</v>
      </c>
      <c r="S82">
        <v>3176.489091363801</v>
      </c>
      <c r="T82">
        <f t="shared" si="5"/>
        <v>4.2831636022032837</v>
      </c>
      <c r="U82">
        <v>0</v>
      </c>
      <c r="X82">
        <v>-453.52389654219922</v>
      </c>
      <c r="Y82">
        <v>741.62217145518252</v>
      </c>
      <c r="Z82">
        <v>4373.1166730416398</v>
      </c>
      <c r="AA82">
        <v>0</v>
      </c>
      <c r="AB82">
        <v>1023.631672635939</v>
      </c>
      <c r="AE82">
        <v>94.322539088410238</v>
      </c>
      <c r="AF82">
        <v>184.69333325480241</v>
      </c>
      <c r="AG82">
        <v>668.6730391343433</v>
      </c>
      <c r="AH82">
        <v>0</v>
      </c>
      <c r="AL82">
        <v>97.746025220762093</v>
      </c>
      <c r="AN82">
        <v>52.803043103294847</v>
      </c>
      <c r="AO82">
        <v>0</v>
      </c>
      <c r="AQ82">
        <v>55.75</v>
      </c>
      <c r="AR82">
        <v>317.75</v>
      </c>
      <c r="AS82">
        <v>0.2458595314922859</v>
      </c>
      <c r="AT82">
        <v>3.8580860781982378</v>
      </c>
      <c r="AU82">
        <v>2.7467809789300801E-2</v>
      </c>
    </row>
    <row r="83" spans="1:47" x14ac:dyDescent="0.25">
      <c r="A83" t="s">
        <v>125</v>
      </c>
      <c r="B83" t="str">
        <f t="shared" si="3"/>
        <v>3 Occupant_USA_RI_Providen</v>
      </c>
      <c r="C83" t="str">
        <f>'Model In'!AZ83</f>
        <v>HPWH_50-gallon</v>
      </c>
      <c r="D83">
        <v>12723.296711994341</v>
      </c>
      <c r="E83">
        <v>97.746025220762093</v>
      </c>
      <c r="G83">
        <f t="shared" si="4"/>
        <v>6592.1636169051726</v>
      </c>
      <c r="H83">
        <v>4170.8533322075982</v>
      </c>
      <c r="J83">
        <v>2442.2177287867162</v>
      </c>
      <c r="K83">
        <v>7958.5935616552551</v>
      </c>
      <c r="L83">
        <v>1259.7213600570831</v>
      </c>
      <c r="M83">
        <v>71.497438036316666</v>
      </c>
      <c r="N83">
        <v>397.41680532749859</v>
      </c>
      <c r="P83">
        <v>1797.14340136894</v>
      </c>
      <c r="Q83">
        <v>624.16688332863498</v>
      </c>
      <c r="R83">
        <v>0</v>
      </c>
      <c r="S83">
        <v>3160.0142550395071</v>
      </c>
      <c r="T83">
        <f t="shared" si="5"/>
        <v>4.3029410095635905</v>
      </c>
      <c r="U83">
        <v>0</v>
      </c>
      <c r="X83">
        <v>-454.57696735222692</v>
      </c>
      <c r="Y83">
        <v>734.38474941119387</v>
      </c>
      <c r="Z83">
        <v>4373.1166730416398</v>
      </c>
      <c r="AA83">
        <v>0</v>
      </c>
      <c r="AB83">
        <v>1023.631672635939</v>
      </c>
      <c r="AE83">
        <v>94.322539088410238</v>
      </c>
      <c r="AF83">
        <v>184.69333325480241</v>
      </c>
      <c r="AG83">
        <v>668.6730391343433</v>
      </c>
      <c r="AH83">
        <v>0</v>
      </c>
      <c r="AL83">
        <v>97.746025220762093</v>
      </c>
      <c r="AN83">
        <v>52.803043103294847</v>
      </c>
      <c r="AO83">
        <v>0</v>
      </c>
      <c r="AQ83">
        <v>42.75</v>
      </c>
      <c r="AR83">
        <v>269.25</v>
      </c>
      <c r="AS83">
        <v>0.26855516355169168</v>
      </c>
      <c r="AT83">
        <v>4.3392118847798971</v>
      </c>
      <c r="AU83">
        <v>2.5987405921583401E-2</v>
      </c>
    </row>
    <row r="84" spans="1:47" x14ac:dyDescent="0.25">
      <c r="A84" t="s">
        <v>126</v>
      </c>
      <c r="B84" t="str">
        <f t="shared" si="3"/>
        <v>3 Occupant_USA_SC_JB.Charl</v>
      </c>
      <c r="C84" t="str">
        <f>'Model In'!AZ84</f>
        <v>HPWH_50-gallon</v>
      </c>
      <c r="D84">
        <v>11346.53337019794</v>
      </c>
      <c r="E84">
        <v>97.746025220762093</v>
      </c>
      <c r="G84">
        <f t="shared" si="4"/>
        <v>5335.0067625056354</v>
      </c>
      <c r="H84">
        <v>653.71999304539429</v>
      </c>
      <c r="J84">
        <v>387.1896910218976</v>
      </c>
      <c r="K84">
        <v>1290.4625294873399</v>
      </c>
      <c r="L84">
        <v>20.27343583869817</v>
      </c>
      <c r="M84">
        <v>16.96918975133271</v>
      </c>
      <c r="N84">
        <v>229.28767643346501</v>
      </c>
      <c r="P84">
        <v>4116.8784809207473</v>
      </c>
      <c r="Q84">
        <v>564.40828853949336</v>
      </c>
      <c r="R84">
        <v>0</v>
      </c>
      <c r="S84">
        <v>2609.9277997765548</v>
      </c>
      <c r="T84">
        <f t="shared" si="5"/>
        <v>4.245315687034334</v>
      </c>
      <c r="U84">
        <v>0</v>
      </c>
      <c r="X84">
        <v>-449.4133943886859</v>
      </c>
      <c r="Y84">
        <v>614.77826201419236</v>
      </c>
      <c r="Z84">
        <v>4373.1166730416398</v>
      </c>
      <c r="AA84">
        <v>0</v>
      </c>
      <c r="AB84">
        <v>1023.631672635939</v>
      </c>
      <c r="AE84">
        <v>94.322539088410238</v>
      </c>
      <c r="AF84">
        <v>184.69333325480241</v>
      </c>
      <c r="AG84">
        <v>668.6730391343433</v>
      </c>
      <c r="AH84">
        <v>0</v>
      </c>
      <c r="AL84">
        <v>97.746025220762093</v>
      </c>
      <c r="AN84">
        <v>52.803043103294847</v>
      </c>
      <c r="AO84">
        <v>0</v>
      </c>
      <c r="AQ84">
        <v>1.75</v>
      </c>
      <c r="AR84">
        <v>382.75</v>
      </c>
      <c r="AS84">
        <v>0.18795456127359161</v>
      </c>
      <c r="AT84">
        <v>3.534387702310632</v>
      </c>
      <c r="AU84">
        <v>2.4866290475005E-2</v>
      </c>
    </row>
    <row r="85" spans="1:47" x14ac:dyDescent="0.25">
      <c r="A85" t="s">
        <v>127</v>
      </c>
      <c r="B85" t="str">
        <f t="shared" si="3"/>
        <v>3 Occupant_USA_SC_Columbia</v>
      </c>
      <c r="C85" t="str">
        <f>'Model In'!AZ85</f>
        <v>HPWH_50-gallon</v>
      </c>
      <c r="D85">
        <v>11475.933164947941</v>
      </c>
      <c r="E85">
        <v>97.746025220762093</v>
      </c>
      <c r="G85">
        <f t="shared" si="4"/>
        <v>5450.4737578246441</v>
      </c>
      <c r="H85">
        <v>915.45940343222719</v>
      </c>
      <c r="J85">
        <v>546.17716785435277</v>
      </c>
      <c r="K85">
        <v>1813.0070901548991</v>
      </c>
      <c r="L85">
        <v>54.089113219337072</v>
      </c>
      <c r="M85">
        <v>24.261691937534192</v>
      </c>
      <c r="N85">
        <v>290.93143042100348</v>
      </c>
      <c r="P85">
        <v>3927.9586204162879</v>
      </c>
      <c r="Q85">
        <v>607.05573397612943</v>
      </c>
      <c r="R85">
        <v>0</v>
      </c>
      <c r="S85">
        <v>2661.0078281153428</v>
      </c>
      <c r="T85">
        <f t="shared" si="5"/>
        <v>4.232481327747184</v>
      </c>
      <c r="U85">
        <v>0</v>
      </c>
      <c r="X85">
        <v>-448.95975372316423</v>
      </c>
      <c r="Y85">
        <v>628.71106144529949</v>
      </c>
      <c r="Z85">
        <v>4373.1166730416398</v>
      </c>
      <c r="AA85">
        <v>0</v>
      </c>
      <c r="AB85">
        <v>1023.631672635939</v>
      </c>
      <c r="AE85">
        <v>94.322539088410238</v>
      </c>
      <c r="AF85">
        <v>184.69333325480241</v>
      </c>
      <c r="AG85">
        <v>668.6730391343433</v>
      </c>
      <c r="AH85">
        <v>0</v>
      </c>
      <c r="AL85">
        <v>97.746025220762093</v>
      </c>
      <c r="AN85">
        <v>52.803043103294847</v>
      </c>
      <c r="AO85">
        <v>0</v>
      </c>
      <c r="AQ85">
        <v>3.25</v>
      </c>
      <c r="AR85">
        <v>891</v>
      </c>
      <c r="AS85">
        <v>0.15718622267008581</v>
      </c>
      <c r="AT85">
        <v>2.75613468089698</v>
      </c>
      <c r="AU85">
        <v>2.6151792883419001E-2</v>
      </c>
    </row>
    <row r="86" spans="1:47" x14ac:dyDescent="0.25">
      <c r="A86" t="s">
        <v>128</v>
      </c>
      <c r="B86" t="str">
        <f t="shared" si="3"/>
        <v>3 Occupant_USA_SD_Yankton-</v>
      </c>
      <c r="C86" t="str">
        <f>'Model In'!AZ86</f>
        <v>HPWH_50-gallon</v>
      </c>
      <c r="D86">
        <v>17337.579275001892</v>
      </c>
      <c r="E86">
        <v>97.746025220762093</v>
      </c>
      <c r="G86">
        <f t="shared" si="4"/>
        <v>11165.311925404822</v>
      </c>
      <c r="H86">
        <v>8567.2611489557785</v>
      </c>
      <c r="J86">
        <v>3941.1295240716631</v>
      </c>
      <c r="K86">
        <v>11676.337163950009</v>
      </c>
      <c r="L86">
        <v>4107.5524426274642</v>
      </c>
      <c r="M86">
        <v>135.78779424778281</v>
      </c>
      <c r="N86">
        <v>382.79138800892832</v>
      </c>
      <c r="P86">
        <v>1870.310911163547</v>
      </c>
      <c r="Q86">
        <v>727.73986528549494</v>
      </c>
      <c r="R86">
        <v>0</v>
      </c>
      <c r="S86">
        <v>3327.1840711256682</v>
      </c>
      <c r="T86">
        <f t="shared" si="5"/>
        <v>4.2902676198924565</v>
      </c>
      <c r="U86">
        <v>0</v>
      </c>
      <c r="X86">
        <v>-452.51959207578972</v>
      </c>
      <c r="Y86">
        <v>775.51900391917047</v>
      </c>
      <c r="Z86">
        <v>4373.1166730416398</v>
      </c>
      <c r="AA86">
        <v>0</v>
      </c>
      <c r="AB86">
        <v>1023.631672635939</v>
      </c>
      <c r="AE86">
        <v>94.322539088410238</v>
      </c>
      <c r="AF86">
        <v>184.69333325480241</v>
      </c>
      <c r="AG86">
        <v>668.6730391343433</v>
      </c>
      <c r="AH86">
        <v>0</v>
      </c>
      <c r="AL86">
        <v>97.746025220762093</v>
      </c>
      <c r="AN86">
        <v>52.803043103294847</v>
      </c>
      <c r="AO86">
        <v>0</v>
      </c>
      <c r="AQ86">
        <v>90.5</v>
      </c>
      <c r="AR86">
        <v>77</v>
      </c>
      <c r="AS86">
        <v>0.33281137298696589</v>
      </c>
      <c r="AT86">
        <v>5.6234434655312722</v>
      </c>
      <c r="AU86">
        <v>3.21844313466529E-2</v>
      </c>
    </row>
    <row r="87" spans="1:47" x14ac:dyDescent="0.25">
      <c r="A87" t="s">
        <v>129</v>
      </c>
      <c r="B87" t="str">
        <f t="shared" si="3"/>
        <v>3 Occupant_USA_SD_Sioux.Fa</v>
      </c>
      <c r="C87" t="str">
        <f>'Model In'!AZ87</f>
        <v>HPWH_50-gallon</v>
      </c>
      <c r="D87">
        <v>17919.711487328059</v>
      </c>
      <c r="E87">
        <v>97.746025220762093</v>
      </c>
      <c r="G87">
        <f t="shared" si="4"/>
        <v>11735.206179037355</v>
      </c>
      <c r="H87">
        <v>9218.288863793794</v>
      </c>
      <c r="J87">
        <v>4380.0121055500058</v>
      </c>
      <c r="K87">
        <v>12680.25880597337</v>
      </c>
      <c r="L87">
        <v>4310.7644265308954</v>
      </c>
      <c r="M87">
        <v>137.48697512828889</v>
      </c>
      <c r="N87">
        <v>390.02535658460039</v>
      </c>
      <c r="P87">
        <v>1749.4628806549031</v>
      </c>
      <c r="Q87">
        <v>767.4544345886585</v>
      </c>
      <c r="R87">
        <v>0</v>
      </c>
      <c r="S87">
        <v>3391.9306939856961</v>
      </c>
      <c r="T87">
        <f t="shared" si="5"/>
        <v>4.3058085868709215</v>
      </c>
      <c r="U87">
        <v>0</v>
      </c>
      <c r="X87">
        <v>-451.19020173492271</v>
      </c>
      <c r="Y87">
        <v>787.75696261283395</v>
      </c>
      <c r="Z87">
        <v>4373.1166730416398</v>
      </c>
      <c r="AA87">
        <v>0</v>
      </c>
      <c r="AB87">
        <v>1023.631672635939</v>
      </c>
      <c r="AE87">
        <v>94.322539088410238</v>
      </c>
      <c r="AF87">
        <v>184.69333325480241</v>
      </c>
      <c r="AG87">
        <v>668.6730391343433</v>
      </c>
      <c r="AH87">
        <v>0</v>
      </c>
      <c r="AL87">
        <v>97.746025220762093</v>
      </c>
      <c r="AN87">
        <v>52.803043103294847</v>
      </c>
      <c r="AO87">
        <v>0</v>
      </c>
      <c r="AQ87">
        <v>53.5</v>
      </c>
      <c r="AR87">
        <v>19</v>
      </c>
      <c r="AS87">
        <v>0.33733767713155599</v>
      </c>
      <c r="AT87">
        <v>5.0013082274520224</v>
      </c>
      <c r="AU87">
        <v>3.43701524376573E-2</v>
      </c>
    </row>
    <row r="88" spans="1:47" x14ac:dyDescent="0.25">
      <c r="A88" t="s">
        <v>130</v>
      </c>
      <c r="B88" t="str">
        <f t="shared" si="3"/>
        <v>3 Occupant_USA_TN_Memphis.</v>
      </c>
      <c r="C88" t="str">
        <f>'Model In'!AZ88</f>
        <v>HPWH_50-gallon</v>
      </c>
      <c r="D88">
        <v>11903.50629259493</v>
      </c>
      <c r="E88">
        <v>97.746025220762093</v>
      </c>
      <c r="G88">
        <f t="shared" si="4"/>
        <v>5865.7797040930564</v>
      </c>
      <c r="H88">
        <v>1463.7332890978851</v>
      </c>
      <c r="J88">
        <v>937.77345279960809</v>
      </c>
      <c r="K88">
        <v>3115.1803762713948</v>
      </c>
      <c r="L88">
        <v>187.59886820668331</v>
      </c>
      <c r="M88">
        <v>34.174143660898899</v>
      </c>
      <c r="N88">
        <v>304.18682443070202</v>
      </c>
      <c r="P88">
        <v>3761.1387923199159</v>
      </c>
      <c r="Q88">
        <v>640.90762267525497</v>
      </c>
      <c r="R88">
        <v>0</v>
      </c>
      <c r="S88">
        <v>2705.6573219421998</v>
      </c>
      <c r="T88">
        <f t="shared" si="5"/>
        <v>4.221137538182921</v>
      </c>
      <c r="U88">
        <v>0</v>
      </c>
      <c r="X88">
        <v>-450.28151397956651</v>
      </c>
      <c r="Y88">
        <v>640.97824282383078</v>
      </c>
      <c r="Z88">
        <v>4373.1166730416398</v>
      </c>
      <c r="AA88">
        <v>0</v>
      </c>
      <c r="AB88">
        <v>1023.631672635939</v>
      </c>
      <c r="AE88">
        <v>94.322539088410238</v>
      </c>
      <c r="AF88">
        <v>184.69333325480241</v>
      </c>
      <c r="AG88">
        <v>668.6730391343433</v>
      </c>
      <c r="AH88">
        <v>0</v>
      </c>
      <c r="AL88">
        <v>97.746025220762093</v>
      </c>
      <c r="AN88">
        <v>52.803043103294847</v>
      </c>
      <c r="AO88">
        <v>0</v>
      </c>
      <c r="AQ88">
        <v>14.25</v>
      </c>
      <c r="AR88">
        <v>1040.5</v>
      </c>
      <c r="AS88">
        <v>0.22618519698390471</v>
      </c>
      <c r="AT88">
        <v>3.9004641842870371</v>
      </c>
      <c r="AU88">
        <v>2.8368403103158201E-2</v>
      </c>
    </row>
    <row r="89" spans="1:47" x14ac:dyDescent="0.25">
      <c r="A89" t="s">
        <v>131</v>
      </c>
      <c r="B89" t="str">
        <f t="shared" si="3"/>
        <v>3 Occupant_USA_TN_Nashvill</v>
      </c>
      <c r="C89" t="str">
        <f>'Model In'!AZ89</f>
        <v>HPWH_50-gallon</v>
      </c>
      <c r="D89">
        <v>11430.301451538509</v>
      </c>
      <c r="E89">
        <v>97.746025220762093</v>
      </c>
      <c r="G89">
        <f t="shared" si="4"/>
        <v>5370.9714232735914</v>
      </c>
      <c r="H89">
        <v>1562.100319453757</v>
      </c>
      <c r="J89">
        <v>988.54424077698377</v>
      </c>
      <c r="K89">
        <v>3242.1973556577291</v>
      </c>
      <c r="L89">
        <v>200.1067700740513</v>
      </c>
      <c r="M89">
        <v>33.812066498942308</v>
      </c>
      <c r="N89">
        <v>339.63724210377751</v>
      </c>
      <c r="P89">
        <v>3207.7066755553828</v>
      </c>
      <c r="Q89">
        <v>601.164428264452</v>
      </c>
      <c r="R89">
        <v>0</v>
      </c>
      <c r="S89">
        <v>2808.2279384004792</v>
      </c>
      <c r="T89">
        <f t="shared" si="5"/>
        <v>4.2383120635590172</v>
      </c>
      <c r="U89">
        <v>0</v>
      </c>
      <c r="X89">
        <v>-450.68155184307619</v>
      </c>
      <c r="Y89">
        <v>662.58168258670867</v>
      </c>
      <c r="Z89">
        <v>4373.1166730416398</v>
      </c>
      <c r="AA89">
        <v>0</v>
      </c>
      <c r="AB89">
        <v>1023.631672635939</v>
      </c>
      <c r="AE89">
        <v>94.322539088410238</v>
      </c>
      <c r="AF89">
        <v>184.69333325480241</v>
      </c>
      <c r="AG89">
        <v>668.6730391343433</v>
      </c>
      <c r="AH89">
        <v>0</v>
      </c>
      <c r="AL89">
        <v>97.746025220762093</v>
      </c>
      <c r="AN89">
        <v>52.803043103294847</v>
      </c>
      <c r="AO89">
        <v>0</v>
      </c>
      <c r="AQ89">
        <v>12.5</v>
      </c>
      <c r="AR89">
        <v>791</v>
      </c>
      <c r="AS89">
        <v>0.1987896449997581</v>
      </c>
      <c r="AT89">
        <v>2.9983015211744362</v>
      </c>
      <c r="AU89">
        <v>2.5372739356406E-2</v>
      </c>
    </row>
    <row r="90" spans="1:47" x14ac:dyDescent="0.25">
      <c r="A90" t="s">
        <v>132</v>
      </c>
      <c r="B90" t="str">
        <f t="shared" si="3"/>
        <v>3 Occupant_USA_TX_Austin-C</v>
      </c>
      <c r="C90" t="str">
        <f>'Model In'!AZ90</f>
        <v>HPWH_50-gallon</v>
      </c>
      <c r="D90">
        <v>12281.663134732769</v>
      </c>
      <c r="E90">
        <v>97.746025220762093</v>
      </c>
      <c r="G90">
        <f t="shared" si="4"/>
        <v>6289.7396555044998</v>
      </c>
      <c r="H90">
        <v>581.61845010390311</v>
      </c>
      <c r="J90">
        <v>332.40652721694619</v>
      </c>
      <c r="K90">
        <v>1071.68530608322</v>
      </c>
      <c r="L90">
        <v>56.983531631997202</v>
      </c>
      <c r="M90">
        <v>9.8300644976879337</v>
      </c>
      <c r="N90">
        <v>182.3983267572728</v>
      </c>
      <c r="P90">
        <v>5015.0178572683772</v>
      </c>
      <c r="Q90">
        <v>693.10334813221937</v>
      </c>
      <c r="R90">
        <v>0</v>
      </c>
      <c r="S90">
        <v>2467.9172091301039</v>
      </c>
      <c r="T90">
        <f t="shared" si="5"/>
        <v>4.1465395141916161</v>
      </c>
      <c r="U90">
        <v>0</v>
      </c>
      <c r="X90">
        <v>-445.85818935460162</v>
      </c>
      <c r="Y90">
        <v>595.17513355018241</v>
      </c>
      <c r="Z90">
        <v>4373.1166730416398</v>
      </c>
      <c r="AA90">
        <v>0</v>
      </c>
      <c r="AB90">
        <v>1023.631672635939</v>
      </c>
      <c r="AE90">
        <v>94.322539088410238</v>
      </c>
      <c r="AF90">
        <v>184.69333325480241</v>
      </c>
      <c r="AG90">
        <v>668.6730391343433</v>
      </c>
      <c r="AH90">
        <v>0</v>
      </c>
      <c r="AL90">
        <v>97.746025220762093</v>
      </c>
      <c r="AN90">
        <v>52.803043103294847</v>
      </c>
      <c r="AO90">
        <v>0</v>
      </c>
      <c r="AQ90">
        <v>2.75</v>
      </c>
      <c r="AR90">
        <v>1221.25</v>
      </c>
      <c r="AS90">
        <v>0.14391247243991451</v>
      </c>
      <c r="AT90">
        <v>2.1951454469319289</v>
      </c>
      <c r="AU90">
        <v>3.1457360944081199E-2</v>
      </c>
    </row>
    <row r="91" spans="1:47" x14ac:dyDescent="0.25">
      <c r="A91" t="s">
        <v>133</v>
      </c>
      <c r="B91" t="str">
        <f t="shared" si="3"/>
        <v>3 Occupant_USA_TX_Dallas-F</v>
      </c>
      <c r="C91" t="str">
        <f>'Model In'!AZ91</f>
        <v>HPWH_50-gallon</v>
      </c>
      <c r="D91">
        <v>12173.732048127629</v>
      </c>
      <c r="E91">
        <v>97.746025220762093</v>
      </c>
      <c r="G91">
        <f t="shared" si="4"/>
        <v>6159.9228472699333</v>
      </c>
      <c r="H91">
        <v>830.83535837579927</v>
      </c>
      <c r="J91">
        <v>536.50726968216907</v>
      </c>
      <c r="K91">
        <v>1796.6720864643919</v>
      </c>
      <c r="L91">
        <v>6.6463280276230527</v>
      </c>
      <c r="M91">
        <v>16.216864105725769</v>
      </c>
      <c r="N91">
        <v>271.46489656028132</v>
      </c>
      <c r="P91">
        <v>4676.2701491792277</v>
      </c>
      <c r="Q91">
        <v>652.81733971490644</v>
      </c>
      <c r="R91">
        <v>0</v>
      </c>
      <c r="S91">
        <v>2567.36709703934</v>
      </c>
      <c r="T91">
        <f t="shared" si="5"/>
        <v>4.1606384127083444</v>
      </c>
      <c r="U91">
        <v>0</v>
      </c>
      <c r="X91">
        <v>-452.39145776137502</v>
      </c>
      <c r="Y91">
        <v>617.06085517970473</v>
      </c>
      <c r="Z91">
        <v>4373.1166730416398</v>
      </c>
      <c r="AA91">
        <v>0</v>
      </c>
      <c r="AB91">
        <v>1023.631672635939</v>
      </c>
      <c r="AE91">
        <v>94.322539088410238</v>
      </c>
      <c r="AF91">
        <v>184.69333325480241</v>
      </c>
      <c r="AG91">
        <v>668.6730391343433</v>
      </c>
      <c r="AH91">
        <v>0</v>
      </c>
      <c r="AL91">
        <v>97.746025220762093</v>
      </c>
      <c r="AN91">
        <v>52.803043103294847</v>
      </c>
      <c r="AO91">
        <v>0</v>
      </c>
      <c r="AQ91">
        <v>1.75</v>
      </c>
      <c r="AR91">
        <v>487.75</v>
      </c>
      <c r="AS91">
        <v>0.2936264191301598</v>
      </c>
      <c r="AT91">
        <v>5.2597701297384933</v>
      </c>
      <c r="AU91">
        <v>3.2039442618642902E-2</v>
      </c>
    </row>
    <row r="92" spans="1:47" x14ac:dyDescent="0.25">
      <c r="A92" t="s">
        <v>134</v>
      </c>
      <c r="B92" t="str">
        <f t="shared" si="3"/>
        <v>3 Occupant_USA_TX_Houston-</v>
      </c>
      <c r="C92" t="str">
        <f>'Model In'!AZ92</f>
        <v>HPWH_50-gallon</v>
      </c>
      <c r="D92">
        <v>12148.70212981198</v>
      </c>
      <c r="E92">
        <v>97.746025220762093</v>
      </c>
      <c r="G92">
        <f t="shared" si="4"/>
        <v>6177.4736815357601</v>
      </c>
      <c r="H92">
        <v>278.02547543274432</v>
      </c>
      <c r="J92">
        <v>150.84094198744759</v>
      </c>
      <c r="K92">
        <v>529.05249960707704</v>
      </c>
      <c r="L92">
        <v>0.36908999495211381</v>
      </c>
      <c r="M92">
        <v>4.5723649538179236</v>
      </c>
      <c r="N92">
        <v>122.24307849652681</v>
      </c>
      <c r="P92">
        <v>5223.3311378310464</v>
      </c>
      <c r="Q92">
        <v>676.11706827196917</v>
      </c>
      <c r="R92">
        <v>0</v>
      </c>
      <c r="S92">
        <v>2408.5970691914622</v>
      </c>
      <c r="T92">
        <f t="shared" si="5"/>
        <v>4.1926553387979597</v>
      </c>
      <c r="U92">
        <v>0</v>
      </c>
      <c r="X92">
        <v>-446.63889095596522</v>
      </c>
      <c r="Y92">
        <v>574.48010259818079</v>
      </c>
      <c r="Z92">
        <v>4373.1166730416398</v>
      </c>
      <c r="AA92">
        <v>0</v>
      </c>
      <c r="AB92">
        <v>1023.631672635939</v>
      </c>
      <c r="AE92">
        <v>94.322539088410238</v>
      </c>
      <c r="AF92">
        <v>184.69333325480241</v>
      </c>
      <c r="AG92">
        <v>668.6730391343433</v>
      </c>
      <c r="AH92">
        <v>0</v>
      </c>
      <c r="AL92">
        <v>97.746025220762093</v>
      </c>
      <c r="AN92">
        <v>52.803043103294847</v>
      </c>
      <c r="AO92">
        <v>0</v>
      </c>
      <c r="AQ92">
        <v>1.25</v>
      </c>
      <c r="AR92">
        <v>1027</v>
      </c>
      <c r="AS92">
        <v>0.17686020899800139</v>
      </c>
      <c r="AT92">
        <v>3.5660349641349631</v>
      </c>
      <c r="AU92">
        <v>3.1940754286233303E-2</v>
      </c>
    </row>
    <row r="93" spans="1:47" x14ac:dyDescent="0.25">
      <c r="A93" t="s">
        <v>135</v>
      </c>
      <c r="B93" t="str">
        <f t="shared" si="3"/>
        <v>3 Occupant_USA_TX_Lubbock.</v>
      </c>
      <c r="C93" t="str">
        <f>'Model In'!AZ93</f>
        <v>HPWH_50-gallon</v>
      </c>
      <c r="D93">
        <v>12169.085811903729</v>
      </c>
      <c r="E93">
        <v>97.746025220762093</v>
      </c>
      <c r="G93">
        <f t="shared" si="4"/>
        <v>6083.914713213986</v>
      </c>
      <c r="H93">
        <v>1755.6437181683</v>
      </c>
      <c r="J93">
        <v>1247.175080674903</v>
      </c>
      <c r="K93">
        <v>3907.6432060608331</v>
      </c>
      <c r="L93">
        <v>76.497200440565194</v>
      </c>
      <c r="M93">
        <v>57.619315425176978</v>
      </c>
      <c r="N93">
        <v>374.35212162765328</v>
      </c>
      <c r="P93">
        <v>3647.3679187791922</v>
      </c>
      <c r="Q93">
        <v>680.90307626649337</v>
      </c>
      <c r="R93">
        <v>0</v>
      </c>
      <c r="S93">
        <v>2810.4549660070811</v>
      </c>
      <c r="T93">
        <f t="shared" si="5"/>
        <v>4.0824550811429789</v>
      </c>
      <c r="U93">
        <v>0</v>
      </c>
      <c r="X93">
        <v>-452.86677966241052</v>
      </c>
      <c r="Y93">
        <v>688.42275301170696</v>
      </c>
      <c r="Z93">
        <v>4373.1166730416398</v>
      </c>
      <c r="AA93">
        <v>0</v>
      </c>
      <c r="AB93">
        <v>1023.631672635939</v>
      </c>
      <c r="AE93">
        <v>94.322539088410238</v>
      </c>
      <c r="AF93">
        <v>184.69333325480241</v>
      </c>
      <c r="AG93">
        <v>668.6730391343433</v>
      </c>
      <c r="AH93">
        <v>0</v>
      </c>
      <c r="AL93">
        <v>97.746025220762093</v>
      </c>
      <c r="AN93">
        <v>52.803043103294847</v>
      </c>
      <c r="AO93">
        <v>0</v>
      </c>
      <c r="AQ93">
        <v>2</v>
      </c>
      <c r="AR93">
        <v>125.25</v>
      </c>
      <c r="AS93">
        <v>0.33056792050801043</v>
      </c>
      <c r="AT93">
        <v>6.4418382785111739</v>
      </c>
      <c r="AU93">
        <v>3.3037441591647697E-2</v>
      </c>
    </row>
    <row r="94" spans="1:47" x14ac:dyDescent="0.25">
      <c r="A94" t="s">
        <v>136</v>
      </c>
      <c r="B94" t="str">
        <f t="shared" si="3"/>
        <v>3 Occupant_USA_TX_San.Anto</v>
      </c>
      <c r="C94" t="str">
        <f>'Model In'!AZ94</f>
        <v>HPWH_50-gallon</v>
      </c>
      <c r="D94">
        <v>12679.163764460071</v>
      </c>
      <c r="E94">
        <v>97.746025220762093</v>
      </c>
      <c r="G94">
        <f t="shared" si="4"/>
        <v>6692.3581585959128</v>
      </c>
      <c r="H94">
        <v>558.73483573352121</v>
      </c>
      <c r="J94">
        <v>336.16081272721772</v>
      </c>
      <c r="K94">
        <v>1082.6575541398879</v>
      </c>
      <c r="L94">
        <v>51.832967119862992</v>
      </c>
      <c r="M94">
        <v>8.3335841738888679</v>
      </c>
      <c r="N94">
        <v>162.4074717125514</v>
      </c>
      <c r="P94">
        <v>5398.8042226960852</v>
      </c>
      <c r="Q94">
        <v>734.81910016630638</v>
      </c>
      <c r="R94">
        <v>0</v>
      </c>
      <c r="S94">
        <v>2447.2416065295251</v>
      </c>
      <c r="T94">
        <f t="shared" si="5"/>
        <v>4.1474646134467621</v>
      </c>
      <c r="U94">
        <v>0</v>
      </c>
      <c r="X94">
        <v>-447.61478162866962</v>
      </c>
      <c r="Y94">
        <v>590.05726018617872</v>
      </c>
      <c r="Z94">
        <v>4373.1166730416398</v>
      </c>
      <c r="AA94">
        <v>0</v>
      </c>
      <c r="AB94">
        <v>1023.631672635939</v>
      </c>
      <c r="AE94">
        <v>94.322539088410238</v>
      </c>
      <c r="AF94">
        <v>184.69333325480241</v>
      </c>
      <c r="AG94">
        <v>668.6730391343433</v>
      </c>
      <c r="AH94">
        <v>0</v>
      </c>
      <c r="AL94">
        <v>97.746025220762093</v>
      </c>
      <c r="AN94">
        <v>52.803043103294847</v>
      </c>
      <c r="AO94">
        <v>0</v>
      </c>
      <c r="AQ94">
        <v>1.5</v>
      </c>
      <c r="AR94">
        <v>915.75</v>
      </c>
      <c r="AS94">
        <v>0.22837477164445291</v>
      </c>
      <c r="AT94">
        <v>4.2642084621427676</v>
      </c>
      <c r="AU94">
        <v>3.58198068236837E-2</v>
      </c>
    </row>
    <row r="95" spans="1:47" x14ac:dyDescent="0.25">
      <c r="A95" t="s">
        <v>137</v>
      </c>
      <c r="B95" t="str">
        <f t="shared" si="3"/>
        <v>3 Occupant_USA_UT_Salt.Lak</v>
      </c>
      <c r="C95" t="str">
        <f>'Model In'!AZ95</f>
        <v>HPWH_50-gallon</v>
      </c>
      <c r="D95">
        <v>12836.709234827231</v>
      </c>
      <c r="E95">
        <v>97.746025220762093</v>
      </c>
      <c r="G95">
        <f t="shared" si="4"/>
        <v>6685.9191900084197</v>
      </c>
      <c r="H95">
        <v>3430.279707522056</v>
      </c>
      <c r="J95">
        <v>2404.272629524241</v>
      </c>
      <c r="K95">
        <v>7377.54612264159</v>
      </c>
      <c r="L95">
        <v>399.16424949913488</v>
      </c>
      <c r="M95">
        <v>102.3377863112816</v>
      </c>
      <c r="N95">
        <v>524.50504218739911</v>
      </c>
      <c r="P95">
        <v>2538.5000185035351</v>
      </c>
      <c r="Q95">
        <v>717.13946398282872</v>
      </c>
      <c r="R95">
        <v>0</v>
      </c>
      <c r="S95">
        <v>3114.0860925142342</v>
      </c>
      <c r="T95">
        <f t="shared" si="5"/>
        <v>4.1298592585302361</v>
      </c>
      <c r="U95">
        <v>0</v>
      </c>
      <c r="X95">
        <v>-453.07618876576038</v>
      </c>
      <c r="Y95">
        <v>754.04169914073475</v>
      </c>
      <c r="Z95">
        <v>4373.1166730416398</v>
      </c>
      <c r="AA95">
        <v>0</v>
      </c>
      <c r="AB95">
        <v>1023.631672635939</v>
      </c>
      <c r="AE95">
        <v>94.322539088410238</v>
      </c>
      <c r="AF95">
        <v>184.69333325480241</v>
      </c>
      <c r="AG95">
        <v>668.6730391343433</v>
      </c>
      <c r="AH95">
        <v>0</v>
      </c>
      <c r="AL95">
        <v>97.746025220762093</v>
      </c>
      <c r="AN95">
        <v>52.803043103294847</v>
      </c>
      <c r="AO95">
        <v>0</v>
      </c>
      <c r="AQ95">
        <v>9.75</v>
      </c>
      <c r="AR95">
        <v>75.25</v>
      </c>
      <c r="AS95">
        <v>0.26145615537915817</v>
      </c>
      <c r="AT95">
        <v>3.5097768311389559</v>
      </c>
      <c r="AU95">
        <v>3.1692825058221102E-2</v>
      </c>
    </row>
    <row r="96" spans="1:47" x14ac:dyDescent="0.25">
      <c r="A96" t="s">
        <v>138</v>
      </c>
      <c r="B96" t="str">
        <f t="shared" si="3"/>
        <v>3 Occupant_USA_UT_St.Georg</v>
      </c>
      <c r="C96" t="str">
        <f>'Model In'!AZ96</f>
        <v>HPWH_50-gallon</v>
      </c>
      <c r="D96">
        <v>12257.852988597841</v>
      </c>
      <c r="E96">
        <v>97.746025220762093</v>
      </c>
      <c r="G96">
        <f t="shared" si="4"/>
        <v>6192.6756922314635</v>
      </c>
      <c r="H96">
        <v>1150.620705046261</v>
      </c>
      <c r="J96">
        <v>713.51373409371058</v>
      </c>
      <c r="K96">
        <v>2281.3039901289922</v>
      </c>
      <c r="L96">
        <v>17.35684810809202</v>
      </c>
      <c r="M96">
        <v>18.079621986695638</v>
      </c>
      <c r="N96">
        <v>401.67050085776481</v>
      </c>
      <c r="P96">
        <v>4370.2528105411002</v>
      </c>
      <c r="Q96">
        <v>671.80217664410202</v>
      </c>
      <c r="R96">
        <v>0</v>
      </c>
      <c r="S96">
        <v>2672.1055238142098</v>
      </c>
      <c r="T96">
        <f t="shared" si="5"/>
        <v>3.9975909497369009</v>
      </c>
      <c r="U96">
        <v>0</v>
      </c>
      <c r="X96">
        <v>-453.31482175103002</v>
      </c>
      <c r="Y96">
        <v>668.42895068843222</v>
      </c>
      <c r="Z96">
        <v>4373.1166730416398</v>
      </c>
      <c r="AA96">
        <v>0</v>
      </c>
      <c r="AB96">
        <v>1023.631672635939</v>
      </c>
      <c r="AE96">
        <v>94.322539088410238</v>
      </c>
      <c r="AF96">
        <v>184.69333325480241</v>
      </c>
      <c r="AG96">
        <v>668.6730391343433</v>
      </c>
      <c r="AH96">
        <v>0</v>
      </c>
      <c r="AL96">
        <v>97.746025220762093</v>
      </c>
      <c r="AN96">
        <v>52.803043103294847</v>
      </c>
      <c r="AO96">
        <v>0</v>
      </c>
      <c r="AQ96">
        <v>2.75</v>
      </c>
      <c r="AR96">
        <v>340</v>
      </c>
      <c r="AS96">
        <v>0.19426900181625459</v>
      </c>
      <c r="AT96">
        <v>3.2836611302091812</v>
      </c>
      <c r="AU96">
        <v>3.07072132563334E-2</v>
      </c>
    </row>
    <row r="97" spans="1:47" x14ac:dyDescent="0.25">
      <c r="A97" t="s">
        <v>139</v>
      </c>
      <c r="B97" t="str">
        <f t="shared" si="3"/>
        <v>3 Occupant_USA_UT_Vernal.R</v>
      </c>
      <c r="C97" t="str">
        <f>'Model In'!AZ97</f>
        <v>HPWH_50-gallon</v>
      </c>
      <c r="D97">
        <v>14821.55780093915</v>
      </c>
      <c r="E97">
        <v>97.746025220762093</v>
      </c>
      <c r="G97">
        <f t="shared" si="4"/>
        <v>8614.9508019756886</v>
      </c>
      <c r="H97">
        <v>5890.1730147920098</v>
      </c>
      <c r="J97">
        <v>3249.755350516918</v>
      </c>
      <c r="K97">
        <v>9396.0847900042045</v>
      </c>
      <c r="L97">
        <v>2012.966916953842</v>
      </c>
      <c r="M97">
        <v>104.9847770550538</v>
      </c>
      <c r="N97">
        <v>522.46597026620145</v>
      </c>
      <c r="P97">
        <v>1945.4615911476169</v>
      </c>
      <c r="Q97">
        <v>779.31619603606168</v>
      </c>
      <c r="R97">
        <v>0</v>
      </c>
      <c r="S97">
        <v>3348.5365923788831</v>
      </c>
      <c r="T97">
        <f t="shared" si="5"/>
        <v>4.1347173099828787</v>
      </c>
      <c r="U97">
        <v>0</v>
      </c>
      <c r="X97">
        <v>-448.31402882707209</v>
      </c>
      <c r="Y97">
        <v>809.85865328547675</v>
      </c>
      <c r="Z97">
        <v>4373.1166730416398</v>
      </c>
      <c r="AA97">
        <v>0</v>
      </c>
      <c r="AB97">
        <v>1023.631672635939</v>
      </c>
      <c r="AE97">
        <v>94.322539088410238</v>
      </c>
      <c r="AF97">
        <v>184.69333325480241</v>
      </c>
      <c r="AG97">
        <v>668.6730391343433</v>
      </c>
      <c r="AH97">
        <v>0</v>
      </c>
      <c r="AL97">
        <v>97.746025220762093</v>
      </c>
      <c r="AN97">
        <v>52.803043103294847</v>
      </c>
      <c r="AO97">
        <v>0</v>
      </c>
      <c r="AQ97">
        <v>11</v>
      </c>
      <c r="AR97">
        <v>40</v>
      </c>
      <c r="AS97">
        <v>0.23890876378129369</v>
      </c>
      <c r="AT97">
        <v>2.4262682127883548</v>
      </c>
      <c r="AU97">
        <v>3.2795911843622801E-2</v>
      </c>
    </row>
    <row r="98" spans="1:47" x14ac:dyDescent="0.25">
      <c r="A98" t="s">
        <v>140</v>
      </c>
      <c r="B98" t="str">
        <f t="shared" si="3"/>
        <v>3 Occupant_USA_VA_Norfolk.</v>
      </c>
      <c r="C98" t="str">
        <f>'Model In'!AZ98</f>
        <v>HPWH_50-gallon</v>
      </c>
      <c r="D98">
        <v>11175.747254876291</v>
      </c>
      <c r="E98">
        <v>97.746025220762093</v>
      </c>
      <c r="G98">
        <f t="shared" si="4"/>
        <v>5124.9689630620505</v>
      </c>
      <c r="H98">
        <v>1404.184505563197</v>
      </c>
      <c r="J98">
        <v>928.9691303960476</v>
      </c>
      <c r="K98">
        <v>3162.4812965626611</v>
      </c>
      <c r="L98">
        <v>96.16617395162632</v>
      </c>
      <c r="M98">
        <v>27.103893971614379</v>
      </c>
      <c r="N98">
        <v>351.94530724390557</v>
      </c>
      <c r="P98">
        <v>3141.3398259494152</v>
      </c>
      <c r="Q98">
        <v>579.44463154943924</v>
      </c>
      <c r="R98">
        <v>0</v>
      </c>
      <c r="S98">
        <v>2796.3778102657188</v>
      </c>
      <c r="T98">
        <f t="shared" si="5"/>
        <v>4.275611272520301</v>
      </c>
      <c r="U98">
        <v>0</v>
      </c>
      <c r="X98">
        <v>-451.03984848125418</v>
      </c>
      <c r="Y98">
        <v>654.02994613618523</v>
      </c>
      <c r="Z98">
        <v>4373.1166730416398</v>
      </c>
      <c r="AA98">
        <v>0</v>
      </c>
      <c r="AB98">
        <v>1023.631672635939</v>
      </c>
      <c r="AE98">
        <v>94.322539088410238</v>
      </c>
      <c r="AF98">
        <v>184.69333325480241</v>
      </c>
      <c r="AG98">
        <v>668.6730391343433</v>
      </c>
      <c r="AH98">
        <v>0</v>
      </c>
      <c r="AL98">
        <v>97.746025220762093</v>
      </c>
      <c r="AN98">
        <v>52.803043103294847</v>
      </c>
      <c r="AO98">
        <v>0</v>
      </c>
      <c r="AQ98">
        <v>32.75</v>
      </c>
      <c r="AR98">
        <v>779.25</v>
      </c>
      <c r="AS98">
        <v>0.25178335038532668</v>
      </c>
      <c r="AT98">
        <v>4.462752958835833</v>
      </c>
      <c r="AU98">
        <v>2.51594514117125E-2</v>
      </c>
    </row>
    <row r="99" spans="1:47" x14ac:dyDescent="0.25">
      <c r="A99" t="s">
        <v>141</v>
      </c>
      <c r="B99" t="str">
        <f t="shared" si="3"/>
        <v>3 Occupant_USA_VT_Burlingt</v>
      </c>
      <c r="C99" t="str">
        <f>'Model In'!AZ99</f>
        <v>HPWH_50-gallon</v>
      </c>
      <c r="D99">
        <v>16363.043777622321</v>
      </c>
      <c r="E99">
        <v>97.746025220762093</v>
      </c>
      <c r="G99">
        <f t="shared" si="4"/>
        <v>10188.550695225424</v>
      </c>
      <c r="H99">
        <v>7971.2629512132289</v>
      </c>
      <c r="J99">
        <v>3506.5531561231642</v>
      </c>
      <c r="K99">
        <v>10939.085822446759</v>
      </c>
      <c r="L99">
        <v>4015.1886970777969</v>
      </c>
      <c r="M99">
        <v>97.663352567417448</v>
      </c>
      <c r="N99">
        <v>351.8577454448635</v>
      </c>
      <c r="P99">
        <v>1487.1334685606589</v>
      </c>
      <c r="Q99">
        <v>730.15427545153523</v>
      </c>
      <c r="R99">
        <v>0</v>
      </c>
      <c r="S99">
        <v>3363.5823557907029</v>
      </c>
      <c r="T99">
        <f t="shared" si="5"/>
        <v>4.3247896089659372</v>
      </c>
      <c r="U99">
        <v>0</v>
      </c>
      <c r="X99">
        <v>-453.96258204893758</v>
      </c>
      <c r="Y99">
        <v>777.74473671909777</v>
      </c>
      <c r="Z99">
        <v>4373.1166730416398</v>
      </c>
      <c r="AA99">
        <v>0</v>
      </c>
      <c r="AB99">
        <v>1023.631672635939</v>
      </c>
      <c r="AE99">
        <v>94.322539088410238</v>
      </c>
      <c r="AF99">
        <v>184.69333325480241</v>
      </c>
      <c r="AG99">
        <v>668.6730391343433</v>
      </c>
      <c r="AH99">
        <v>0</v>
      </c>
      <c r="AL99">
        <v>97.746025220762093</v>
      </c>
      <c r="AN99">
        <v>52.803043103294847</v>
      </c>
      <c r="AO99">
        <v>0</v>
      </c>
      <c r="AQ99">
        <v>153.25</v>
      </c>
      <c r="AR99">
        <v>238.25</v>
      </c>
      <c r="AS99">
        <v>0.28787431405141439</v>
      </c>
      <c r="AT99">
        <v>3.5750712087476639</v>
      </c>
      <c r="AU99">
        <v>3.0601770172195199E-2</v>
      </c>
    </row>
    <row r="100" spans="1:47" x14ac:dyDescent="0.25">
      <c r="A100" t="s">
        <v>142</v>
      </c>
      <c r="B100" t="str">
        <f t="shared" si="3"/>
        <v>3 Occupant_USA_WA_Seattle-</v>
      </c>
      <c r="C100" t="str">
        <f>'Model In'!AZ100</f>
        <v>HPWH_50-gallon</v>
      </c>
      <c r="D100">
        <v>10065.06265928253</v>
      </c>
      <c r="E100">
        <v>97.746025220762093</v>
      </c>
      <c r="G100">
        <f t="shared" si="4"/>
        <v>3945.9951813813004</v>
      </c>
      <c r="H100">
        <v>2330.1455838177521</v>
      </c>
      <c r="J100">
        <v>1699.90977852382</v>
      </c>
      <c r="K100">
        <v>6182.5361692094548</v>
      </c>
      <c r="L100">
        <v>81.624408756023655</v>
      </c>
      <c r="M100">
        <v>59.205383550221512</v>
      </c>
      <c r="N100">
        <v>489.40601298768092</v>
      </c>
      <c r="P100">
        <v>1148.555561699854</v>
      </c>
      <c r="Q100">
        <v>467.29403586369438</v>
      </c>
      <c r="R100">
        <v>0</v>
      </c>
      <c r="S100">
        <v>3157.1392864260829</v>
      </c>
      <c r="T100">
        <f t="shared" si="5"/>
        <v>4.370837134978582</v>
      </c>
      <c r="U100">
        <v>0</v>
      </c>
      <c r="X100">
        <v>-459.3395338961256</v>
      </c>
      <c r="Y100">
        <v>722.31913222306639</v>
      </c>
      <c r="Z100">
        <v>4373.1166730416398</v>
      </c>
      <c r="AA100">
        <v>0</v>
      </c>
      <c r="AB100">
        <v>1023.631672635939</v>
      </c>
      <c r="AE100">
        <v>94.322539088410238</v>
      </c>
      <c r="AF100">
        <v>184.69333325480241</v>
      </c>
      <c r="AG100">
        <v>668.6730391343433</v>
      </c>
      <c r="AH100">
        <v>0</v>
      </c>
      <c r="AL100">
        <v>97.746025220762093</v>
      </c>
      <c r="AN100">
        <v>52.803043103294847</v>
      </c>
      <c r="AO100">
        <v>0</v>
      </c>
      <c r="AQ100">
        <v>185</v>
      </c>
      <c r="AR100">
        <v>230.75</v>
      </c>
      <c r="AS100">
        <v>0.25368151531527661</v>
      </c>
      <c r="AT100">
        <v>3.626699783778057</v>
      </c>
      <c r="AU100">
        <v>1.7284461986119201E-2</v>
      </c>
    </row>
    <row r="101" spans="1:47" x14ac:dyDescent="0.25">
      <c r="A101" t="s">
        <v>143</v>
      </c>
      <c r="B101" t="str">
        <f t="shared" si="3"/>
        <v>3 Occupant_USA_WA_Spokane.</v>
      </c>
      <c r="C101" t="str">
        <f>'Model In'!AZ101</f>
        <v>HPWH_50-gallon</v>
      </c>
      <c r="D101">
        <v>13806.52822272812</v>
      </c>
      <c r="E101">
        <v>97.746025220762093</v>
      </c>
      <c r="G101">
        <f t="shared" si="4"/>
        <v>7631.6663904965135</v>
      </c>
      <c r="H101">
        <v>5384.4523513794602</v>
      </c>
      <c r="J101">
        <v>3378.2035920231419</v>
      </c>
      <c r="K101">
        <v>10768.56528439495</v>
      </c>
      <c r="L101">
        <v>1323.2766438100359</v>
      </c>
      <c r="M101">
        <v>188.32783229033751</v>
      </c>
      <c r="N101">
        <v>494.64428325594588</v>
      </c>
      <c r="P101">
        <v>1520.7670203972391</v>
      </c>
      <c r="Q101">
        <v>726.44701871981397</v>
      </c>
      <c r="R101">
        <v>0</v>
      </c>
      <c r="S101">
        <v>3320.9997572921061</v>
      </c>
      <c r="T101">
        <f t="shared" si="5"/>
        <v>4.2680146465547955</v>
      </c>
      <c r="U101">
        <v>0</v>
      </c>
      <c r="X101">
        <v>-455.23946354644272</v>
      </c>
      <c r="Y101">
        <v>778.11348655348831</v>
      </c>
      <c r="Z101">
        <v>4373.1166730416398</v>
      </c>
      <c r="AA101">
        <v>0</v>
      </c>
      <c r="AB101">
        <v>1023.631672635939</v>
      </c>
      <c r="AE101">
        <v>94.322539088410238</v>
      </c>
      <c r="AF101">
        <v>184.69333325480241</v>
      </c>
      <c r="AG101">
        <v>668.6730391343433</v>
      </c>
      <c r="AH101">
        <v>0</v>
      </c>
      <c r="AL101">
        <v>97.746025220762093</v>
      </c>
      <c r="AN101">
        <v>52.803043103294847</v>
      </c>
      <c r="AO101">
        <v>0</v>
      </c>
      <c r="AQ101">
        <v>59.75</v>
      </c>
      <c r="AR101">
        <v>127.5</v>
      </c>
      <c r="AS101">
        <v>0.29176495404664538</v>
      </c>
      <c r="AT101">
        <v>3.9927462107312031</v>
      </c>
      <c r="AU101">
        <v>3.1013813386749502E-2</v>
      </c>
    </row>
    <row r="102" spans="1:47" x14ac:dyDescent="0.25">
      <c r="A102" t="s">
        <v>144</v>
      </c>
      <c r="B102" t="str">
        <f t="shared" si="3"/>
        <v>3 Occupant_USA_WI_Milwauke</v>
      </c>
      <c r="C102" t="str">
        <f>'Model In'!AZ102</f>
        <v>HPWH_50-gallon</v>
      </c>
      <c r="D102">
        <v>14996.17877355772</v>
      </c>
      <c r="E102">
        <v>97.746025220762093</v>
      </c>
      <c r="G102">
        <f t="shared" si="4"/>
        <v>8834.8539692058348</v>
      </c>
      <c r="H102">
        <v>6520.8404642369906</v>
      </c>
      <c r="J102">
        <v>3472.7277948349438</v>
      </c>
      <c r="K102">
        <v>10871.958161838769</v>
      </c>
      <c r="L102">
        <v>2546.6798636999588</v>
      </c>
      <c r="M102">
        <v>105.1229681614321</v>
      </c>
      <c r="N102">
        <v>396.30983754061191</v>
      </c>
      <c r="P102">
        <v>1604.098711951124</v>
      </c>
      <c r="Q102">
        <v>709.91479301772029</v>
      </c>
      <c r="R102">
        <v>0</v>
      </c>
      <c r="S102">
        <v>3293.9741056874491</v>
      </c>
      <c r="T102">
        <f t="shared" si="5"/>
        <v>4.3082337525800014</v>
      </c>
      <c r="U102">
        <v>0</v>
      </c>
      <c r="X102">
        <v>-453.99402335952749</v>
      </c>
      <c r="Y102">
        <v>764.57645867400788</v>
      </c>
      <c r="Z102">
        <v>4373.1166730416398</v>
      </c>
      <c r="AA102">
        <v>0</v>
      </c>
      <c r="AB102">
        <v>1023.631672635939</v>
      </c>
      <c r="AE102">
        <v>94.322539088410238</v>
      </c>
      <c r="AF102">
        <v>184.69333325480241</v>
      </c>
      <c r="AG102">
        <v>668.6730391343433</v>
      </c>
      <c r="AH102">
        <v>0</v>
      </c>
      <c r="AL102">
        <v>97.746025220762093</v>
      </c>
      <c r="AN102">
        <v>52.803043103294847</v>
      </c>
      <c r="AO102">
        <v>0</v>
      </c>
      <c r="AQ102">
        <v>65</v>
      </c>
      <c r="AR102">
        <v>88.5</v>
      </c>
      <c r="AS102">
        <v>0.30341927489650999</v>
      </c>
      <c r="AT102">
        <v>5.0617985849283116</v>
      </c>
      <c r="AU102">
        <v>3.07523857330512E-2</v>
      </c>
    </row>
    <row r="103" spans="1:47" x14ac:dyDescent="0.25">
      <c r="A103" t="s">
        <v>145</v>
      </c>
      <c r="B103" t="str">
        <f t="shared" si="3"/>
        <v>3 Occupant_USA_WI_Rhinelan</v>
      </c>
      <c r="C103" t="str">
        <f>'Model In'!AZ103</f>
        <v>HPWH_50-gallon</v>
      </c>
      <c r="D103">
        <v>19711.821355071141</v>
      </c>
      <c r="E103">
        <v>97.746025220762093</v>
      </c>
      <c r="G103">
        <f t="shared" si="4"/>
        <v>13496.798969054082</v>
      </c>
      <c r="H103">
        <v>11522.16526789433</v>
      </c>
      <c r="J103">
        <v>4031.668307357199</v>
      </c>
      <c r="K103">
        <v>12029.910768163571</v>
      </c>
      <c r="L103">
        <v>6985.4041555511867</v>
      </c>
      <c r="M103">
        <v>146.15327654033379</v>
      </c>
      <c r="N103">
        <v>358.93952844558191</v>
      </c>
      <c r="P103">
        <v>1187.5927577273451</v>
      </c>
      <c r="Q103">
        <v>787.04094343240592</v>
      </c>
      <c r="R103">
        <v>0</v>
      </c>
      <c r="S103">
        <v>3560.5802866616282</v>
      </c>
      <c r="T103">
        <f t="shared" si="5"/>
        <v>4.3513298859938407</v>
      </c>
      <c r="U103">
        <v>0</v>
      </c>
      <c r="X103">
        <v>-449.46955609740729</v>
      </c>
      <c r="Y103">
        <v>818.27404033936944</v>
      </c>
      <c r="Z103">
        <v>4373.1166730416398</v>
      </c>
      <c r="AA103">
        <v>0</v>
      </c>
      <c r="AB103">
        <v>1023.631672635939</v>
      </c>
      <c r="AE103">
        <v>94.322539088410238</v>
      </c>
      <c r="AF103">
        <v>184.69333325480241</v>
      </c>
      <c r="AG103">
        <v>668.6730391343433</v>
      </c>
      <c r="AH103">
        <v>0</v>
      </c>
      <c r="AL103">
        <v>97.746025220762093</v>
      </c>
      <c r="AN103">
        <v>52.803043103294847</v>
      </c>
      <c r="AO103">
        <v>0</v>
      </c>
      <c r="AQ103">
        <v>140.5</v>
      </c>
      <c r="AR103">
        <v>145</v>
      </c>
      <c r="AS103">
        <v>0.27969643283031231</v>
      </c>
      <c r="AT103">
        <v>3.571974849368083</v>
      </c>
      <c r="AU103">
        <v>3.2475562086648202E-2</v>
      </c>
    </row>
    <row r="104" spans="1:47" x14ac:dyDescent="0.25">
      <c r="A104" t="s">
        <v>146</v>
      </c>
      <c r="B104" t="str">
        <f t="shared" si="3"/>
        <v>3 Occupant_USA_WV_Charlest</v>
      </c>
      <c r="C104" t="str">
        <f>'Model In'!AZ104</f>
        <v>HPWH_50-gallon</v>
      </c>
      <c r="D104">
        <v>12022.48968073532</v>
      </c>
      <c r="E104">
        <v>97.746025220762093</v>
      </c>
      <c r="G104">
        <f t="shared" si="4"/>
        <v>5919.4892341388149</v>
      </c>
      <c r="H104">
        <v>2898.5203429676449</v>
      </c>
      <c r="J104">
        <v>1734.8519575180489</v>
      </c>
      <c r="K104">
        <v>5488.533550967396</v>
      </c>
      <c r="L104">
        <v>698.62418142076831</v>
      </c>
      <c r="M104">
        <v>69.465315388148355</v>
      </c>
      <c r="N104">
        <v>395.57888864068519</v>
      </c>
      <c r="P104">
        <v>2404.649013305298</v>
      </c>
      <c r="Q104">
        <v>616.31987786587183</v>
      </c>
      <c r="R104">
        <v>0</v>
      </c>
      <c r="S104">
        <v>3030.861581826995</v>
      </c>
      <c r="T104">
        <f t="shared" si="5"/>
        <v>4.2914726595296049</v>
      </c>
      <c r="U104">
        <v>0</v>
      </c>
      <c r="X104">
        <v>-451.37466074689559</v>
      </c>
      <c r="Y104">
        <v>706.25210091847885</v>
      </c>
      <c r="Z104">
        <v>4373.1166730416398</v>
      </c>
      <c r="AA104">
        <v>0</v>
      </c>
      <c r="AB104">
        <v>1023.631672635939</v>
      </c>
      <c r="AE104">
        <v>94.322539088410238</v>
      </c>
      <c r="AF104">
        <v>184.69333325480241</v>
      </c>
      <c r="AG104">
        <v>668.6730391343433</v>
      </c>
      <c r="AH104">
        <v>0</v>
      </c>
      <c r="AL104">
        <v>97.746025220762093</v>
      </c>
      <c r="AN104">
        <v>52.803043103294847</v>
      </c>
      <c r="AO104">
        <v>0</v>
      </c>
      <c r="AQ104">
        <v>13.75</v>
      </c>
      <c r="AR104">
        <v>334.25</v>
      </c>
      <c r="AS104">
        <v>0.18413404673031741</v>
      </c>
      <c r="AT104">
        <v>2.2958333932895951</v>
      </c>
      <c r="AU104">
        <v>2.53258192945045E-2</v>
      </c>
    </row>
    <row r="105" spans="1:47" x14ac:dyDescent="0.25">
      <c r="A105" t="s">
        <v>147</v>
      </c>
      <c r="B105" t="str">
        <f t="shared" si="3"/>
        <v>3 Occupant_USA_WV_Morganto</v>
      </c>
      <c r="C105" t="str">
        <f>'Model In'!AZ105</f>
        <v>HPWH_50-gallon</v>
      </c>
      <c r="D105">
        <v>12601.15837221471</v>
      </c>
      <c r="E105">
        <v>97.746025220762093</v>
      </c>
      <c r="G105">
        <f t="shared" si="4"/>
        <v>6475.4599810035661</v>
      </c>
      <c r="H105">
        <v>3761.2820359614111</v>
      </c>
      <c r="J105">
        <v>2173.79989211769</v>
      </c>
      <c r="K105">
        <v>6814.4033383389997</v>
      </c>
      <c r="L105">
        <v>1131.4963036558411</v>
      </c>
      <c r="M105">
        <v>66.866143694562481</v>
      </c>
      <c r="N105">
        <v>389.11969649332099</v>
      </c>
      <c r="P105">
        <v>2077.607090903809</v>
      </c>
      <c r="Q105">
        <v>636.57085413834568</v>
      </c>
      <c r="R105">
        <v>0</v>
      </c>
      <c r="S105">
        <v>3120.9344535227378</v>
      </c>
      <c r="T105">
        <f t="shared" si="5"/>
        <v>4.2814106023417011</v>
      </c>
      <c r="U105">
        <v>0</v>
      </c>
      <c r="X105">
        <v>-451.81827999014718</v>
      </c>
      <c r="Y105">
        <v>728.95004553306671</v>
      </c>
      <c r="Z105">
        <v>4373.1166730416398</v>
      </c>
      <c r="AA105">
        <v>0</v>
      </c>
      <c r="AB105">
        <v>1023.631672635939</v>
      </c>
      <c r="AE105">
        <v>94.322539088410238</v>
      </c>
      <c r="AF105">
        <v>184.69333325480241</v>
      </c>
      <c r="AG105">
        <v>668.6730391343433</v>
      </c>
      <c r="AH105">
        <v>0</v>
      </c>
      <c r="AL105">
        <v>97.746025220762093</v>
      </c>
      <c r="AN105">
        <v>52.803043103294847</v>
      </c>
      <c r="AO105">
        <v>0</v>
      </c>
      <c r="AQ105">
        <v>26.25</v>
      </c>
      <c r="AR105">
        <v>272.5</v>
      </c>
      <c r="AS105">
        <v>0.19195232192588851</v>
      </c>
      <c r="AT105">
        <v>2.1076493093269582</v>
      </c>
      <c r="AU105">
        <v>2.5748816909739399E-2</v>
      </c>
    </row>
    <row r="106" spans="1:47" x14ac:dyDescent="0.25">
      <c r="A106" t="s">
        <v>148</v>
      </c>
      <c r="B106" t="str">
        <f t="shared" si="3"/>
        <v>3 Occupant_USA_WY_Cheyenne</v>
      </c>
      <c r="C106" t="str">
        <f>'Model In'!AZ106</f>
        <v>HPWH_50-gallon</v>
      </c>
      <c r="D106">
        <v>13925.896890432119</v>
      </c>
      <c r="E106">
        <v>97.746025220762093</v>
      </c>
      <c r="G106">
        <f t="shared" si="4"/>
        <v>7703.0679110731144</v>
      </c>
      <c r="H106">
        <v>5780.7250086268923</v>
      </c>
      <c r="J106">
        <v>3522.6748402936869</v>
      </c>
      <c r="K106">
        <v>10851.14798032326</v>
      </c>
      <c r="L106">
        <v>1616.3555524817721</v>
      </c>
      <c r="M106">
        <v>85.124754576817594</v>
      </c>
      <c r="N106">
        <v>556.56986127461425</v>
      </c>
      <c r="P106">
        <v>1203.5773301417869</v>
      </c>
      <c r="Q106">
        <v>718.76557230443586</v>
      </c>
      <c r="R106">
        <v>0</v>
      </c>
      <c r="S106">
        <v>3382.915662997922</v>
      </c>
      <c r="T106">
        <f t="shared" si="5"/>
        <v>4.0951397782124985</v>
      </c>
      <c r="U106">
        <v>0</v>
      </c>
      <c r="X106">
        <v>-453.8962098786954</v>
      </c>
      <c r="Y106">
        <v>826.08063368096862</v>
      </c>
      <c r="Z106">
        <v>4373.1166730416398</v>
      </c>
      <c r="AA106">
        <v>0</v>
      </c>
      <c r="AB106">
        <v>1023.631672635939</v>
      </c>
      <c r="AE106">
        <v>94.322539088410238</v>
      </c>
      <c r="AF106">
        <v>184.69333325480241</v>
      </c>
      <c r="AG106">
        <v>668.6730391343433</v>
      </c>
      <c r="AH106">
        <v>0</v>
      </c>
      <c r="AL106">
        <v>97.746025220762093</v>
      </c>
      <c r="AN106">
        <v>52.803043103294847</v>
      </c>
      <c r="AO106">
        <v>0</v>
      </c>
      <c r="AQ106">
        <v>18.5</v>
      </c>
      <c r="AR106">
        <v>3</v>
      </c>
      <c r="AS106">
        <v>0.35772052025720907</v>
      </c>
      <c r="AT106">
        <v>6.8771019235520434</v>
      </c>
      <c r="AU106">
        <v>3.0922062683269601E-2</v>
      </c>
    </row>
    <row r="107" spans="1:47" x14ac:dyDescent="0.25">
      <c r="A107" t="s">
        <v>149</v>
      </c>
      <c r="B107" t="str">
        <f t="shared" si="3"/>
        <v>3 Occupant_USA_WY_Jackson.</v>
      </c>
      <c r="C107" t="str">
        <f>'Model In'!AZ107</f>
        <v>HPWH_50-gallon</v>
      </c>
      <c r="D107">
        <v>18208.982442832741</v>
      </c>
      <c r="E107">
        <v>97.746025220762093</v>
      </c>
      <c r="G107">
        <f t="shared" si="4"/>
        <v>11930.834053647368</v>
      </c>
      <c r="H107">
        <v>10247.30981282163</v>
      </c>
      <c r="J107">
        <v>4914.0736590919487</v>
      </c>
      <c r="K107">
        <v>14400.971636634429</v>
      </c>
      <c r="L107">
        <v>4561.1574515319362</v>
      </c>
      <c r="M107">
        <v>199.58759869187489</v>
      </c>
      <c r="N107">
        <v>572.49110350583283</v>
      </c>
      <c r="P107">
        <v>811.51617951979597</v>
      </c>
      <c r="Q107">
        <v>872.00806130594128</v>
      </c>
      <c r="R107">
        <v>0</v>
      </c>
      <c r="S107">
        <v>3692.746815098445</v>
      </c>
      <c r="T107">
        <f t="shared" si="5"/>
        <v>4.1896376591991089</v>
      </c>
      <c r="U107">
        <v>0</v>
      </c>
      <c r="X107">
        <v>-448.44680861170059</v>
      </c>
      <c r="Y107">
        <v>881.40004350742595</v>
      </c>
      <c r="Z107">
        <v>4373.1166730416398</v>
      </c>
      <c r="AA107">
        <v>0</v>
      </c>
      <c r="AB107">
        <v>1023.631672635939</v>
      </c>
      <c r="AE107">
        <v>94.322539088410238</v>
      </c>
      <c r="AF107">
        <v>184.69333325480241</v>
      </c>
      <c r="AG107">
        <v>668.6730391343433</v>
      </c>
      <c r="AH107">
        <v>0</v>
      </c>
      <c r="AL107">
        <v>97.746025220762093</v>
      </c>
      <c r="AN107">
        <v>52.803043103294847</v>
      </c>
      <c r="AO107">
        <v>0</v>
      </c>
      <c r="AQ107">
        <v>86</v>
      </c>
      <c r="AR107">
        <v>0.75</v>
      </c>
      <c r="AS107">
        <v>0.32329478650355697</v>
      </c>
      <c r="AT107">
        <v>3.3977671827256239</v>
      </c>
      <c r="AU107">
        <v>3.6746107723313999E-2</v>
      </c>
    </row>
    <row r="108" spans="1:47" x14ac:dyDescent="0.25">
      <c r="A108" t="s">
        <v>150</v>
      </c>
      <c r="B108" t="str">
        <f t="shared" si="3"/>
        <v>3 Occupant_USA_AL_Birmingh</v>
      </c>
      <c r="C108" t="str">
        <f>'Model In'!AZ108</f>
        <v>Electric Storage_50-gallon</v>
      </c>
      <c r="D108">
        <v>13139.58661781499</v>
      </c>
      <c r="E108">
        <v>97.746025220762093</v>
      </c>
      <c r="G108">
        <f t="shared" si="4"/>
        <v>5142.7644671407616</v>
      </c>
      <c r="H108">
        <v>885.73681996362302</v>
      </c>
      <c r="J108">
        <v>481.22394241444761</v>
      </c>
      <c r="K108">
        <v>1559.059615296761</v>
      </c>
      <c r="L108">
        <v>75.192180029417884</v>
      </c>
      <c r="M108">
        <v>19.174543064167789</v>
      </c>
      <c r="N108">
        <v>310.14615445559008</v>
      </c>
      <c r="P108">
        <v>3779.478449389193</v>
      </c>
      <c r="Q108">
        <v>477.54919778794601</v>
      </c>
      <c r="R108">
        <v>0</v>
      </c>
      <c r="T108">
        <f t="shared" si="5"/>
        <v>0</v>
      </c>
      <c r="V108">
        <v>2600.0738049961128</v>
      </c>
      <c r="W108">
        <v>-329.20065947878533</v>
      </c>
      <c r="Y108">
        <v>2600.0738049961101</v>
      </c>
      <c r="Z108">
        <v>4373.1166730416398</v>
      </c>
      <c r="AA108">
        <v>0</v>
      </c>
      <c r="AB108">
        <v>1023.631672635939</v>
      </c>
      <c r="AE108">
        <v>94.322539088410238</v>
      </c>
      <c r="AF108">
        <v>184.69333325480241</v>
      </c>
      <c r="AG108">
        <v>668.6730391343433</v>
      </c>
      <c r="AH108">
        <v>0</v>
      </c>
      <c r="AL108">
        <v>97.746025220762093</v>
      </c>
      <c r="AN108">
        <v>52.803043103294847</v>
      </c>
      <c r="AO108">
        <v>0</v>
      </c>
      <c r="AQ108">
        <v>4.75</v>
      </c>
      <c r="AR108">
        <v>989.5</v>
      </c>
      <c r="AS108">
        <v>0.1700144894621739</v>
      </c>
      <c r="AT108">
        <v>2.787817294994273</v>
      </c>
      <c r="AU108">
        <v>2.5831799431856001E-2</v>
      </c>
    </row>
    <row r="109" spans="1:47" x14ac:dyDescent="0.25">
      <c r="A109" t="s">
        <v>151</v>
      </c>
      <c r="B109" t="str">
        <f t="shared" si="3"/>
        <v>3 Occupant_USA_AL_Mobile.R</v>
      </c>
      <c r="C109" t="str">
        <f>'Model In'!AZ109</f>
        <v>Electric Storage_50-gallon</v>
      </c>
      <c r="D109">
        <v>13251.555043306091</v>
      </c>
      <c r="E109">
        <v>97.746025220762093</v>
      </c>
      <c r="G109">
        <f t="shared" si="4"/>
        <v>5414.6114609737897</v>
      </c>
      <c r="H109">
        <v>374.03406079263561</v>
      </c>
      <c r="J109">
        <v>179.12246805703549</v>
      </c>
      <c r="K109">
        <v>576.72013134231111</v>
      </c>
      <c r="L109">
        <v>10.25923126633406</v>
      </c>
      <c r="M109">
        <v>5.8964450851986472</v>
      </c>
      <c r="N109">
        <v>178.7559163840676</v>
      </c>
      <c r="P109">
        <v>4514.0697929530361</v>
      </c>
      <c r="Q109">
        <v>526.50760722811833</v>
      </c>
      <c r="R109">
        <v>0</v>
      </c>
      <c r="T109">
        <f t="shared" si="5"/>
        <v>0</v>
      </c>
      <c r="V109">
        <v>2440.1952366540022</v>
      </c>
      <c r="W109">
        <v>-324.55187889673851</v>
      </c>
      <c r="Y109">
        <v>2440.1952366540049</v>
      </c>
      <c r="Z109">
        <v>4373.1166730416398</v>
      </c>
      <c r="AA109">
        <v>0</v>
      </c>
      <c r="AB109">
        <v>1023.631672635939</v>
      </c>
      <c r="AE109">
        <v>94.322539088410238</v>
      </c>
      <c r="AF109">
        <v>184.69333325480241</v>
      </c>
      <c r="AG109">
        <v>668.6730391343433</v>
      </c>
      <c r="AH109">
        <v>0</v>
      </c>
      <c r="AL109">
        <v>97.746025220762093</v>
      </c>
      <c r="AN109">
        <v>52.803043103294847</v>
      </c>
      <c r="AO109">
        <v>0</v>
      </c>
      <c r="AQ109">
        <v>1</v>
      </c>
      <c r="AR109">
        <v>1060.75</v>
      </c>
      <c r="AS109">
        <v>0.17849799871444169</v>
      </c>
      <c r="AT109">
        <v>3.2588988437673079</v>
      </c>
      <c r="AU109">
        <v>2.8997952483448001E-2</v>
      </c>
    </row>
    <row r="110" spans="1:47" x14ac:dyDescent="0.25">
      <c r="A110" t="s">
        <v>152</v>
      </c>
      <c r="B110" t="str">
        <f t="shared" si="3"/>
        <v>3 Occupant_USA_AR_Fayettev</v>
      </c>
      <c r="C110" t="str">
        <f>'Model In'!AZ110</f>
        <v>Electric Storage_50-gallon</v>
      </c>
      <c r="D110">
        <v>13782.269811716809</v>
      </c>
      <c r="E110">
        <v>97.746025220762093</v>
      </c>
      <c r="G110">
        <f t="shared" si="4"/>
        <v>5560.6012589247766</v>
      </c>
      <c r="H110">
        <v>1988.250004974238</v>
      </c>
      <c r="J110">
        <v>1251.570299809279</v>
      </c>
      <c r="K110">
        <v>3893.9701209944501</v>
      </c>
      <c r="L110">
        <v>270.38218827081812</v>
      </c>
      <c r="M110">
        <v>62.833797873321387</v>
      </c>
      <c r="N110">
        <v>403.46371902082308</v>
      </c>
      <c r="P110">
        <v>3100.711325167958</v>
      </c>
      <c r="Q110">
        <v>471.63992878258023</v>
      </c>
      <c r="R110">
        <v>0</v>
      </c>
      <c r="T110">
        <f t="shared" si="5"/>
        <v>0</v>
      </c>
      <c r="V110">
        <v>2824.9202071138898</v>
      </c>
      <c r="W110">
        <v>-335.44583402933608</v>
      </c>
      <c r="Y110">
        <v>2824.9202071138939</v>
      </c>
      <c r="Z110">
        <v>4373.1166730416398</v>
      </c>
      <c r="AA110">
        <v>0</v>
      </c>
      <c r="AB110">
        <v>1023.631672635939</v>
      </c>
      <c r="AE110">
        <v>94.322539088410238</v>
      </c>
      <c r="AF110">
        <v>184.69333325480241</v>
      </c>
      <c r="AG110">
        <v>668.6730391343433</v>
      </c>
      <c r="AH110">
        <v>0</v>
      </c>
      <c r="AL110">
        <v>97.746025220762093</v>
      </c>
      <c r="AN110">
        <v>52.803043103294847</v>
      </c>
      <c r="AO110">
        <v>0</v>
      </c>
      <c r="AQ110">
        <v>4</v>
      </c>
      <c r="AR110">
        <v>392.5</v>
      </c>
      <c r="AS110">
        <v>0.21491249483650421</v>
      </c>
      <c r="AT110">
        <v>2.9763739721026319</v>
      </c>
      <c r="AU110">
        <v>2.6525928493385802E-2</v>
      </c>
    </row>
    <row r="111" spans="1:47" x14ac:dyDescent="0.25">
      <c r="A111" t="s">
        <v>153</v>
      </c>
      <c r="B111" t="str">
        <f t="shared" si="3"/>
        <v>3 Occupant_USA_AR_Little.R</v>
      </c>
      <c r="C111" t="str">
        <f>'Model In'!AZ111</f>
        <v>Electric Storage_50-gallon</v>
      </c>
      <c r="D111">
        <v>13625.88117048455</v>
      </c>
      <c r="E111">
        <v>97.746025220762093</v>
      </c>
      <c r="G111">
        <f t="shared" si="4"/>
        <v>5564.9009599251012</v>
      </c>
      <c r="H111">
        <v>1242.944613802571</v>
      </c>
      <c r="J111">
        <v>742.26244138340212</v>
      </c>
      <c r="K111">
        <v>2367.1195913514148</v>
      </c>
      <c r="L111">
        <v>102.4405116844527</v>
      </c>
      <c r="M111">
        <v>29.907433143111781</v>
      </c>
      <c r="N111">
        <v>368.33422759160192</v>
      </c>
      <c r="P111">
        <v>3827.480114039623</v>
      </c>
      <c r="Q111">
        <v>494.4762320829081</v>
      </c>
      <c r="R111">
        <v>0</v>
      </c>
      <c r="T111">
        <f t="shared" si="5"/>
        <v>0</v>
      </c>
      <c r="V111">
        <v>2664.2318648814098</v>
      </c>
      <c r="W111">
        <v>-331.11669580819972</v>
      </c>
      <c r="Y111">
        <v>2664.231864881408</v>
      </c>
      <c r="Z111">
        <v>4373.1166730416398</v>
      </c>
      <c r="AA111">
        <v>0</v>
      </c>
      <c r="AB111">
        <v>1023.631672635939</v>
      </c>
      <c r="AE111">
        <v>94.322539088410238</v>
      </c>
      <c r="AF111">
        <v>184.69333325480241</v>
      </c>
      <c r="AG111">
        <v>668.6730391343433</v>
      </c>
      <c r="AH111">
        <v>0</v>
      </c>
      <c r="AL111">
        <v>97.746025220762093</v>
      </c>
      <c r="AN111">
        <v>52.803043103294847</v>
      </c>
      <c r="AO111">
        <v>0</v>
      </c>
      <c r="AQ111">
        <v>5</v>
      </c>
      <c r="AR111">
        <v>899</v>
      </c>
      <c r="AS111">
        <v>0.1678239584007219</v>
      </c>
      <c r="AT111">
        <v>2.6642200107264409</v>
      </c>
      <c r="AU111">
        <v>2.7171192275035599E-2</v>
      </c>
    </row>
    <row r="112" spans="1:47" x14ac:dyDescent="0.25">
      <c r="A112" t="s">
        <v>154</v>
      </c>
      <c r="B112" t="str">
        <f t="shared" si="3"/>
        <v>3 Occupant_USA_AZ_Flagstaf</v>
      </c>
      <c r="C112" t="str">
        <f>'Model In'!AZ112</f>
        <v>Electric Storage_50-gallon</v>
      </c>
      <c r="D112">
        <v>14317.805908811069</v>
      </c>
      <c r="E112">
        <v>97.746025220762093</v>
      </c>
      <c r="G112">
        <f t="shared" si="4"/>
        <v>5654.0208712094018</v>
      </c>
      <c r="H112">
        <v>3779.4864404421091</v>
      </c>
      <c r="J112">
        <v>2138.1693406199461</v>
      </c>
      <c r="K112">
        <v>6456.5836992557133</v>
      </c>
      <c r="L112">
        <v>893.32437759916479</v>
      </c>
      <c r="M112">
        <v>103.68471162158571</v>
      </c>
      <c r="N112">
        <v>644.3080106014279</v>
      </c>
      <c r="P112">
        <v>1446.3674286765499</v>
      </c>
      <c r="Q112">
        <v>428.1670020907431</v>
      </c>
      <c r="R112">
        <v>0</v>
      </c>
      <c r="T112">
        <f t="shared" si="5"/>
        <v>0</v>
      </c>
      <c r="V112">
        <v>3267.0366919234921</v>
      </c>
      <c r="W112">
        <v>-342.75886521894699</v>
      </c>
      <c r="Y112">
        <v>3267.0366919234889</v>
      </c>
      <c r="Z112">
        <v>4373.1166730416398</v>
      </c>
      <c r="AA112">
        <v>0</v>
      </c>
      <c r="AB112">
        <v>1023.631672635939</v>
      </c>
      <c r="AE112">
        <v>94.322539088410238</v>
      </c>
      <c r="AF112">
        <v>184.69333325480241</v>
      </c>
      <c r="AG112">
        <v>668.6730391343433</v>
      </c>
      <c r="AH112">
        <v>0</v>
      </c>
      <c r="AL112">
        <v>97.746025220762093</v>
      </c>
      <c r="AN112">
        <v>52.803043103294847</v>
      </c>
      <c r="AO112">
        <v>0</v>
      </c>
      <c r="AQ112">
        <v>8.5</v>
      </c>
      <c r="AR112">
        <v>27</v>
      </c>
      <c r="AS112">
        <v>0.27536812180633918</v>
      </c>
      <c r="AT112">
        <v>3.7961477834340038</v>
      </c>
      <c r="AU112">
        <v>2.38485185126617E-2</v>
      </c>
    </row>
    <row r="113" spans="1:47" x14ac:dyDescent="0.25">
      <c r="A113" t="s">
        <v>155</v>
      </c>
      <c r="B113" t="str">
        <f t="shared" si="3"/>
        <v>3 Occupant_USA_AZ_Kingman.</v>
      </c>
      <c r="C113" t="str">
        <f>'Model In'!AZ113</f>
        <v>Electric Storage_50-gallon</v>
      </c>
      <c r="D113">
        <v>13529.12160835167</v>
      </c>
      <c r="E113">
        <v>97.746025220762093</v>
      </c>
      <c r="G113">
        <f t="shared" si="4"/>
        <v>5531.5878079200065</v>
      </c>
      <c r="H113">
        <v>973.10158379109816</v>
      </c>
      <c r="J113">
        <v>525.66872602867522</v>
      </c>
      <c r="K113">
        <v>1684.417246743122</v>
      </c>
      <c r="L113">
        <v>7.790039503285894</v>
      </c>
      <c r="M113">
        <v>12.60931057232308</v>
      </c>
      <c r="N113">
        <v>427.03350768681531</v>
      </c>
      <c r="P113">
        <v>4064.4663016095342</v>
      </c>
      <c r="Q113">
        <v>494.01992251937412</v>
      </c>
      <c r="R113">
        <v>0</v>
      </c>
      <c r="T113">
        <f t="shared" si="5"/>
        <v>0</v>
      </c>
      <c r="V113">
        <v>2600.785454753463</v>
      </c>
      <c r="W113">
        <v>-332.09103349766832</v>
      </c>
      <c r="Y113">
        <v>2600.7854547534598</v>
      </c>
      <c r="Z113">
        <v>4373.1166730416398</v>
      </c>
      <c r="AA113">
        <v>0</v>
      </c>
      <c r="AB113">
        <v>1023.631672635939</v>
      </c>
      <c r="AE113">
        <v>94.322539088410238</v>
      </c>
      <c r="AF113">
        <v>184.69333325480241</v>
      </c>
      <c r="AG113">
        <v>668.6730391343433</v>
      </c>
      <c r="AH113">
        <v>0</v>
      </c>
      <c r="AL113">
        <v>97.746025220762093</v>
      </c>
      <c r="AN113">
        <v>52.803043103294847</v>
      </c>
      <c r="AO113">
        <v>0</v>
      </c>
      <c r="AQ113">
        <v>0</v>
      </c>
      <c r="AR113">
        <v>245.5</v>
      </c>
      <c r="AS113">
        <v>0.2759795430273177</v>
      </c>
      <c r="AT113">
        <v>4.9717147285372114</v>
      </c>
      <c r="AU113">
        <v>2.9631879759084399E-2</v>
      </c>
    </row>
    <row r="114" spans="1:47" x14ac:dyDescent="0.25">
      <c r="A114" t="s">
        <v>156</v>
      </c>
      <c r="B114" t="str">
        <f t="shared" si="3"/>
        <v>3 Occupant_USA_AZ_Phoenix-</v>
      </c>
      <c r="C114" t="str">
        <f>'Model In'!AZ114</f>
        <v>Electric Storage_50-gallon</v>
      </c>
      <c r="D114">
        <v>16008.462572500301</v>
      </c>
      <c r="E114">
        <v>97.746025220762093</v>
      </c>
      <c r="G114">
        <f t="shared" si="4"/>
        <v>8533.8249978341209</v>
      </c>
      <c r="H114">
        <v>90.803533801247227</v>
      </c>
      <c r="J114">
        <v>6.2391567400921879</v>
      </c>
      <c r="K114">
        <v>21.67503196537735</v>
      </c>
      <c r="L114">
        <v>0</v>
      </c>
      <c r="M114">
        <v>0.1169048322673705</v>
      </c>
      <c r="N114">
        <v>84.447472228887733</v>
      </c>
      <c r="P114">
        <v>7687.2781479081268</v>
      </c>
      <c r="Q114">
        <v>755.74331612474714</v>
      </c>
      <c r="R114">
        <v>0</v>
      </c>
      <c r="T114">
        <f t="shared" si="5"/>
        <v>0</v>
      </c>
      <c r="V114">
        <v>2077.8892289880851</v>
      </c>
      <c r="W114">
        <v>-319.9738814858805</v>
      </c>
      <c r="Y114">
        <v>2077.8892289880819</v>
      </c>
      <c r="Z114">
        <v>4373.1166730416398</v>
      </c>
      <c r="AA114">
        <v>0</v>
      </c>
      <c r="AB114">
        <v>1023.631672635939</v>
      </c>
      <c r="AE114">
        <v>94.322539088410238</v>
      </c>
      <c r="AF114">
        <v>184.69333325480241</v>
      </c>
      <c r="AG114">
        <v>668.6730391343433</v>
      </c>
      <c r="AH114">
        <v>0</v>
      </c>
      <c r="AL114">
        <v>97.746025220762093</v>
      </c>
      <c r="AN114">
        <v>52.803043103294847</v>
      </c>
      <c r="AO114">
        <v>0</v>
      </c>
      <c r="AQ114">
        <v>0</v>
      </c>
      <c r="AR114">
        <v>1082.25</v>
      </c>
      <c r="AS114">
        <v>0.15343971220948829</v>
      </c>
      <c r="AT114">
        <v>3.5199602594879629</v>
      </c>
      <c r="AU114">
        <v>4.4038871887759998E-2</v>
      </c>
    </row>
    <row r="115" spans="1:47" x14ac:dyDescent="0.25">
      <c r="A115" t="s">
        <v>157</v>
      </c>
      <c r="B115" t="str">
        <f t="shared" si="3"/>
        <v>3 Occupant_USA_AZ_Prescott</v>
      </c>
      <c r="C115" t="str">
        <f>'Model In'!AZ115</f>
        <v>Electric Storage_50-gallon</v>
      </c>
      <c r="D115">
        <v>13000.866772699581</v>
      </c>
      <c r="E115">
        <v>97.746025220762093</v>
      </c>
      <c r="G115">
        <f t="shared" si="4"/>
        <v>4753.9659759206497</v>
      </c>
      <c r="H115">
        <v>1465.630874011548</v>
      </c>
      <c r="J115">
        <v>869.42079288828199</v>
      </c>
      <c r="K115">
        <v>2677.104190138833</v>
      </c>
      <c r="L115">
        <v>36.732148818832357</v>
      </c>
      <c r="M115">
        <v>36.413419447078489</v>
      </c>
      <c r="N115">
        <v>523.06451285736398</v>
      </c>
      <c r="P115">
        <v>2853.1089962734468</v>
      </c>
      <c r="Q115">
        <v>435.22610563565422</v>
      </c>
      <c r="R115">
        <v>0</v>
      </c>
      <c r="T115">
        <f t="shared" si="5"/>
        <v>0</v>
      </c>
      <c r="V115">
        <v>2850.1524511006019</v>
      </c>
      <c r="W115">
        <v>-334.51113561856641</v>
      </c>
      <c r="Y115">
        <v>2850.152451100606</v>
      </c>
      <c r="Z115">
        <v>4373.1166730416398</v>
      </c>
      <c r="AA115">
        <v>0</v>
      </c>
      <c r="AB115">
        <v>1023.631672635939</v>
      </c>
      <c r="AE115">
        <v>94.322539088410238</v>
      </c>
      <c r="AF115">
        <v>184.69333325480241</v>
      </c>
      <c r="AG115">
        <v>668.6730391343433</v>
      </c>
      <c r="AH115">
        <v>0</v>
      </c>
      <c r="AL115">
        <v>97.746025220762093</v>
      </c>
      <c r="AN115">
        <v>52.803043103294847</v>
      </c>
      <c r="AO115">
        <v>0</v>
      </c>
      <c r="AQ115">
        <v>0.5</v>
      </c>
      <c r="AR115">
        <v>65</v>
      </c>
      <c r="AS115">
        <v>0.2253730529227978</v>
      </c>
      <c r="AT115">
        <v>3.1788208733273868</v>
      </c>
      <c r="AU115">
        <v>2.4727945121930401E-2</v>
      </c>
    </row>
    <row r="116" spans="1:47" x14ac:dyDescent="0.25">
      <c r="A116" t="s">
        <v>158</v>
      </c>
      <c r="B116" t="str">
        <f t="shared" si="3"/>
        <v>3 Occupant_USA_CA_Bakersfi</v>
      </c>
      <c r="C116" t="str">
        <f>'Model In'!AZ116</f>
        <v>Electric Storage_50-gallon</v>
      </c>
      <c r="D116">
        <v>13373.283098942189</v>
      </c>
      <c r="E116">
        <v>97.746025220762093</v>
      </c>
      <c r="G116">
        <f t="shared" si="4"/>
        <v>5511.8170084486728</v>
      </c>
      <c r="H116">
        <v>369.69166267620528</v>
      </c>
      <c r="J116">
        <v>117.19715553216081</v>
      </c>
      <c r="K116">
        <v>397.74935037793807</v>
      </c>
      <c r="L116">
        <v>1.149171653411952</v>
      </c>
      <c r="M116">
        <v>5.0594902478184114</v>
      </c>
      <c r="N116">
        <v>246.28584524281419</v>
      </c>
      <c r="P116">
        <v>4627.461260723765</v>
      </c>
      <c r="Q116">
        <v>514.66408504870265</v>
      </c>
      <c r="R116">
        <v>0</v>
      </c>
      <c r="T116">
        <f t="shared" si="5"/>
        <v>0</v>
      </c>
      <c r="V116">
        <v>2464.7177448153129</v>
      </c>
      <c r="W116">
        <v>-326.45484033262579</v>
      </c>
      <c r="Y116">
        <v>2464.7177448153088</v>
      </c>
      <c r="Z116">
        <v>4373.1166730416398</v>
      </c>
      <c r="AA116">
        <v>0</v>
      </c>
      <c r="AB116">
        <v>1023.631672635939</v>
      </c>
      <c r="AE116">
        <v>94.322539088410238</v>
      </c>
      <c r="AF116">
        <v>184.69333325480241</v>
      </c>
      <c r="AG116">
        <v>668.6730391343433</v>
      </c>
      <c r="AH116">
        <v>0</v>
      </c>
      <c r="AL116">
        <v>97.746025220762093</v>
      </c>
      <c r="AN116">
        <v>52.803043103294847</v>
      </c>
      <c r="AO116">
        <v>0</v>
      </c>
      <c r="AQ116">
        <v>0</v>
      </c>
      <c r="AR116">
        <v>708.75</v>
      </c>
      <c r="AS116">
        <v>0.16417058308640239</v>
      </c>
      <c r="AT116">
        <v>2.6248131490155302</v>
      </c>
      <c r="AU116">
        <v>2.8914678502906799E-2</v>
      </c>
    </row>
    <row r="117" spans="1:47" x14ac:dyDescent="0.25">
      <c r="A117" t="s">
        <v>159</v>
      </c>
      <c r="B117" t="str">
        <f t="shared" si="3"/>
        <v>3 Occupant_USA_CA_Bishop-E</v>
      </c>
      <c r="C117" t="str">
        <f>'Model In'!AZ117</f>
        <v>Electric Storage_50-gallon</v>
      </c>
      <c r="D117">
        <v>13670.76687195291</v>
      </c>
      <c r="E117">
        <v>97.746025220762093</v>
      </c>
      <c r="G117">
        <f t="shared" si="4"/>
        <v>5457.6750688736856</v>
      </c>
      <c r="H117">
        <v>1709.2363570320119</v>
      </c>
      <c r="J117">
        <v>1082.1868491192649</v>
      </c>
      <c r="K117">
        <v>3309.0358385839891</v>
      </c>
      <c r="L117">
        <v>95.836099454983341</v>
      </c>
      <c r="M117">
        <v>19.909460157980089</v>
      </c>
      <c r="N117">
        <v>511.30394829978798</v>
      </c>
      <c r="P117">
        <v>3271.3594263591422</v>
      </c>
      <c r="Q117">
        <v>477.07928548253108</v>
      </c>
      <c r="R117">
        <v>0</v>
      </c>
      <c r="T117">
        <f t="shared" si="5"/>
        <v>0</v>
      </c>
      <c r="V117">
        <v>2816.343457400953</v>
      </c>
      <c r="W117">
        <v>-335.46750769765839</v>
      </c>
      <c r="Y117">
        <v>2816.343457400957</v>
      </c>
      <c r="Z117">
        <v>4373.1166730416398</v>
      </c>
      <c r="AA117">
        <v>0</v>
      </c>
      <c r="AB117">
        <v>1023.631672635939</v>
      </c>
      <c r="AE117">
        <v>94.322539088410238</v>
      </c>
      <c r="AF117">
        <v>184.69333325480241</v>
      </c>
      <c r="AG117">
        <v>668.6730391343433</v>
      </c>
      <c r="AH117">
        <v>0</v>
      </c>
      <c r="AL117">
        <v>97.746025220762093</v>
      </c>
      <c r="AN117">
        <v>52.803043103294847</v>
      </c>
      <c r="AO117">
        <v>0</v>
      </c>
      <c r="AQ117">
        <v>0.5</v>
      </c>
      <c r="AR117">
        <v>289</v>
      </c>
      <c r="AS117">
        <v>0.25377313710296551</v>
      </c>
      <c r="AT117">
        <v>3.6553685248051799</v>
      </c>
      <c r="AU117">
        <v>2.73292267152229E-2</v>
      </c>
    </row>
    <row r="118" spans="1:47" x14ac:dyDescent="0.25">
      <c r="A118" t="s">
        <v>160</v>
      </c>
      <c r="B118" t="str">
        <f t="shared" si="3"/>
        <v>3 Occupant_USA_CA_Crescent</v>
      </c>
      <c r="C118" t="str">
        <f>'Model In'!AZ118</f>
        <v>Electric Storage_50-gallon</v>
      </c>
      <c r="D118">
        <v>10388.422836786651</v>
      </c>
      <c r="E118">
        <v>97.746025220762093</v>
      </c>
      <c r="G118">
        <f t="shared" si="4"/>
        <v>1908.0700822356889</v>
      </c>
      <c r="H118">
        <v>1027.8142471916551</v>
      </c>
      <c r="J118">
        <v>588.47438512365727</v>
      </c>
      <c r="K118">
        <v>2230.594083141707</v>
      </c>
      <c r="L118">
        <v>30.550559818597069</v>
      </c>
      <c r="M118">
        <v>16.032509304051519</v>
      </c>
      <c r="N118">
        <v>392.75679294534342</v>
      </c>
      <c r="P118">
        <v>725.80409896302581</v>
      </c>
      <c r="Q118">
        <v>154.45173608100799</v>
      </c>
      <c r="R118">
        <v>0</v>
      </c>
      <c r="T118">
        <f t="shared" si="5"/>
        <v>0</v>
      </c>
      <c r="V118">
        <v>3083.6044088729582</v>
      </c>
      <c r="W118">
        <v>-342.44864626212251</v>
      </c>
      <c r="Y118">
        <v>3083.6044088729591</v>
      </c>
      <c r="Z118">
        <v>4373.1166730416398</v>
      </c>
      <c r="AA118">
        <v>0</v>
      </c>
      <c r="AB118">
        <v>1023.631672635939</v>
      </c>
      <c r="AE118">
        <v>94.322539088410238</v>
      </c>
      <c r="AF118">
        <v>184.69333325480241</v>
      </c>
      <c r="AG118">
        <v>668.6730391343433</v>
      </c>
      <c r="AH118">
        <v>0</v>
      </c>
      <c r="AL118">
        <v>97.746025220762093</v>
      </c>
      <c r="AN118">
        <v>52.803043103294847</v>
      </c>
      <c r="AO118">
        <v>0</v>
      </c>
      <c r="AQ118">
        <v>153.5</v>
      </c>
      <c r="AR118">
        <v>194</v>
      </c>
      <c r="AS118">
        <v>0.26320337829106338</v>
      </c>
      <c r="AT118">
        <v>3.7245756826748422</v>
      </c>
      <c r="AU118">
        <v>9.5363365874674994E-3</v>
      </c>
    </row>
    <row r="119" spans="1:47" x14ac:dyDescent="0.25">
      <c r="A119" t="s">
        <v>161</v>
      </c>
      <c r="B119" t="str">
        <f t="shared" si="3"/>
        <v>3 Occupant_USA_CA_Imperial</v>
      </c>
      <c r="C119" t="str">
        <f>'Model In'!AZ119</f>
        <v>Electric Storage_50-gallon</v>
      </c>
      <c r="D119">
        <v>15606.30867363333</v>
      </c>
      <c r="E119">
        <v>97.746025220762093</v>
      </c>
      <c r="G119">
        <f t="shared" si="4"/>
        <v>8060.8550632865354</v>
      </c>
      <c r="H119">
        <v>174.97411129905669</v>
      </c>
      <c r="J119">
        <v>35.970425913962792</v>
      </c>
      <c r="K119">
        <v>118.3637969010705</v>
      </c>
      <c r="L119">
        <v>0.26520683334145068</v>
      </c>
      <c r="M119">
        <v>0.75755786617198095</v>
      </c>
      <c r="N119">
        <v>137.9809206855804</v>
      </c>
      <c r="P119">
        <v>7195.1446572037112</v>
      </c>
      <c r="Q119">
        <v>690.73629478376733</v>
      </c>
      <c r="R119">
        <v>0</v>
      </c>
      <c r="T119">
        <f t="shared" si="5"/>
        <v>0</v>
      </c>
      <c r="V119">
        <v>2148.7052646687662</v>
      </c>
      <c r="W119">
        <v>-320.9052990329526</v>
      </c>
      <c r="Y119">
        <v>2148.7052646687712</v>
      </c>
      <c r="Z119">
        <v>4373.1166730416398</v>
      </c>
      <c r="AA119">
        <v>0</v>
      </c>
      <c r="AB119">
        <v>1023.631672635939</v>
      </c>
      <c r="AE119">
        <v>94.322539088410238</v>
      </c>
      <c r="AF119">
        <v>184.69333325480241</v>
      </c>
      <c r="AG119">
        <v>668.6730391343433</v>
      </c>
      <c r="AH119">
        <v>0</v>
      </c>
      <c r="AL119">
        <v>97.746025220762093</v>
      </c>
      <c r="AN119">
        <v>52.803043103294847</v>
      </c>
      <c r="AO119">
        <v>0</v>
      </c>
      <c r="AQ119">
        <v>0</v>
      </c>
      <c r="AR119">
        <v>1282.25</v>
      </c>
      <c r="AS119">
        <v>0.16059785277376559</v>
      </c>
      <c r="AT119">
        <v>3.722706177023329</v>
      </c>
      <c r="AU119">
        <v>3.9716365712715002E-2</v>
      </c>
    </row>
    <row r="120" spans="1:47" x14ac:dyDescent="0.25">
      <c r="A120" t="s">
        <v>162</v>
      </c>
      <c r="B120" t="str">
        <f t="shared" si="3"/>
        <v>3 Occupant_USA_CA_Los.Ange</v>
      </c>
      <c r="C120" t="str">
        <f>'Model In'!AZ120</f>
        <v>Electric Storage_50-gallon</v>
      </c>
      <c r="D120">
        <v>11451.44757694757</v>
      </c>
      <c r="E120">
        <v>97.746025220762093</v>
      </c>
      <c r="G120">
        <f t="shared" si="4"/>
        <v>3448.7706702613709</v>
      </c>
      <c r="H120">
        <v>38.088456621611833</v>
      </c>
      <c r="J120">
        <v>5.0219790355298581</v>
      </c>
      <c r="K120">
        <v>18.67224646935993</v>
      </c>
      <c r="L120">
        <v>0</v>
      </c>
      <c r="M120">
        <v>1.3746155839834879E-3</v>
      </c>
      <c r="N120">
        <v>33.065102970497989</v>
      </c>
      <c r="P120">
        <v>3029.4891484094451</v>
      </c>
      <c r="Q120">
        <v>381.19306523031389</v>
      </c>
      <c r="R120">
        <v>0</v>
      </c>
      <c r="T120">
        <f t="shared" si="5"/>
        <v>0</v>
      </c>
      <c r="V120">
        <v>2605.9285610079419</v>
      </c>
      <c r="W120">
        <v>-323.48240683127631</v>
      </c>
      <c r="Y120">
        <v>2605.9285610079401</v>
      </c>
      <c r="Z120">
        <v>4373.1166730416398</v>
      </c>
      <c r="AA120">
        <v>0</v>
      </c>
      <c r="AB120">
        <v>1023.631672635939</v>
      </c>
      <c r="AE120">
        <v>94.322539088410238</v>
      </c>
      <c r="AF120">
        <v>184.69333325480241</v>
      </c>
      <c r="AG120">
        <v>668.6730391343433</v>
      </c>
      <c r="AH120">
        <v>0</v>
      </c>
      <c r="AL120">
        <v>97.746025220762093</v>
      </c>
      <c r="AN120">
        <v>52.803043103294847</v>
      </c>
      <c r="AO120">
        <v>0</v>
      </c>
      <c r="AQ120">
        <v>0</v>
      </c>
      <c r="AR120">
        <v>808.5</v>
      </c>
      <c r="AS120">
        <v>0.18258018117271901</v>
      </c>
      <c r="AT120">
        <v>4.1187635320145919</v>
      </c>
      <c r="AU120">
        <v>2.02472040965893E-2</v>
      </c>
    </row>
    <row r="121" spans="1:47" x14ac:dyDescent="0.25">
      <c r="A121" t="s">
        <v>163</v>
      </c>
      <c r="B121" t="str">
        <f t="shared" si="3"/>
        <v>3 Occupant_USA_CA_Riversid</v>
      </c>
      <c r="C121" t="str">
        <f>'Model In'!AZ121</f>
        <v>Electric Storage_50-gallon</v>
      </c>
      <c r="D121">
        <v>12779.90142094369</v>
      </c>
      <c r="E121">
        <v>97.746025220762093</v>
      </c>
      <c r="G121">
        <f t="shared" si="4"/>
        <v>4872.6067449117509</v>
      </c>
      <c r="H121">
        <v>206.86444968589919</v>
      </c>
      <c r="J121">
        <v>44.139263532071027</v>
      </c>
      <c r="K121">
        <v>152.3849226137128</v>
      </c>
      <c r="L121">
        <v>0</v>
      </c>
      <c r="M121">
        <v>1.266186073926912</v>
      </c>
      <c r="N121">
        <v>161.45900007990099</v>
      </c>
      <c r="P121">
        <v>4184.9232904924575</v>
      </c>
      <c r="Q121">
        <v>480.81900473339488</v>
      </c>
      <c r="R121">
        <v>0</v>
      </c>
      <c r="T121">
        <f t="shared" si="5"/>
        <v>0</v>
      </c>
      <c r="V121">
        <v>2510.5463303538818</v>
      </c>
      <c r="W121">
        <v>-325.30117992112793</v>
      </c>
      <c r="Y121">
        <v>2510.5463303538831</v>
      </c>
      <c r="Z121">
        <v>4373.1166730416398</v>
      </c>
      <c r="AA121">
        <v>0</v>
      </c>
      <c r="AB121">
        <v>1023.631672635939</v>
      </c>
      <c r="AE121">
        <v>94.322539088410238</v>
      </c>
      <c r="AF121">
        <v>184.69333325480241</v>
      </c>
      <c r="AG121">
        <v>668.6730391343433</v>
      </c>
      <c r="AH121">
        <v>0</v>
      </c>
      <c r="AL121">
        <v>97.746025220762093</v>
      </c>
      <c r="AN121">
        <v>52.803043103294847</v>
      </c>
      <c r="AO121">
        <v>0</v>
      </c>
      <c r="AQ121">
        <v>0</v>
      </c>
      <c r="AR121">
        <v>484.75</v>
      </c>
      <c r="AS121">
        <v>0.13962546312712101</v>
      </c>
      <c r="AT121">
        <v>2.5867044608697749</v>
      </c>
      <c r="AU121">
        <v>2.6649314465650598E-2</v>
      </c>
    </row>
    <row r="122" spans="1:47" x14ac:dyDescent="0.25">
      <c r="A122" t="s">
        <v>164</v>
      </c>
      <c r="B122" t="str">
        <f t="shared" si="3"/>
        <v>3 Occupant_USA_CA_Sacramen</v>
      </c>
      <c r="C122" t="str">
        <f>'Model In'!AZ122</f>
        <v>Electric Storage_50-gallon</v>
      </c>
      <c r="D122">
        <v>12528.893763631429</v>
      </c>
      <c r="E122">
        <v>97.746025220762093</v>
      </c>
      <c r="G122">
        <f t="shared" si="4"/>
        <v>4431.2230255024642</v>
      </c>
      <c r="H122">
        <v>707.73519075835065</v>
      </c>
      <c r="J122">
        <v>344.96828631350689</v>
      </c>
      <c r="K122">
        <v>1165.0560693402381</v>
      </c>
      <c r="L122">
        <v>5.3250866093080953</v>
      </c>
      <c r="M122">
        <v>18.06614252624901</v>
      </c>
      <c r="N122">
        <v>339.37567530928737</v>
      </c>
      <c r="P122">
        <v>3312.0343368473159</v>
      </c>
      <c r="Q122">
        <v>411.45349789679773</v>
      </c>
      <c r="R122">
        <v>0</v>
      </c>
      <c r="T122">
        <f t="shared" si="5"/>
        <v>0</v>
      </c>
      <c r="V122">
        <v>2700.922392450741</v>
      </c>
      <c r="W122">
        <v>-331.79038652680327</v>
      </c>
      <c r="Y122">
        <v>2700.922392450736</v>
      </c>
      <c r="Z122">
        <v>4373.1166730416398</v>
      </c>
      <c r="AA122">
        <v>0</v>
      </c>
      <c r="AB122">
        <v>1023.631672635939</v>
      </c>
      <c r="AE122">
        <v>94.322539088410238</v>
      </c>
      <c r="AF122">
        <v>184.69333325480241</v>
      </c>
      <c r="AG122">
        <v>668.6730391343433</v>
      </c>
      <c r="AH122">
        <v>0</v>
      </c>
      <c r="AL122">
        <v>97.746025220762093</v>
      </c>
      <c r="AN122">
        <v>52.803043103294847</v>
      </c>
      <c r="AO122">
        <v>0</v>
      </c>
      <c r="AQ122">
        <v>1.25</v>
      </c>
      <c r="AR122">
        <v>456.75</v>
      </c>
      <c r="AS122">
        <v>0.2381402833684822</v>
      </c>
      <c r="AT122">
        <v>3.4556507084332</v>
      </c>
      <c r="AU122">
        <v>2.4046915386231799E-2</v>
      </c>
    </row>
    <row r="123" spans="1:47" x14ac:dyDescent="0.25">
      <c r="A123" t="s">
        <v>165</v>
      </c>
      <c r="B123" t="str">
        <f t="shared" si="3"/>
        <v>3 Occupant_USA_CA_San.Jose</v>
      </c>
      <c r="C123" t="str">
        <f>'Model In'!AZ123</f>
        <v>Electric Storage_50-gallon</v>
      </c>
      <c r="D123">
        <v>11472.74878935266</v>
      </c>
      <c r="E123">
        <v>97.746025220762093</v>
      </c>
      <c r="G123">
        <f t="shared" si="4"/>
        <v>3320.8007944704527</v>
      </c>
      <c r="H123">
        <v>382.44478403886552</v>
      </c>
      <c r="J123">
        <v>136.0294680745296</v>
      </c>
      <c r="K123">
        <v>476.02070774871208</v>
      </c>
      <c r="L123">
        <v>0.45638127126030481</v>
      </c>
      <c r="M123">
        <v>5.4168064986576132</v>
      </c>
      <c r="N123">
        <v>240.54212819441881</v>
      </c>
      <c r="P123">
        <v>2604.18446644919</v>
      </c>
      <c r="Q123">
        <v>334.17154398239711</v>
      </c>
      <c r="R123">
        <v>0</v>
      </c>
      <c r="T123">
        <f t="shared" si="5"/>
        <v>0</v>
      </c>
      <c r="V123">
        <v>2755.199649203847</v>
      </c>
      <c r="W123">
        <v>-330.03412537881547</v>
      </c>
      <c r="Y123">
        <v>2755.1996492038411</v>
      </c>
      <c r="Z123">
        <v>4373.1166730416398</v>
      </c>
      <c r="AA123">
        <v>0</v>
      </c>
      <c r="AB123">
        <v>1023.631672635939</v>
      </c>
      <c r="AE123">
        <v>94.322539088410238</v>
      </c>
      <c r="AF123">
        <v>184.69333325480241</v>
      </c>
      <c r="AG123">
        <v>668.6730391343433</v>
      </c>
      <c r="AH123">
        <v>0</v>
      </c>
      <c r="AL123">
        <v>97.746025220762093</v>
      </c>
      <c r="AN123">
        <v>52.803043103294847</v>
      </c>
      <c r="AO123">
        <v>0</v>
      </c>
      <c r="AQ123">
        <v>2</v>
      </c>
      <c r="AR123">
        <v>232</v>
      </c>
      <c r="AS123">
        <v>0.20892630683602331</v>
      </c>
      <c r="AT123">
        <v>3.3053015119708902</v>
      </c>
      <c r="AU123">
        <v>1.8821898760361399E-2</v>
      </c>
    </row>
    <row r="124" spans="1:47" x14ac:dyDescent="0.25">
      <c r="A124" t="s">
        <v>166</v>
      </c>
      <c r="B124" t="str">
        <f t="shared" si="3"/>
        <v>3 Occupant_USA_CA_Santa.An</v>
      </c>
      <c r="C124" t="str">
        <f>'Model In'!AZ124</f>
        <v>Electric Storage_50-gallon</v>
      </c>
      <c r="D124">
        <v>11917.2347884726</v>
      </c>
      <c r="E124">
        <v>97.746025220762093</v>
      </c>
      <c r="G124">
        <f t="shared" si="4"/>
        <v>3959.1989568964141</v>
      </c>
      <c r="H124">
        <v>70.60474174255279</v>
      </c>
      <c r="J124">
        <v>8.13311683945658</v>
      </c>
      <c r="K124">
        <v>29.124497621241041</v>
      </c>
      <c r="L124">
        <v>0</v>
      </c>
      <c r="M124">
        <v>0.14913131789244219</v>
      </c>
      <c r="N124">
        <v>62.322493585203752</v>
      </c>
      <c r="P124">
        <v>3464.032354028875</v>
      </c>
      <c r="Q124">
        <v>424.56186112498608</v>
      </c>
      <c r="R124">
        <v>0</v>
      </c>
      <c r="T124">
        <f t="shared" si="5"/>
        <v>0</v>
      </c>
      <c r="V124">
        <v>2561.287485897984</v>
      </c>
      <c r="W124">
        <v>-323.61618290213119</v>
      </c>
      <c r="Y124">
        <v>2561.2874858979822</v>
      </c>
      <c r="Z124">
        <v>4373.1166730416398</v>
      </c>
      <c r="AA124">
        <v>0</v>
      </c>
      <c r="AB124">
        <v>1023.631672635939</v>
      </c>
      <c r="AE124">
        <v>94.322539088410238</v>
      </c>
      <c r="AF124">
        <v>184.69333325480241</v>
      </c>
      <c r="AG124">
        <v>668.6730391343433</v>
      </c>
      <c r="AH124">
        <v>0</v>
      </c>
      <c r="AL124">
        <v>97.746025220762093</v>
      </c>
      <c r="AN124">
        <v>52.803043103294847</v>
      </c>
      <c r="AO124">
        <v>0</v>
      </c>
      <c r="AQ124">
        <v>0</v>
      </c>
      <c r="AR124">
        <v>552.25</v>
      </c>
      <c r="AS124">
        <v>0.15961326861497321</v>
      </c>
      <c r="AT124">
        <v>2.3246230557408412</v>
      </c>
      <c r="AU124">
        <v>2.2734804340840201E-2</v>
      </c>
    </row>
    <row r="125" spans="1:47" x14ac:dyDescent="0.25">
      <c r="A125" t="s">
        <v>167</v>
      </c>
      <c r="B125" t="str">
        <f t="shared" si="3"/>
        <v>3 Occupant_USA_CO_Alamosa-</v>
      </c>
      <c r="C125" t="str">
        <f>'Model In'!AZ125</f>
        <v>Electric Storage_50-gallon</v>
      </c>
      <c r="D125">
        <v>16807.210391222521</v>
      </c>
      <c r="E125">
        <v>97.746025220762093</v>
      </c>
      <c r="G125">
        <f t="shared" si="4"/>
        <v>7975.7850607399778</v>
      </c>
      <c r="H125">
        <v>6181.8924614539374</v>
      </c>
      <c r="J125">
        <v>2940.8189987293322</v>
      </c>
      <c r="K125">
        <v>8137.2906138563649</v>
      </c>
      <c r="L125">
        <v>2492.7743268061522</v>
      </c>
      <c r="M125">
        <v>77.382963211567429</v>
      </c>
      <c r="N125">
        <v>670.91617270688778</v>
      </c>
      <c r="P125">
        <v>1291.1374445146071</v>
      </c>
      <c r="Q125">
        <v>502.75515477143398</v>
      </c>
      <c r="R125">
        <v>0</v>
      </c>
      <c r="T125">
        <f t="shared" si="5"/>
        <v>0</v>
      </c>
      <c r="V125">
        <v>3434.676984804762</v>
      </c>
      <c r="W125">
        <v>-345.81714692673881</v>
      </c>
      <c r="Y125">
        <v>3434.6769848047688</v>
      </c>
      <c r="Z125">
        <v>4373.1166730416398</v>
      </c>
      <c r="AA125">
        <v>0</v>
      </c>
      <c r="AB125">
        <v>1023.631672635939</v>
      </c>
      <c r="AE125">
        <v>94.322539088410238</v>
      </c>
      <c r="AF125">
        <v>184.69333325480241</v>
      </c>
      <c r="AG125">
        <v>668.6730391343433</v>
      </c>
      <c r="AH125">
        <v>0</v>
      </c>
      <c r="AL125">
        <v>97.746025220762093</v>
      </c>
      <c r="AN125">
        <v>52.803043103294847</v>
      </c>
      <c r="AO125">
        <v>0</v>
      </c>
      <c r="AQ125">
        <v>20.5</v>
      </c>
      <c r="AR125">
        <v>21</v>
      </c>
      <c r="AS125">
        <v>0.30075710503481151</v>
      </c>
      <c r="AT125">
        <v>3.7774309483895951</v>
      </c>
      <c r="AU125">
        <v>2.8430179947560402E-2</v>
      </c>
    </row>
    <row r="126" spans="1:47" x14ac:dyDescent="0.25">
      <c r="A126" t="s">
        <v>168</v>
      </c>
      <c r="B126" t="str">
        <f t="shared" si="3"/>
        <v>3 Occupant_USA_CO_Aspen-Pi</v>
      </c>
      <c r="C126" t="str">
        <f>'Model In'!AZ126</f>
        <v>Electric Storage_50-gallon</v>
      </c>
      <c r="D126">
        <v>16195.166736601959</v>
      </c>
      <c r="E126">
        <v>97.746025220762093</v>
      </c>
      <c r="G126">
        <f t="shared" si="4"/>
        <v>7314.5507110601493</v>
      </c>
      <c r="H126">
        <v>5729.5595252716421</v>
      </c>
      <c r="J126">
        <v>3311.8843378866309</v>
      </c>
      <c r="K126">
        <v>9415.9494883925654</v>
      </c>
      <c r="L126">
        <v>1581.5329056971559</v>
      </c>
      <c r="M126">
        <v>115.711111392492</v>
      </c>
      <c r="N126">
        <v>720.43117029534199</v>
      </c>
      <c r="P126">
        <v>1068.6401275312501</v>
      </c>
      <c r="Q126">
        <v>516.35105825725691</v>
      </c>
      <c r="R126">
        <v>0</v>
      </c>
      <c r="T126">
        <f t="shared" si="5"/>
        <v>0</v>
      </c>
      <c r="V126">
        <v>3483.8676798638421</v>
      </c>
      <c r="W126">
        <v>-347.63281223780569</v>
      </c>
      <c r="Y126">
        <v>3483.8676798638521</v>
      </c>
      <c r="Z126">
        <v>4373.1166730416398</v>
      </c>
      <c r="AA126">
        <v>0</v>
      </c>
      <c r="AB126">
        <v>1023.631672635939</v>
      </c>
      <c r="AE126">
        <v>94.322539088410238</v>
      </c>
      <c r="AF126">
        <v>184.69333325480241</v>
      </c>
      <c r="AG126">
        <v>668.6730391343433</v>
      </c>
      <c r="AH126">
        <v>0</v>
      </c>
      <c r="AL126">
        <v>97.746025220762093</v>
      </c>
      <c r="AN126">
        <v>52.803043103294847</v>
      </c>
      <c r="AO126">
        <v>0</v>
      </c>
      <c r="AQ126">
        <v>6</v>
      </c>
      <c r="AR126">
        <v>23.5</v>
      </c>
      <c r="AS126">
        <v>0.27293231572047449</v>
      </c>
      <c r="AT126">
        <v>2.5124120416777789</v>
      </c>
      <c r="AU126">
        <v>2.8954610661428699E-2</v>
      </c>
    </row>
    <row r="127" spans="1:47" x14ac:dyDescent="0.25">
      <c r="A127" t="s">
        <v>169</v>
      </c>
      <c r="B127" t="str">
        <f t="shared" si="3"/>
        <v>3 Occupant_USA_CO_Denver.I</v>
      </c>
      <c r="C127" t="str">
        <f>'Model In'!AZ127</f>
        <v>Electric Storage_50-gallon</v>
      </c>
      <c r="D127">
        <v>14865.108857480551</v>
      </c>
      <c r="E127">
        <v>97.746025220762093</v>
      </c>
      <c r="G127">
        <f t="shared" si="4"/>
        <v>6370.9049344927562</v>
      </c>
      <c r="H127">
        <v>3578.2807097950922</v>
      </c>
      <c r="J127">
        <v>2284.492688344174</v>
      </c>
      <c r="K127">
        <v>6742.7473530556663</v>
      </c>
      <c r="L127">
        <v>669.98053539355067</v>
      </c>
      <c r="M127">
        <v>61.629157353309303</v>
      </c>
      <c r="N127">
        <v>562.17832870405505</v>
      </c>
      <c r="P127">
        <v>2273.7096386566332</v>
      </c>
      <c r="Q127">
        <v>518.9145860410307</v>
      </c>
      <c r="R127">
        <v>0</v>
      </c>
      <c r="T127">
        <f t="shared" si="5"/>
        <v>0</v>
      </c>
      <c r="V127">
        <v>3097.455577309518</v>
      </c>
      <c r="W127">
        <v>-341.32134603028072</v>
      </c>
      <c r="Y127">
        <v>3097.4555773095258</v>
      </c>
      <c r="Z127">
        <v>4373.1166730416398</v>
      </c>
      <c r="AA127">
        <v>0</v>
      </c>
      <c r="AB127">
        <v>1023.631672635939</v>
      </c>
      <c r="AE127">
        <v>94.322539088410238</v>
      </c>
      <c r="AF127">
        <v>184.69333325480241</v>
      </c>
      <c r="AG127">
        <v>668.6730391343433</v>
      </c>
      <c r="AH127">
        <v>0</v>
      </c>
      <c r="AL127">
        <v>97.746025220762093</v>
      </c>
      <c r="AN127">
        <v>52.803043103294847</v>
      </c>
      <c r="AO127">
        <v>0</v>
      </c>
      <c r="AQ127">
        <v>5.75</v>
      </c>
      <c r="AR127">
        <v>23.75</v>
      </c>
      <c r="AS127">
        <v>0.31081212886574849</v>
      </c>
      <c r="AT127">
        <v>5.1177448661211598</v>
      </c>
      <c r="AU127">
        <v>3.10036492429068E-2</v>
      </c>
    </row>
    <row r="128" spans="1:47" x14ac:dyDescent="0.25">
      <c r="A128" t="s">
        <v>170</v>
      </c>
      <c r="B128" t="str">
        <f t="shared" si="3"/>
        <v>3 Occupant_USA_CO_Trinidad</v>
      </c>
      <c r="C128" t="str">
        <f>'Model In'!AZ128</f>
        <v>Electric Storage_50-gallon</v>
      </c>
      <c r="D128">
        <v>13988.982640562541</v>
      </c>
      <c r="E128">
        <v>97.746025220762093</v>
      </c>
      <c r="G128">
        <f t="shared" si="4"/>
        <v>5572.4742078551944</v>
      </c>
      <c r="H128">
        <v>2809.24306086858</v>
      </c>
      <c r="J128">
        <v>1678.6335631504039</v>
      </c>
      <c r="K128">
        <v>5044.0395025702182</v>
      </c>
      <c r="L128">
        <v>551.49097468565037</v>
      </c>
      <c r="M128">
        <v>44.892922930694013</v>
      </c>
      <c r="N128">
        <v>534.2256001018244</v>
      </c>
      <c r="P128">
        <v>2304.5182809800481</v>
      </c>
      <c r="Q128">
        <v>458.7128660065664</v>
      </c>
      <c r="R128">
        <v>0</v>
      </c>
      <c r="T128">
        <f t="shared" si="5"/>
        <v>0</v>
      </c>
      <c r="V128">
        <v>3019.760087029118</v>
      </c>
      <c r="W128">
        <v>-338.935792401806</v>
      </c>
      <c r="Y128">
        <v>3019.760087029108</v>
      </c>
      <c r="Z128">
        <v>4373.1166730416398</v>
      </c>
      <c r="AA128">
        <v>0</v>
      </c>
      <c r="AB128">
        <v>1023.631672635939</v>
      </c>
      <c r="AE128">
        <v>94.322539088410238</v>
      </c>
      <c r="AF128">
        <v>184.69333325480241</v>
      </c>
      <c r="AG128">
        <v>668.6730391343433</v>
      </c>
      <c r="AH128">
        <v>0</v>
      </c>
      <c r="AL128">
        <v>97.746025220762093</v>
      </c>
      <c r="AN128">
        <v>52.803043103294847</v>
      </c>
      <c r="AO128">
        <v>0</v>
      </c>
      <c r="AQ128">
        <v>1.5</v>
      </c>
      <c r="AR128">
        <v>66.75</v>
      </c>
      <c r="AS128">
        <v>0.28454144260700881</v>
      </c>
      <c r="AT128">
        <v>5.5895736942448639</v>
      </c>
      <c r="AU128">
        <v>2.63955849609201E-2</v>
      </c>
    </row>
    <row r="129" spans="1:47" x14ac:dyDescent="0.25">
      <c r="A129" t="s">
        <v>171</v>
      </c>
      <c r="B129" t="str">
        <f t="shared" si="3"/>
        <v>3 Occupant_USA_CT_Bridgepo</v>
      </c>
      <c r="C129" t="str">
        <f>'Model In'!AZ129</f>
        <v>Electric Storage_50-gallon</v>
      </c>
      <c r="D129">
        <v>14276.65477395832</v>
      </c>
      <c r="E129">
        <v>97.746025220762093</v>
      </c>
      <c r="G129">
        <f t="shared" si="4"/>
        <v>5872.5729728087435</v>
      </c>
      <c r="H129">
        <v>3405.0450054164821</v>
      </c>
      <c r="J129">
        <v>1951.5435262623489</v>
      </c>
      <c r="K129">
        <v>6315.3993725775772</v>
      </c>
      <c r="L129">
        <v>959.80477443115365</v>
      </c>
      <c r="M129">
        <v>48.094488789371177</v>
      </c>
      <c r="N129">
        <v>445.60221593359438</v>
      </c>
      <c r="P129">
        <v>2034.7586615522321</v>
      </c>
      <c r="Q129">
        <v>432.76930584002929</v>
      </c>
      <c r="R129">
        <v>0</v>
      </c>
      <c r="T129">
        <f t="shared" si="5"/>
        <v>0</v>
      </c>
      <c r="V129">
        <v>3007.3334554714988</v>
      </c>
      <c r="W129">
        <v>-341.22983220882088</v>
      </c>
      <c r="Y129">
        <v>3007.3334554714952</v>
      </c>
      <c r="Z129">
        <v>4373.1166730416398</v>
      </c>
      <c r="AA129">
        <v>0</v>
      </c>
      <c r="AB129">
        <v>1023.631672635939</v>
      </c>
      <c r="AE129">
        <v>94.322539088410238</v>
      </c>
      <c r="AF129">
        <v>184.69333325480241</v>
      </c>
      <c r="AG129">
        <v>668.6730391343433</v>
      </c>
      <c r="AH129">
        <v>0</v>
      </c>
      <c r="AL129">
        <v>97.746025220762093</v>
      </c>
      <c r="AN129">
        <v>52.803043103294847</v>
      </c>
      <c r="AO129">
        <v>0</v>
      </c>
      <c r="AQ129">
        <v>43.25</v>
      </c>
      <c r="AR129">
        <v>417</v>
      </c>
      <c r="AS129">
        <v>0.26287663052963028</v>
      </c>
      <c r="AT129">
        <v>4.5460519391816439</v>
      </c>
      <c r="AU129">
        <v>2.41545297070862E-2</v>
      </c>
    </row>
    <row r="130" spans="1:47" x14ac:dyDescent="0.25">
      <c r="A130" t="s">
        <v>172</v>
      </c>
      <c r="B130" t="str">
        <f t="shared" si="3"/>
        <v>3 Occupant_USA_DE_Wilmingt</v>
      </c>
      <c r="C130" t="str">
        <f>'Model In'!AZ130</f>
        <v>Electric Storage_50-gallon</v>
      </c>
      <c r="D130">
        <v>14128.168768797221</v>
      </c>
      <c r="E130">
        <v>97.746025220762093</v>
      </c>
      <c r="G130">
        <f t="shared" si="4"/>
        <v>5817.6669570629647</v>
      </c>
      <c r="H130">
        <v>2875.382625674692</v>
      </c>
      <c r="J130">
        <v>1802.6310626775501</v>
      </c>
      <c r="K130">
        <v>5763.9635753645971</v>
      </c>
      <c r="L130">
        <v>588.94736863267838</v>
      </c>
      <c r="M130">
        <v>53.483997456758871</v>
      </c>
      <c r="N130">
        <v>430.32019690768078</v>
      </c>
      <c r="P130">
        <v>2485.0090423536931</v>
      </c>
      <c r="Q130">
        <v>457.27528903457949</v>
      </c>
      <c r="R130">
        <v>0</v>
      </c>
      <c r="T130">
        <f t="shared" si="5"/>
        <v>0</v>
      </c>
      <c r="V130">
        <v>2913.7534660561259</v>
      </c>
      <c r="W130">
        <v>-339.66868726774243</v>
      </c>
      <c r="Y130">
        <v>2913.7534660561341</v>
      </c>
      <c r="Z130">
        <v>4373.1166730416398</v>
      </c>
      <c r="AA130">
        <v>0</v>
      </c>
      <c r="AB130">
        <v>1023.631672635939</v>
      </c>
      <c r="AE130">
        <v>94.322539088410238</v>
      </c>
      <c r="AF130">
        <v>184.69333325480241</v>
      </c>
      <c r="AG130">
        <v>668.6730391343433</v>
      </c>
      <c r="AH130">
        <v>0</v>
      </c>
      <c r="AL130">
        <v>97.746025220762093</v>
      </c>
      <c r="AN130">
        <v>52.803043103294847</v>
      </c>
      <c r="AO130">
        <v>0</v>
      </c>
      <c r="AQ130">
        <v>12.25</v>
      </c>
      <c r="AR130">
        <v>332.75</v>
      </c>
      <c r="AS130">
        <v>0.25210354538213398</v>
      </c>
      <c r="AT130">
        <v>4.4219012461788818</v>
      </c>
      <c r="AU130">
        <v>2.5807004534089399E-2</v>
      </c>
    </row>
    <row r="131" spans="1:47" x14ac:dyDescent="0.25">
      <c r="A131" t="s">
        <v>173</v>
      </c>
      <c r="B131" t="str">
        <f t="shared" ref="B131:B194" si="6">LEFT(A131,26)</f>
        <v>3 Occupant_USA_FL_Fort.Mye</v>
      </c>
      <c r="C131" t="str">
        <f>'Model In'!AZ131</f>
        <v>Electric Storage_50-gallon</v>
      </c>
      <c r="D131">
        <v>14356.526803018291</v>
      </c>
      <c r="E131">
        <v>97.746025220762093</v>
      </c>
      <c r="G131">
        <f t="shared" ref="G131:G194" si="7">H131+P131+Q131</f>
        <v>6804.4583767277891</v>
      </c>
      <c r="H131">
        <v>38.902286042533852</v>
      </c>
      <c r="J131">
        <v>9.1847526751019455</v>
      </c>
      <c r="K131">
        <v>31.657052380608949</v>
      </c>
      <c r="L131">
        <v>0</v>
      </c>
      <c r="M131">
        <v>5.3817338295773759E-2</v>
      </c>
      <c r="N131">
        <v>29.66371602913614</v>
      </c>
      <c r="P131">
        <v>6092.4224717059506</v>
      </c>
      <c r="Q131">
        <v>673.13361897930497</v>
      </c>
      <c r="R131">
        <v>0</v>
      </c>
      <c r="T131">
        <f t="shared" ref="T131:T194" si="8">S131/Y131</f>
        <v>0</v>
      </c>
      <c r="V131">
        <v>2155.3200806124419</v>
      </c>
      <c r="W131">
        <v>-317.41419925267297</v>
      </c>
      <c r="Y131">
        <v>2155.320080612446</v>
      </c>
      <c r="Z131">
        <v>4373.1166730416398</v>
      </c>
      <c r="AA131">
        <v>0</v>
      </c>
      <c r="AB131">
        <v>1023.631672635939</v>
      </c>
      <c r="AE131">
        <v>94.322539088410238</v>
      </c>
      <c r="AF131">
        <v>184.69333325480241</v>
      </c>
      <c r="AG131">
        <v>668.6730391343433</v>
      </c>
      <c r="AH131">
        <v>0</v>
      </c>
      <c r="AL131">
        <v>97.746025220762093</v>
      </c>
      <c r="AN131">
        <v>52.803043103294847</v>
      </c>
      <c r="AO131">
        <v>0</v>
      </c>
      <c r="AQ131">
        <v>0</v>
      </c>
      <c r="AR131">
        <v>1936.25</v>
      </c>
      <c r="AS131">
        <v>0.1448772601408253</v>
      </c>
      <c r="AT131">
        <v>3.5186652185088381</v>
      </c>
      <c r="AU131">
        <v>3.59510258304458E-2</v>
      </c>
    </row>
    <row r="132" spans="1:47" x14ac:dyDescent="0.25">
      <c r="A132" t="s">
        <v>174</v>
      </c>
      <c r="B132" t="str">
        <f t="shared" si="6"/>
        <v>3 Occupant_USA_FL_Jacksonv</v>
      </c>
      <c r="C132" t="str">
        <f>'Model In'!AZ132</f>
        <v>Electric Storage_50-gallon</v>
      </c>
      <c r="D132">
        <v>13329.52653823798</v>
      </c>
      <c r="E132">
        <v>97.746025220762093</v>
      </c>
      <c r="G132">
        <f t="shared" si="7"/>
        <v>5509.189922949724</v>
      </c>
      <c r="H132">
        <v>290.12824094505152</v>
      </c>
      <c r="J132">
        <v>122.619039241812</v>
      </c>
      <c r="K132">
        <v>395.93445264173039</v>
      </c>
      <c r="L132">
        <v>2.2611379156290679</v>
      </c>
      <c r="M132">
        <v>6.7492239795558699</v>
      </c>
      <c r="N132">
        <v>158.4988398080545</v>
      </c>
      <c r="P132">
        <v>4691.909253025342</v>
      </c>
      <c r="Q132">
        <v>527.15242897933092</v>
      </c>
      <c r="R132">
        <v>0</v>
      </c>
      <c r="T132">
        <f t="shared" si="8"/>
        <v>0</v>
      </c>
      <c r="V132">
        <v>2423.588269610304</v>
      </c>
      <c r="W132">
        <v>-323.66726385518558</v>
      </c>
      <c r="Y132">
        <v>2423.588269610304</v>
      </c>
      <c r="Z132">
        <v>4373.1166730416398</v>
      </c>
      <c r="AA132">
        <v>0</v>
      </c>
      <c r="AB132">
        <v>1023.631672635939</v>
      </c>
      <c r="AE132">
        <v>94.322539088410238</v>
      </c>
      <c r="AF132">
        <v>184.69333325480241</v>
      </c>
      <c r="AG132">
        <v>668.6730391343433</v>
      </c>
      <c r="AH132">
        <v>0</v>
      </c>
      <c r="AL132">
        <v>97.746025220762093</v>
      </c>
      <c r="AN132">
        <v>52.803043103294847</v>
      </c>
      <c r="AO132">
        <v>0</v>
      </c>
      <c r="AQ132">
        <v>0.75</v>
      </c>
      <c r="AR132">
        <v>965.75</v>
      </c>
      <c r="AS132">
        <v>0.16693200079033779</v>
      </c>
      <c r="AT132">
        <v>3.352759021327242</v>
      </c>
      <c r="AU132">
        <v>2.89114935376086E-2</v>
      </c>
    </row>
    <row r="133" spans="1:47" x14ac:dyDescent="0.25">
      <c r="A133" t="s">
        <v>175</v>
      </c>
      <c r="B133" t="str">
        <f t="shared" si="6"/>
        <v>3 Occupant_USA_FL_Miami.Na</v>
      </c>
      <c r="C133" t="str">
        <f>'Model In'!AZ133</f>
        <v>Electric Storage_50-gallon</v>
      </c>
      <c r="D133">
        <v>15020.564361397661</v>
      </c>
      <c r="E133">
        <v>97.746025220762093</v>
      </c>
      <c r="G133">
        <f t="shared" si="7"/>
        <v>7565.7044529772156</v>
      </c>
      <c r="H133">
        <v>4.4914240377883621</v>
      </c>
      <c r="J133">
        <v>0.44499722022436422</v>
      </c>
      <c r="K133">
        <v>1.590287576168613</v>
      </c>
      <c r="L133">
        <v>0</v>
      </c>
      <c r="M133">
        <v>0</v>
      </c>
      <c r="N133">
        <v>4.0464268175639981</v>
      </c>
      <c r="P133">
        <v>6825.9229879434133</v>
      </c>
      <c r="Q133">
        <v>735.29004099601434</v>
      </c>
      <c r="R133">
        <v>0</v>
      </c>
      <c r="T133">
        <f t="shared" si="8"/>
        <v>0</v>
      </c>
      <c r="V133">
        <v>2058.1115627426111</v>
      </c>
      <c r="W133">
        <v>-317.20295117601961</v>
      </c>
      <c r="Y133">
        <v>2058.1115627426088</v>
      </c>
      <c r="Z133">
        <v>4373.1166730416398</v>
      </c>
      <c r="AA133">
        <v>0</v>
      </c>
      <c r="AB133">
        <v>1023.631672635939</v>
      </c>
      <c r="AE133">
        <v>94.322539088410238</v>
      </c>
      <c r="AF133">
        <v>184.69333325480241</v>
      </c>
      <c r="AG133">
        <v>668.6730391343433</v>
      </c>
      <c r="AH133">
        <v>0</v>
      </c>
      <c r="AL133">
        <v>97.746025220762093</v>
      </c>
      <c r="AN133">
        <v>52.803043103294847</v>
      </c>
      <c r="AO133">
        <v>0</v>
      </c>
      <c r="AQ133">
        <v>0</v>
      </c>
      <c r="AR133">
        <v>1606.75</v>
      </c>
      <c r="AS133">
        <v>0.15384132626121699</v>
      </c>
      <c r="AT133">
        <v>4.1889977377493954</v>
      </c>
      <c r="AU133">
        <v>3.9885350018812799E-2</v>
      </c>
    </row>
    <row r="134" spans="1:47" x14ac:dyDescent="0.25">
      <c r="A134" t="s">
        <v>176</v>
      </c>
      <c r="B134" t="str">
        <f t="shared" si="6"/>
        <v>3 Occupant_USA_GA_Atlanta-</v>
      </c>
      <c r="C134" t="str">
        <f>'Model In'!AZ134</f>
        <v>Electric Storage_50-gallon</v>
      </c>
      <c r="D134">
        <v>13076.12981470774</v>
      </c>
      <c r="E134">
        <v>97.746025220762093</v>
      </c>
      <c r="G134">
        <f t="shared" si="7"/>
        <v>5058.3556803252532</v>
      </c>
      <c r="H134">
        <v>883.49813577507939</v>
      </c>
      <c r="J134">
        <v>511.07440952491601</v>
      </c>
      <c r="K134">
        <v>1689.139406157447</v>
      </c>
      <c r="L134">
        <v>36.475641969468931</v>
      </c>
      <c r="M134">
        <v>18.27485897709289</v>
      </c>
      <c r="N134">
        <v>317.67322530360121</v>
      </c>
      <c r="P134">
        <v>3701.064797436642</v>
      </c>
      <c r="Q134">
        <v>473.79274711353162</v>
      </c>
      <c r="R134">
        <v>0</v>
      </c>
      <c r="T134">
        <f t="shared" si="8"/>
        <v>0</v>
      </c>
      <c r="V134">
        <v>2621.025788704384</v>
      </c>
      <c r="W134">
        <v>-330.53791110066209</v>
      </c>
      <c r="Y134">
        <v>2621.0257887043849</v>
      </c>
      <c r="Z134">
        <v>4373.1166730416398</v>
      </c>
      <c r="AA134">
        <v>0</v>
      </c>
      <c r="AB134">
        <v>1023.631672635939</v>
      </c>
      <c r="AE134">
        <v>94.322539088410238</v>
      </c>
      <c r="AF134">
        <v>184.69333325480241</v>
      </c>
      <c r="AG134">
        <v>668.6730391343433</v>
      </c>
      <c r="AH134">
        <v>0</v>
      </c>
      <c r="AL134">
        <v>97.746025220762093</v>
      </c>
      <c r="AN134">
        <v>52.803043103294847</v>
      </c>
      <c r="AO134">
        <v>0</v>
      </c>
      <c r="AQ134">
        <v>2.75</v>
      </c>
      <c r="AR134">
        <v>681.75</v>
      </c>
      <c r="AS134">
        <v>0.20203533617835401</v>
      </c>
      <c r="AT134">
        <v>3.9715766853563972</v>
      </c>
      <c r="AU134">
        <v>2.6574101833166199E-2</v>
      </c>
    </row>
    <row r="135" spans="1:47" x14ac:dyDescent="0.25">
      <c r="A135" t="s">
        <v>177</v>
      </c>
      <c r="B135" t="str">
        <f t="shared" si="6"/>
        <v>3 Occupant_USA_GA_Rome-Rus</v>
      </c>
      <c r="C135" t="str">
        <f>'Model In'!AZ135</f>
        <v>Electric Storage_50-gallon</v>
      </c>
      <c r="D135">
        <v>13168.552373007829</v>
      </c>
      <c r="E135">
        <v>97.746025220762093</v>
      </c>
      <c r="G135">
        <f t="shared" si="7"/>
        <v>5082.0529885942578</v>
      </c>
      <c r="H135">
        <v>1128.557955660531</v>
      </c>
      <c r="J135">
        <v>647.51724848685581</v>
      </c>
      <c r="K135">
        <v>2076.11594762915</v>
      </c>
      <c r="L135">
        <v>95.598046393797887</v>
      </c>
      <c r="M135">
        <v>20.943203272773761</v>
      </c>
      <c r="N135">
        <v>364.4994575071035</v>
      </c>
      <c r="P135">
        <v>3490.0592780805168</v>
      </c>
      <c r="Q135">
        <v>463.43575485320991</v>
      </c>
      <c r="R135">
        <v>0</v>
      </c>
      <c r="T135">
        <f t="shared" si="8"/>
        <v>0</v>
      </c>
      <c r="V135">
        <v>2689.7510387354369</v>
      </c>
      <c r="W135">
        <v>-331.63403446349332</v>
      </c>
      <c r="Y135">
        <v>2689.751038735435</v>
      </c>
      <c r="Z135">
        <v>4373.1166730416398</v>
      </c>
      <c r="AA135">
        <v>0</v>
      </c>
      <c r="AB135">
        <v>1023.631672635939</v>
      </c>
      <c r="AE135">
        <v>94.322539088410238</v>
      </c>
      <c r="AF135">
        <v>184.69333325480241</v>
      </c>
      <c r="AG135">
        <v>668.6730391343433</v>
      </c>
      <c r="AH135">
        <v>0</v>
      </c>
      <c r="AL135">
        <v>97.746025220762093</v>
      </c>
      <c r="AN135">
        <v>52.803043103294847</v>
      </c>
      <c r="AO135">
        <v>0</v>
      </c>
      <c r="AQ135">
        <v>2.5</v>
      </c>
      <c r="AR135">
        <v>724.5</v>
      </c>
      <c r="AS135">
        <v>0.15211986184797249</v>
      </c>
      <c r="AT135">
        <v>1.9279297013218131</v>
      </c>
      <c r="AU135">
        <v>2.5185926837474799E-2</v>
      </c>
    </row>
    <row r="136" spans="1:47" x14ac:dyDescent="0.25">
      <c r="A136" t="s">
        <v>178</v>
      </c>
      <c r="B136" t="str">
        <f t="shared" si="6"/>
        <v>3 Occupant_USA_GA_Savannah</v>
      </c>
      <c r="C136" t="str">
        <f>'Model In'!AZ136</f>
        <v>Electric Storage_50-gallon</v>
      </c>
      <c r="D136">
        <v>13299.81434660157</v>
      </c>
      <c r="E136">
        <v>97.746025220762093</v>
      </c>
      <c r="G136">
        <f t="shared" si="7"/>
        <v>5427.1025274890962</v>
      </c>
      <c r="H136">
        <v>452.64192076868432</v>
      </c>
      <c r="J136">
        <v>215.56614173811499</v>
      </c>
      <c r="K136">
        <v>701.59101806164756</v>
      </c>
      <c r="L136">
        <v>6.7319758779655343</v>
      </c>
      <c r="M136">
        <v>10.42935243221241</v>
      </c>
      <c r="N136">
        <v>219.91445072039039</v>
      </c>
      <c r="P136">
        <v>4484.4190267369331</v>
      </c>
      <c r="Q136">
        <v>490.04157998347921</v>
      </c>
      <c r="R136">
        <v>0</v>
      </c>
      <c r="T136">
        <f t="shared" si="8"/>
        <v>0</v>
      </c>
      <c r="V136">
        <v>2475.9634734345032</v>
      </c>
      <c r="W136">
        <v>-326.61178221118968</v>
      </c>
      <c r="Y136">
        <v>2475.9634734345082</v>
      </c>
      <c r="Z136">
        <v>4373.1166730416398</v>
      </c>
      <c r="AA136">
        <v>0</v>
      </c>
      <c r="AB136">
        <v>1023.631672635939</v>
      </c>
      <c r="AE136">
        <v>94.322539088410238</v>
      </c>
      <c r="AF136">
        <v>184.69333325480241</v>
      </c>
      <c r="AG136">
        <v>668.6730391343433</v>
      </c>
      <c r="AH136">
        <v>0</v>
      </c>
      <c r="AL136">
        <v>97.746025220762093</v>
      </c>
      <c r="AN136">
        <v>52.803043103294847</v>
      </c>
      <c r="AO136">
        <v>0</v>
      </c>
      <c r="AQ136">
        <v>0.25</v>
      </c>
      <c r="AR136">
        <v>614.25</v>
      </c>
      <c r="AS136">
        <v>0.1747457582201303</v>
      </c>
      <c r="AT136">
        <v>3.3999554876379068</v>
      </c>
      <c r="AU136">
        <v>2.7442571653334101E-2</v>
      </c>
    </row>
    <row r="137" spans="1:47" x14ac:dyDescent="0.25">
      <c r="A137" t="s">
        <v>179</v>
      </c>
      <c r="B137" t="str">
        <f t="shared" si="6"/>
        <v>3 Occupant_USA_IA_Des.Moin</v>
      </c>
      <c r="C137" t="str">
        <f>'Model In'!AZ137</f>
        <v>Electric Storage_50-gallon</v>
      </c>
      <c r="D137">
        <v>17480.09668375177</v>
      </c>
      <c r="E137">
        <v>97.746025220762093</v>
      </c>
      <c r="G137">
        <f t="shared" si="7"/>
        <v>9007.5467194029188</v>
      </c>
      <c r="H137">
        <v>5939.3021056949638</v>
      </c>
      <c r="J137">
        <v>2912.9628360974921</v>
      </c>
      <c r="K137">
        <v>8746.4174027379449</v>
      </c>
      <c r="L137">
        <v>2515.616730417089</v>
      </c>
      <c r="M137">
        <v>86.422961720233616</v>
      </c>
      <c r="N137">
        <v>424.29957746013417</v>
      </c>
      <c r="P137">
        <v>2482.4787083032379</v>
      </c>
      <c r="Q137">
        <v>585.76590540471807</v>
      </c>
      <c r="R137">
        <v>0</v>
      </c>
      <c r="T137">
        <f t="shared" si="8"/>
        <v>0</v>
      </c>
      <c r="V137">
        <v>3075.8016186709551</v>
      </c>
      <c r="W137">
        <v>-342.21903398838577</v>
      </c>
      <c r="Y137">
        <v>3075.8016186709551</v>
      </c>
      <c r="Z137">
        <v>4373.1166730416398</v>
      </c>
      <c r="AA137">
        <v>0</v>
      </c>
      <c r="AB137">
        <v>1023.631672635939</v>
      </c>
      <c r="AE137">
        <v>94.322539088410238</v>
      </c>
      <c r="AF137">
        <v>184.69333325480241</v>
      </c>
      <c r="AG137">
        <v>668.6730391343433</v>
      </c>
      <c r="AH137">
        <v>0</v>
      </c>
      <c r="AL137">
        <v>97.746025220762093</v>
      </c>
      <c r="AN137">
        <v>52.803043103294847</v>
      </c>
      <c r="AO137">
        <v>0</v>
      </c>
      <c r="AQ137">
        <v>27.25</v>
      </c>
      <c r="AR137">
        <v>261.75</v>
      </c>
      <c r="AS137">
        <v>0.30047785844946667</v>
      </c>
      <c r="AT137">
        <v>4.8688041303420686</v>
      </c>
      <c r="AU137">
        <v>3.36385310697788E-2</v>
      </c>
    </row>
    <row r="138" spans="1:47" x14ac:dyDescent="0.25">
      <c r="A138" t="s">
        <v>180</v>
      </c>
      <c r="B138" t="str">
        <f t="shared" si="6"/>
        <v>3 Occupant_USA_IA_Sioux.Ci</v>
      </c>
      <c r="C138" t="str">
        <f>'Model In'!AZ138</f>
        <v>Electric Storage_50-gallon</v>
      </c>
      <c r="D138">
        <v>18954.153336394022</v>
      </c>
      <c r="E138">
        <v>97.746025220762093</v>
      </c>
      <c r="G138">
        <f t="shared" si="7"/>
        <v>10377.156576461655</v>
      </c>
      <c r="H138">
        <v>7549.3225923454274</v>
      </c>
      <c r="J138">
        <v>3606.3147329805061</v>
      </c>
      <c r="K138">
        <v>10577.34248639896</v>
      </c>
      <c r="L138">
        <v>3440.6798777421841</v>
      </c>
      <c r="M138">
        <v>109.0362420579193</v>
      </c>
      <c r="N138">
        <v>393.29173956482651</v>
      </c>
      <c r="P138">
        <v>2237.2111444529628</v>
      </c>
      <c r="Q138">
        <v>590.62283966326481</v>
      </c>
      <c r="R138">
        <v>0</v>
      </c>
      <c r="T138">
        <f t="shared" si="8"/>
        <v>0</v>
      </c>
      <c r="V138">
        <v>3180.248414254309</v>
      </c>
      <c r="W138">
        <v>-343.76174329606903</v>
      </c>
      <c r="Y138">
        <v>3180.2484142543021</v>
      </c>
      <c r="Z138">
        <v>4373.1166730416398</v>
      </c>
      <c r="AA138">
        <v>0</v>
      </c>
      <c r="AB138">
        <v>1023.631672635939</v>
      </c>
      <c r="AE138">
        <v>94.322539088410238</v>
      </c>
      <c r="AF138">
        <v>184.69333325480241</v>
      </c>
      <c r="AG138">
        <v>668.6730391343433</v>
      </c>
      <c r="AH138">
        <v>0</v>
      </c>
      <c r="AL138">
        <v>97.746025220762093</v>
      </c>
      <c r="AN138">
        <v>52.803043103294847</v>
      </c>
      <c r="AO138">
        <v>0</v>
      </c>
      <c r="AQ138">
        <v>29.75</v>
      </c>
      <c r="AR138">
        <v>108</v>
      </c>
      <c r="AS138">
        <v>0.32610543541033249</v>
      </c>
      <c r="AT138">
        <v>5.1089345259019572</v>
      </c>
      <c r="AU138">
        <v>3.4303752446849502E-2</v>
      </c>
    </row>
    <row r="139" spans="1:47" x14ac:dyDescent="0.25">
      <c r="A139" t="s">
        <v>181</v>
      </c>
      <c r="B139" t="str">
        <f t="shared" si="6"/>
        <v>3 Occupant_USA_ID_Boise.AP</v>
      </c>
      <c r="C139" t="str">
        <f>'Model In'!AZ139</f>
        <v>Electric Storage_50-gallon</v>
      </c>
      <c r="D139">
        <v>14239.681338279441</v>
      </c>
      <c r="E139">
        <v>97.746025220762093</v>
      </c>
      <c r="G139">
        <f t="shared" si="7"/>
        <v>5823.1650798852352</v>
      </c>
      <c r="H139">
        <v>2911.7682465951862</v>
      </c>
      <c r="J139">
        <v>2026.28774997093</v>
      </c>
      <c r="K139">
        <v>6353.0824429506883</v>
      </c>
      <c r="L139">
        <v>200.0885551719108</v>
      </c>
      <c r="M139">
        <v>93.966123349081286</v>
      </c>
      <c r="N139">
        <v>591.42581810327397</v>
      </c>
      <c r="P139">
        <v>2417.538295594075</v>
      </c>
      <c r="Q139">
        <v>493.85853769597497</v>
      </c>
      <c r="R139">
        <v>0</v>
      </c>
      <c r="T139">
        <f t="shared" si="8"/>
        <v>0</v>
      </c>
      <c r="V139">
        <v>3019.7679127161168</v>
      </c>
      <c r="W139">
        <v>-341.79003531922473</v>
      </c>
      <c r="Y139">
        <v>3019.7679127161082</v>
      </c>
      <c r="Z139">
        <v>4373.1166730416398</v>
      </c>
      <c r="AA139">
        <v>0</v>
      </c>
      <c r="AB139">
        <v>1023.631672635939</v>
      </c>
      <c r="AE139">
        <v>94.322539088410238</v>
      </c>
      <c r="AF139">
        <v>184.69333325480241</v>
      </c>
      <c r="AG139">
        <v>668.6730391343433</v>
      </c>
      <c r="AH139">
        <v>0</v>
      </c>
      <c r="AL139">
        <v>97.746025220762093</v>
      </c>
      <c r="AN139">
        <v>52.803043103294847</v>
      </c>
      <c r="AO139">
        <v>0</v>
      </c>
      <c r="AQ139">
        <v>2.25</v>
      </c>
      <c r="AR139">
        <v>154.5</v>
      </c>
      <c r="AS139">
        <v>0.24437996962928621</v>
      </c>
      <c r="AT139">
        <v>3.583745084591651</v>
      </c>
      <c r="AU139">
        <v>2.8518256574281E-2</v>
      </c>
    </row>
    <row r="140" spans="1:47" x14ac:dyDescent="0.25">
      <c r="A140" t="s">
        <v>182</v>
      </c>
      <c r="B140" t="str">
        <f t="shared" si="6"/>
        <v>3 Occupant_USA_ID_Idaho.Fa</v>
      </c>
      <c r="C140" t="str">
        <f>'Model In'!AZ140</f>
        <v>Electric Storage_50-gallon</v>
      </c>
      <c r="D140">
        <v>17462.801291004202</v>
      </c>
      <c r="E140">
        <v>97.746025220762093</v>
      </c>
      <c r="G140">
        <f t="shared" si="7"/>
        <v>8729.0905976486083</v>
      </c>
      <c r="H140">
        <v>6538.1641663718783</v>
      </c>
      <c r="J140">
        <v>3791.4762791869261</v>
      </c>
      <c r="K140">
        <v>11330.72922988101</v>
      </c>
      <c r="L140">
        <v>2025.1493571808271</v>
      </c>
      <c r="M140">
        <v>161.3271376805468</v>
      </c>
      <c r="N140">
        <v>560.21139232358928</v>
      </c>
      <c r="P140">
        <v>1579.3194003059409</v>
      </c>
      <c r="Q140">
        <v>611.6070309707892</v>
      </c>
      <c r="R140">
        <v>0</v>
      </c>
      <c r="T140">
        <f t="shared" si="8"/>
        <v>0</v>
      </c>
      <c r="V140">
        <v>3336.9623476777019</v>
      </c>
      <c r="W140">
        <v>-347.36678380853959</v>
      </c>
      <c r="Y140">
        <v>3336.962347677706</v>
      </c>
      <c r="Z140">
        <v>4373.1166730416398</v>
      </c>
      <c r="AA140">
        <v>0</v>
      </c>
      <c r="AB140">
        <v>1023.631672635939</v>
      </c>
      <c r="AE140">
        <v>94.322539088410238</v>
      </c>
      <c r="AF140">
        <v>184.69333325480241</v>
      </c>
      <c r="AG140">
        <v>668.6730391343433</v>
      </c>
      <c r="AH140">
        <v>0</v>
      </c>
      <c r="AL140">
        <v>97.746025220762093</v>
      </c>
      <c r="AN140">
        <v>52.803043103294847</v>
      </c>
      <c r="AO140">
        <v>0</v>
      </c>
      <c r="AQ140">
        <v>27.5</v>
      </c>
      <c r="AR140">
        <v>52.75</v>
      </c>
      <c r="AS140">
        <v>0.33547907638091318</v>
      </c>
      <c r="AT140">
        <v>4.3065053346642452</v>
      </c>
      <c r="AU140">
        <v>3.5072806785309697E-2</v>
      </c>
    </row>
    <row r="141" spans="1:47" x14ac:dyDescent="0.25">
      <c r="A141" t="s">
        <v>183</v>
      </c>
      <c r="B141" t="str">
        <f t="shared" si="6"/>
        <v>3 Occupant_USA_IL_Bellevil</v>
      </c>
      <c r="C141" t="str">
        <f>'Model In'!AZ141</f>
        <v>Electric Storage_50-gallon</v>
      </c>
      <c r="D141">
        <v>14609.05574872455</v>
      </c>
      <c r="E141">
        <v>97.746025220762093</v>
      </c>
      <c r="G141">
        <f t="shared" si="7"/>
        <v>6310.0704546015422</v>
      </c>
      <c r="H141">
        <v>2844.5789010275098</v>
      </c>
      <c r="J141">
        <v>1761.780574493353</v>
      </c>
      <c r="K141">
        <v>5538.4049847436927</v>
      </c>
      <c r="L141">
        <v>564.28207950468152</v>
      </c>
      <c r="M141">
        <v>87.524845732159903</v>
      </c>
      <c r="N141">
        <v>430.99140129730893</v>
      </c>
      <c r="P141">
        <v>2941.8600993447408</v>
      </c>
      <c r="Q141">
        <v>523.63145422929119</v>
      </c>
      <c r="R141">
        <v>0</v>
      </c>
      <c r="T141">
        <f t="shared" si="8"/>
        <v>0</v>
      </c>
      <c r="V141">
        <v>2902.2369484448818</v>
      </c>
      <c r="W141">
        <v>-337.70138441873081</v>
      </c>
      <c r="Y141">
        <v>2902.23694844489</v>
      </c>
      <c r="Z141">
        <v>4373.1166730416398</v>
      </c>
      <c r="AA141">
        <v>0</v>
      </c>
      <c r="AB141">
        <v>1023.631672635939</v>
      </c>
      <c r="AE141">
        <v>94.322539088410238</v>
      </c>
      <c r="AF141">
        <v>184.69333325480241</v>
      </c>
      <c r="AG141">
        <v>668.6730391343433</v>
      </c>
      <c r="AH141">
        <v>0</v>
      </c>
      <c r="AL141">
        <v>97.746025220762093</v>
      </c>
      <c r="AN141">
        <v>52.803043103294847</v>
      </c>
      <c r="AO141">
        <v>0</v>
      </c>
      <c r="AQ141">
        <v>8.25</v>
      </c>
      <c r="AR141">
        <v>596</v>
      </c>
      <c r="AS141">
        <v>0.22427032252484619</v>
      </c>
      <c r="AT141">
        <v>3.3626277876035209</v>
      </c>
      <c r="AU141">
        <v>2.9313962341749999E-2</v>
      </c>
    </row>
    <row r="142" spans="1:47" x14ac:dyDescent="0.25">
      <c r="A142" t="s">
        <v>184</v>
      </c>
      <c r="B142" t="str">
        <f t="shared" si="6"/>
        <v>3 Occupant_USA_IL_Chicago.</v>
      </c>
      <c r="C142" t="str">
        <f>'Model In'!AZ142</f>
        <v>Electric Storage_50-gallon</v>
      </c>
      <c r="D142">
        <v>16789.872163216449</v>
      </c>
      <c r="E142">
        <v>97.746025220762093</v>
      </c>
      <c r="G142">
        <f t="shared" si="7"/>
        <v>8298.3270792092317</v>
      </c>
      <c r="H142">
        <v>5613.417014264136</v>
      </c>
      <c r="J142">
        <v>2942.967119903341</v>
      </c>
      <c r="K142">
        <v>8876.345595754814</v>
      </c>
      <c r="L142">
        <v>2195.8957001843</v>
      </c>
      <c r="M142">
        <v>80.227248644983192</v>
      </c>
      <c r="N142">
        <v>394.32694553151129</v>
      </c>
      <c r="P142">
        <v>2177.5319784122898</v>
      </c>
      <c r="Q142">
        <v>507.37808653280581</v>
      </c>
      <c r="R142">
        <v>0</v>
      </c>
      <c r="T142">
        <f t="shared" si="8"/>
        <v>0</v>
      </c>
      <c r="V142">
        <v>3094.7967383293148</v>
      </c>
      <c r="W142">
        <v>-342.87013482312511</v>
      </c>
      <c r="Y142">
        <v>3094.796738329313</v>
      </c>
      <c r="Z142">
        <v>4373.1166730416398</v>
      </c>
      <c r="AA142">
        <v>0</v>
      </c>
      <c r="AB142">
        <v>1023.631672635939</v>
      </c>
      <c r="AE142">
        <v>94.322539088410238</v>
      </c>
      <c r="AF142">
        <v>184.69333325480241</v>
      </c>
      <c r="AG142">
        <v>668.6730391343433</v>
      </c>
      <c r="AH142">
        <v>0</v>
      </c>
      <c r="AL142">
        <v>97.746025220762093</v>
      </c>
      <c r="AN142">
        <v>52.803043103294847</v>
      </c>
      <c r="AO142">
        <v>0</v>
      </c>
      <c r="AQ142">
        <v>27</v>
      </c>
      <c r="AR142">
        <v>115.25</v>
      </c>
      <c r="AS142">
        <v>0.29630734997240959</v>
      </c>
      <c r="AT142">
        <v>5.3723432740506709</v>
      </c>
      <c r="AU142">
        <v>2.9201246482438398E-2</v>
      </c>
    </row>
    <row r="143" spans="1:47" x14ac:dyDescent="0.25">
      <c r="A143" t="s">
        <v>185</v>
      </c>
      <c r="B143" t="str">
        <f t="shared" si="6"/>
        <v>3 Occupant_USA_IN_Evansvil</v>
      </c>
      <c r="C143" t="str">
        <f>'Model In'!AZ143</f>
        <v>Electric Storage_50-gallon</v>
      </c>
      <c r="D143">
        <v>14067.49317306915</v>
      </c>
      <c r="E143">
        <v>97.746025220762093</v>
      </c>
      <c r="G143">
        <f t="shared" si="7"/>
        <v>5830.9978883465901</v>
      </c>
      <c r="H143">
        <v>2387.413383430287</v>
      </c>
      <c r="J143">
        <v>1476.732531742043</v>
      </c>
      <c r="K143">
        <v>4678.0629493985434</v>
      </c>
      <c r="L143">
        <v>458.98392055846051</v>
      </c>
      <c r="M143">
        <v>50.698453801164632</v>
      </c>
      <c r="N143">
        <v>400.99847732862122</v>
      </c>
      <c r="P143">
        <v>2951.622693573674</v>
      </c>
      <c r="Q143">
        <v>491.96181134262957</v>
      </c>
      <c r="R143">
        <v>0</v>
      </c>
      <c r="T143">
        <f t="shared" si="8"/>
        <v>0</v>
      </c>
      <c r="V143">
        <v>2839.7469390445149</v>
      </c>
      <c r="W143">
        <v>-336.85231465666322</v>
      </c>
      <c r="Y143">
        <v>2839.7469390445131</v>
      </c>
      <c r="Z143">
        <v>4373.1166730416398</v>
      </c>
      <c r="AA143">
        <v>0</v>
      </c>
      <c r="AB143">
        <v>1023.631672635939</v>
      </c>
      <c r="AE143">
        <v>94.322539088410238</v>
      </c>
      <c r="AF143">
        <v>184.69333325480241</v>
      </c>
      <c r="AG143">
        <v>668.6730391343433</v>
      </c>
      <c r="AH143">
        <v>0</v>
      </c>
      <c r="AL143">
        <v>97.746025220762093</v>
      </c>
      <c r="AN143">
        <v>52.803043103294847</v>
      </c>
      <c r="AO143">
        <v>0</v>
      </c>
      <c r="AQ143">
        <v>10.5</v>
      </c>
      <c r="AR143">
        <v>559</v>
      </c>
      <c r="AS143">
        <v>0.2150114673486723</v>
      </c>
      <c r="AT143">
        <v>3.276353862415903</v>
      </c>
      <c r="AU143">
        <v>2.72656687852228E-2</v>
      </c>
    </row>
    <row r="144" spans="1:47" x14ac:dyDescent="0.25">
      <c r="A144" t="s">
        <v>186</v>
      </c>
      <c r="B144" t="str">
        <f t="shared" si="6"/>
        <v>3 Occupant_USA_IN_Indianap</v>
      </c>
      <c r="C144" t="str">
        <f>'Model In'!AZ144</f>
        <v>Electric Storage_50-gallon</v>
      </c>
      <c r="D144">
        <v>15743.10860690431</v>
      </c>
      <c r="E144">
        <v>97.746025220762093</v>
      </c>
      <c r="G144">
        <f t="shared" si="7"/>
        <v>7354.3104047427787</v>
      </c>
      <c r="H144">
        <v>4260.1455134134621</v>
      </c>
      <c r="J144">
        <v>2327.5488796735021</v>
      </c>
      <c r="K144">
        <v>7217.9976726337309</v>
      </c>
      <c r="L144">
        <v>1464.115977833289</v>
      </c>
      <c r="M144">
        <v>76.954931893586092</v>
      </c>
      <c r="N144">
        <v>391.52572401308493</v>
      </c>
      <c r="P144">
        <v>2549.0476675659661</v>
      </c>
      <c r="Q144">
        <v>545.11722376335138</v>
      </c>
      <c r="R144">
        <v>0</v>
      </c>
      <c r="T144">
        <f t="shared" si="8"/>
        <v>0</v>
      </c>
      <c r="V144">
        <v>2992.0498564833938</v>
      </c>
      <c r="W144">
        <v>-340.27487302139781</v>
      </c>
      <c r="Y144">
        <v>2992.0498564833838</v>
      </c>
      <c r="Z144">
        <v>4373.1166730416398</v>
      </c>
      <c r="AA144">
        <v>0</v>
      </c>
      <c r="AB144">
        <v>1023.631672635939</v>
      </c>
      <c r="AE144">
        <v>94.322539088410238</v>
      </c>
      <c r="AF144">
        <v>184.69333325480241</v>
      </c>
      <c r="AG144">
        <v>668.6730391343433</v>
      </c>
      <c r="AH144">
        <v>0</v>
      </c>
      <c r="AL144">
        <v>97.746025220762093</v>
      </c>
      <c r="AN144">
        <v>52.803043103294847</v>
      </c>
      <c r="AO144">
        <v>0</v>
      </c>
      <c r="AQ144">
        <v>19.75</v>
      </c>
      <c r="AR144">
        <v>447.75</v>
      </c>
      <c r="AS144">
        <v>0.2779279803199296</v>
      </c>
      <c r="AT144">
        <v>5.0445782617272252</v>
      </c>
      <c r="AU144">
        <v>3.09224355892617E-2</v>
      </c>
    </row>
    <row r="145" spans="1:47" x14ac:dyDescent="0.25">
      <c r="A145" t="s">
        <v>187</v>
      </c>
      <c r="B145" t="str">
        <f t="shared" si="6"/>
        <v>3 Occupant_USA_KS_Hays.Rgn</v>
      </c>
      <c r="C145" t="str">
        <f>'Model In'!AZ145</f>
        <v>Electric Storage_50-gallon</v>
      </c>
      <c r="D145">
        <v>15980.326987678151</v>
      </c>
      <c r="E145">
        <v>97.746025220762093</v>
      </c>
      <c r="G145">
        <f t="shared" si="7"/>
        <v>7617.5002696709234</v>
      </c>
      <c r="H145">
        <v>4106.5054025741128</v>
      </c>
      <c r="J145">
        <v>2421.6535156065111</v>
      </c>
      <c r="K145">
        <v>7453.6247174802247</v>
      </c>
      <c r="L145">
        <v>1183.369740142444</v>
      </c>
      <c r="M145">
        <v>72.41016325747573</v>
      </c>
      <c r="N145">
        <v>429.07198356768032</v>
      </c>
      <c r="P145">
        <v>2928.5900159492862</v>
      </c>
      <c r="Q145">
        <v>582.40485114752448</v>
      </c>
      <c r="R145">
        <v>0</v>
      </c>
      <c r="T145">
        <f t="shared" si="8"/>
        <v>0</v>
      </c>
      <c r="V145">
        <v>2966.078372329152</v>
      </c>
      <c r="W145">
        <v>-340.05425825586877</v>
      </c>
      <c r="Y145">
        <v>2966.0783723291561</v>
      </c>
      <c r="Z145">
        <v>4373.1166730416398</v>
      </c>
      <c r="AA145">
        <v>0</v>
      </c>
      <c r="AB145">
        <v>1023.631672635939</v>
      </c>
      <c r="AE145">
        <v>94.322539088410238</v>
      </c>
      <c r="AF145">
        <v>184.69333325480241</v>
      </c>
      <c r="AG145">
        <v>668.6730391343433</v>
      </c>
      <c r="AH145">
        <v>0</v>
      </c>
      <c r="AL145">
        <v>97.746025220762093</v>
      </c>
      <c r="AN145">
        <v>52.803043103294847</v>
      </c>
      <c r="AO145">
        <v>0</v>
      </c>
      <c r="AQ145">
        <v>10</v>
      </c>
      <c r="AR145">
        <v>491.75</v>
      </c>
      <c r="AS145">
        <v>0.36317209955359309</v>
      </c>
      <c r="AT145">
        <v>6.152265636456387</v>
      </c>
      <c r="AU145">
        <v>3.4686463970497697E-2</v>
      </c>
    </row>
    <row r="146" spans="1:47" x14ac:dyDescent="0.25">
      <c r="A146" t="s">
        <v>188</v>
      </c>
      <c r="B146" t="str">
        <f t="shared" si="6"/>
        <v>3 Occupant_USA_KS_Wichita.</v>
      </c>
      <c r="C146" t="str">
        <f>'Model In'!AZ146</f>
        <v>Electric Storage_50-gallon</v>
      </c>
      <c r="D146">
        <v>14627.32955568382</v>
      </c>
      <c r="E146">
        <v>97.746025220762093</v>
      </c>
      <c r="G146">
        <f t="shared" si="7"/>
        <v>6403.6103076005693</v>
      </c>
      <c r="H146">
        <v>2428.7149542728239</v>
      </c>
      <c r="J146">
        <v>1701.2180727555881</v>
      </c>
      <c r="K146">
        <v>5275.0435939546378</v>
      </c>
      <c r="L146">
        <v>207.92169506107621</v>
      </c>
      <c r="M146">
        <v>71.526670661817803</v>
      </c>
      <c r="N146">
        <v>448.04851579434319</v>
      </c>
      <c r="P146">
        <v>3456.4144026744289</v>
      </c>
      <c r="Q146">
        <v>518.48095065331643</v>
      </c>
      <c r="R146">
        <v>0</v>
      </c>
      <c r="T146">
        <f t="shared" si="8"/>
        <v>0</v>
      </c>
      <c r="V146">
        <v>2826.9709024049671</v>
      </c>
      <c r="W146">
        <v>-337.66107325896832</v>
      </c>
      <c r="Y146">
        <v>2826.9709024049639</v>
      </c>
      <c r="Z146">
        <v>4373.1166730416398</v>
      </c>
      <c r="AA146">
        <v>0</v>
      </c>
      <c r="AB146">
        <v>1023.631672635939</v>
      </c>
      <c r="AE146">
        <v>94.322539088410238</v>
      </c>
      <c r="AF146">
        <v>184.69333325480241</v>
      </c>
      <c r="AG146">
        <v>668.6730391343433</v>
      </c>
      <c r="AH146">
        <v>0</v>
      </c>
      <c r="AL146">
        <v>97.746025220762093</v>
      </c>
      <c r="AN146">
        <v>52.803043103294847</v>
      </c>
      <c r="AO146">
        <v>0</v>
      </c>
      <c r="AQ146">
        <v>2.25</v>
      </c>
      <c r="AR146">
        <v>278</v>
      </c>
      <c r="AS146">
        <v>0.34875081900483668</v>
      </c>
      <c r="AT146">
        <v>5.952685485239372</v>
      </c>
      <c r="AU146">
        <v>3.1864898078849797E-2</v>
      </c>
    </row>
    <row r="147" spans="1:47" x14ac:dyDescent="0.25">
      <c r="A147" t="s">
        <v>189</v>
      </c>
      <c r="B147" t="str">
        <f t="shared" si="6"/>
        <v>3 Occupant_USA_KY_Louisvil</v>
      </c>
      <c r="C147" t="str">
        <f>'Model In'!AZ147</f>
        <v>Electric Storage_50-gallon</v>
      </c>
      <c r="D147">
        <v>13983.93559220158</v>
      </c>
      <c r="E147">
        <v>97.746025220762093</v>
      </c>
      <c r="G147">
        <f t="shared" si="7"/>
        <v>5759.524867555916</v>
      </c>
      <c r="H147">
        <v>2265.8558130699098</v>
      </c>
      <c r="J147">
        <v>1437.920686254319</v>
      </c>
      <c r="K147">
        <v>4588.3977871587604</v>
      </c>
      <c r="L147">
        <v>352.93423341863229</v>
      </c>
      <c r="M147">
        <v>48.936067209520743</v>
      </c>
      <c r="N147">
        <v>426.06482618744269</v>
      </c>
      <c r="P147">
        <v>2999.443355377397</v>
      </c>
      <c r="Q147">
        <v>494.22569910860898</v>
      </c>
      <c r="R147">
        <v>0</v>
      </c>
      <c r="T147">
        <f t="shared" si="8"/>
        <v>0</v>
      </c>
      <c r="V147">
        <v>2827.6623789675341</v>
      </c>
      <c r="W147">
        <v>-336.537971486076</v>
      </c>
      <c r="Y147">
        <v>2827.6623789675368</v>
      </c>
      <c r="Z147">
        <v>4373.1166730416398</v>
      </c>
      <c r="AA147">
        <v>0</v>
      </c>
      <c r="AB147">
        <v>1023.631672635939</v>
      </c>
      <c r="AE147">
        <v>94.322539088410238</v>
      </c>
      <c r="AF147">
        <v>184.69333325480241</v>
      </c>
      <c r="AG147">
        <v>668.6730391343433</v>
      </c>
      <c r="AH147">
        <v>0</v>
      </c>
      <c r="AL147">
        <v>97.746025220762093</v>
      </c>
      <c r="AN147">
        <v>52.803043103294847</v>
      </c>
      <c r="AO147">
        <v>0</v>
      </c>
      <c r="AQ147">
        <v>8</v>
      </c>
      <c r="AR147">
        <v>506.25</v>
      </c>
      <c r="AS147">
        <v>0.1870644367999264</v>
      </c>
      <c r="AT147">
        <v>2.7513387954042732</v>
      </c>
      <c r="AU147">
        <v>2.7098350812408901E-2</v>
      </c>
    </row>
    <row r="148" spans="1:47" x14ac:dyDescent="0.25">
      <c r="A148" t="s">
        <v>190</v>
      </c>
      <c r="B148" t="str">
        <f t="shared" si="6"/>
        <v>3 Occupant_USA_LA_New.Orle</v>
      </c>
      <c r="C148" t="str">
        <f>'Model In'!AZ148</f>
        <v>Electric Storage_50-gallon</v>
      </c>
      <c r="D148">
        <v>13840.566823728141</v>
      </c>
      <c r="E148">
        <v>97.746025220762093</v>
      </c>
      <c r="G148">
        <f t="shared" si="7"/>
        <v>6114.7243329821695</v>
      </c>
      <c r="H148">
        <v>333.29582234522002</v>
      </c>
      <c r="J148">
        <v>188.98728945808551</v>
      </c>
      <c r="K148">
        <v>634.1852064650185</v>
      </c>
      <c r="L148">
        <v>2.2583642054605959</v>
      </c>
      <c r="M148">
        <v>7.730750450167287</v>
      </c>
      <c r="N148">
        <v>134.31941823150751</v>
      </c>
      <c r="P148">
        <v>5194.1315240409531</v>
      </c>
      <c r="Q148">
        <v>587.29698659599705</v>
      </c>
      <c r="R148">
        <v>0</v>
      </c>
      <c r="T148">
        <f t="shared" si="8"/>
        <v>0</v>
      </c>
      <c r="V148">
        <v>2329.0941450678979</v>
      </c>
      <c r="W148">
        <v>-322.35832662144719</v>
      </c>
      <c r="Y148">
        <v>2329.0941450678938</v>
      </c>
      <c r="Z148">
        <v>4373.1166730416398</v>
      </c>
      <c r="AA148">
        <v>0</v>
      </c>
      <c r="AB148">
        <v>1023.631672635939</v>
      </c>
      <c r="AE148">
        <v>94.322539088410238</v>
      </c>
      <c r="AF148">
        <v>184.69333325480241</v>
      </c>
      <c r="AG148">
        <v>668.6730391343433</v>
      </c>
      <c r="AH148">
        <v>0</v>
      </c>
      <c r="AL148">
        <v>97.746025220762093</v>
      </c>
      <c r="AN148">
        <v>52.803043103294847</v>
      </c>
      <c r="AO148">
        <v>0</v>
      </c>
      <c r="AQ148">
        <v>2.25</v>
      </c>
      <c r="AR148">
        <v>1402.75</v>
      </c>
      <c r="AS148">
        <v>0.19813607572189659</v>
      </c>
      <c r="AT148">
        <v>3.9332030998605778</v>
      </c>
      <c r="AU148">
        <v>3.2448556726832403E-2</v>
      </c>
    </row>
    <row r="149" spans="1:47" x14ac:dyDescent="0.25">
      <c r="A149" t="s">
        <v>191</v>
      </c>
      <c r="B149" t="str">
        <f t="shared" si="6"/>
        <v>3 Occupant_USA_LA_Shrevepo</v>
      </c>
      <c r="C149" t="str">
        <f>'Model In'!AZ149</f>
        <v>Electric Storage_50-gallon</v>
      </c>
      <c r="D149">
        <v>13695.668655934211</v>
      </c>
      <c r="E149">
        <v>97.746025220762093</v>
      </c>
      <c r="G149">
        <f t="shared" si="7"/>
        <v>5798.3794007361648</v>
      </c>
      <c r="H149">
        <v>790.50375559411543</v>
      </c>
      <c r="J149">
        <v>458.50686769325432</v>
      </c>
      <c r="K149">
        <v>1448.2925590646121</v>
      </c>
      <c r="L149">
        <v>64.63579351261896</v>
      </c>
      <c r="M149">
        <v>21.399268837763479</v>
      </c>
      <c r="N149">
        <v>245.96182555047801</v>
      </c>
      <c r="P149">
        <v>4484.9336288234044</v>
      </c>
      <c r="Q149">
        <v>522.9420163186453</v>
      </c>
      <c r="R149">
        <v>0</v>
      </c>
      <c r="T149">
        <f t="shared" si="8"/>
        <v>0</v>
      </c>
      <c r="V149">
        <v>2500.5409095200148</v>
      </c>
      <c r="W149">
        <v>-326.65774684268501</v>
      </c>
      <c r="Y149">
        <v>2500.5409095200112</v>
      </c>
      <c r="Z149">
        <v>4373.1166730416398</v>
      </c>
      <c r="AA149">
        <v>0</v>
      </c>
      <c r="AB149">
        <v>1023.631672635939</v>
      </c>
      <c r="AE149">
        <v>94.322539088410238</v>
      </c>
      <c r="AF149">
        <v>184.69333325480241</v>
      </c>
      <c r="AG149">
        <v>668.6730391343433</v>
      </c>
      <c r="AH149">
        <v>0</v>
      </c>
      <c r="AL149">
        <v>97.746025220762093</v>
      </c>
      <c r="AN149">
        <v>52.803043103294847</v>
      </c>
      <c r="AO149">
        <v>0</v>
      </c>
      <c r="AQ149">
        <v>1</v>
      </c>
      <c r="AR149">
        <v>954.25</v>
      </c>
      <c r="AS149">
        <v>0.18527593026648109</v>
      </c>
      <c r="AT149">
        <v>3.1132900402836921</v>
      </c>
      <c r="AU149">
        <v>2.8995151001600401E-2</v>
      </c>
    </row>
    <row r="150" spans="1:47" x14ac:dyDescent="0.25">
      <c r="A150" t="s">
        <v>192</v>
      </c>
      <c r="B150" t="str">
        <f t="shared" si="6"/>
        <v>3 Occupant_USA_MA_Boston-L</v>
      </c>
      <c r="C150" t="str">
        <f>'Model In'!AZ150</f>
        <v>Electric Storage_50-gallon</v>
      </c>
      <c r="D150">
        <v>14945.94205404774</v>
      </c>
      <c r="E150">
        <v>97.746025220762093</v>
      </c>
      <c r="G150">
        <f t="shared" si="7"/>
        <v>6483.0348674742008</v>
      </c>
      <c r="H150">
        <v>4195.7041728631511</v>
      </c>
      <c r="J150">
        <v>2368.2468027354889</v>
      </c>
      <c r="K150">
        <v>7737.7965784726448</v>
      </c>
      <c r="L150">
        <v>1346.2909621995809</v>
      </c>
      <c r="M150">
        <v>73.317631146065281</v>
      </c>
      <c r="N150">
        <v>407.84877678200343</v>
      </c>
      <c r="P150">
        <v>1825.2366793845961</v>
      </c>
      <c r="Q150">
        <v>462.09401522645362</v>
      </c>
      <c r="R150">
        <v>0</v>
      </c>
      <c r="T150">
        <f t="shared" si="8"/>
        <v>0</v>
      </c>
      <c r="V150">
        <v>3066.1588408955899</v>
      </c>
      <c r="W150">
        <v>-343.35384749735942</v>
      </c>
      <c r="Y150">
        <v>3066.158840895605</v>
      </c>
      <c r="Z150">
        <v>4373.1166730416398</v>
      </c>
      <c r="AA150">
        <v>0</v>
      </c>
      <c r="AB150">
        <v>1023.631672635939</v>
      </c>
      <c r="AE150">
        <v>94.322539088410238</v>
      </c>
      <c r="AF150">
        <v>184.69333325480241</v>
      </c>
      <c r="AG150">
        <v>668.6730391343433</v>
      </c>
      <c r="AH150">
        <v>0</v>
      </c>
      <c r="AL150">
        <v>97.746025220762093</v>
      </c>
      <c r="AN150">
        <v>52.803043103294847</v>
      </c>
      <c r="AO150">
        <v>0</v>
      </c>
      <c r="AQ150">
        <v>59</v>
      </c>
      <c r="AR150">
        <v>381.75</v>
      </c>
      <c r="AS150">
        <v>0.31311149429019142</v>
      </c>
      <c r="AT150">
        <v>6.2332811438003777</v>
      </c>
      <c r="AU150">
        <v>2.64665030786079E-2</v>
      </c>
    </row>
    <row r="151" spans="1:47" x14ac:dyDescent="0.25">
      <c r="A151" t="s">
        <v>193</v>
      </c>
      <c r="B151" t="str">
        <f t="shared" si="6"/>
        <v>3 Occupant_USA_MD_Baltimor</v>
      </c>
      <c r="C151" t="str">
        <f>'Model In'!AZ151</f>
        <v>Electric Storage_50-gallon</v>
      </c>
      <c r="D151">
        <v>13854.80024281226</v>
      </c>
      <c r="E151">
        <v>97.746025220762093</v>
      </c>
      <c r="G151">
        <f t="shared" si="7"/>
        <v>5576.5076772821685</v>
      </c>
      <c r="H151">
        <v>2414.0315842704599</v>
      </c>
      <c r="J151">
        <v>1479.5497676591649</v>
      </c>
      <c r="K151">
        <v>4703.0694947262327</v>
      </c>
      <c r="L151">
        <v>453.96364481134151</v>
      </c>
      <c r="M151">
        <v>41.527350574408487</v>
      </c>
      <c r="N151">
        <v>438.99082122554438</v>
      </c>
      <c r="P151">
        <v>2698.2281734780149</v>
      </c>
      <c r="Q151">
        <v>464.2479195336935</v>
      </c>
      <c r="R151">
        <v>0</v>
      </c>
      <c r="T151">
        <f t="shared" si="8"/>
        <v>0</v>
      </c>
      <c r="V151">
        <v>2881.5442198519249</v>
      </c>
      <c r="W151">
        <v>-337.36785305317068</v>
      </c>
      <c r="Y151">
        <v>2881.5442198519281</v>
      </c>
      <c r="Z151">
        <v>4373.1166730416398</v>
      </c>
      <c r="AA151">
        <v>0</v>
      </c>
      <c r="AB151">
        <v>1023.631672635939</v>
      </c>
      <c r="AE151">
        <v>94.322539088410238</v>
      </c>
      <c r="AF151">
        <v>184.69333325480241</v>
      </c>
      <c r="AG151">
        <v>668.6730391343433</v>
      </c>
      <c r="AH151">
        <v>0</v>
      </c>
      <c r="AL151">
        <v>97.746025220762093</v>
      </c>
      <c r="AN151">
        <v>52.803043103294847</v>
      </c>
      <c r="AO151">
        <v>0</v>
      </c>
      <c r="AQ151">
        <v>10.25</v>
      </c>
      <c r="AR151">
        <v>603.5</v>
      </c>
      <c r="AS151">
        <v>0.20879189893235589</v>
      </c>
      <c r="AT151">
        <v>3.4790241701406579</v>
      </c>
      <c r="AU151">
        <v>2.56514031014889E-2</v>
      </c>
    </row>
    <row r="152" spans="1:47" x14ac:dyDescent="0.25">
      <c r="A152" t="s">
        <v>194</v>
      </c>
      <c r="B152" t="str">
        <f t="shared" si="6"/>
        <v>3 Occupant_USA_ME_Portland</v>
      </c>
      <c r="C152" t="str">
        <f>'Model In'!AZ152</f>
        <v>Electric Storage_50-gallon</v>
      </c>
      <c r="D152">
        <v>16750.21231747503</v>
      </c>
      <c r="E152">
        <v>97.746025220762093</v>
      </c>
      <c r="G152">
        <f t="shared" si="7"/>
        <v>8091.7414509959563</v>
      </c>
      <c r="H152">
        <v>6190.6506063575698</v>
      </c>
      <c r="J152">
        <v>2865.321506064704</v>
      </c>
      <c r="K152">
        <v>9008.6880922522923</v>
      </c>
      <c r="L152">
        <v>2801.4115274203818</v>
      </c>
      <c r="M152">
        <v>76.891409025946103</v>
      </c>
      <c r="N152">
        <v>447.02616384649599</v>
      </c>
      <c r="P152">
        <v>1423.24660427257</v>
      </c>
      <c r="Q152">
        <v>477.84424036581669</v>
      </c>
      <c r="R152">
        <v>0</v>
      </c>
      <c r="T152">
        <f t="shared" si="8"/>
        <v>0</v>
      </c>
      <c r="V152">
        <v>3261.7225208012392</v>
      </c>
      <c r="W152">
        <v>-346.07482211296548</v>
      </c>
      <c r="Y152">
        <v>3261.7225208012401</v>
      </c>
      <c r="Z152">
        <v>4373.1166730416398</v>
      </c>
      <c r="AA152">
        <v>0</v>
      </c>
      <c r="AB152">
        <v>1023.631672635939</v>
      </c>
      <c r="AE152">
        <v>94.322539088410238</v>
      </c>
      <c r="AF152">
        <v>184.69333325480241</v>
      </c>
      <c r="AG152">
        <v>668.6730391343433</v>
      </c>
      <c r="AH152">
        <v>0</v>
      </c>
      <c r="AL152">
        <v>97.746025220762093</v>
      </c>
      <c r="AN152">
        <v>52.803043103294847</v>
      </c>
      <c r="AO152">
        <v>0</v>
      </c>
      <c r="AQ152">
        <v>54</v>
      </c>
      <c r="AR152">
        <v>231.5</v>
      </c>
      <c r="AS152">
        <v>0.27248249188573931</v>
      </c>
      <c r="AT152">
        <v>3.8472872883093472</v>
      </c>
      <c r="AU152">
        <v>2.6198780681400202E-2</v>
      </c>
    </row>
    <row r="153" spans="1:47" x14ac:dyDescent="0.25">
      <c r="A153" t="s">
        <v>195</v>
      </c>
      <c r="B153" t="str">
        <f t="shared" si="6"/>
        <v>3 Occupant_USA_ME_Presque.</v>
      </c>
      <c r="C153" t="str">
        <f>'Model In'!AZ153</f>
        <v>Electric Storage_50-gallon</v>
      </c>
      <c r="D153">
        <v>23898.038922667802</v>
      </c>
      <c r="E153">
        <v>97.746025220762093</v>
      </c>
      <c r="G153">
        <f t="shared" si="7"/>
        <v>14984.094020035003</v>
      </c>
      <c r="H153">
        <v>13483.629299976499</v>
      </c>
      <c r="J153">
        <v>3397.7323530347858</v>
      </c>
      <c r="K153">
        <v>10322.310130669801</v>
      </c>
      <c r="L153">
        <v>9641.9234191934447</v>
      </c>
      <c r="M153">
        <v>93.061299285749172</v>
      </c>
      <c r="N153">
        <v>350.91222846257023</v>
      </c>
      <c r="P153">
        <v>997.60915445880653</v>
      </c>
      <c r="Q153">
        <v>502.85556559969649</v>
      </c>
      <c r="R153">
        <v>0</v>
      </c>
      <c r="T153">
        <f t="shared" si="8"/>
        <v>0</v>
      </c>
      <c r="V153">
        <v>3517.1965569545541</v>
      </c>
      <c r="W153">
        <v>-350.08588813208638</v>
      </c>
      <c r="Y153">
        <v>3517.196556954555</v>
      </c>
      <c r="Z153">
        <v>4373.1166730416398</v>
      </c>
      <c r="AA153">
        <v>0</v>
      </c>
      <c r="AB153">
        <v>1023.631672635939</v>
      </c>
      <c r="AE153">
        <v>94.322539088410238</v>
      </c>
      <c r="AF153">
        <v>184.69333325480241</v>
      </c>
      <c r="AG153">
        <v>668.6730391343433</v>
      </c>
      <c r="AH153">
        <v>0</v>
      </c>
      <c r="AL153">
        <v>97.746025220762093</v>
      </c>
      <c r="AN153">
        <v>52.803043103294847</v>
      </c>
      <c r="AO153">
        <v>0</v>
      </c>
      <c r="AQ153">
        <v>316</v>
      </c>
      <c r="AR153">
        <v>344.5</v>
      </c>
      <c r="AS153">
        <v>0.2990633291769787</v>
      </c>
      <c r="AT153">
        <v>3.638325146360013</v>
      </c>
      <c r="AU153">
        <v>2.6799450496191E-2</v>
      </c>
    </row>
    <row r="154" spans="1:47" x14ac:dyDescent="0.25">
      <c r="A154" t="s">
        <v>196</v>
      </c>
      <c r="B154" t="str">
        <f t="shared" si="6"/>
        <v>3 Occupant_USA_MI_Detroit-</v>
      </c>
      <c r="C154" t="str">
        <f>'Model In'!AZ154</f>
        <v>Electric Storage_50-gallon</v>
      </c>
      <c r="D154">
        <v>15890.826001762711</v>
      </c>
      <c r="E154">
        <v>97.746025220762093</v>
      </c>
      <c r="G154">
        <f t="shared" si="7"/>
        <v>7380.9834391144768</v>
      </c>
      <c r="H154">
        <v>4904.5396033497209</v>
      </c>
      <c r="J154">
        <v>2729.8101905031431</v>
      </c>
      <c r="K154">
        <v>8486.03239594771</v>
      </c>
      <c r="L154">
        <v>1676.672104424425</v>
      </c>
      <c r="M154">
        <v>83.797882287580336</v>
      </c>
      <c r="N154">
        <v>414.25942613459011</v>
      </c>
      <c r="P154">
        <v>1950.5091977671179</v>
      </c>
      <c r="Q154">
        <v>525.93463799763754</v>
      </c>
      <c r="R154">
        <v>0</v>
      </c>
      <c r="T154">
        <f t="shared" si="8"/>
        <v>0</v>
      </c>
      <c r="V154">
        <v>3113.0942169701862</v>
      </c>
      <c r="W154">
        <v>-342.91921277092598</v>
      </c>
      <c r="Y154">
        <v>3113.0942169701948</v>
      </c>
      <c r="Z154">
        <v>4373.1166730416398</v>
      </c>
      <c r="AA154">
        <v>0</v>
      </c>
      <c r="AB154">
        <v>1023.631672635939</v>
      </c>
      <c r="AE154">
        <v>94.322539088410238</v>
      </c>
      <c r="AF154">
        <v>184.69333325480241</v>
      </c>
      <c r="AG154">
        <v>668.6730391343433</v>
      </c>
      <c r="AH154">
        <v>0</v>
      </c>
      <c r="AL154">
        <v>97.746025220762093</v>
      </c>
      <c r="AN154">
        <v>52.803043103294847</v>
      </c>
      <c r="AO154">
        <v>0</v>
      </c>
      <c r="AQ154">
        <v>15.75</v>
      </c>
      <c r="AR154">
        <v>165.5</v>
      </c>
      <c r="AS154">
        <v>0.26191790721221259</v>
      </c>
      <c r="AT154">
        <v>4.2779585580153876</v>
      </c>
      <c r="AU154">
        <v>2.94558354042724E-2</v>
      </c>
    </row>
    <row r="155" spans="1:47" x14ac:dyDescent="0.25">
      <c r="A155" t="s">
        <v>197</v>
      </c>
      <c r="B155" t="str">
        <f t="shared" si="6"/>
        <v>3 Occupant_USA_MI_Houghton</v>
      </c>
      <c r="C155" t="str">
        <f>'Model In'!AZ155</f>
        <v>Electric Storage_50-gallon</v>
      </c>
      <c r="D155">
        <v>18670.61641306254</v>
      </c>
      <c r="E155">
        <v>97.746025220762093</v>
      </c>
      <c r="G155">
        <f t="shared" si="7"/>
        <v>9942.5338590129686</v>
      </c>
      <c r="H155">
        <v>7905.2127884736155</v>
      </c>
      <c r="J155">
        <v>3505.3305475017569</v>
      </c>
      <c r="K155">
        <v>10650.25816627231</v>
      </c>
      <c r="L155">
        <v>3844.7896921073238</v>
      </c>
      <c r="M155">
        <v>138.2577392551222</v>
      </c>
      <c r="N155">
        <v>416.83480960936089</v>
      </c>
      <c r="P155">
        <v>1469.691600908182</v>
      </c>
      <c r="Q155">
        <v>567.62946963117099</v>
      </c>
      <c r="R155">
        <v>0</v>
      </c>
      <c r="T155">
        <f t="shared" si="8"/>
        <v>0</v>
      </c>
      <c r="V155">
        <v>3331.3342083718171</v>
      </c>
      <c r="W155">
        <v>-346.79558386264023</v>
      </c>
      <c r="Y155">
        <v>3331.3342083718062</v>
      </c>
      <c r="Z155">
        <v>4373.1166730416398</v>
      </c>
      <c r="AA155">
        <v>0</v>
      </c>
      <c r="AB155">
        <v>1023.631672635939</v>
      </c>
      <c r="AE155">
        <v>94.322539088410238</v>
      </c>
      <c r="AF155">
        <v>184.69333325480241</v>
      </c>
      <c r="AG155">
        <v>668.6730391343433</v>
      </c>
      <c r="AH155">
        <v>0</v>
      </c>
      <c r="AL155">
        <v>97.746025220762093</v>
      </c>
      <c r="AN155">
        <v>52.803043103294847</v>
      </c>
      <c r="AO155">
        <v>0</v>
      </c>
      <c r="AQ155">
        <v>61.25</v>
      </c>
      <c r="AR155">
        <v>164.5</v>
      </c>
      <c r="AS155">
        <v>0.28435620959832708</v>
      </c>
      <c r="AT155">
        <v>4.2418584296478716</v>
      </c>
      <c r="AU155">
        <v>3.1357530986769702E-2</v>
      </c>
    </row>
    <row r="156" spans="1:47" x14ac:dyDescent="0.25">
      <c r="A156" t="s">
        <v>198</v>
      </c>
      <c r="B156" t="str">
        <f t="shared" si="6"/>
        <v>3 Occupant_USA_MI_Traverse</v>
      </c>
      <c r="C156" t="str">
        <f>'Model In'!AZ156</f>
        <v>Electric Storage_50-gallon</v>
      </c>
      <c r="D156">
        <v>17907.422183295392</v>
      </c>
      <c r="E156">
        <v>97.746025220762093</v>
      </c>
      <c r="G156">
        <f t="shared" si="7"/>
        <v>9246.0540768443207</v>
      </c>
      <c r="H156">
        <v>7114.9412814916477</v>
      </c>
      <c r="J156">
        <v>3149.7610698552471</v>
      </c>
      <c r="K156">
        <v>9813.838425850372</v>
      </c>
      <c r="L156">
        <v>3443.8549198206279</v>
      </c>
      <c r="M156">
        <v>110.8127469818439</v>
      </c>
      <c r="N156">
        <v>410.51254483394649</v>
      </c>
      <c r="P156">
        <v>1593.960810329105</v>
      </c>
      <c r="Q156">
        <v>537.15198502356748</v>
      </c>
      <c r="R156">
        <v>0</v>
      </c>
      <c r="T156">
        <f t="shared" si="8"/>
        <v>0</v>
      </c>
      <c r="V156">
        <v>3264.6197607731119</v>
      </c>
      <c r="W156">
        <v>-345.59340641193648</v>
      </c>
      <c r="Y156">
        <v>3264.6197607731069</v>
      </c>
      <c r="Z156">
        <v>4373.1166730416398</v>
      </c>
      <c r="AA156">
        <v>0</v>
      </c>
      <c r="AB156">
        <v>1023.631672635939</v>
      </c>
      <c r="AE156">
        <v>94.322539088410238</v>
      </c>
      <c r="AF156">
        <v>184.69333325480241</v>
      </c>
      <c r="AG156">
        <v>668.6730391343433</v>
      </c>
      <c r="AH156">
        <v>0</v>
      </c>
      <c r="AL156">
        <v>97.746025220762093</v>
      </c>
      <c r="AN156">
        <v>52.803043103294847</v>
      </c>
      <c r="AO156">
        <v>0</v>
      </c>
      <c r="AQ156">
        <v>74.75</v>
      </c>
      <c r="AR156">
        <v>352</v>
      </c>
      <c r="AS156">
        <v>0.2578818812729009</v>
      </c>
      <c r="AT156">
        <v>3.3040905394308879</v>
      </c>
      <c r="AU156">
        <v>2.8937891791176801E-2</v>
      </c>
    </row>
    <row r="157" spans="1:47" x14ac:dyDescent="0.25">
      <c r="A157" t="s">
        <v>199</v>
      </c>
      <c r="B157" t="str">
        <f t="shared" si="6"/>
        <v>3 Occupant_USA_MN_Duluth.I</v>
      </c>
      <c r="C157" t="str">
        <f>'Model In'!AZ157</f>
        <v>Electric Storage_50-gallon</v>
      </c>
      <c r="D157">
        <v>22371.281853307089</v>
      </c>
      <c r="E157">
        <v>97.746025220762093</v>
      </c>
      <c r="G157">
        <f t="shared" si="7"/>
        <v>13476.980454665103</v>
      </c>
      <c r="H157">
        <v>11712.320876568299</v>
      </c>
      <c r="J157">
        <v>4286.1155530636079</v>
      </c>
      <c r="K157">
        <v>12591.169113260659</v>
      </c>
      <c r="L157">
        <v>6860.4518009441499</v>
      </c>
      <c r="M157">
        <v>134.06952886171669</v>
      </c>
      <c r="N157">
        <v>431.68399369873538</v>
      </c>
      <c r="P157">
        <v>1157.6051444417469</v>
      </c>
      <c r="Q157">
        <v>607.05443365505721</v>
      </c>
      <c r="R157">
        <v>0</v>
      </c>
      <c r="T157">
        <f t="shared" si="8"/>
        <v>0</v>
      </c>
      <c r="V157">
        <v>3497.5530529640291</v>
      </c>
      <c r="W157">
        <v>-350.51632285201259</v>
      </c>
      <c r="Y157">
        <v>3497.5530529640369</v>
      </c>
      <c r="Z157">
        <v>4373.1166730416398</v>
      </c>
      <c r="AA157">
        <v>0</v>
      </c>
      <c r="AB157">
        <v>1023.631672635939</v>
      </c>
      <c r="AE157">
        <v>94.322539088410238</v>
      </c>
      <c r="AF157">
        <v>184.69333325480241</v>
      </c>
      <c r="AG157">
        <v>668.6730391343433</v>
      </c>
      <c r="AH157">
        <v>0</v>
      </c>
      <c r="AL157">
        <v>97.746025220762093</v>
      </c>
      <c r="AN157">
        <v>52.803043103294847</v>
      </c>
      <c r="AO157">
        <v>0</v>
      </c>
      <c r="AQ157">
        <v>86.75</v>
      </c>
      <c r="AR157">
        <v>89.5</v>
      </c>
      <c r="AS157">
        <v>0.33379542918986099</v>
      </c>
      <c r="AT157">
        <v>5.5417180113144964</v>
      </c>
      <c r="AU157">
        <v>3.4240659852095401E-2</v>
      </c>
    </row>
    <row r="158" spans="1:47" x14ac:dyDescent="0.25">
      <c r="A158" t="s">
        <v>200</v>
      </c>
      <c r="B158" t="str">
        <f t="shared" si="6"/>
        <v>3 Occupant_USA_MN_Minneapo</v>
      </c>
      <c r="C158" t="str">
        <f>'Model In'!AZ158</f>
        <v>Electric Storage_50-gallon</v>
      </c>
      <c r="D158">
        <v>20195.400596197222</v>
      </c>
      <c r="E158">
        <v>97.746025220762093</v>
      </c>
      <c r="G158">
        <f t="shared" si="7"/>
        <v>11548.091393504255</v>
      </c>
      <c r="H158">
        <v>8883.8963952076592</v>
      </c>
      <c r="J158">
        <v>3622.9944718646179</v>
      </c>
      <c r="K158">
        <v>10536.53522355186</v>
      </c>
      <c r="L158">
        <v>4791.4507437811499</v>
      </c>
      <c r="M158">
        <v>91.458693755934931</v>
      </c>
      <c r="N158">
        <v>377.99248580594752</v>
      </c>
      <c r="P158">
        <v>2024.7496205134789</v>
      </c>
      <c r="Q158">
        <v>639.44537778311735</v>
      </c>
      <c r="R158">
        <v>0</v>
      </c>
      <c r="T158">
        <f t="shared" si="8"/>
        <v>0</v>
      </c>
      <c r="V158">
        <v>3250.5608570149539</v>
      </c>
      <c r="W158">
        <v>-344.82242630069197</v>
      </c>
      <c r="Y158">
        <v>3250.5608570149611</v>
      </c>
      <c r="Z158">
        <v>4373.1166730416398</v>
      </c>
      <c r="AA158">
        <v>0</v>
      </c>
      <c r="AB158">
        <v>1023.631672635939</v>
      </c>
      <c r="AE158">
        <v>94.322539088410238</v>
      </c>
      <c r="AF158">
        <v>184.69333325480241</v>
      </c>
      <c r="AG158">
        <v>668.6730391343433</v>
      </c>
      <c r="AH158">
        <v>0</v>
      </c>
      <c r="AL158">
        <v>97.746025220762093</v>
      </c>
      <c r="AN158">
        <v>52.803043103294847</v>
      </c>
      <c r="AO158">
        <v>0</v>
      </c>
      <c r="AQ158">
        <v>76.25</v>
      </c>
      <c r="AR158">
        <v>190.5</v>
      </c>
      <c r="AS158">
        <v>0.30647362369766112</v>
      </c>
      <c r="AT158">
        <v>4.9704714575005919</v>
      </c>
      <c r="AU158">
        <v>3.63516128825387E-2</v>
      </c>
    </row>
    <row r="159" spans="1:47" x14ac:dyDescent="0.25">
      <c r="A159" t="s">
        <v>201</v>
      </c>
      <c r="B159" t="str">
        <f t="shared" si="6"/>
        <v>3 Occupant_USA_MO_Kansas.C</v>
      </c>
      <c r="C159" t="str">
        <f>'Model In'!AZ159</f>
        <v>Electric Storage_50-gallon</v>
      </c>
      <c r="D159">
        <v>14686.32092775109</v>
      </c>
      <c r="E159">
        <v>97.746025220762093</v>
      </c>
      <c r="G159">
        <f t="shared" si="7"/>
        <v>6442.6811442436383</v>
      </c>
      <c r="H159">
        <v>2884.2637618179092</v>
      </c>
      <c r="J159">
        <v>1733.9688777240449</v>
      </c>
      <c r="K159">
        <v>5369.4774071197044</v>
      </c>
      <c r="L159">
        <v>712.3939406950243</v>
      </c>
      <c r="M159">
        <v>48.217455786258711</v>
      </c>
      <c r="N159">
        <v>389.68348761257988</v>
      </c>
      <c r="P159">
        <v>3033.93052957694</v>
      </c>
      <c r="Q159">
        <v>524.48685284878854</v>
      </c>
      <c r="R159">
        <v>0</v>
      </c>
      <c r="T159">
        <f t="shared" si="8"/>
        <v>0</v>
      </c>
      <c r="V159">
        <v>2846.8914378292989</v>
      </c>
      <c r="W159">
        <v>-337.50051537654878</v>
      </c>
      <c r="Y159">
        <v>2846.891437829302</v>
      </c>
      <c r="Z159">
        <v>4373.1166730416398</v>
      </c>
      <c r="AA159">
        <v>0</v>
      </c>
      <c r="AB159">
        <v>1023.631672635939</v>
      </c>
      <c r="AE159">
        <v>94.322539088410238</v>
      </c>
      <c r="AF159">
        <v>184.69333325480241</v>
      </c>
      <c r="AG159">
        <v>668.6730391343433</v>
      </c>
      <c r="AH159">
        <v>0</v>
      </c>
      <c r="AL159">
        <v>97.746025220762093</v>
      </c>
      <c r="AN159">
        <v>52.803043103294847</v>
      </c>
      <c r="AO159">
        <v>0</v>
      </c>
      <c r="AQ159">
        <v>7.75</v>
      </c>
      <c r="AR159">
        <v>464.25</v>
      </c>
      <c r="AS159">
        <v>0.24636280334060609</v>
      </c>
      <c r="AT159">
        <v>3.9841771674597619</v>
      </c>
      <c r="AU159">
        <v>2.9728608162689199E-2</v>
      </c>
    </row>
    <row r="160" spans="1:47" x14ac:dyDescent="0.25">
      <c r="A160" t="s">
        <v>202</v>
      </c>
      <c r="B160" t="str">
        <f t="shared" si="6"/>
        <v>3 Occupant_USA_MO_St.Josep</v>
      </c>
      <c r="C160" t="str">
        <f>'Model In'!AZ160</f>
        <v>Electric Storage_50-gallon</v>
      </c>
      <c r="D160">
        <v>16446.473262360571</v>
      </c>
      <c r="E160">
        <v>97.746025220762093</v>
      </c>
      <c r="G160">
        <f t="shared" si="7"/>
        <v>8062.6134183383292</v>
      </c>
      <c r="H160">
        <v>4877.8958129060402</v>
      </c>
      <c r="J160">
        <v>2460.2625076604008</v>
      </c>
      <c r="K160">
        <v>7466.6005731793657</v>
      </c>
      <c r="L160">
        <v>1960.211730113909</v>
      </c>
      <c r="M160">
        <v>77.675934260659332</v>
      </c>
      <c r="N160">
        <v>379.74564087109712</v>
      </c>
      <c r="P160">
        <v>2631.2189580184822</v>
      </c>
      <c r="Q160">
        <v>553.49864741380725</v>
      </c>
      <c r="R160">
        <v>0</v>
      </c>
      <c r="T160">
        <f t="shared" si="8"/>
        <v>0</v>
      </c>
      <c r="V160">
        <v>2987.1114983441071</v>
      </c>
      <c r="W160">
        <v>-340.22312450503671</v>
      </c>
      <c r="Y160">
        <v>2987.1114983441098</v>
      </c>
      <c r="Z160">
        <v>4373.1166730416398</v>
      </c>
      <c r="AA160">
        <v>0</v>
      </c>
      <c r="AB160">
        <v>1023.631672635939</v>
      </c>
      <c r="AE160">
        <v>94.322539088410238</v>
      </c>
      <c r="AF160">
        <v>184.69333325480241</v>
      </c>
      <c r="AG160">
        <v>668.6730391343433</v>
      </c>
      <c r="AH160">
        <v>0</v>
      </c>
      <c r="AL160">
        <v>97.746025220762093</v>
      </c>
      <c r="AN160">
        <v>52.803043103294847</v>
      </c>
      <c r="AO160">
        <v>0</v>
      </c>
      <c r="AQ160">
        <v>26</v>
      </c>
      <c r="AR160">
        <v>366.5</v>
      </c>
      <c r="AS160">
        <v>0.28408202194344229</v>
      </c>
      <c r="AT160">
        <v>4.3064421046074441</v>
      </c>
      <c r="AU160">
        <v>3.1521056374261197E-2</v>
      </c>
    </row>
    <row r="161" spans="1:47" x14ac:dyDescent="0.25">
      <c r="A161" t="s">
        <v>203</v>
      </c>
      <c r="B161" t="str">
        <f t="shared" si="6"/>
        <v>3 Occupant_USA_MS_Gulfport</v>
      </c>
      <c r="C161" t="str">
        <f>'Model In'!AZ161</f>
        <v>Electric Storage_50-gallon</v>
      </c>
      <c r="D161">
        <v>13437.453802104659</v>
      </c>
      <c r="E161">
        <v>97.746025220762093</v>
      </c>
      <c r="G161">
        <f t="shared" si="7"/>
        <v>5638.5426096113652</v>
      </c>
      <c r="H161">
        <v>396.05370494373449</v>
      </c>
      <c r="J161">
        <v>189.5903400866504</v>
      </c>
      <c r="K161">
        <v>629.2394931695186</v>
      </c>
      <c r="L161">
        <v>12.582922743585479</v>
      </c>
      <c r="M161">
        <v>7.9798845049828886</v>
      </c>
      <c r="N161">
        <v>185.90055760851499</v>
      </c>
      <c r="P161">
        <v>4717.9991288157762</v>
      </c>
      <c r="Q161">
        <v>524.48977585185457</v>
      </c>
      <c r="R161">
        <v>0</v>
      </c>
      <c r="T161">
        <f t="shared" si="8"/>
        <v>0</v>
      </c>
      <c r="V161">
        <v>2402.1628468153208</v>
      </c>
      <c r="W161">
        <v>-324.19185292132721</v>
      </c>
      <c r="Y161">
        <v>2402.162846815324</v>
      </c>
      <c r="Z161">
        <v>4373.1166730416398</v>
      </c>
      <c r="AA161">
        <v>0</v>
      </c>
      <c r="AB161">
        <v>1023.631672635939</v>
      </c>
      <c r="AE161">
        <v>94.322539088410238</v>
      </c>
      <c r="AF161">
        <v>184.69333325480241</v>
      </c>
      <c r="AG161">
        <v>668.6730391343433</v>
      </c>
      <c r="AH161">
        <v>0</v>
      </c>
      <c r="AL161">
        <v>97.746025220762093</v>
      </c>
      <c r="AN161">
        <v>52.803043103294847</v>
      </c>
      <c r="AO161">
        <v>0</v>
      </c>
      <c r="AQ161">
        <v>2.25</v>
      </c>
      <c r="AR161">
        <v>1211.25</v>
      </c>
      <c r="AS161">
        <v>0.17752999791861751</v>
      </c>
      <c r="AT161">
        <v>3.3111492399979991</v>
      </c>
      <c r="AU161">
        <v>2.8555563921343799E-2</v>
      </c>
    </row>
    <row r="162" spans="1:47" x14ac:dyDescent="0.25">
      <c r="A162" t="s">
        <v>204</v>
      </c>
      <c r="B162" t="str">
        <f t="shared" si="6"/>
        <v>3 Occupant_USA_MS_Jackson-</v>
      </c>
      <c r="C162" t="str">
        <f>'Model In'!AZ162</f>
        <v>Electric Storage_50-gallon</v>
      </c>
      <c r="D162">
        <v>13350.21135734937</v>
      </c>
      <c r="E162">
        <v>97.746025220762093</v>
      </c>
      <c r="G162">
        <f t="shared" si="7"/>
        <v>5424.4423998235225</v>
      </c>
      <c r="H162">
        <v>706.92045320374791</v>
      </c>
      <c r="J162">
        <v>391.41233628112701</v>
      </c>
      <c r="K162">
        <v>1278.9111575047109</v>
      </c>
      <c r="L162">
        <v>17.895991636267109</v>
      </c>
      <c r="M162">
        <v>19.632163459274469</v>
      </c>
      <c r="N162">
        <v>277.97996182707948</v>
      </c>
      <c r="P162">
        <v>4208.7993918063776</v>
      </c>
      <c r="Q162">
        <v>508.72255481339693</v>
      </c>
      <c r="R162">
        <v>0</v>
      </c>
      <c r="T162">
        <f t="shared" si="8"/>
        <v>0</v>
      </c>
      <c r="V162">
        <v>2529.0206118477959</v>
      </c>
      <c r="W162">
        <v>-328.05476399194879</v>
      </c>
      <c r="Y162">
        <v>2529.0206118478</v>
      </c>
      <c r="Z162">
        <v>4373.1166730416398</v>
      </c>
      <c r="AA162">
        <v>0</v>
      </c>
      <c r="AB162">
        <v>1023.631672635939</v>
      </c>
      <c r="AE162">
        <v>94.322539088410238</v>
      </c>
      <c r="AF162">
        <v>184.69333325480241</v>
      </c>
      <c r="AG162">
        <v>668.6730391343433</v>
      </c>
      <c r="AH162">
        <v>0</v>
      </c>
      <c r="AL162">
        <v>97.746025220762093</v>
      </c>
      <c r="AN162">
        <v>52.803043103294847</v>
      </c>
      <c r="AO162">
        <v>0</v>
      </c>
      <c r="AQ162">
        <v>2.75</v>
      </c>
      <c r="AR162">
        <v>894</v>
      </c>
      <c r="AS162">
        <v>0.17110391638382891</v>
      </c>
      <c r="AT162">
        <v>2.7519362518750441</v>
      </c>
      <c r="AU162">
        <v>2.80562181754264E-2</v>
      </c>
    </row>
    <row r="163" spans="1:47" x14ac:dyDescent="0.25">
      <c r="A163" t="s">
        <v>205</v>
      </c>
      <c r="B163" t="str">
        <f t="shared" si="6"/>
        <v>3 Occupant_USA_MT_Billings</v>
      </c>
      <c r="C163" t="str">
        <f>'Model In'!AZ163</f>
        <v>Electric Storage_50-gallon</v>
      </c>
      <c r="D163">
        <v>16949.46468858681</v>
      </c>
      <c r="E163">
        <v>97.746025220762093</v>
      </c>
      <c r="G163">
        <f t="shared" si="7"/>
        <v>8316.6580751752172</v>
      </c>
      <c r="H163">
        <v>6083.4306065368937</v>
      </c>
      <c r="J163">
        <v>3291.269404826081</v>
      </c>
      <c r="K163">
        <v>10029.68211370547</v>
      </c>
      <c r="L163">
        <v>2184.2369439235122</v>
      </c>
      <c r="M163">
        <v>86.912779645945363</v>
      </c>
      <c r="N163">
        <v>521.01147814137801</v>
      </c>
      <c r="P163">
        <v>1677.663028252718</v>
      </c>
      <c r="Q163">
        <v>555.56444038560505</v>
      </c>
      <c r="R163">
        <v>0</v>
      </c>
      <c r="T163">
        <f t="shared" si="8"/>
        <v>0</v>
      </c>
      <c r="V163">
        <v>3236.058267733772</v>
      </c>
      <c r="W163">
        <v>-346.62708147425587</v>
      </c>
      <c r="Y163">
        <v>3236.0582677337811</v>
      </c>
      <c r="Z163">
        <v>4373.1166730416398</v>
      </c>
      <c r="AA163">
        <v>0</v>
      </c>
      <c r="AB163">
        <v>1023.631672635939</v>
      </c>
      <c r="AE163">
        <v>94.322539088410238</v>
      </c>
      <c r="AF163">
        <v>184.69333325480241</v>
      </c>
      <c r="AG163">
        <v>668.6730391343433</v>
      </c>
      <c r="AH163">
        <v>0</v>
      </c>
      <c r="AL163">
        <v>97.746025220762093</v>
      </c>
      <c r="AN163">
        <v>52.803043103294847</v>
      </c>
      <c r="AO163">
        <v>0</v>
      </c>
      <c r="AQ163">
        <v>11.25</v>
      </c>
      <c r="AR163">
        <v>81.25</v>
      </c>
      <c r="AS163">
        <v>0.3300598445726855</v>
      </c>
      <c r="AT163">
        <v>5.8717736878165674</v>
      </c>
      <c r="AU163">
        <v>3.2116509973721799E-2</v>
      </c>
    </row>
    <row r="164" spans="1:47" x14ac:dyDescent="0.25">
      <c r="A164" t="s">
        <v>206</v>
      </c>
      <c r="B164" t="str">
        <f t="shared" si="6"/>
        <v>3 Occupant_USA_NC_Charlott</v>
      </c>
      <c r="C164" t="str">
        <f>'Model In'!AZ164</f>
        <v>Electric Storage_50-gallon</v>
      </c>
      <c r="D164">
        <v>12999.27455383807</v>
      </c>
      <c r="E164">
        <v>97.746025220762093</v>
      </c>
      <c r="G164">
        <f t="shared" si="7"/>
        <v>4906.1578323136355</v>
      </c>
      <c r="H164">
        <v>1090.836141093434</v>
      </c>
      <c r="J164">
        <v>638.04479885432863</v>
      </c>
      <c r="K164">
        <v>2052.486197715446</v>
      </c>
      <c r="L164">
        <v>76.303674628497234</v>
      </c>
      <c r="M164">
        <v>24.83476489813668</v>
      </c>
      <c r="N164">
        <v>351.65290271247142</v>
      </c>
      <c r="P164">
        <v>3362.025205026704</v>
      </c>
      <c r="Q164">
        <v>453.296486193497</v>
      </c>
      <c r="R164">
        <v>0</v>
      </c>
      <c r="T164">
        <f t="shared" si="8"/>
        <v>0</v>
      </c>
      <c r="V164">
        <v>2696.3683758462812</v>
      </c>
      <c r="W164">
        <v>-331.55586171261677</v>
      </c>
      <c r="Y164">
        <v>2696.368375846278</v>
      </c>
      <c r="Z164">
        <v>4373.1166730416398</v>
      </c>
      <c r="AA164">
        <v>0</v>
      </c>
      <c r="AB164">
        <v>1023.631672635939</v>
      </c>
      <c r="AE164">
        <v>94.322539088410238</v>
      </c>
      <c r="AF164">
        <v>184.69333325480241</v>
      </c>
      <c r="AG164">
        <v>668.6730391343433</v>
      </c>
      <c r="AH164">
        <v>0</v>
      </c>
      <c r="AL164">
        <v>97.746025220762093</v>
      </c>
      <c r="AN164">
        <v>52.803043103294847</v>
      </c>
      <c r="AO164">
        <v>0</v>
      </c>
      <c r="AQ164">
        <v>3.75</v>
      </c>
      <c r="AR164">
        <v>631.25</v>
      </c>
      <c r="AS164">
        <v>0.19383525771046259</v>
      </c>
      <c r="AT164">
        <v>2.9322496550843771</v>
      </c>
      <c r="AU164">
        <v>2.5122475176480499E-2</v>
      </c>
    </row>
    <row r="165" spans="1:47" x14ac:dyDescent="0.25">
      <c r="A165" t="s">
        <v>207</v>
      </c>
      <c r="B165" t="str">
        <f t="shared" si="6"/>
        <v>3 Occupant_USA_NC_Raleigh-</v>
      </c>
      <c r="C165" t="str">
        <f>'Model In'!AZ165</f>
        <v>Electric Storage_50-gallon</v>
      </c>
      <c r="D165">
        <v>13104.001888260471</v>
      </c>
      <c r="E165">
        <v>97.746025220762093</v>
      </c>
      <c r="G165">
        <f t="shared" si="7"/>
        <v>5042.7648696662372</v>
      </c>
      <c r="H165">
        <v>985.87785332139788</v>
      </c>
      <c r="J165">
        <v>561.59926982976333</v>
      </c>
      <c r="K165">
        <v>1811.193057452542</v>
      </c>
      <c r="L165">
        <v>39.849369055350977</v>
      </c>
      <c r="M165">
        <v>22.881613362508642</v>
      </c>
      <c r="N165">
        <v>361.54760107377302</v>
      </c>
      <c r="P165">
        <v>3590.6181760197228</v>
      </c>
      <c r="Q165">
        <v>466.26884032511651</v>
      </c>
      <c r="R165">
        <v>0</v>
      </c>
      <c r="T165">
        <f t="shared" si="8"/>
        <v>0</v>
      </c>
      <c r="V165">
        <v>2664.4886729161558</v>
      </c>
      <c r="W165">
        <v>-330.17072464335399</v>
      </c>
      <c r="Y165">
        <v>2664.4886729161531</v>
      </c>
      <c r="Z165">
        <v>4373.1166730416398</v>
      </c>
      <c r="AA165">
        <v>0</v>
      </c>
      <c r="AB165">
        <v>1023.631672635939</v>
      </c>
      <c r="AE165">
        <v>94.322539088410238</v>
      </c>
      <c r="AF165">
        <v>184.69333325480241</v>
      </c>
      <c r="AG165">
        <v>668.6730391343433</v>
      </c>
      <c r="AH165">
        <v>0</v>
      </c>
      <c r="AL165">
        <v>97.746025220762093</v>
      </c>
      <c r="AN165">
        <v>52.803043103294847</v>
      </c>
      <c r="AO165">
        <v>0</v>
      </c>
      <c r="AQ165">
        <v>2.5</v>
      </c>
      <c r="AR165">
        <v>907</v>
      </c>
      <c r="AS165">
        <v>0.18752270068924021</v>
      </c>
      <c r="AT165">
        <v>2.9336783350483762</v>
      </c>
      <c r="AU165">
        <v>2.56868191520312E-2</v>
      </c>
    </row>
    <row r="166" spans="1:47" x14ac:dyDescent="0.25">
      <c r="A166" t="s">
        <v>208</v>
      </c>
      <c r="B166" t="str">
        <f t="shared" si="6"/>
        <v>3 Occupant_USA_ND_Bismarck</v>
      </c>
      <c r="C166" t="str">
        <f>'Model In'!AZ166</f>
        <v>Electric Storage_50-gallon</v>
      </c>
      <c r="D166">
        <v>22026.996182618841</v>
      </c>
      <c r="E166">
        <v>97.746025220762093</v>
      </c>
      <c r="G166">
        <f t="shared" si="7"/>
        <v>13217.754211894549</v>
      </c>
      <c r="H166">
        <v>10921.587692918511</v>
      </c>
      <c r="J166">
        <v>4121.9480869257923</v>
      </c>
      <c r="K166">
        <v>12126.828221919461</v>
      </c>
      <c r="L166">
        <v>6286.5365789604421</v>
      </c>
      <c r="M166">
        <v>134.3780525343939</v>
      </c>
      <c r="N166">
        <v>378.72497449785482</v>
      </c>
      <c r="P166">
        <v>1639.117165875381</v>
      </c>
      <c r="Q166">
        <v>657.04935310065764</v>
      </c>
      <c r="R166">
        <v>0</v>
      </c>
      <c r="T166">
        <f t="shared" si="8"/>
        <v>0</v>
      </c>
      <c r="V166">
        <v>3412.4936250462852</v>
      </c>
      <c r="W166">
        <v>-347.79264108828107</v>
      </c>
      <c r="Y166">
        <v>3412.493625046272</v>
      </c>
      <c r="Z166">
        <v>4373.1166730416398</v>
      </c>
      <c r="AA166">
        <v>0</v>
      </c>
      <c r="AB166">
        <v>1023.631672635939</v>
      </c>
      <c r="AE166">
        <v>94.322539088410238</v>
      </c>
      <c r="AF166">
        <v>184.69333325480241</v>
      </c>
      <c r="AG166">
        <v>668.6730391343433</v>
      </c>
      <c r="AH166">
        <v>0</v>
      </c>
      <c r="AL166">
        <v>97.746025220762093</v>
      </c>
      <c r="AN166">
        <v>52.803043103294847</v>
      </c>
      <c r="AO166">
        <v>0</v>
      </c>
      <c r="AQ166">
        <v>30</v>
      </c>
      <c r="AR166">
        <v>254.25</v>
      </c>
      <c r="AS166">
        <v>0.32927714754178211</v>
      </c>
      <c r="AT166">
        <v>4.9206662548143223</v>
      </c>
      <c r="AU166">
        <v>3.6683597497089299E-2</v>
      </c>
    </row>
    <row r="167" spans="1:47" x14ac:dyDescent="0.25">
      <c r="A167" t="s">
        <v>209</v>
      </c>
      <c r="B167" t="str">
        <f t="shared" si="6"/>
        <v>3 Occupant_USA_ND_Fargo-He</v>
      </c>
      <c r="C167" t="str">
        <f>'Model In'!AZ167</f>
        <v>Electric Storage_50-gallon</v>
      </c>
      <c r="D167">
        <v>26314.352329390618</v>
      </c>
      <c r="E167">
        <v>97.746025220762093</v>
      </c>
      <c r="G167">
        <f t="shared" si="7"/>
        <v>17492.651295984917</v>
      </c>
      <c r="H167">
        <v>15162.66887460782</v>
      </c>
      <c r="J167">
        <v>4268.268945437022</v>
      </c>
      <c r="K167">
        <v>12171.827548665011</v>
      </c>
      <c r="L167">
        <v>10472.80250880789</v>
      </c>
      <c r="M167">
        <v>101.6947223060463</v>
      </c>
      <c r="N167">
        <v>319.90269805683982</v>
      </c>
      <c r="P167">
        <v>1654.6222143263831</v>
      </c>
      <c r="Q167">
        <v>675.36020705071508</v>
      </c>
      <c r="R167">
        <v>0</v>
      </c>
      <c r="T167">
        <f t="shared" si="8"/>
        <v>0</v>
      </c>
      <c r="V167">
        <v>3424.9526877274702</v>
      </c>
      <c r="W167">
        <v>-347.80564490806597</v>
      </c>
      <c r="Y167">
        <v>3424.952687727472</v>
      </c>
      <c r="Z167">
        <v>4373.1166730416398</v>
      </c>
      <c r="AA167">
        <v>0</v>
      </c>
      <c r="AB167">
        <v>1023.631672635939</v>
      </c>
      <c r="AE167">
        <v>94.322539088410238</v>
      </c>
      <c r="AF167">
        <v>184.69333325480241</v>
      </c>
      <c r="AG167">
        <v>668.6730391343433</v>
      </c>
      <c r="AH167">
        <v>0</v>
      </c>
      <c r="AL167">
        <v>97.746025220762093</v>
      </c>
      <c r="AN167">
        <v>52.803043103294847</v>
      </c>
      <c r="AO167">
        <v>0</v>
      </c>
      <c r="AQ167">
        <v>120</v>
      </c>
      <c r="AR167">
        <v>251.5</v>
      </c>
      <c r="AS167">
        <v>0.38872223453440308</v>
      </c>
      <c r="AT167">
        <v>5.7079341898175837</v>
      </c>
      <c r="AU167">
        <v>3.8874182656419697E-2</v>
      </c>
    </row>
    <row r="168" spans="1:47" x14ac:dyDescent="0.25">
      <c r="A168" t="s">
        <v>210</v>
      </c>
      <c r="B168" t="str">
        <f t="shared" si="6"/>
        <v>3 Occupant_USA_NE_Omaha-Mi</v>
      </c>
      <c r="C168" t="str">
        <f>'Model In'!AZ168</f>
        <v>Electric Storage_50-gallon</v>
      </c>
      <c r="D168">
        <v>16803.830516809689</v>
      </c>
      <c r="E168">
        <v>97.746025220762093</v>
      </c>
      <c r="G168">
        <f t="shared" si="7"/>
        <v>8344.4915055698948</v>
      </c>
      <c r="H168">
        <v>5212.5892570056476</v>
      </c>
      <c r="J168">
        <v>2596.8860213129792</v>
      </c>
      <c r="K168">
        <v>7799.0461050816666</v>
      </c>
      <c r="L168">
        <v>2107.8850742297168</v>
      </c>
      <c r="M168">
        <v>84.987752349150526</v>
      </c>
      <c r="N168">
        <v>422.83040911380482</v>
      </c>
      <c r="P168">
        <v>2553.9603008948261</v>
      </c>
      <c r="Q168">
        <v>577.94194766942064</v>
      </c>
      <c r="R168">
        <v>0</v>
      </c>
      <c r="T168">
        <f t="shared" si="8"/>
        <v>0</v>
      </c>
      <c r="V168">
        <v>3062.590665561785</v>
      </c>
      <c r="W168">
        <v>-340.85371013003999</v>
      </c>
      <c r="Y168">
        <v>3062.5906655617941</v>
      </c>
      <c r="Z168">
        <v>4373.1166730416398</v>
      </c>
      <c r="AA168">
        <v>0</v>
      </c>
      <c r="AB168">
        <v>1023.631672635939</v>
      </c>
      <c r="AE168">
        <v>94.322539088410238</v>
      </c>
      <c r="AF168">
        <v>184.69333325480241</v>
      </c>
      <c r="AG168">
        <v>668.6730391343433</v>
      </c>
      <c r="AH168">
        <v>0</v>
      </c>
      <c r="AL168">
        <v>97.746025220762093</v>
      </c>
      <c r="AN168">
        <v>52.803043103294847</v>
      </c>
      <c r="AO168">
        <v>0</v>
      </c>
      <c r="AQ168">
        <v>25</v>
      </c>
      <c r="AR168">
        <v>446</v>
      </c>
      <c r="AS168">
        <v>0.24430575680131689</v>
      </c>
      <c r="AT168">
        <v>3.1512715824123312</v>
      </c>
      <c r="AU168">
        <v>3.2119366270512498E-2</v>
      </c>
    </row>
    <row r="169" spans="1:47" x14ac:dyDescent="0.25">
      <c r="A169" t="s">
        <v>211</v>
      </c>
      <c r="B169" t="str">
        <f t="shared" si="6"/>
        <v>3 Occupant_USA_NH_Concord.</v>
      </c>
      <c r="C169" t="str">
        <f>'Model In'!AZ169</f>
        <v>Electric Storage_50-gallon</v>
      </c>
      <c r="D169">
        <v>16746.21871562981</v>
      </c>
      <c r="E169">
        <v>97.746025220762093</v>
      </c>
      <c r="G169">
        <f t="shared" si="7"/>
        <v>8110.0621081845957</v>
      </c>
      <c r="H169">
        <v>5926.8141458826121</v>
      </c>
      <c r="J169">
        <v>2783.1647468629221</v>
      </c>
      <c r="K169">
        <v>8601.7415901164986</v>
      </c>
      <c r="L169">
        <v>2592.146919748473</v>
      </c>
      <c r="M169">
        <v>89.589716128071501</v>
      </c>
      <c r="N169">
        <v>461.91276314316042</v>
      </c>
      <c r="P169">
        <v>1680.4941126193571</v>
      </c>
      <c r="Q169">
        <v>502.75384968262603</v>
      </c>
      <c r="R169">
        <v>0</v>
      </c>
      <c r="T169">
        <f t="shared" si="8"/>
        <v>0</v>
      </c>
      <c r="V169">
        <v>3239.4082617673221</v>
      </c>
      <c r="W169">
        <v>-345.25655362389892</v>
      </c>
      <c r="Y169">
        <v>3239.408261767318</v>
      </c>
      <c r="Z169">
        <v>4373.1166730416398</v>
      </c>
      <c r="AA169">
        <v>0</v>
      </c>
      <c r="AB169">
        <v>1023.631672635939</v>
      </c>
      <c r="AE169">
        <v>94.322539088410238</v>
      </c>
      <c r="AF169">
        <v>184.69333325480241</v>
      </c>
      <c r="AG169">
        <v>668.6730391343433</v>
      </c>
      <c r="AH169">
        <v>0</v>
      </c>
      <c r="AL169">
        <v>97.746025220762093</v>
      </c>
      <c r="AN169">
        <v>52.803043103294847</v>
      </c>
      <c r="AO169">
        <v>0</v>
      </c>
      <c r="AQ169">
        <v>77.25</v>
      </c>
      <c r="AR169">
        <v>337</v>
      </c>
      <c r="AS169">
        <v>0.23546831888491351</v>
      </c>
      <c r="AT169">
        <v>2.755870651547744</v>
      </c>
      <c r="AU169">
        <v>2.68347045947115E-2</v>
      </c>
    </row>
    <row r="170" spans="1:47" x14ac:dyDescent="0.25">
      <c r="A170" t="s">
        <v>212</v>
      </c>
      <c r="B170" t="str">
        <f t="shared" si="6"/>
        <v>3 Occupant_USA_NH_Manchest</v>
      </c>
      <c r="C170" t="str">
        <f>'Model In'!AZ170</f>
        <v>Electric Storage_50-gallon</v>
      </c>
      <c r="D170">
        <v>15349.98735841917</v>
      </c>
      <c r="E170">
        <v>97.746025220762093</v>
      </c>
      <c r="G170">
        <f t="shared" si="7"/>
        <v>6824.6335202374794</v>
      </c>
      <c r="H170">
        <v>4537.8882911771889</v>
      </c>
      <c r="J170">
        <v>2434.5942766966718</v>
      </c>
      <c r="K170">
        <v>7606.1242964649009</v>
      </c>
      <c r="L170">
        <v>1567.4971523888589</v>
      </c>
      <c r="M170">
        <v>68.519557435412224</v>
      </c>
      <c r="N170">
        <v>467.2773046562408</v>
      </c>
      <c r="P170">
        <v>1811.8184104238751</v>
      </c>
      <c r="Q170">
        <v>474.92681863641531</v>
      </c>
      <c r="R170">
        <v>0</v>
      </c>
      <c r="T170">
        <f t="shared" si="8"/>
        <v>0</v>
      </c>
      <c r="V170">
        <v>3128.6054925036301</v>
      </c>
      <c r="W170">
        <v>-343.33168403823481</v>
      </c>
      <c r="Y170">
        <v>3128.6054925036219</v>
      </c>
      <c r="Z170">
        <v>4373.1166730416398</v>
      </c>
      <c r="AA170">
        <v>0</v>
      </c>
      <c r="AB170">
        <v>1023.631672635939</v>
      </c>
      <c r="AE170">
        <v>94.322539088410238</v>
      </c>
      <c r="AF170">
        <v>184.69333325480241</v>
      </c>
      <c r="AG170">
        <v>668.6730391343433</v>
      </c>
      <c r="AH170">
        <v>0</v>
      </c>
      <c r="AL170">
        <v>97.746025220762093</v>
      </c>
      <c r="AN170">
        <v>52.803043103294847</v>
      </c>
      <c r="AO170">
        <v>0</v>
      </c>
      <c r="AQ170">
        <v>47.75</v>
      </c>
      <c r="AR170">
        <v>233</v>
      </c>
      <c r="AS170">
        <v>0.2356436883020846</v>
      </c>
      <c r="AT170">
        <v>2.9886139268708161</v>
      </c>
      <c r="AU170">
        <v>2.58867791476367E-2</v>
      </c>
    </row>
    <row r="171" spans="1:47" x14ac:dyDescent="0.25">
      <c r="A171" t="s">
        <v>213</v>
      </c>
      <c r="B171" t="str">
        <f t="shared" si="6"/>
        <v>3 Occupant_USA_NJ_Newark.L</v>
      </c>
      <c r="C171" t="str">
        <f>'Model In'!AZ171</f>
        <v>Electric Storage_50-gallon</v>
      </c>
      <c r="D171">
        <v>14348.15027212004</v>
      </c>
      <c r="E171">
        <v>97.746025220762093</v>
      </c>
      <c r="G171">
        <f t="shared" si="7"/>
        <v>6033.164799211082</v>
      </c>
      <c r="H171">
        <v>3015.916011087656</v>
      </c>
      <c r="J171">
        <v>1871.3571857093241</v>
      </c>
      <c r="K171">
        <v>6004.6660227858301</v>
      </c>
      <c r="L171">
        <v>701.58100949866025</v>
      </c>
      <c r="M171">
        <v>31.74453041814451</v>
      </c>
      <c r="N171">
        <v>411.23328546153698</v>
      </c>
      <c r="P171">
        <v>2533.3353052458119</v>
      </c>
      <c r="Q171">
        <v>483.91348287761377</v>
      </c>
      <c r="R171">
        <v>0</v>
      </c>
      <c r="T171">
        <f t="shared" si="8"/>
        <v>0</v>
      </c>
      <c r="V171">
        <v>2918.237127230756</v>
      </c>
      <c r="W171">
        <v>-339.47463413100968</v>
      </c>
      <c r="Y171">
        <v>2918.237127230756</v>
      </c>
      <c r="Z171">
        <v>4373.1166730416398</v>
      </c>
      <c r="AA171">
        <v>0</v>
      </c>
      <c r="AB171">
        <v>1023.631672635939</v>
      </c>
      <c r="AE171">
        <v>94.322539088410238</v>
      </c>
      <c r="AF171">
        <v>184.69333325480241</v>
      </c>
      <c r="AG171">
        <v>668.6730391343433</v>
      </c>
      <c r="AH171">
        <v>0</v>
      </c>
      <c r="AL171">
        <v>97.746025220762093</v>
      </c>
      <c r="AN171">
        <v>52.803043103294847</v>
      </c>
      <c r="AO171">
        <v>0</v>
      </c>
      <c r="AQ171">
        <v>11</v>
      </c>
      <c r="AR171">
        <v>501.25</v>
      </c>
      <c r="AS171">
        <v>0.2763288139089049</v>
      </c>
      <c r="AT171">
        <v>5.1011428836678334</v>
      </c>
      <c r="AU171">
        <v>2.7645144531781501E-2</v>
      </c>
    </row>
    <row r="172" spans="1:47" x14ac:dyDescent="0.25">
      <c r="A172" t="s">
        <v>214</v>
      </c>
      <c r="B172" t="str">
        <f t="shared" si="6"/>
        <v>3 Occupant_USA_NJ_Trenton-</v>
      </c>
      <c r="C172" t="str">
        <f>'Model In'!AZ172</f>
        <v>Electric Storage_50-gallon</v>
      </c>
      <c r="D172">
        <v>13907.258274060539</v>
      </c>
      <c r="E172">
        <v>97.746025220762093</v>
      </c>
      <c r="G172">
        <f t="shared" si="7"/>
        <v>5572.6021785723797</v>
      </c>
      <c r="H172">
        <v>2797.4996853365378</v>
      </c>
      <c r="J172">
        <v>1643.1392284801891</v>
      </c>
      <c r="K172">
        <v>5335.1637368471047</v>
      </c>
      <c r="L172">
        <v>666.5421787962506</v>
      </c>
      <c r="M172">
        <v>39.190434841863627</v>
      </c>
      <c r="N172">
        <v>448.62784321824188</v>
      </c>
      <c r="P172">
        <v>2332.975925155386</v>
      </c>
      <c r="Q172">
        <v>442.12656808045648</v>
      </c>
      <c r="R172">
        <v>0</v>
      </c>
      <c r="T172">
        <f t="shared" si="8"/>
        <v>0</v>
      </c>
      <c r="V172">
        <v>2937.9077498100469</v>
      </c>
      <c r="W172">
        <v>-339.05976864577309</v>
      </c>
      <c r="Y172">
        <v>2937.9077498100442</v>
      </c>
      <c r="Z172">
        <v>4373.1166730416398</v>
      </c>
      <c r="AA172">
        <v>0</v>
      </c>
      <c r="AB172">
        <v>1023.631672635939</v>
      </c>
      <c r="AE172">
        <v>94.322539088410238</v>
      </c>
      <c r="AF172">
        <v>184.69333325480241</v>
      </c>
      <c r="AG172">
        <v>668.6730391343433</v>
      </c>
      <c r="AH172">
        <v>0</v>
      </c>
      <c r="AL172">
        <v>97.746025220762093</v>
      </c>
      <c r="AN172">
        <v>52.803043103294847</v>
      </c>
      <c r="AO172">
        <v>0</v>
      </c>
      <c r="AQ172">
        <v>17.5</v>
      </c>
      <c r="AR172">
        <v>664</v>
      </c>
      <c r="AS172">
        <v>0.2208074335131322</v>
      </c>
      <c r="AT172">
        <v>3.341960927481296</v>
      </c>
      <c r="AU172">
        <v>2.40130322438445E-2</v>
      </c>
    </row>
    <row r="173" spans="1:47" x14ac:dyDescent="0.25">
      <c r="A173" t="s">
        <v>215</v>
      </c>
      <c r="B173" t="str">
        <f t="shared" si="6"/>
        <v>3 Occupant_USA_NM_Albuquer</v>
      </c>
      <c r="C173" t="str">
        <f>'Model In'!AZ173</f>
        <v>Electric Storage_50-gallon</v>
      </c>
      <c r="D173">
        <v>13318.91168480168</v>
      </c>
      <c r="E173">
        <v>97.746025220762093</v>
      </c>
      <c r="G173">
        <f t="shared" si="7"/>
        <v>5097.9075937801736</v>
      </c>
      <c r="H173">
        <v>1489.4200745108501</v>
      </c>
      <c r="J173">
        <v>896.56689651609702</v>
      </c>
      <c r="K173">
        <v>2705.1106977456589</v>
      </c>
      <c r="L173">
        <v>60.243441476368503</v>
      </c>
      <c r="M173">
        <v>20.21306081993017</v>
      </c>
      <c r="N173">
        <v>512.3966756984571</v>
      </c>
      <c r="P173">
        <v>3140.207173993148</v>
      </c>
      <c r="Q173">
        <v>468.28034527617501</v>
      </c>
      <c r="R173">
        <v>0</v>
      </c>
      <c r="T173">
        <f t="shared" si="8"/>
        <v>0</v>
      </c>
      <c r="V173">
        <v>2824.255745343432</v>
      </c>
      <c r="W173">
        <v>-333.69177466271287</v>
      </c>
      <c r="Y173">
        <v>2824.2557453434292</v>
      </c>
      <c r="Z173">
        <v>4373.1166730416398</v>
      </c>
      <c r="AA173">
        <v>0</v>
      </c>
      <c r="AB173">
        <v>1023.631672635939</v>
      </c>
      <c r="AE173">
        <v>94.322539088410238</v>
      </c>
      <c r="AF173">
        <v>184.69333325480241</v>
      </c>
      <c r="AG173">
        <v>668.6730391343433</v>
      </c>
      <c r="AH173">
        <v>0</v>
      </c>
      <c r="AL173">
        <v>97.746025220762093</v>
      </c>
      <c r="AN173">
        <v>52.803043103294847</v>
      </c>
      <c r="AO173">
        <v>0</v>
      </c>
      <c r="AQ173">
        <v>0.5</v>
      </c>
      <c r="AR173">
        <v>47</v>
      </c>
      <c r="AS173">
        <v>0.25108952233563042</v>
      </c>
      <c r="AT173">
        <v>4.2308323599382351</v>
      </c>
      <c r="AU173">
        <v>2.74810971348055E-2</v>
      </c>
    </row>
    <row r="174" spans="1:47" x14ac:dyDescent="0.25">
      <c r="A174" t="s">
        <v>216</v>
      </c>
      <c r="B174" t="str">
        <f t="shared" si="6"/>
        <v>3 Occupant_USA_NM_Las.Cruc</v>
      </c>
      <c r="C174" t="str">
        <f>'Model In'!AZ174</f>
        <v>Electric Storage_50-gallon</v>
      </c>
      <c r="D174">
        <v>13152.168785897989</v>
      </c>
      <c r="E174">
        <v>97.746025220762093</v>
      </c>
      <c r="G174">
        <f t="shared" si="7"/>
        <v>5130.337582590204</v>
      </c>
      <c r="H174">
        <v>802.66673881860288</v>
      </c>
      <c r="J174">
        <v>381.44453532426701</v>
      </c>
      <c r="K174">
        <v>1190.909199172153</v>
      </c>
      <c r="L174">
        <v>6.4235130033858372</v>
      </c>
      <c r="M174">
        <v>8.3469893254738388</v>
      </c>
      <c r="N174">
        <v>406.45170116547831</v>
      </c>
      <c r="P174">
        <v>3849.4951218893871</v>
      </c>
      <c r="Q174">
        <v>478.17572188221402</v>
      </c>
      <c r="R174">
        <v>0</v>
      </c>
      <c r="T174">
        <f t="shared" si="8"/>
        <v>0</v>
      </c>
      <c r="V174">
        <v>2625.0828576297231</v>
      </c>
      <c r="W174">
        <v>-330.22708851195398</v>
      </c>
      <c r="Y174">
        <v>2625.082857629714</v>
      </c>
      <c r="Z174">
        <v>4373.1166730416398</v>
      </c>
      <c r="AA174">
        <v>0</v>
      </c>
      <c r="AB174">
        <v>1023.631672635939</v>
      </c>
      <c r="AE174">
        <v>94.322539088410238</v>
      </c>
      <c r="AF174">
        <v>184.69333325480241</v>
      </c>
      <c r="AG174">
        <v>668.6730391343433</v>
      </c>
      <c r="AH174">
        <v>0</v>
      </c>
      <c r="AL174">
        <v>97.746025220762093</v>
      </c>
      <c r="AN174">
        <v>52.803043103294847</v>
      </c>
      <c r="AO174">
        <v>0</v>
      </c>
      <c r="AQ174">
        <v>0</v>
      </c>
      <c r="AR174">
        <v>134.25</v>
      </c>
      <c r="AS174">
        <v>0.2131489336738073</v>
      </c>
      <c r="AT174">
        <v>4.2586939293119022</v>
      </c>
      <c r="AU174">
        <v>2.7551455396612402E-2</v>
      </c>
    </row>
    <row r="175" spans="1:47" x14ac:dyDescent="0.25">
      <c r="A175" t="s">
        <v>217</v>
      </c>
      <c r="B175" t="str">
        <f t="shared" si="6"/>
        <v>3 Occupant_USA_NM_Santa.Fe</v>
      </c>
      <c r="C175" t="str">
        <f>'Model In'!AZ175</f>
        <v>Electric Storage_50-gallon</v>
      </c>
      <c r="D175">
        <v>13747.493889354029</v>
      </c>
      <c r="E175">
        <v>97.746025220762093</v>
      </c>
      <c r="G175">
        <f t="shared" si="7"/>
        <v>5307.1432858199096</v>
      </c>
      <c r="H175">
        <v>2619.6180497095779</v>
      </c>
      <c r="J175">
        <v>1691.569527190487</v>
      </c>
      <c r="K175">
        <v>5090.4469679809081</v>
      </c>
      <c r="L175">
        <v>287.91870469767912</v>
      </c>
      <c r="M175">
        <v>53.911983256498189</v>
      </c>
      <c r="N175">
        <v>586.21783456491346</v>
      </c>
      <c r="P175">
        <v>2231.7434186728569</v>
      </c>
      <c r="Q175">
        <v>455.78181743747513</v>
      </c>
      <c r="R175">
        <v>0</v>
      </c>
      <c r="T175">
        <f t="shared" si="8"/>
        <v>0</v>
      </c>
      <c r="V175">
        <v>3043.6022578559659</v>
      </c>
      <c r="W175">
        <v>-338.81070405878222</v>
      </c>
      <c r="Y175">
        <v>3043.60225785596</v>
      </c>
      <c r="Z175">
        <v>4373.1166730416398</v>
      </c>
      <c r="AA175">
        <v>0</v>
      </c>
      <c r="AB175">
        <v>1023.631672635939</v>
      </c>
      <c r="AE175">
        <v>94.322539088410238</v>
      </c>
      <c r="AF175">
        <v>184.69333325480241</v>
      </c>
      <c r="AG175">
        <v>668.6730391343433</v>
      </c>
      <c r="AH175">
        <v>0</v>
      </c>
      <c r="AL175">
        <v>97.746025220762093</v>
      </c>
      <c r="AN175">
        <v>52.803043103294847</v>
      </c>
      <c r="AO175">
        <v>0</v>
      </c>
      <c r="AQ175">
        <v>0.75</v>
      </c>
      <c r="AR175">
        <v>32.5</v>
      </c>
      <c r="AS175">
        <v>0.27690025321773182</v>
      </c>
      <c r="AT175">
        <v>4.3821869629873644</v>
      </c>
      <c r="AU175">
        <v>2.6517081998527901E-2</v>
      </c>
    </row>
    <row r="176" spans="1:47" x14ac:dyDescent="0.25">
      <c r="A176" t="s">
        <v>218</v>
      </c>
      <c r="B176" t="str">
        <f t="shared" si="6"/>
        <v>3 Occupant_USA_NV_Las.Vega</v>
      </c>
      <c r="C176" t="str">
        <f>'Model In'!AZ176</f>
        <v>Electric Storage_50-gallon</v>
      </c>
      <c r="D176">
        <v>14984.13373444126</v>
      </c>
      <c r="E176">
        <v>97.746025220762093</v>
      </c>
      <c r="G176">
        <f t="shared" si="7"/>
        <v>7285.8397933612605</v>
      </c>
      <c r="H176">
        <v>432.55970702270002</v>
      </c>
      <c r="J176">
        <v>163.84009043703151</v>
      </c>
      <c r="K176">
        <v>536.84470755481789</v>
      </c>
      <c r="L176">
        <v>0.7631771355250061</v>
      </c>
      <c r="M176">
        <v>1.9941601614450699</v>
      </c>
      <c r="N176">
        <v>265.96227928869928</v>
      </c>
      <c r="P176">
        <v>6206.3298757926386</v>
      </c>
      <c r="Q176">
        <v>646.9502105459211</v>
      </c>
      <c r="R176">
        <v>0</v>
      </c>
      <c r="T176">
        <f t="shared" si="8"/>
        <v>0</v>
      </c>
      <c r="V176">
        <v>2301.5455954017921</v>
      </c>
      <c r="W176">
        <v>-326.23771053543112</v>
      </c>
      <c r="Y176">
        <v>2301.545595401788</v>
      </c>
      <c r="Z176">
        <v>4373.1166730416398</v>
      </c>
      <c r="AA176">
        <v>0</v>
      </c>
      <c r="AB176">
        <v>1023.631672635939</v>
      </c>
      <c r="AE176">
        <v>94.322539088410238</v>
      </c>
      <c r="AF176">
        <v>184.69333325480241</v>
      </c>
      <c r="AG176">
        <v>668.6730391343433</v>
      </c>
      <c r="AH176">
        <v>0</v>
      </c>
      <c r="AL176">
        <v>97.746025220762093</v>
      </c>
      <c r="AN176">
        <v>52.803043103294847</v>
      </c>
      <c r="AO176">
        <v>0</v>
      </c>
      <c r="AQ176">
        <v>0</v>
      </c>
      <c r="AR176">
        <v>661.25</v>
      </c>
      <c r="AS176">
        <v>0.23706887051739209</v>
      </c>
      <c r="AT176">
        <v>4.0016775950216061</v>
      </c>
      <c r="AU176">
        <v>3.8597165266123099E-2</v>
      </c>
    </row>
    <row r="177" spans="1:47" x14ac:dyDescent="0.25">
      <c r="A177" t="s">
        <v>219</v>
      </c>
      <c r="B177" t="str">
        <f t="shared" si="6"/>
        <v>3 Occupant_USA_NV_Reno-Tah</v>
      </c>
      <c r="C177" t="str">
        <f>'Model In'!AZ177</f>
        <v>Electric Storage_50-gallon</v>
      </c>
      <c r="D177">
        <v>13137.361896195031</v>
      </c>
      <c r="E177">
        <v>97.746025220762093</v>
      </c>
      <c r="G177">
        <f t="shared" si="7"/>
        <v>4771.2007652916691</v>
      </c>
      <c r="H177">
        <v>1859.9198605325421</v>
      </c>
      <c r="J177">
        <v>1127.611488017511</v>
      </c>
      <c r="K177">
        <v>3459.9442867450421</v>
      </c>
      <c r="L177">
        <v>48.713472835124371</v>
      </c>
      <c r="M177">
        <v>41.561360674572278</v>
      </c>
      <c r="N177">
        <v>642.03353900533057</v>
      </c>
      <c r="P177">
        <v>2497.2754398846168</v>
      </c>
      <c r="Q177">
        <v>414.00546487450993</v>
      </c>
      <c r="R177">
        <v>0</v>
      </c>
      <c r="T177">
        <f t="shared" si="8"/>
        <v>0</v>
      </c>
      <c r="V177">
        <v>2969.4127852252432</v>
      </c>
      <c r="W177">
        <v>-338.05407159243202</v>
      </c>
      <c r="Y177">
        <v>2969.4127852252432</v>
      </c>
      <c r="Z177">
        <v>4373.1166730416398</v>
      </c>
      <c r="AA177">
        <v>0</v>
      </c>
      <c r="AB177">
        <v>1023.631672635939</v>
      </c>
      <c r="AE177">
        <v>94.322539088410238</v>
      </c>
      <c r="AF177">
        <v>184.69333325480241</v>
      </c>
      <c r="AG177">
        <v>668.6730391343433</v>
      </c>
      <c r="AH177">
        <v>0</v>
      </c>
      <c r="AL177">
        <v>97.746025220762093</v>
      </c>
      <c r="AN177">
        <v>52.803043103294847</v>
      </c>
      <c r="AO177">
        <v>0</v>
      </c>
      <c r="AQ177">
        <v>0.25</v>
      </c>
      <c r="AR177">
        <v>53.75</v>
      </c>
      <c r="AS177">
        <v>0.23308574205112509</v>
      </c>
      <c r="AT177">
        <v>3.3232961900901912</v>
      </c>
      <c r="AU177">
        <v>2.4073336224712302E-2</v>
      </c>
    </row>
    <row r="178" spans="1:47" x14ac:dyDescent="0.25">
      <c r="A178" t="s">
        <v>220</v>
      </c>
      <c r="B178" t="str">
        <f t="shared" si="6"/>
        <v>3 Occupant_USA_NY_Buffalo.</v>
      </c>
      <c r="C178" t="str">
        <f>'Model In'!AZ178</f>
        <v>Electric Storage_50-gallon</v>
      </c>
      <c r="D178">
        <v>16229.49081064271</v>
      </c>
      <c r="E178">
        <v>97.746025220762093</v>
      </c>
      <c r="G178">
        <f t="shared" si="7"/>
        <v>7649.3690159276939</v>
      </c>
      <c r="H178">
        <v>5359.9608293519896</v>
      </c>
      <c r="J178">
        <v>3478.48756814951</v>
      </c>
      <c r="K178">
        <v>10803.857208076481</v>
      </c>
      <c r="L178">
        <v>1329.7747443397841</v>
      </c>
      <c r="M178">
        <v>117.6170876237113</v>
      </c>
      <c r="N178">
        <v>434.08142923900459</v>
      </c>
      <c r="P178">
        <v>1788.298859954733</v>
      </c>
      <c r="Q178">
        <v>501.10932662097161</v>
      </c>
      <c r="R178">
        <v>0</v>
      </c>
      <c r="T178">
        <f t="shared" si="8"/>
        <v>0</v>
      </c>
      <c r="V178">
        <v>3183.3734490369579</v>
      </c>
      <c r="W178">
        <v>-345.64020385892809</v>
      </c>
      <c r="Y178">
        <v>3183.3734490369611</v>
      </c>
      <c r="Z178">
        <v>4373.1166730416398</v>
      </c>
      <c r="AA178">
        <v>0</v>
      </c>
      <c r="AB178">
        <v>1023.631672635939</v>
      </c>
      <c r="AE178">
        <v>94.322539088410238</v>
      </c>
      <c r="AF178">
        <v>184.69333325480241</v>
      </c>
      <c r="AG178">
        <v>668.6730391343433</v>
      </c>
      <c r="AH178">
        <v>0</v>
      </c>
      <c r="AL178">
        <v>97.746025220762093</v>
      </c>
      <c r="AN178">
        <v>52.803043103294847</v>
      </c>
      <c r="AO178">
        <v>0</v>
      </c>
      <c r="AQ178">
        <v>24</v>
      </c>
      <c r="AR178">
        <v>48.25</v>
      </c>
      <c r="AS178">
        <v>0.30268966619497317</v>
      </c>
      <c r="AT178">
        <v>5.4726795627791018</v>
      </c>
      <c r="AU178">
        <v>2.86299564464568E-2</v>
      </c>
    </row>
    <row r="179" spans="1:47" x14ac:dyDescent="0.25">
      <c r="A179" t="s">
        <v>221</v>
      </c>
      <c r="B179" t="str">
        <f t="shared" si="6"/>
        <v>3 Occupant_USA_NY_New.York</v>
      </c>
      <c r="C179" t="str">
        <f>'Model In'!AZ179</f>
        <v>Electric Storage_50-gallon</v>
      </c>
      <c r="D179">
        <v>14637.831041474699</v>
      </c>
      <c r="E179">
        <v>97.746025220762093</v>
      </c>
      <c r="G179">
        <f t="shared" si="7"/>
        <v>6290.1143195743698</v>
      </c>
      <c r="H179">
        <v>3488.6701408128179</v>
      </c>
      <c r="J179">
        <v>2033.1897009174611</v>
      </c>
      <c r="K179">
        <v>6594.1942328712976</v>
      </c>
      <c r="L179">
        <v>1012.569530508801</v>
      </c>
      <c r="M179">
        <v>30.097516872535309</v>
      </c>
      <c r="N179">
        <v>412.81339251399982</v>
      </c>
      <c r="P179">
        <v>2348.6663156618401</v>
      </c>
      <c r="Q179">
        <v>452.77786309971179</v>
      </c>
      <c r="R179">
        <v>0</v>
      </c>
      <c r="T179">
        <f t="shared" si="8"/>
        <v>0</v>
      </c>
      <c r="V179">
        <v>2950.9683762222312</v>
      </c>
      <c r="W179">
        <v>-340.69192138376962</v>
      </c>
      <c r="Y179">
        <v>2950.9683762222289</v>
      </c>
      <c r="Z179">
        <v>4373.1166730416398</v>
      </c>
      <c r="AA179">
        <v>0</v>
      </c>
      <c r="AB179">
        <v>1023.631672635939</v>
      </c>
      <c r="AE179">
        <v>94.322539088410238</v>
      </c>
      <c r="AF179">
        <v>184.69333325480241</v>
      </c>
      <c r="AG179">
        <v>668.6730391343433</v>
      </c>
      <c r="AH179">
        <v>0</v>
      </c>
      <c r="AL179">
        <v>97.746025220762093</v>
      </c>
      <c r="AN179">
        <v>52.803043103294847</v>
      </c>
      <c r="AO179">
        <v>0</v>
      </c>
      <c r="AQ179">
        <v>20</v>
      </c>
      <c r="AR179">
        <v>466.5</v>
      </c>
      <c r="AS179">
        <v>0.32778579704490779</v>
      </c>
      <c r="AT179">
        <v>6.3395870320540828</v>
      </c>
      <c r="AU179">
        <v>2.6532010010856699E-2</v>
      </c>
    </row>
    <row r="180" spans="1:47" x14ac:dyDescent="0.25">
      <c r="A180" t="s">
        <v>222</v>
      </c>
      <c r="B180" t="str">
        <f t="shared" si="6"/>
        <v>3 Occupant_USA_NY_Syracuse</v>
      </c>
      <c r="C180" t="str">
        <f>'Model In'!AZ180</f>
        <v>Electric Storage_50-gallon</v>
      </c>
      <c r="D180">
        <v>16509.853397208899</v>
      </c>
      <c r="E180">
        <v>97.746025220762093</v>
      </c>
      <c r="G180">
        <f t="shared" si="7"/>
        <v>7936.4022818047533</v>
      </c>
      <c r="H180">
        <v>5511.2022301049346</v>
      </c>
      <c r="J180">
        <v>3185.4731043577558</v>
      </c>
      <c r="K180">
        <v>9848.3774956896305</v>
      </c>
      <c r="L180">
        <v>1794.8335280374829</v>
      </c>
      <c r="M180">
        <v>99.564552559398479</v>
      </c>
      <c r="N180">
        <v>431.3310451503088</v>
      </c>
      <c r="P180">
        <v>1889.1813809341791</v>
      </c>
      <c r="Q180">
        <v>536.01867076563929</v>
      </c>
      <c r="R180">
        <v>0</v>
      </c>
      <c r="T180">
        <f t="shared" si="8"/>
        <v>0</v>
      </c>
      <c r="V180">
        <v>3176.7027697261428</v>
      </c>
      <c r="W180">
        <v>-344.59162846222068</v>
      </c>
      <c r="Y180">
        <v>3176.7027697261442</v>
      </c>
      <c r="Z180">
        <v>4373.1166730416398</v>
      </c>
      <c r="AA180">
        <v>0</v>
      </c>
      <c r="AB180">
        <v>1023.631672635939</v>
      </c>
      <c r="AE180">
        <v>94.322539088410238</v>
      </c>
      <c r="AF180">
        <v>184.69333325480241</v>
      </c>
      <c r="AG180">
        <v>668.6730391343433</v>
      </c>
      <c r="AH180">
        <v>0</v>
      </c>
      <c r="AL180">
        <v>97.746025220762093</v>
      </c>
      <c r="AN180">
        <v>52.803043103294847</v>
      </c>
      <c r="AO180">
        <v>0</v>
      </c>
      <c r="AQ180">
        <v>14.75</v>
      </c>
      <c r="AR180">
        <v>182</v>
      </c>
      <c r="AS180">
        <v>0.27116508513005838</v>
      </c>
      <c r="AT180">
        <v>4.5564219976946312</v>
      </c>
      <c r="AU180">
        <v>3.0093606789978598E-2</v>
      </c>
    </row>
    <row r="181" spans="1:47" x14ac:dyDescent="0.25">
      <c r="A181" t="s">
        <v>223</v>
      </c>
      <c r="B181" t="str">
        <f t="shared" si="6"/>
        <v>3 Occupant_USA_OH_Cincinna</v>
      </c>
      <c r="C181" t="str">
        <f>'Model In'!AZ181</f>
        <v>Electric Storage_50-gallon</v>
      </c>
      <c r="D181">
        <v>14589.56444981411</v>
      </c>
      <c r="E181">
        <v>97.746025220762093</v>
      </c>
      <c r="G181">
        <f t="shared" si="7"/>
        <v>6238.9103932377211</v>
      </c>
      <c r="H181">
        <v>3193.6697835889722</v>
      </c>
      <c r="J181">
        <v>1850.566988612416</v>
      </c>
      <c r="K181">
        <v>5798.4123672955147</v>
      </c>
      <c r="L181">
        <v>864.1116976131683</v>
      </c>
      <c r="M181">
        <v>64.706854591908751</v>
      </c>
      <c r="N181">
        <v>414.28424277148531</v>
      </c>
      <c r="P181">
        <v>2553.25005076556</v>
      </c>
      <c r="Q181">
        <v>491.9905588831889</v>
      </c>
      <c r="R181">
        <v>0</v>
      </c>
      <c r="T181">
        <f t="shared" si="8"/>
        <v>0</v>
      </c>
      <c r="V181">
        <v>2953.9057108982879</v>
      </c>
      <c r="W181">
        <v>-339.06120164440449</v>
      </c>
      <c r="Y181">
        <v>2953.9057108982911</v>
      </c>
      <c r="Z181">
        <v>4373.1166730416398</v>
      </c>
      <c r="AA181">
        <v>0</v>
      </c>
      <c r="AB181">
        <v>1023.631672635939</v>
      </c>
      <c r="AE181">
        <v>94.322539088410238</v>
      </c>
      <c r="AF181">
        <v>184.69333325480241</v>
      </c>
      <c r="AG181">
        <v>668.6730391343433</v>
      </c>
      <c r="AH181">
        <v>0</v>
      </c>
      <c r="AL181">
        <v>97.746025220762093</v>
      </c>
      <c r="AN181">
        <v>52.803043103294847</v>
      </c>
      <c r="AO181">
        <v>0</v>
      </c>
      <c r="AQ181">
        <v>8.75</v>
      </c>
      <c r="AR181">
        <v>510.5</v>
      </c>
      <c r="AS181">
        <v>0.21650610976734069</v>
      </c>
      <c r="AT181">
        <v>3.1159931612142389</v>
      </c>
      <c r="AU181">
        <v>2.7007770884934699E-2</v>
      </c>
    </row>
    <row r="182" spans="1:47" x14ac:dyDescent="0.25">
      <c r="A182" t="s">
        <v>224</v>
      </c>
      <c r="B182" t="str">
        <f t="shared" si="6"/>
        <v>3 Occupant_USA_OH_Columbus</v>
      </c>
      <c r="C182" t="str">
        <f>'Model In'!AZ182</f>
        <v>Electric Storage_50-gallon</v>
      </c>
      <c r="D182">
        <v>15422.109101538141</v>
      </c>
      <c r="E182">
        <v>97.746025220762093</v>
      </c>
      <c r="G182">
        <f t="shared" si="7"/>
        <v>7035.6275114697273</v>
      </c>
      <c r="H182">
        <v>4019.2220475434819</v>
      </c>
      <c r="J182">
        <v>2210.4333425640662</v>
      </c>
      <c r="K182">
        <v>6936.57491547272</v>
      </c>
      <c r="L182">
        <v>1362.3671495366459</v>
      </c>
      <c r="M182">
        <v>73.628298426229563</v>
      </c>
      <c r="N182">
        <v>372.79325701653642</v>
      </c>
      <c r="P182">
        <v>2489.856117861098</v>
      </c>
      <c r="Q182">
        <v>526.54934606514678</v>
      </c>
      <c r="R182">
        <v>0</v>
      </c>
      <c r="T182">
        <f t="shared" si="8"/>
        <v>0</v>
      </c>
      <c r="V182">
        <v>2989.7332443902419</v>
      </c>
      <c r="W182">
        <v>-339.55361031613728</v>
      </c>
      <c r="Y182">
        <v>2989.7332443902442</v>
      </c>
      <c r="Z182">
        <v>4373.1166730416398</v>
      </c>
      <c r="AA182">
        <v>0</v>
      </c>
      <c r="AB182">
        <v>1023.631672635939</v>
      </c>
      <c r="AE182">
        <v>94.322539088410238</v>
      </c>
      <c r="AF182">
        <v>184.69333325480241</v>
      </c>
      <c r="AG182">
        <v>668.6730391343433</v>
      </c>
      <c r="AH182">
        <v>0</v>
      </c>
      <c r="AL182">
        <v>97.746025220762093</v>
      </c>
      <c r="AN182">
        <v>52.803043103294847</v>
      </c>
      <c r="AO182">
        <v>0</v>
      </c>
      <c r="AQ182">
        <v>21.5</v>
      </c>
      <c r="AR182">
        <v>659.75</v>
      </c>
      <c r="AS182">
        <v>0.25237100267960949</v>
      </c>
      <c r="AT182">
        <v>4.2343545856163232</v>
      </c>
      <c r="AU182">
        <v>2.8995770495358699E-2</v>
      </c>
    </row>
    <row r="183" spans="1:47" x14ac:dyDescent="0.25">
      <c r="A183" t="s">
        <v>225</v>
      </c>
      <c r="B183" t="str">
        <f t="shared" si="6"/>
        <v>3 Occupant_USA_OK_Oklahoma</v>
      </c>
      <c r="C183" t="str">
        <f>'Model In'!AZ183</f>
        <v>Electric Storage_50-gallon</v>
      </c>
      <c r="D183">
        <v>14813.04323901721</v>
      </c>
      <c r="E183">
        <v>97.746025220762093</v>
      </c>
      <c r="G183">
        <f t="shared" si="7"/>
        <v>6713.8870683448749</v>
      </c>
      <c r="H183">
        <v>2390.0621374200082</v>
      </c>
      <c r="J183">
        <v>1329.85071398948</v>
      </c>
      <c r="K183">
        <v>4135.1994673244408</v>
      </c>
      <c r="L183">
        <v>679.11124037036188</v>
      </c>
      <c r="M183">
        <v>45.641654337678467</v>
      </c>
      <c r="N183">
        <v>335.45852872248417</v>
      </c>
      <c r="P183">
        <v>3769.6534941683358</v>
      </c>
      <c r="Q183">
        <v>554.17143675653085</v>
      </c>
      <c r="R183">
        <v>0</v>
      </c>
      <c r="T183">
        <f t="shared" si="8"/>
        <v>0</v>
      </c>
      <c r="V183">
        <v>2702.407824994345</v>
      </c>
      <c r="W183">
        <v>-333.99731316237609</v>
      </c>
      <c r="Y183">
        <v>2702.4078249943332</v>
      </c>
      <c r="Z183">
        <v>4373.1166730416398</v>
      </c>
      <c r="AA183">
        <v>0</v>
      </c>
      <c r="AB183">
        <v>1023.631672635939</v>
      </c>
      <c r="AE183">
        <v>94.322539088410238</v>
      </c>
      <c r="AF183">
        <v>184.69333325480241</v>
      </c>
      <c r="AG183">
        <v>668.6730391343433</v>
      </c>
      <c r="AH183">
        <v>0</v>
      </c>
      <c r="AL183">
        <v>97.746025220762093</v>
      </c>
      <c r="AN183">
        <v>52.803043103294847</v>
      </c>
      <c r="AO183">
        <v>0</v>
      </c>
      <c r="AQ183">
        <v>6</v>
      </c>
      <c r="AR183">
        <v>712.5</v>
      </c>
      <c r="AS183">
        <v>0.34847614751978429</v>
      </c>
      <c r="AT183">
        <v>5.9169729604373424</v>
      </c>
      <c r="AU183">
        <v>3.31423098378145E-2</v>
      </c>
    </row>
    <row r="184" spans="1:47" x14ac:dyDescent="0.25">
      <c r="A184" t="s">
        <v>226</v>
      </c>
      <c r="B184" t="str">
        <f t="shared" si="6"/>
        <v>3 Occupant_USA_OR_Portland</v>
      </c>
      <c r="C184" t="str">
        <f>'Model In'!AZ184</f>
        <v>Electric Storage_50-gallon</v>
      </c>
      <c r="D184">
        <v>12154.114117946199</v>
      </c>
      <c r="E184">
        <v>97.746025220762093</v>
      </c>
      <c r="G184">
        <f t="shared" si="7"/>
        <v>3799.3641966448117</v>
      </c>
      <c r="H184">
        <v>1706.5338225259</v>
      </c>
      <c r="J184">
        <v>1114.8779232098641</v>
      </c>
      <c r="K184">
        <v>3855.844913215823</v>
      </c>
      <c r="L184">
        <v>7.9928050319391719</v>
      </c>
      <c r="M184">
        <v>48.496120265579457</v>
      </c>
      <c r="N184">
        <v>535.16697401851309</v>
      </c>
      <c r="P184">
        <v>1778.238394139415</v>
      </c>
      <c r="Q184">
        <v>314.5919799794969</v>
      </c>
      <c r="R184">
        <v>0</v>
      </c>
      <c r="T184">
        <f t="shared" si="8"/>
        <v>0</v>
      </c>
      <c r="V184">
        <v>2958.0015756230928</v>
      </c>
      <c r="W184">
        <v>-341.67828082927281</v>
      </c>
      <c r="Y184">
        <v>2958.0015756230951</v>
      </c>
      <c r="Z184">
        <v>4373.1166730416398</v>
      </c>
      <c r="AA184">
        <v>0</v>
      </c>
      <c r="AB184">
        <v>1023.631672635939</v>
      </c>
      <c r="AE184">
        <v>94.322539088410238</v>
      </c>
      <c r="AF184">
        <v>184.69333325480241</v>
      </c>
      <c r="AG184">
        <v>668.6730391343433</v>
      </c>
      <c r="AH184">
        <v>0</v>
      </c>
      <c r="AL184">
        <v>97.746025220762093</v>
      </c>
      <c r="AN184">
        <v>52.803043103294847</v>
      </c>
      <c r="AO184">
        <v>0</v>
      </c>
      <c r="AQ184">
        <v>7.75</v>
      </c>
      <c r="AR184">
        <v>119.5</v>
      </c>
      <c r="AS184">
        <v>0.230858808368956</v>
      </c>
      <c r="AT184">
        <v>3.8664231686527701</v>
      </c>
      <c r="AU184">
        <v>1.84496502666808E-2</v>
      </c>
    </row>
    <row r="185" spans="1:47" x14ac:dyDescent="0.25">
      <c r="A185" t="s">
        <v>227</v>
      </c>
      <c r="B185" t="str">
        <f t="shared" si="6"/>
        <v>3 Occupant_USA_OR_Redmond.</v>
      </c>
      <c r="C185" t="str">
        <f>'Model In'!AZ185</f>
        <v>Electric Storage_50-gallon</v>
      </c>
      <c r="D185">
        <v>14092.260690722411</v>
      </c>
      <c r="E185">
        <v>97.746025220762093</v>
      </c>
      <c r="G185">
        <f t="shared" si="7"/>
        <v>5502.0530759673111</v>
      </c>
      <c r="H185">
        <v>3450.2921000895831</v>
      </c>
      <c r="J185">
        <v>2217.1042518253689</v>
      </c>
      <c r="K185">
        <v>6903.5790329484089</v>
      </c>
      <c r="L185">
        <v>428.56099030095419</v>
      </c>
      <c r="M185">
        <v>101.9827164926177</v>
      </c>
      <c r="N185">
        <v>702.64414147064713</v>
      </c>
      <c r="P185">
        <v>1619.144039717555</v>
      </c>
      <c r="Q185">
        <v>432.61693616017328</v>
      </c>
      <c r="R185">
        <v>0</v>
      </c>
      <c r="T185">
        <f t="shared" si="8"/>
        <v>0</v>
      </c>
      <c r="V185">
        <v>3193.4592690770291</v>
      </c>
      <c r="W185">
        <v>-345.17906185768499</v>
      </c>
      <c r="Y185">
        <v>3193.4592690770319</v>
      </c>
      <c r="Z185">
        <v>4373.1166730416398</v>
      </c>
      <c r="AA185">
        <v>0</v>
      </c>
      <c r="AB185">
        <v>1023.631672635939</v>
      </c>
      <c r="AE185">
        <v>94.322539088410238</v>
      </c>
      <c r="AF185">
        <v>184.69333325480241</v>
      </c>
      <c r="AG185">
        <v>668.6730391343433</v>
      </c>
      <c r="AH185">
        <v>0</v>
      </c>
      <c r="AL185">
        <v>97.746025220762093</v>
      </c>
      <c r="AN185">
        <v>52.803043103294847</v>
      </c>
      <c r="AO185">
        <v>0</v>
      </c>
      <c r="AQ185">
        <v>4.75</v>
      </c>
      <c r="AR185">
        <v>72.5</v>
      </c>
      <c r="AS185">
        <v>0.2537177538944958</v>
      </c>
      <c r="AT185">
        <v>3.0653700394183381</v>
      </c>
      <c r="AU185">
        <v>2.4605915917811302E-2</v>
      </c>
    </row>
    <row r="186" spans="1:47" x14ac:dyDescent="0.25">
      <c r="A186" t="s">
        <v>228</v>
      </c>
      <c r="B186" t="str">
        <f t="shared" si="6"/>
        <v>3 Occupant_USA_PA_Bradford</v>
      </c>
      <c r="C186" t="str">
        <f>'Model In'!AZ186</f>
        <v>Electric Storage_50-gallon</v>
      </c>
      <c r="D186">
        <v>17991.59206944504</v>
      </c>
      <c r="E186">
        <v>97.746025220762093</v>
      </c>
      <c r="G186">
        <f t="shared" si="7"/>
        <v>9268.1917472144214</v>
      </c>
      <c r="H186">
        <v>7402.8985308128886</v>
      </c>
      <c r="J186">
        <v>3183.724064041548</v>
      </c>
      <c r="K186">
        <v>9736.1203280680129</v>
      </c>
      <c r="L186">
        <v>3689.725453425704</v>
      </c>
      <c r="M186">
        <v>125.2793055015122</v>
      </c>
      <c r="N186">
        <v>404.16970784413951</v>
      </c>
      <c r="P186">
        <v>1346.688103915186</v>
      </c>
      <c r="Q186">
        <v>518.60511248634555</v>
      </c>
      <c r="R186">
        <v>0</v>
      </c>
      <c r="T186">
        <f t="shared" si="8"/>
        <v>0</v>
      </c>
      <c r="V186">
        <v>3326.6519765526409</v>
      </c>
      <c r="W186">
        <v>-346.38281586533532</v>
      </c>
      <c r="Y186">
        <v>3326.6519765526418</v>
      </c>
      <c r="Z186">
        <v>4373.1166730416398</v>
      </c>
      <c r="AA186">
        <v>0</v>
      </c>
      <c r="AB186">
        <v>1023.631672635939</v>
      </c>
      <c r="AE186">
        <v>94.322539088410238</v>
      </c>
      <c r="AF186">
        <v>184.69333325480241</v>
      </c>
      <c r="AG186">
        <v>668.6730391343433</v>
      </c>
      <c r="AH186">
        <v>0</v>
      </c>
      <c r="AL186">
        <v>97.746025220762093</v>
      </c>
      <c r="AN186">
        <v>52.803043103294847</v>
      </c>
      <c r="AO186">
        <v>0</v>
      </c>
      <c r="AQ186">
        <v>71.75</v>
      </c>
      <c r="AR186">
        <v>223.25</v>
      </c>
      <c r="AS186">
        <v>0.26350721010055822</v>
      </c>
      <c r="AT186">
        <v>3.6572019506390281</v>
      </c>
      <c r="AU186">
        <v>2.80731230402415E-2</v>
      </c>
    </row>
    <row r="187" spans="1:47" x14ac:dyDescent="0.25">
      <c r="A187" t="s">
        <v>229</v>
      </c>
      <c r="B187" t="str">
        <f t="shared" si="6"/>
        <v>3 Occupant_USA_PA_Philadel</v>
      </c>
      <c r="C187" t="str">
        <f>'Model In'!AZ187</f>
        <v>Electric Storage_50-gallon</v>
      </c>
      <c r="D187">
        <v>13983.957241442749</v>
      </c>
      <c r="E187">
        <v>97.746025220762093</v>
      </c>
      <c r="G187">
        <f t="shared" si="7"/>
        <v>5727.8569154562801</v>
      </c>
      <c r="H187">
        <v>2553.871868232146</v>
      </c>
      <c r="J187">
        <v>1561.8763416140489</v>
      </c>
      <c r="K187">
        <v>5046.2598371064614</v>
      </c>
      <c r="L187">
        <v>550.18926432380169</v>
      </c>
      <c r="M187">
        <v>29.567902311867091</v>
      </c>
      <c r="N187">
        <v>412.2383599824322</v>
      </c>
      <c r="P187">
        <v>2704.027493946041</v>
      </c>
      <c r="Q187">
        <v>469.95755327809383</v>
      </c>
      <c r="R187">
        <v>0</v>
      </c>
      <c r="T187">
        <f t="shared" si="8"/>
        <v>0</v>
      </c>
      <c r="V187">
        <v>2859.3519803083532</v>
      </c>
      <c r="W187">
        <v>-337.76405710484403</v>
      </c>
      <c r="Y187">
        <v>2859.35198030836</v>
      </c>
      <c r="Z187">
        <v>4373.1166730416398</v>
      </c>
      <c r="AA187">
        <v>0</v>
      </c>
      <c r="AB187">
        <v>1023.631672635939</v>
      </c>
      <c r="AE187">
        <v>94.322539088410238</v>
      </c>
      <c r="AF187">
        <v>184.69333325480241</v>
      </c>
      <c r="AG187">
        <v>668.6730391343433</v>
      </c>
      <c r="AH187">
        <v>0</v>
      </c>
      <c r="AL187">
        <v>97.746025220762093</v>
      </c>
      <c r="AN187">
        <v>52.803043103294847</v>
      </c>
      <c r="AO187">
        <v>0</v>
      </c>
      <c r="AQ187">
        <v>10.75</v>
      </c>
      <c r="AR187">
        <v>639.25</v>
      </c>
      <c r="AS187">
        <v>0.25679864278530989</v>
      </c>
      <c r="AT187">
        <v>4.7533295046522444</v>
      </c>
      <c r="AU187">
        <v>2.64900290581595E-2</v>
      </c>
    </row>
    <row r="188" spans="1:47" x14ac:dyDescent="0.25">
      <c r="A188" t="s">
        <v>230</v>
      </c>
      <c r="B188" t="str">
        <f t="shared" si="6"/>
        <v>3 Occupant_USA_PA_Pittsbur</v>
      </c>
      <c r="C188" t="str">
        <f>'Model In'!AZ188</f>
        <v>Electric Storage_50-gallon</v>
      </c>
      <c r="D188">
        <v>14966.52029602499</v>
      </c>
      <c r="E188">
        <v>97.746025220762093</v>
      </c>
      <c r="G188">
        <f t="shared" si="7"/>
        <v>6509.1825247567604</v>
      </c>
      <c r="H188">
        <v>3922.3432720372161</v>
      </c>
      <c r="J188">
        <v>2308.0341802630769</v>
      </c>
      <c r="K188">
        <v>7252.795712299664</v>
      </c>
      <c r="L188">
        <v>1118.116390832867</v>
      </c>
      <c r="M188">
        <v>83.346047441511217</v>
      </c>
      <c r="N188">
        <v>412.84665349975859</v>
      </c>
      <c r="P188">
        <v>2091.528415512375</v>
      </c>
      <c r="Q188">
        <v>495.31083720716941</v>
      </c>
      <c r="R188">
        <v>0</v>
      </c>
      <c r="T188">
        <f t="shared" si="8"/>
        <v>0</v>
      </c>
      <c r="V188">
        <v>3060.5894255901858</v>
      </c>
      <c r="W188">
        <v>-341.53922307123571</v>
      </c>
      <c r="Y188">
        <v>3060.5894255901799</v>
      </c>
      <c r="Z188">
        <v>4373.1166730416398</v>
      </c>
      <c r="AA188">
        <v>0</v>
      </c>
      <c r="AB188">
        <v>1023.631672635939</v>
      </c>
      <c r="AE188">
        <v>94.322539088410238</v>
      </c>
      <c r="AF188">
        <v>184.69333325480241</v>
      </c>
      <c r="AG188">
        <v>668.6730391343433</v>
      </c>
      <c r="AH188">
        <v>0</v>
      </c>
      <c r="AL188">
        <v>97.746025220762093</v>
      </c>
      <c r="AN188">
        <v>52.803043103294847</v>
      </c>
      <c r="AO188">
        <v>0</v>
      </c>
      <c r="AQ188">
        <v>18.25</v>
      </c>
      <c r="AR188">
        <v>374.25</v>
      </c>
      <c r="AS188">
        <v>0.24564875170376499</v>
      </c>
      <c r="AT188">
        <v>3.8546994440877369</v>
      </c>
      <c r="AU188">
        <v>2.7261546713496902E-2</v>
      </c>
    </row>
    <row r="189" spans="1:47" x14ac:dyDescent="0.25">
      <c r="A189" t="s">
        <v>231</v>
      </c>
      <c r="B189" t="str">
        <f t="shared" si="6"/>
        <v>3 Occupant_USA_RI_Providen</v>
      </c>
      <c r="C189" t="str">
        <f>'Model In'!AZ189</f>
        <v>Electric Storage_50-gallon</v>
      </c>
      <c r="D189">
        <v>14501.26476565421</v>
      </c>
      <c r="E189">
        <v>97.746025220762093</v>
      </c>
      <c r="G189">
        <f t="shared" si="7"/>
        <v>6059.6976821016215</v>
      </c>
      <c r="H189">
        <v>3606.422091467407</v>
      </c>
      <c r="J189">
        <v>2137.3864773744908</v>
      </c>
      <c r="K189">
        <v>6868.7350639161623</v>
      </c>
      <c r="L189">
        <v>965.20508556844607</v>
      </c>
      <c r="M189">
        <v>64.089822158549254</v>
      </c>
      <c r="N189">
        <v>439.74070636591642</v>
      </c>
      <c r="P189">
        <v>1996.0213174688711</v>
      </c>
      <c r="Q189">
        <v>457.25427316534262</v>
      </c>
      <c r="R189">
        <v>0</v>
      </c>
      <c r="T189">
        <f t="shared" si="8"/>
        <v>0</v>
      </c>
      <c r="V189">
        <v>3044.8187378746179</v>
      </c>
      <c r="W189">
        <v>-342.1576057383125</v>
      </c>
      <c r="Y189">
        <v>3044.8187378746079</v>
      </c>
      <c r="Z189">
        <v>4373.1166730416398</v>
      </c>
      <c r="AA189">
        <v>0</v>
      </c>
      <c r="AB189">
        <v>1023.631672635939</v>
      </c>
      <c r="AE189">
        <v>94.322539088410238</v>
      </c>
      <c r="AF189">
        <v>184.69333325480241</v>
      </c>
      <c r="AG189">
        <v>668.6730391343433</v>
      </c>
      <c r="AH189">
        <v>0</v>
      </c>
      <c r="AL189">
        <v>97.746025220762093</v>
      </c>
      <c r="AN189">
        <v>52.803043103294847</v>
      </c>
      <c r="AO189">
        <v>0</v>
      </c>
      <c r="AQ189">
        <v>18.75</v>
      </c>
      <c r="AR189">
        <v>301.25</v>
      </c>
      <c r="AS189">
        <v>0.26830205218802738</v>
      </c>
      <c r="AT189">
        <v>4.3361143894956982</v>
      </c>
      <c r="AU189">
        <v>2.5731428285034701E-2</v>
      </c>
    </row>
    <row r="190" spans="1:47" x14ac:dyDescent="0.25">
      <c r="A190" t="s">
        <v>232</v>
      </c>
      <c r="B190" t="str">
        <f t="shared" si="6"/>
        <v>3 Occupant_USA_SC_JB.Charl</v>
      </c>
      <c r="C190" t="str">
        <f>'Model In'!AZ190</f>
        <v>Electric Storage_50-gallon</v>
      </c>
      <c r="D190">
        <v>13314.83567704159</v>
      </c>
      <c r="E190">
        <v>97.746025220762093</v>
      </c>
      <c r="G190">
        <f t="shared" si="7"/>
        <v>5422.3045992204188</v>
      </c>
      <c r="H190">
        <v>555.5617883693169</v>
      </c>
      <c r="J190">
        <v>288.87401337758092</v>
      </c>
      <c r="K190">
        <v>940.57600668127088</v>
      </c>
      <c r="L190">
        <v>14.40668485997246</v>
      </c>
      <c r="M190">
        <v>13.659679817014259</v>
      </c>
      <c r="N190">
        <v>238.62141031474931</v>
      </c>
      <c r="P190">
        <v>4404.5231952935874</v>
      </c>
      <c r="Q190">
        <v>462.21961555751471</v>
      </c>
      <c r="R190">
        <v>0</v>
      </c>
      <c r="T190">
        <f t="shared" si="8"/>
        <v>0</v>
      </c>
      <c r="V190">
        <v>2495.7827321431141</v>
      </c>
      <c r="W190">
        <v>-327.7559339306307</v>
      </c>
      <c r="Y190">
        <v>2495.7827321431091</v>
      </c>
      <c r="Z190">
        <v>4373.1166730416398</v>
      </c>
      <c r="AA190">
        <v>0</v>
      </c>
      <c r="AB190">
        <v>1023.631672635939</v>
      </c>
      <c r="AE190">
        <v>94.322539088410238</v>
      </c>
      <c r="AF190">
        <v>184.69333325480241</v>
      </c>
      <c r="AG190">
        <v>668.6730391343433</v>
      </c>
      <c r="AH190">
        <v>0</v>
      </c>
      <c r="AL190">
        <v>97.746025220762093</v>
      </c>
      <c r="AN190">
        <v>52.803043103294847</v>
      </c>
      <c r="AO190">
        <v>0</v>
      </c>
      <c r="AQ190">
        <v>1</v>
      </c>
      <c r="AR190">
        <v>431.25</v>
      </c>
      <c r="AS190">
        <v>0.18904275042147109</v>
      </c>
      <c r="AT190">
        <v>3.5302309995311831</v>
      </c>
      <c r="AU190">
        <v>2.6068875830798199E-2</v>
      </c>
    </row>
    <row r="191" spans="1:47" x14ac:dyDescent="0.25">
      <c r="A191" t="s">
        <v>233</v>
      </c>
      <c r="B191" t="str">
        <f t="shared" si="6"/>
        <v>3 Occupant_USA_SC_Columbia</v>
      </c>
      <c r="C191" t="str">
        <f>'Model In'!AZ191</f>
        <v>Electric Storage_50-gallon</v>
      </c>
      <c r="D191">
        <v>13395.62820662649</v>
      </c>
      <c r="E191">
        <v>97.746025220762093</v>
      </c>
      <c r="G191">
        <f t="shared" si="7"/>
        <v>5451.6618509641994</v>
      </c>
      <c r="H191">
        <v>761.60365992979791</v>
      </c>
      <c r="J191">
        <v>421.12532097792899</v>
      </c>
      <c r="K191">
        <v>1364.260775551076</v>
      </c>
      <c r="L191">
        <v>15.704276593687631</v>
      </c>
      <c r="M191">
        <v>19.60344548077282</v>
      </c>
      <c r="N191">
        <v>305.17061687740733</v>
      </c>
      <c r="P191">
        <v>4192.7050739994438</v>
      </c>
      <c r="Q191">
        <v>497.35311703495779</v>
      </c>
      <c r="R191">
        <v>0</v>
      </c>
      <c r="T191">
        <f t="shared" si="8"/>
        <v>0</v>
      </c>
      <c r="V191">
        <v>2547.218009984193</v>
      </c>
      <c r="W191">
        <v>-328.12492015214139</v>
      </c>
      <c r="Y191">
        <v>2547.2180099841921</v>
      </c>
      <c r="Z191">
        <v>4373.1166730416398</v>
      </c>
      <c r="AA191">
        <v>0</v>
      </c>
      <c r="AB191">
        <v>1023.631672635939</v>
      </c>
      <c r="AE191">
        <v>94.322539088410238</v>
      </c>
      <c r="AF191">
        <v>184.69333325480241</v>
      </c>
      <c r="AG191">
        <v>668.6730391343433</v>
      </c>
      <c r="AH191">
        <v>0</v>
      </c>
      <c r="AL191">
        <v>97.746025220762093</v>
      </c>
      <c r="AN191">
        <v>52.803043103294847</v>
      </c>
      <c r="AO191">
        <v>0</v>
      </c>
      <c r="AQ191">
        <v>1.5</v>
      </c>
      <c r="AR191">
        <v>942.75</v>
      </c>
      <c r="AS191">
        <v>0.15813916404953449</v>
      </c>
      <c r="AT191">
        <v>2.7520709901960401</v>
      </c>
      <c r="AU191">
        <v>2.7180421969021901E-2</v>
      </c>
    </row>
    <row r="192" spans="1:47" x14ac:dyDescent="0.25">
      <c r="A192" t="s">
        <v>234</v>
      </c>
      <c r="B192" t="str">
        <f t="shared" si="6"/>
        <v>3 Occupant_USA_SD_Yankton-</v>
      </c>
      <c r="C192" t="str">
        <f>'Model In'!AZ192</f>
        <v>Electric Storage_50-gallon</v>
      </c>
      <c r="D192">
        <v>18992.0470364871</v>
      </c>
      <c r="E192">
        <v>97.746025220762093</v>
      </c>
      <c r="G192">
        <f t="shared" si="7"/>
        <v>10379.430422461946</v>
      </c>
      <c r="H192">
        <v>7763.6009321599222</v>
      </c>
      <c r="J192">
        <v>3638.0650673028708</v>
      </c>
      <c r="K192">
        <v>10614.376404370871</v>
      </c>
      <c r="L192">
        <v>3583.971959556357</v>
      </c>
      <c r="M192">
        <v>123.6057178951768</v>
      </c>
      <c r="N192">
        <v>417.95818740557098</v>
      </c>
      <c r="P192">
        <v>2068.8856638725119</v>
      </c>
      <c r="Q192">
        <v>546.94382642951064</v>
      </c>
      <c r="R192">
        <v>0</v>
      </c>
      <c r="T192">
        <f t="shared" si="8"/>
        <v>0</v>
      </c>
      <c r="V192">
        <v>3215.868268347142</v>
      </c>
      <c r="W192">
        <v>-344.75177930617338</v>
      </c>
      <c r="Y192">
        <v>3215.8682683471338</v>
      </c>
      <c r="Z192">
        <v>4373.1166730416398</v>
      </c>
      <c r="AA192">
        <v>0</v>
      </c>
      <c r="AB192">
        <v>1023.631672635939</v>
      </c>
      <c r="AE192">
        <v>94.322539088410238</v>
      </c>
      <c r="AF192">
        <v>184.69333325480241</v>
      </c>
      <c r="AG192">
        <v>668.6730391343433</v>
      </c>
      <c r="AH192">
        <v>0</v>
      </c>
      <c r="AL192">
        <v>97.746025220762093</v>
      </c>
      <c r="AN192">
        <v>52.803043103294847</v>
      </c>
      <c r="AO192">
        <v>0</v>
      </c>
      <c r="AQ192">
        <v>76.25</v>
      </c>
      <c r="AR192">
        <v>100</v>
      </c>
      <c r="AS192">
        <v>0.3323897093972194</v>
      </c>
      <c r="AT192">
        <v>5.6204663117565579</v>
      </c>
      <c r="AU192">
        <v>3.1910315560851797E-2</v>
      </c>
    </row>
    <row r="193" spans="1:47" x14ac:dyDescent="0.25">
      <c r="A193" t="s">
        <v>235</v>
      </c>
      <c r="B193" t="str">
        <f t="shared" si="6"/>
        <v>3 Occupant_USA_SD_Sioux.Fa</v>
      </c>
      <c r="C193" t="str">
        <f>'Model In'!AZ193</f>
        <v>Electric Storage_50-gallon</v>
      </c>
      <c r="D193">
        <v>19573.969597945928</v>
      </c>
      <c r="E193">
        <v>97.746025220762093</v>
      </c>
      <c r="G193">
        <f t="shared" si="7"/>
        <v>10894.038508989754</v>
      </c>
      <c r="H193">
        <v>8367.2537467479124</v>
      </c>
      <c r="J193">
        <v>4058.2284455766362</v>
      </c>
      <c r="K193">
        <v>11571.35941312931</v>
      </c>
      <c r="L193">
        <v>3759.9271081616889</v>
      </c>
      <c r="M193">
        <v>124.91770381733291</v>
      </c>
      <c r="N193">
        <v>424.18048919224992</v>
      </c>
      <c r="P193">
        <v>1946.044864114313</v>
      </c>
      <c r="Q193">
        <v>580.73989812752984</v>
      </c>
      <c r="R193">
        <v>0</v>
      </c>
      <c r="T193">
        <f t="shared" si="8"/>
        <v>0</v>
      </c>
      <c r="V193">
        <v>3283.1827432781888</v>
      </c>
      <c r="W193">
        <v>-345.46025028633301</v>
      </c>
      <c r="Y193">
        <v>3283.1827432782002</v>
      </c>
      <c r="Z193">
        <v>4373.1166730416398</v>
      </c>
      <c r="AA193">
        <v>0</v>
      </c>
      <c r="AB193">
        <v>1023.631672635939</v>
      </c>
      <c r="AE193">
        <v>94.322539088410238</v>
      </c>
      <c r="AF193">
        <v>184.69333325480241</v>
      </c>
      <c r="AG193">
        <v>668.6730391343433</v>
      </c>
      <c r="AH193">
        <v>0</v>
      </c>
      <c r="AL193">
        <v>97.746025220762093</v>
      </c>
      <c r="AN193">
        <v>52.803043103294847</v>
      </c>
      <c r="AO193">
        <v>0</v>
      </c>
      <c r="AQ193">
        <v>39.75</v>
      </c>
      <c r="AR193">
        <v>32.75</v>
      </c>
      <c r="AS193">
        <v>0.33678202504757498</v>
      </c>
      <c r="AT193">
        <v>4.998483624183347</v>
      </c>
      <c r="AU193">
        <v>3.4003138321443298E-2</v>
      </c>
    </row>
    <row r="194" spans="1:47" x14ac:dyDescent="0.25">
      <c r="A194" t="s">
        <v>236</v>
      </c>
      <c r="B194" t="str">
        <f t="shared" si="6"/>
        <v>3 Occupant_USA_TN_Memphis.</v>
      </c>
      <c r="C194" t="str">
        <f>'Model In'!AZ194</f>
        <v>Electric Storage_50-gallon</v>
      </c>
      <c r="D194">
        <v>13765.32033898832</v>
      </c>
      <c r="E194">
        <v>97.746025220762093</v>
      </c>
      <c r="G194">
        <f t="shared" si="7"/>
        <v>5773.7246309525317</v>
      </c>
      <c r="H194">
        <v>1254.5521624949599</v>
      </c>
      <c r="J194">
        <v>772.40496709124477</v>
      </c>
      <c r="K194">
        <v>2518.6118689351611</v>
      </c>
      <c r="L194">
        <v>127.5450972903386</v>
      </c>
      <c r="M194">
        <v>29.57620228610682</v>
      </c>
      <c r="N194">
        <v>325.02589582726648</v>
      </c>
      <c r="P194">
        <v>3998.9999153665922</v>
      </c>
      <c r="Q194">
        <v>520.17255309097982</v>
      </c>
      <c r="R194">
        <v>0</v>
      </c>
      <c r="T194">
        <f t="shared" si="8"/>
        <v>0</v>
      </c>
      <c r="V194">
        <v>2594.8473623576042</v>
      </c>
      <c r="W194">
        <v>-330.13636724934082</v>
      </c>
      <c r="Y194">
        <v>2594.8473623576028</v>
      </c>
      <c r="Z194">
        <v>4373.1166730416398</v>
      </c>
      <c r="AA194">
        <v>0</v>
      </c>
      <c r="AB194">
        <v>1023.631672635939</v>
      </c>
      <c r="AE194">
        <v>94.322539088410238</v>
      </c>
      <c r="AF194">
        <v>184.69333325480241</v>
      </c>
      <c r="AG194">
        <v>668.6730391343433</v>
      </c>
      <c r="AH194">
        <v>0</v>
      </c>
      <c r="AL194">
        <v>97.746025220762093</v>
      </c>
      <c r="AN194">
        <v>52.803043103294847</v>
      </c>
      <c r="AO194">
        <v>0</v>
      </c>
      <c r="AQ194">
        <v>6</v>
      </c>
      <c r="AR194">
        <v>1116.75</v>
      </c>
      <c r="AS194">
        <v>0.22688546943310589</v>
      </c>
      <c r="AT194">
        <v>3.8966498734230872</v>
      </c>
      <c r="AU194">
        <v>2.9035878845215499E-2</v>
      </c>
    </row>
    <row r="195" spans="1:47" x14ac:dyDescent="0.25">
      <c r="A195" t="s">
        <v>237</v>
      </c>
      <c r="B195" t="str">
        <f t="shared" ref="B195:B213" si="9">LEFT(A195,26)</f>
        <v>3 Occupant_USA_TN_Nashvill</v>
      </c>
      <c r="C195" t="str">
        <f>'Model In'!AZ195</f>
        <v>Electric Storage_50-gallon</v>
      </c>
      <c r="D195">
        <v>13344.04059189651</v>
      </c>
      <c r="E195">
        <v>97.746025220762093</v>
      </c>
      <c r="G195">
        <f t="shared" ref="G195:G213" si="10">H195+P195+Q195</f>
        <v>5252.9589711278923</v>
      </c>
      <c r="H195">
        <v>1331.9856945622059</v>
      </c>
      <c r="J195">
        <v>804.8548602144474</v>
      </c>
      <c r="K195">
        <v>2590.644224191929</v>
      </c>
      <c r="L195">
        <v>135.8477580633305</v>
      </c>
      <c r="M195">
        <v>28.37026158804299</v>
      </c>
      <c r="N195">
        <v>362.91281469638727</v>
      </c>
      <c r="P195">
        <v>3448.049713375246</v>
      </c>
      <c r="Q195">
        <v>472.92356319044052</v>
      </c>
      <c r="R195">
        <v>0</v>
      </c>
      <c r="T195">
        <f t="shared" ref="T195:T213" si="11">S195/Y195</f>
        <v>0</v>
      </c>
      <c r="V195">
        <v>2694.3332750905029</v>
      </c>
      <c r="W195">
        <v>-332.22443887103299</v>
      </c>
      <c r="Y195">
        <v>2694.3332750905038</v>
      </c>
      <c r="Z195">
        <v>4373.1166730416398</v>
      </c>
      <c r="AA195">
        <v>0</v>
      </c>
      <c r="AB195">
        <v>1023.631672635939</v>
      </c>
      <c r="AE195">
        <v>94.322539088410238</v>
      </c>
      <c r="AF195">
        <v>184.69333325480241</v>
      </c>
      <c r="AG195">
        <v>668.6730391343433</v>
      </c>
      <c r="AH195">
        <v>0</v>
      </c>
      <c r="AL195">
        <v>97.746025220762093</v>
      </c>
      <c r="AN195">
        <v>52.803043103294847</v>
      </c>
      <c r="AO195">
        <v>0</v>
      </c>
      <c r="AQ195">
        <v>5.75</v>
      </c>
      <c r="AR195">
        <v>863.75</v>
      </c>
      <c r="AS195">
        <v>0.19952322691582369</v>
      </c>
      <c r="AT195">
        <v>2.993862108623889</v>
      </c>
      <c r="AU195">
        <v>2.59571460106654E-2</v>
      </c>
    </row>
    <row r="196" spans="1:47" x14ac:dyDescent="0.25">
      <c r="A196" t="s">
        <v>238</v>
      </c>
      <c r="B196" t="str">
        <f t="shared" si="9"/>
        <v>3 Occupant_USA_TX_Austin-C</v>
      </c>
      <c r="C196" t="str">
        <f>'Model In'!AZ196</f>
        <v>Electric Storage_50-gallon</v>
      </c>
      <c r="D196">
        <v>14162.54632560083</v>
      </c>
      <c r="E196">
        <v>97.746025220762093</v>
      </c>
      <c r="G196">
        <f t="shared" si="10"/>
        <v>6412.8255209084018</v>
      </c>
      <c r="H196">
        <v>506.78817534238289</v>
      </c>
      <c r="J196">
        <v>264.15025726552562</v>
      </c>
      <c r="K196">
        <v>827.56139236605645</v>
      </c>
      <c r="L196">
        <v>44.920878556321213</v>
      </c>
      <c r="M196">
        <v>8.3029305582866879</v>
      </c>
      <c r="N196">
        <v>189.4141089622486</v>
      </c>
      <c r="P196">
        <v>5304.573158696483</v>
      </c>
      <c r="Q196">
        <v>601.46418686953632</v>
      </c>
      <c r="R196">
        <v>0</v>
      </c>
      <c r="T196">
        <f t="shared" si="11"/>
        <v>0</v>
      </c>
      <c r="V196">
        <v>2352.9724590144278</v>
      </c>
      <c r="W196">
        <v>-322.96830001135339</v>
      </c>
      <c r="Y196">
        <v>2352.9724590144219</v>
      </c>
      <c r="Z196">
        <v>4373.1166730416398</v>
      </c>
      <c r="AA196">
        <v>0</v>
      </c>
      <c r="AB196">
        <v>1023.631672635939</v>
      </c>
      <c r="AE196">
        <v>94.322539088410238</v>
      </c>
      <c r="AF196">
        <v>184.69333325480241</v>
      </c>
      <c r="AG196">
        <v>668.6730391343433</v>
      </c>
      <c r="AH196">
        <v>0</v>
      </c>
      <c r="AL196">
        <v>97.746025220762093</v>
      </c>
      <c r="AN196">
        <v>52.803043103294847</v>
      </c>
      <c r="AO196">
        <v>0</v>
      </c>
      <c r="AQ196">
        <v>0.75</v>
      </c>
      <c r="AR196">
        <v>1272.25</v>
      </c>
      <c r="AS196">
        <v>0.1452735502893604</v>
      </c>
      <c r="AT196">
        <v>2.1907813517322081</v>
      </c>
      <c r="AU196">
        <v>3.2966140649387299E-2</v>
      </c>
    </row>
    <row r="197" spans="1:47" x14ac:dyDescent="0.25">
      <c r="A197" t="s">
        <v>239</v>
      </c>
      <c r="B197" t="str">
        <f t="shared" si="9"/>
        <v>3 Occupant_USA_TX_Dallas-F</v>
      </c>
      <c r="C197" t="str">
        <f>'Model In'!AZ197</f>
        <v>Electric Storage_50-gallon</v>
      </c>
      <c r="D197">
        <v>14059.962197085521</v>
      </c>
      <c r="E197">
        <v>97.746025220762093</v>
      </c>
      <c r="G197">
        <f t="shared" si="10"/>
        <v>6205.8479083785824</v>
      </c>
      <c r="H197">
        <v>716.89214915140462</v>
      </c>
      <c r="J197">
        <v>416.0253585077478</v>
      </c>
      <c r="K197">
        <v>1366.6505298781831</v>
      </c>
      <c r="L197">
        <v>4.6897540427725586</v>
      </c>
      <c r="M197">
        <v>13.783139194631479</v>
      </c>
      <c r="N197">
        <v>282.39389740625262</v>
      </c>
      <c r="P197">
        <v>4942.8931532564056</v>
      </c>
      <c r="Q197">
        <v>546.06260597077244</v>
      </c>
      <c r="R197">
        <v>0</v>
      </c>
      <c r="T197">
        <f t="shared" si="11"/>
        <v>0</v>
      </c>
      <c r="V197">
        <v>2457.365943028884</v>
      </c>
      <c r="W197">
        <v>-328.74589628419909</v>
      </c>
      <c r="Y197">
        <v>2457.3659430288822</v>
      </c>
      <c r="Z197">
        <v>4373.1166730416398</v>
      </c>
      <c r="AA197">
        <v>0</v>
      </c>
      <c r="AB197">
        <v>1023.631672635939</v>
      </c>
      <c r="AE197">
        <v>94.322539088410238</v>
      </c>
      <c r="AF197">
        <v>184.69333325480241</v>
      </c>
      <c r="AG197">
        <v>668.6730391343433</v>
      </c>
      <c r="AH197">
        <v>0</v>
      </c>
      <c r="AL197">
        <v>97.746025220762093</v>
      </c>
      <c r="AN197">
        <v>52.803043103294847</v>
      </c>
      <c r="AO197">
        <v>0</v>
      </c>
      <c r="AQ197">
        <v>0.75</v>
      </c>
      <c r="AR197">
        <v>534.25</v>
      </c>
      <c r="AS197">
        <v>0.2947376712002347</v>
      </c>
      <c r="AT197">
        <v>5.2557853723367343</v>
      </c>
      <c r="AU197">
        <v>3.3139773987667202E-2</v>
      </c>
    </row>
    <row r="198" spans="1:47" x14ac:dyDescent="0.25">
      <c r="A198" t="s">
        <v>240</v>
      </c>
      <c r="B198" t="str">
        <f t="shared" si="9"/>
        <v>3 Occupant_USA_TX_Houston-</v>
      </c>
      <c r="C198" t="str">
        <f>'Model In'!AZ198</f>
        <v>Electric Storage_50-gallon</v>
      </c>
      <c r="D198">
        <v>14040.1532147454</v>
      </c>
      <c r="E198">
        <v>97.746025220762093</v>
      </c>
      <c r="G198">
        <f t="shared" si="10"/>
        <v>6347.8919444206458</v>
      </c>
      <c r="H198">
        <v>235.28661062144869</v>
      </c>
      <c r="J198">
        <v>104.743264522046</v>
      </c>
      <c r="K198">
        <v>360.64608622686649</v>
      </c>
      <c r="L198">
        <v>0.36445782792775361</v>
      </c>
      <c r="M198">
        <v>3.4698504835461428</v>
      </c>
      <c r="N198">
        <v>126.70903778792911</v>
      </c>
      <c r="P198">
        <v>5519.760022622786</v>
      </c>
      <c r="Q198">
        <v>592.84531117641131</v>
      </c>
      <c r="R198">
        <v>0</v>
      </c>
      <c r="T198">
        <f t="shared" si="11"/>
        <v>0</v>
      </c>
      <c r="V198">
        <v>2295.5129246465681</v>
      </c>
      <c r="W198">
        <v>-322.66774121485912</v>
      </c>
      <c r="Y198">
        <v>2295.5129246465708</v>
      </c>
      <c r="Z198">
        <v>4373.1166730416398</v>
      </c>
      <c r="AA198">
        <v>0</v>
      </c>
      <c r="AB198">
        <v>1023.631672635939</v>
      </c>
      <c r="AE198">
        <v>94.322539088410238</v>
      </c>
      <c r="AF198">
        <v>184.69333325480241</v>
      </c>
      <c r="AG198">
        <v>668.6730391343433</v>
      </c>
      <c r="AH198">
        <v>0</v>
      </c>
      <c r="AL198">
        <v>97.746025220762093</v>
      </c>
      <c r="AN198">
        <v>52.803043103294847</v>
      </c>
      <c r="AO198">
        <v>0</v>
      </c>
      <c r="AQ198">
        <v>0</v>
      </c>
      <c r="AR198">
        <v>1080.25</v>
      </c>
      <c r="AS198">
        <v>0.17812429823095691</v>
      </c>
      <c r="AT198">
        <v>3.5619247952291442</v>
      </c>
      <c r="AU198">
        <v>3.35712057385638E-2</v>
      </c>
    </row>
    <row r="199" spans="1:47" x14ac:dyDescent="0.25">
      <c r="A199" t="s">
        <v>241</v>
      </c>
      <c r="B199" t="str">
        <f t="shared" si="9"/>
        <v>3 Occupant_USA_TX_Lubbock.</v>
      </c>
      <c r="C199" t="str">
        <f>'Model In'!AZ199</f>
        <v>Electric Storage_50-gallon</v>
      </c>
      <c r="D199">
        <v>14090.733992638759</v>
      </c>
      <c r="E199">
        <v>97.746025220762093</v>
      </c>
      <c r="G199">
        <f t="shared" si="10"/>
        <v>5997.3429624049986</v>
      </c>
      <c r="H199">
        <v>1541.912840966861</v>
      </c>
      <c r="J199">
        <v>1057.3551260791839</v>
      </c>
      <c r="K199">
        <v>3259.9445388467661</v>
      </c>
      <c r="L199">
        <v>42.653528096700953</v>
      </c>
      <c r="M199">
        <v>50.338123263086693</v>
      </c>
      <c r="N199">
        <v>391.56606352788509</v>
      </c>
      <c r="P199">
        <v>3910.0968536568339</v>
      </c>
      <c r="Q199">
        <v>545.33326778130277</v>
      </c>
      <c r="R199">
        <v>0</v>
      </c>
      <c r="T199">
        <f t="shared" si="11"/>
        <v>0</v>
      </c>
      <c r="V199">
        <v>2696.6426845556689</v>
      </c>
      <c r="W199">
        <v>-333.61899698191172</v>
      </c>
      <c r="Y199">
        <v>2696.6426845556648</v>
      </c>
      <c r="Z199">
        <v>4373.1166730416398</v>
      </c>
      <c r="AA199">
        <v>0</v>
      </c>
      <c r="AB199">
        <v>1023.631672635939</v>
      </c>
      <c r="AE199">
        <v>94.322539088410238</v>
      </c>
      <c r="AF199">
        <v>184.69333325480241</v>
      </c>
      <c r="AG199">
        <v>668.6730391343433</v>
      </c>
      <c r="AH199">
        <v>0</v>
      </c>
      <c r="AL199">
        <v>97.746025220762093</v>
      </c>
      <c r="AN199">
        <v>52.803043103294847</v>
      </c>
      <c r="AO199">
        <v>0</v>
      </c>
      <c r="AQ199">
        <v>0</v>
      </c>
      <c r="AR199">
        <v>152.5</v>
      </c>
      <c r="AS199">
        <v>0.33109926313473897</v>
      </c>
      <c r="AT199">
        <v>6.438257905431044</v>
      </c>
      <c r="AU199">
        <v>3.3762598310625301E-2</v>
      </c>
    </row>
    <row r="200" spans="1:47" x14ac:dyDescent="0.25">
      <c r="A200" t="s">
        <v>242</v>
      </c>
      <c r="B200" t="str">
        <f t="shared" si="9"/>
        <v>3 Occupant_USA_TX_San.Anto</v>
      </c>
      <c r="C200" t="str">
        <f>'Model In'!AZ200</f>
        <v>Electric Storage_50-gallon</v>
      </c>
      <c r="D200">
        <v>14551.489098492861</v>
      </c>
      <c r="E200">
        <v>97.746025220762093</v>
      </c>
      <c r="G200">
        <f t="shared" si="10"/>
        <v>6821.8949049092607</v>
      </c>
      <c r="H200">
        <v>488.67630357667321</v>
      </c>
      <c r="J200">
        <v>273.20786772796799</v>
      </c>
      <c r="K200">
        <v>858.12895008312557</v>
      </c>
      <c r="L200">
        <v>40.441319492690532</v>
      </c>
      <c r="M200">
        <v>7.037202230518016</v>
      </c>
      <c r="N200">
        <v>167.98991412549691</v>
      </c>
      <c r="P200">
        <v>5688.190348373997</v>
      </c>
      <c r="Q200">
        <v>645.02825295859043</v>
      </c>
      <c r="R200">
        <v>0</v>
      </c>
      <c r="T200">
        <f t="shared" si="11"/>
        <v>0</v>
      </c>
      <c r="V200">
        <v>2332.845847905513</v>
      </c>
      <c r="W200">
        <v>-323.96298542992912</v>
      </c>
      <c r="Y200">
        <v>2332.8458479055071</v>
      </c>
      <c r="Z200">
        <v>4373.1166730416398</v>
      </c>
      <c r="AA200">
        <v>0</v>
      </c>
      <c r="AB200">
        <v>1023.631672635939</v>
      </c>
      <c r="AE200">
        <v>94.322539088410238</v>
      </c>
      <c r="AF200">
        <v>184.69333325480241</v>
      </c>
      <c r="AG200">
        <v>668.6730391343433</v>
      </c>
      <c r="AH200">
        <v>0</v>
      </c>
      <c r="AL200">
        <v>97.746025220762093</v>
      </c>
      <c r="AN200">
        <v>52.803043103294847</v>
      </c>
      <c r="AO200">
        <v>0</v>
      </c>
      <c r="AQ200">
        <v>0</v>
      </c>
      <c r="AR200">
        <v>986.5</v>
      </c>
      <c r="AS200">
        <v>0.22975165479069651</v>
      </c>
      <c r="AT200">
        <v>4.2598903787624849</v>
      </c>
      <c r="AU200">
        <v>3.7390050322162298E-2</v>
      </c>
    </row>
    <row r="201" spans="1:47" x14ac:dyDescent="0.25">
      <c r="A201" t="s">
        <v>243</v>
      </c>
      <c r="B201" t="str">
        <f t="shared" si="9"/>
        <v>3 Occupant_USA_UT_Salt.Lak</v>
      </c>
      <c r="C201" t="str">
        <f>'Model In'!AZ201</f>
        <v>Electric Storage_50-gallon</v>
      </c>
      <c r="D201">
        <v>14673.05153330233</v>
      </c>
      <c r="E201">
        <v>97.746025220762093</v>
      </c>
      <c r="G201">
        <f t="shared" si="10"/>
        <v>6273.6325534890893</v>
      </c>
      <c r="H201">
        <v>2981.252144872275</v>
      </c>
      <c r="J201">
        <v>2058.8003960998408</v>
      </c>
      <c r="K201">
        <v>6220.6348304639841</v>
      </c>
      <c r="L201">
        <v>272.30126368031131</v>
      </c>
      <c r="M201">
        <v>88.747604795364893</v>
      </c>
      <c r="N201">
        <v>561.40288029676469</v>
      </c>
      <c r="P201">
        <v>2753.2178856731389</v>
      </c>
      <c r="Q201">
        <v>539.16252294367632</v>
      </c>
      <c r="R201">
        <v>0</v>
      </c>
      <c r="T201">
        <f t="shared" si="11"/>
        <v>0</v>
      </c>
      <c r="V201">
        <v>3002.6706341349659</v>
      </c>
      <c r="W201">
        <v>-340.29962551972812</v>
      </c>
      <c r="Y201">
        <v>3002.6706341349532</v>
      </c>
      <c r="Z201">
        <v>4373.1166730416398</v>
      </c>
      <c r="AA201">
        <v>0</v>
      </c>
      <c r="AB201">
        <v>1023.631672635939</v>
      </c>
      <c r="AE201">
        <v>94.322539088410238</v>
      </c>
      <c r="AF201">
        <v>184.69333325480241</v>
      </c>
      <c r="AG201">
        <v>668.6730391343433</v>
      </c>
      <c r="AH201">
        <v>0</v>
      </c>
      <c r="AL201">
        <v>97.746025220762093</v>
      </c>
      <c r="AN201">
        <v>52.803043103294847</v>
      </c>
      <c r="AO201">
        <v>0</v>
      </c>
      <c r="AQ201">
        <v>1</v>
      </c>
      <c r="AR201">
        <v>98</v>
      </c>
      <c r="AS201">
        <v>0.26067547294322108</v>
      </c>
      <c r="AT201">
        <v>3.5061623949992322</v>
      </c>
      <c r="AU201">
        <v>3.1226795408633899E-2</v>
      </c>
    </row>
    <row r="202" spans="1:47" x14ac:dyDescent="0.25">
      <c r="A202" t="s">
        <v>244</v>
      </c>
      <c r="B202" t="str">
        <f t="shared" si="9"/>
        <v>3 Occupant_USA_UT_St.Georg</v>
      </c>
      <c r="C202" t="str">
        <f>'Model In'!AZ202</f>
        <v>Electric Storage_50-gallon</v>
      </c>
      <c r="D202">
        <v>14098.606622018649</v>
      </c>
      <c r="E202">
        <v>97.746025220762093</v>
      </c>
      <c r="G202">
        <f t="shared" si="10"/>
        <v>6140.5111477667697</v>
      </c>
      <c r="H202">
        <v>978.74035148037876</v>
      </c>
      <c r="J202">
        <v>538.36103926874955</v>
      </c>
      <c r="K202">
        <v>1684.305523596036</v>
      </c>
      <c r="L202">
        <v>8.9020839631503854</v>
      </c>
      <c r="M202">
        <v>14.389524263766731</v>
      </c>
      <c r="N202">
        <v>417.08770398470779</v>
      </c>
      <c r="P202">
        <v>4619.6966664081629</v>
      </c>
      <c r="Q202">
        <v>542.07412987822806</v>
      </c>
      <c r="R202">
        <v>0</v>
      </c>
      <c r="T202">
        <f t="shared" si="11"/>
        <v>0</v>
      </c>
      <c r="V202">
        <v>2561.3471285737551</v>
      </c>
      <c r="W202">
        <v>-330.86721638518321</v>
      </c>
      <c r="Y202">
        <v>2561.3471285737542</v>
      </c>
      <c r="Z202">
        <v>4373.1166730416398</v>
      </c>
      <c r="AA202">
        <v>0</v>
      </c>
      <c r="AB202">
        <v>1023.631672635939</v>
      </c>
      <c r="AE202">
        <v>94.322539088410238</v>
      </c>
      <c r="AF202">
        <v>184.69333325480241</v>
      </c>
      <c r="AG202">
        <v>668.6730391343433</v>
      </c>
      <c r="AH202">
        <v>0</v>
      </c>
      <c r="AL202">
        <v>97.746025220762093</v>
      </c>
      <c r="AN202">
        <v>52.803043103294847</v>
      </c>
      <c r="AO202">
        <v>0</v>
      </c>
      <c r="AQ202">
        <v>0</v>
      </c>
      <c r="AR202">
        <v>394.75</v>
      </c>
      <c r="AS202">
        <v>0.1949623123768591</v>
      </c>
      <c r="AT202">
        <v>3.2799292679257341</v>
      </c>
      <c r="AU202">
        <v>3.1453795638186101E-2</v>
      </c>
    </row>
    <row r="203" spans="1:47" x14ac:dyDescent="0.25">
      <c r="A203" t="s">
        <v>245</v>
      </c>
      <c r="B203" t="str">
        <f t="shared" si="9"/>
        <v>3 Occupant_USA_UT_Vernal.R</v>
      </c>
      <c r="C203" t="str">
        <f>'Model In'!AZ203</f>
        <v>Electric Storage_50-gallon</v>
      </c>
      <c r="D203">
        <v>16552.54625723857</v>
      </c>
      <c r="E203">
        <v>97.746025220762093</v>
      </c>
      <c r="G203">
        <f t="shared" si="10"/>
        <v>7911.6837890893994</v>
      </c>
      <c r="H203">
        <v>5177.0757535568373</v>
      </c>
      <c r="J203">
        <v>2908.569444903655</v>
      </c>
      <c r="K203">
        <v>8292.3696671188118</v>
      </c>
      <c r="L203">
        <v>1612.22015977614</v>
      </c>
      <c r="M203">
        <v>94.173198339687076</v>
      </c>
      <c r="N203">
        <v>562.11295053735216</v>
      </c>
      <c r="P203">
        <v>2152.049531251967</v>
      </c>
      <c r="Q203">
        <v>582.55850428059523</v>
      </c>
      <c r="R203">
        <v>0</v>
      </c>
      <c r="T203">
        <f t="shared" si="11"/>
        <v>0</v>
      </c>
      <c r="V203">
        <v>3244.1141224711819</v>
      </c>
      <c r="W203">
        <v>-342.75043119592323</v>
      </c>
      <c r="Y203">
        <v>3244.1141224711891</v>
      </c>
      <c r="Z203">
        <v>4373.1166730416398</v>
      </c>
      <c r="AA203">
        <v>0</v>
      </c>
      <c r="AB203">
        <v>1023.631672635939</v>
      </c>
      <c r="AE203">
        <v>94.322539088410238</v>
      </c>
      <c r="AF203">
        <v>184.69333325480241</v>
      </c>
      <c r="AG203">
        <v>668.6730391343433</v>
      </c>
      <c r="AH203">
        <v>0</v>
      </c>
      <c r="AL203">
        <v>97.746025220762093</v>
      </c>
      <c r="AN203">
        <v>52.803043103294847</v>
      </c>
      <c r="AO203">
        <v>0</v>
      </c>
      <c r="AQ203">
        <v>5.25</v>
      </c>
      <c r="AR203">
        <v>60.25</v>
      </c>
      <c r="AS203">
        <v>0.2379814725636919</v>
      </c>
      <c r="AT203">
        <v>2.4215438760274379</v>
      </c>
      <c r="AU203">
        <v>3.2336997342033699E-2</v>
      </c>
    </row>
    <row r="204" spans="1:47" x14ac:dyDescent="0.25">
      <c r="A204" t="s">
        <v>246</v>
      </c>
      <c r="B204" t="str">
        <f t="shared" si="9"/>
        <v>3 Occupant_USA_VA_Norfolk.</v>
      </c>
      <c r="C204" t="str">
        <f>'Model In'!AZ204</f>
        <v>Electric Storage_50-gallon</v>
      </c>
      <c r="D204">
        <v>13105.905754075709</v>
      </c>
      <c r="E204">
        <v>97.746025220762093</v>
      </c>
      <c r="G204">
        <f t="shared" si="10"/>
        <v>5026.9380161594509</v>
      </c>
      <c r="H204">
        <v>1196.499566680729</v>
      </c>
      <c r="J204">
        <v>746.23747020264113</v>
      </c>
      <c r="K204">
        <v>2496.9558777683951</v>
      </c>
      <c r="L204">
        <v>53.419214796725413</v>
      </c>
      <c r="M204">
        <v>23.111019810415819</v>
      </c>
      <c r="N204">
        <v>373.73186187094558</v>
      </c>
      <c r="P204">
        <v>3376.5018832387009</v>
      </c>
      <c r="Q204">
        <v>453.93656624002159</v>
      </c>
      <c r="R204">
        <v>0</v>
      </c>
      <c r="T204">
        <f t="shared" si="11"/>
        <v>0</v>
      </c>
      <c r="V204">
        <v>2682.219392238148</v>
      </c>
      <c r="W204">
        <v>-332.27740492303201</v>
      </c>
      <c r="Y204">
        <v>2682.2193922381548</v>
      </c>
      <c r="Z204">
        <v>4373.1166730416398</v>
      </c>
      <c r="AA204">
        <v>0</v>
      </c>
      <c r="AB204">
        <v>1023.631672635939</v>
      </c>
      <c r="AE204">
        <v>94.322539088410238</v>
      </c>
      <c r="AF204">
        <v>184.69333325480241</v>
      </c>
      <c r="AG204">
        <v>668.6730391343433</v>
      </c>
      <c r="AH204">
        <v>0</v>
      </c>
      <c r="AL204">
        <v>97.746025220762093</v>
      </c>
      <c r="AN204">
        <v>52.803043103294847</v>
      </c>
      <c r="AO204">
        <v>0</v>
      </c>
      <c r="AQ204">
        <v>14.5</v>
      </c>
      <c r="AR204">
        <v>849.25</v>
      </c>
      <c r="AS204">
        <v>0.25245077258241888</v>
      </c>
      <c r="AT204">
        <v>4.4593965201758374</v>
      </c>
      <c r="AU204">
        <v>2.5741128462303298E-2</v>
      </c>
    </row>
    <row r="205" spans="1:47" x14ac:dyDescent="0.25">
      <c r="A205" t="s">
        <v>247</v>
      </c>
      <c r="B205" t="str">
        <f t="shared" si="9"/>
        <v>3 Occupant_USA_VT_Burlingt</v>
      </c>
      <c r="C205" t="str">
        <f>'Model In'!AZ205</f>
        <v>Electric Storage_50-gallon</v>
      </c>
      <c r="D205">
        <v>17945.11191518811</v>
      </c>
      <c r="E205">
        <v>97.746025220762093</v>
      </c>
      <c r="G205">
        <f t="shared" si="10"/>
        <v>9298.0003305258742</v>
      </c>
      <c r="H205">
        <v>7080.8822387397477</v>
      </c>
      <c r="J205">
        <v>3223.5560808275609</v>
      </c>
      <c r="K205">
        <v>9908.6496339056976</v>
      </c>
      <c r="L205">
        <v>3375.1689544355741</v>
      </c>
      <c r="M205">
        <v>88.895272857288887</v>
      </c>
      <c r="N205">
        <v>393.26193061933338</v>
      </c>
      <c r="P205">
        <v>1668.4891256188109</v>
      </c>
      <c r="Q205">
        <v>548.62896616731655</v>
      </c>
      <c r="R205">
        <v>0</v>
      </c>
      <c r="T205">
        <f t="shared" si="11"/>
        <v>0</v>
      </c>
      <c r="V205">
        <v>3250.3632389842178</v>
      </c>
      <c r="W205">
        <v>-346.0804027603067</v>
      </c>
      <c r="Y205">
        <v>3250.363238984216</v>
      </c>
      <c r="Z205">
        <v>4373.1166730416398</v>
      </c>
      <c r="AA205">
        <v>0</v>
      </c>
      <c r="AB205">
        <v>1023.631672635939</v>
      </c>
      <c r="AE205">
        <v>94.322539088410238</v>
      </c>
      <c r="AF205">
        <v>184.69333325480241</v>
      </c>
      <c r="AG205">
        <v>668.6730391343433</v>
      </c>
      <c r="AH205">
        <v>0</v>
      </c>
      <c r="AL205">
        <v>97.746025220762093</v>
      </c>
      <c r="AN205">
        <v>52.803043103294847</v>
      </c>
      <c r="AO205">
        <v>0</v>
      </c>
      <c r="AQ205">
        <v>88.75</v>
      </c>
      <c r="AR205">
        <v>271.25</v>
      </c>
      <c r="AS205">
        <v>0.2875649196467871</v>
      </c>
      <c r="AT205">
        <v>3.5715833547524518</v>
      </c>
      <c r="AU205">
        <v>3.0325402097323002E-2</v>
      </c>
    </row>
    <row r="206" spans="1:47" x14ac:dyDescent="0.25">
      <c r="A206" t="s">
        <v>248</v>
      </c>
      <c r="B206" t="str">
        <f t="shared" si="9"/>
        <v>3 Occupant_USA_WA_Seattle-</v>
      </c>
      <c r="C206" t="str">
        <f>'Model In'!AZ206</f>
        <v>Electric Storage_50-gallon</v>
      </c>
      <c r="D206">
        <v>12060.27597482387</v>
      </c>
      <c r="E206">
        <v>97.746025220762093</v>
      </c>
      <c r="G206">
        <f t="shared" si="10"/>
        <v>3625.039709131373</v>
      </c>
      <c r="H206">
        <v>2003.545829097789</v>
      </c>
      <c r="J206">
        <v>1371.7155552276299</v>
      </c>
      <c r="K206">
        <v>4908.087713861044</v>
      </c>
      <c r="L206">
        <v>43.532421414470058</v>
      </c>
      <c r="M206">
        <v>52.529434352080862</v>
      </c>
      <c r="N206">
        <v>535.76841810361645</v>
      </c>
      <c r="P206">
        <v>1319.723612109407</v>
      </c>
      <c r="Q206">
        <v>301.77026792417718</v>
      </c>
      <c r="R206">
        <v>0</v>
      </c>
      <c r="T206">
        <f t="shared" si="11"/>
        <v>0</v>
      </c>
      <c r="V206">
        <v>3038.4879200143141</v>
      </c>
      <c r="W206">
        <v>-343.80842775271589</v>
      </c>
      <c r="Y206">
        <v>3038.4879200143241</v>
      </c>
      <c r="Z206">
        <v>4373.1166730416398</v>
      </c>
      <c r="AA206">
        <v>0</v>
      </c>
      <c r="AB206">
        <v>1023.631672635939</v>
      </c>
      <c r="AE206">
        <v>94.322539088410238</v>
      </c>
      <c r="AF206">
        <v>184.69333325480241</v>
      </c>
      <c r="AG206">
        <v>668.6730391343433</v>
      </c>
      <c r="AH206">
        <v>0</v>
      </c>
      <c r="AL206">
        <v>97.746025220762093</v>
      </c>
      <c r="AN206">
        <v>52.803043103294847</v>
      </c>
      <c r="AO206">
        <v>0</v>
      </c>
      <c r="AQ206">
        <v>65.75</v>
      </c>
      <c r="AR206">
        <v>283.75</v>
      </c>
      <c r="AS206">
        <v>0.25380574948456652</v>
      </c>
      <c r="AT206">
        <v>3.6236347043680288</v>
      </c>
      <c r="AU206">
        <v>1.6861254441477899E-2</v>
      </c>
    </row>
    <row r="207" spans="1:47" x14ac:dyDescent="0.25">
      <c r="A207" t="s">
        <v>249</v>
      </c>
      <c r="B207" t="str">
        <f t="shared" si="9"/>
        <v>3 Occupant_USA_WA_Spokane.</v>
      </c>
      <c r="C207" t="str">
        <f>'Model In'!AZ207</f>
        <v>Electric Storage_50-gallon</v>
      </c>
      <c r="D207">
        <v>15518.095165979839</v>
      </c>
      <c r="E207">
        <v>97.746025220762093</v>
      </c>
      <c r="G207">
        <f t="shared" si="10"/>
        <v>6909.755499259838</v>
      </c>
      <c r="H207">
        <v>4678.9952246617268</v>
      </c>
      <c r="J207">
        <v>3004.1268492564582</v>
      </c>
      <c r="K207">
        <v>9442.8829756403411</v>
      </c>
      <c r="L207">
        <v>962.12958897126293</v>
      </c>
      <c r="M207">
        <v>168.50034041611099</v>
      </c>
      <c r="N207">
        <v>544.23844601791575</v>
      </c>
      <c r="P207">
        <v>1696.7588049797209</v>
      </c>
      <c r="Q207">
        <v>534.00146961839005</v>
      </c>
      <c r="R207">
        <v>0</v>
      </c>
      <c r="T207">
        <f t="shared" si="11"/>
        <v>0</v>
      </c>
      <c r="V207">
        <v>3211.5913210419858</v>
      </c>
      <c r="W207">
        <v>-345.83724621214287</v>
      </c>
      <c r="Y207">
        <v>3211.591321041984</v>
      </c>
      <c r="Z207">
        <v>4373.1166730416398</v>
      </c>
      <c r="AA207">
        <v>0</v>
      </c>
      <c r="AB207">
        <v>1023.631672635939</v>
      </c>
      <c r="AE207">
        <v>94.322539088410238</v>
      </c>
      <c r="AF207">
        <v>184.69333325480241</v>
      </c>
      <c r="AG207">
        <v>668.6730391343433</v>
      </c>
      <c r="AH207">
        <v>0</v>
      </c>
      <c r="AL207">
        <v>97.746025220762093</v>
      </c>
      <c r="AN207">
        <v>52.803043103294847</v>
      </c>
      <c r="AO207">
        <v>0</v>
      </c>
      <c r="AQ207">
        <v>26.5</v>
      </c>
      <c r="AR207">
        <v>153</v>
      </c>
      <c r="AS207">
        <v>0.2906062673685752</v>
      </c>
      <c r="AT207">
        <v>3.989752799735653</v>
      </c>
      <c r="AU207">
        <v>3.0175649362987798E-2</v>
      </c>
    </row>
    <row r="208" spans="1:47" x14ac:dyDescent="0.25">
      <c r="A208" t="s">
        <v>250</v>
      </c>
      <c r="B208" t="str">
        <f t="shared" si="9"/>
        <v>3 Occupant_USA_WI_Milwauke</v>
      </c>
      <c r="C208" t="str">
        <f>'Model In'!AZ208</f>
        <v>Electric Storage_50-gallon</v>
      </c>
      <c r="D208">
        <v>16716.799768440778</v>
      </c>
      <c r="E208">
        <v>97.746025220762093</v>
      </c>
      <c r="G208">
        <f t="shared" si="10"/>
        <v>8137.0070320792056</v>
      </c>
      <c r="H208">
        <v>5816.9560455494202</v>
      </c>
      <c r="J208">
        <v>3129.157826950885</v>
      </c>
      <c r="K208">
        <v>9651.5642020942578</v>
      </c>
      <c r="L208">
        <v>2153.2250231098919</v>
      </c>
      <c r="M208">
        <v>94.850741934605736</v>
      </c>
      <c r="N208">
        <v>439.7224535540193</v>
      </c>
      <c r="P208">
        <v>1792.241773473881</v>
      </c>
      <c r="Q208">
        <v>527.80921305590437</v>
      </c>
      <c r="R208">
        <v>0</v>
      </c>
      <c r="T208">
        <f t="shared" si="11"/>
        <v>0</v>
      </c>
      <c r="V208">
        <v>3183.0443906836899</v>
      </c>
      <c r="W208">
        <v>-344.84769604635608</v>
      </c>
      <c r="Y208">
        <v>3183.044390683694</v>
      </c>
      <c r="Z208">
        <v>4373.1166730416398</v>
      </c>
      <c r="AA208">
        <v>0</v>
      </c>
      <c r="AB208">
        <v>1023.631672635939</v>
      </c>
      <c r="AE208">
        <v>94.322539088410238</v>
      </c>
      <c r="AF208">
        <v>184.69333325480241</v>
      </c>
      <c r="AG208">
        <v>668.6730391343433</v>
      </c>
      <c r="AH208">
        <v>0</v>
      </c>
      <c r="AL208">
        <v>97.746025220762093</v>
      </c>
      <c r="AN208">
        <v>52.803043103294847</v>
      </c>
      <c r="AO208">
        <v>0</v>
      </c>
      <c r="AQ208">
        <v>34.5</v>
      </c>
      <c r="AR208">
        <v>119.5</v>
      </c>
      <c r="AS208">
        <v>0.30272258915680578</v>
      </c>
      <c r="AT208">
        <v>5.0594874412047854</v>
      </c>
      <c r="AU208">
        <v>3.02217338175347E-2</v>
      </c>
    </row>
    <row r="209" spans="1:47" x14ac:dyDescent="0.25">
      <c r="A209" t="s">
        <v>251</v>
      </c>
      <c r="B209" t="str">
        <f t="shared" si="9"/>
        <v>3 Occupant_USA_WI_Rhinelan</v>
      </c>
      <c r="C209" t="str">
        <f>'Model In'!AZ209</f>
        <v>Electric Storage_50-gallon</v>
      </c>
      <c r="D209">
        <v>21170.28576819822</v>
      </c>
      <c r="E209">
        <v>97.746025220762093</v>
      </c>
      <c r="G209">
        <f t="shared" si="10"/>
        <v>12322.824237224269</v>
      </c>
      <c r="H209">
        <v>10359.56057706838</v>
      </c>
      <c r="J209">
        <v>3788.060657416504</v>
      </c>
      <c r="K209">
        <v>11150.34850720647</v>
      </c>
      <c r="L209">
        <v>6038.576773838462</v>
      </c>
      <c r="M209">
        <v>136.32313428534161</v>
      </c>
      <c r="N209">
        <v>396.60001152804358</v>
      </c>
      <c r="P209">
        <v>1367.708450734543</v>
      </c>
      <c r="Q209">
        <v>595.55520942134763</v>
      </c>
      <c r="R209">
        <v>0</v>
      </c>
      <c r="T209">
        <f t="shared" si="11"/>
        <v>0</v>
      </c>
      <c r="V209">
        <v>3450.713185296072</v>
      </c>
      <c r="W209">
        <v>-347.96678630298157</v>
      </c>
      <c r="Y209">
        <v>3450.713185296072</v>
      </c>
      <c r="Z209">
        <v>4373.1166730416398</v>
      </c>
      <c r="AA209">
        <v>0</v>
      </c>
      <c r="AB209">
        <v>1023.631672635939</v>
      </c>
      <c r="AE209">
        <v>94.322539088410238</v>
      </c>
      <c r="AF209">
        <v>184.69333325480241</v>
      </c>
      <c r="AG209">
        <v>668.6730391343433</v>
      </c>
      <c r="AH209">
        <v>0</v>
      </c>
      <c r="AL209">
        <v>97.746025220762093</v>
      </c>
      <c r="AN209">
        <v>52.803043103294847</v>
      </c>
      <c r="AO209">
        <v>0</v>
      </c>
      <c r="AQ209">
        <v>96.25</v>
      </c>
      <c r="AR209">
        <v>173.75</v>
      </c>
      <c r="AS209">
        <v>0.27954836746347728</v>
      </c>
      <c r="AT209">
        <v>3.5679083114011152</v>
      </c>
      <c r="AU209">
        <v>3.24012627613963E-2</v>
      </c>
    </row>
    <row r="210" spans="1:47" x14ac:dyDescent="0.25">
      <c r="A210" t="s">
        <v>252</v>
      </c>
      <c r="B210" t="str">
        <f t="shared" si="9"/>
        <v>3 Occupant_USA_WV_Charlest</v>
      </c>
      <c r="C210" t="str">
        <f>'Model In'!AZ210</f>
        <v>Electric Storage_50-gallon</v>
      </c>
      <c r="D210">
        <v>13904.69281644094</v>
      </c>
      <c r="E210">
        <v>97.746025220762093</v>
      </c>
      <c r="G210">
        <f t="shared" si="10"/>
        <v>5594.1898718025122</v>
      </c>
      <c r="H210">
        <v>2485.8767960746759</v>
      </c>
      <c r="J210">
        <v>1492.311164149856</v>
      </c>
      <c r="K210">
        <v>4635.7099492997177</v>
      </c>
      <c r="L210">
        <v>506.24771335176581</v>
      </c>
      <c r="M210">
        <v>60.316826759863687</v>
      </c>
      <c r="N210">
        <v>427.00109181319038</v>
      </c>
      <c r="P210">
        <v>2640.1807337229829</v>
      </c>
      <c r="Q210">
        <v>468.13234200485329</v>
      </c>
      <c r="R210">
        <v>0</v>
      </c>
      <c r="T210">
        <f t="shared" si="11"/>
        <v>0</v>
      </c>
      <c r="V210">
        <v>2913.7545989603582</v>
      </c>
      <c r="W210">
        <v>-337.17150942304698</v>
      </c>
      <c r="Y210">
        <v>2913.75459896035</v>
      </c>
      <c r="Z210">
        <v>4373.1166730416398</v>
      </c>
      <c r="AA210">
        <v>0</v>
      </c>
      <c r="AB210">
        <v>1023.631672635939</v>
      </c>
      <c r="AE210">
        <v>94.322539088410238</v>
      </c>
      <c r="AF210">
        <v>184.69333325480241</v>
      </c>
      <c r="AG210">
        <v>668.6730391343433</v>
      </c>
      <c r="AH210">
        <v>0</v>
      </c>
      <c r="AL210">
        <v>97.746025220762093</v>
      </c>
      <c r="AN210">
        <v>52.803043103294847</v>
      </c>
      <c r="AO210">
        <v>0</v>
      </c>
      <c r="AQ210">
        <v>6.25</v>
      </c>
      <c r="AR210">
        <v>402.75</v>
      </c>
      <c r="AS210">
        <v>0.18433364568912849</v>
      </c>
      <c r="AT210">
        <v>2.2919299802015112</v>
      </c>
      <c r="AU210">
        <v>2.55676027479281E-2</v>
      </c>
    </row>
    <row r="211" spans="1:47" x14ac:dyDescent="0.25">
      <c r="A211" t="s">
        <v>253</v>
      </c>
      <c r="B211" t="str">
        <f t="shared" si="9"/>
        <v>3 Occupant_USA_WV_Morganto</v>
      </c>
      <c r="C211" t="str">
        <f>'Model In'!AZ211</f>
        <v>Electric Storage_50-gallon</v>
      </c>
      <c r="D211">
        <v>14416.81725411339</v>
      </c>
      <c r="E211">
        <v>97.746025220762093</v>
      </c>
      <c r="G211">
        <f t="shared" si="10"/>
        <v>6015.2393355440636</v>
      </c>
      <c r="H211">
        <v>3243.0766194171738</v>
      </c>
      <c r="J211">
        <v>1915.2183437850399</v>
      </c>
      <c r="K211">
        <v>5901.2848415940534</v>
      </c>
      <c r="L211">
        <v>845.76503571154865</v>
      </c>
      <c r="M211">
        <v>58.950459317058417</v>
      </c>
      <c r="N211">
        <v>423.14278060352581</v>
      </c>
      <c r="P211">
        <v>2294.480015910422</v>
      </c>
      <c r="Q211">
        <v>477.68270021646862</v>
      </c>
      <c r="R211">
        <v>0</v>
      </c>
      <c r="T211">
        <f t="shared" si="11"/>
        <v>0</v>
      </c>
      <c r="V211">
        <v>3004.8295728912308</v>
      </c>
      <c r="W211">
        <v>-339.42794537714542</v>
      </c>
      <c r="Y211">
        <v>3004.8295728912221</v>
      </c>
      <c r="Z211">
        <v>4373.1166730416398</v>
      </c>
      <c r="AA211">
        <v>0</v>
      </c>
      <c r="AB211">
        <v>1023.631672635939</v>
      </c>
      <c r="AE211">
        <v>94.322539088410238</v>
      </c>
      <c r="AF211">
        <v>184.69333325480241</v>
      </c>
      <c r="AG211">
        <v>668.6730391343433</v>
      </c>
      <c r="AH211">
        <v>0</v>
      </c>
      <c r="AL211">
        <v>97.746025220762093</v>
      </c>
      <c r="AN211">
        <v>52.803043103294847</v>
      </c>
      <c r="AO211">
        <v>0</v>
      </c>
      <c r="AQ211">
        <v>11</v>
      </c>
      <c r="AR211">
        <v>326</v>
      </c>
      <c r="AS211">
        <v>0.19203603151648829</v>
      </c>
      <c r="AT211">
        <v>2.1034156202662571</v>
      </c>
      <c r="AU211">
        <v>2.5818839998681099E-2</v>
      </c>
    </row>
    <row r="212" spans="1:47" x14ac:dyDescent="0.25">
      <c r="A212" t="s">
        <v>254</v>
      </c>
      <c r="B212" t="str">
        <f t="shared" si="9"/>
        <v>3 Occupant_USA_WY_Cheyenne</v>
      </c>
      <c r="C212" t="str">
        <f>'Model In'!AZ212</f>
        <v>Electric Storage_50-gallon</v>
      </c>
      <c r="D212">
        <v>15655.921430820001</v>
      </c>
      <c r="E212">
        <v>97.746025220762093</v>
      </c>
      <c r="G212">
        <f t="shared" si="10"/>
        <v>6980.3520705154042</v>
      </c>
      <c r="H212">
        <v>5099.0607091701677</v>
      </c>
      <c r="J212">
        <v>3129.0774011428261</v>
      </c>
      <c r="K212">
        <v>9502.0570635129479</v>
      </c>
      <c r="L212">
        <v>1291.6270091670669</v>
      </c>
      <c r="M212">
        <v>75.865759386530542</v>
      </c>
      <c r="N212">
        <v>602.49053947374773</v>
      </c>
      <c r="P212">
        <v>1372.7941723534259</v>
      </c>
      <c r="Q212">
        <v>508.49718899181102</v>
      </c>
      <c r="R212">
        <v>0</v>
      </c>
      <c r="T212">
        <f t="shared" si="11"/>
        <v>0</v>
      </c>
      <c r="V212">
        <v>3278.8210146266802</v>
      </c>
      <c r="W212">
        <v>-346.77431384637521</v>
      </c>
      <c r="Y212">
        <v>3278.8210146266929</v>
      </c>
      <c r="Z212">
        <v>4373.1166730416398</v>
      </c>
      <c r="AA212">
        <v>0</v>
      </c>
      <c r="AB212">
        <v>1023.631672635939</v>
      </c>
      <c r="AE212">
        <v>94.322539088410238</v>
      </c>
      <c r="AF212">
        <v>184.69333325480241</v>
      </c>
      <c r="AG212">
        <v>668.6730391343433</v>
      </c>
      <c r="AH212">
        <v>0</v>
      </c>
      <c r="AL212">
        <v>97.746025220762093</v>
      </c>
      <c r="AN212">
        <v>52.803043103294847</v>
      </c>
      <c r="AO212">
        <v>0</v>
      </c>
      <c r="AQ212">
        <v>7.75</v>
      </c>
      <c r="AR212">
        <v>11.25</v>
      </c>
      <c r="AS212">
        <v>0.35685154758851367</v>
      </c>
      <c r="AT212">
        <v>6.8748284749874591</v>
      </c>
      <c r="AU212">
        <v>3.0028610399748801E-2</v>
      </c>
    </row>
    <row r="213" spans="1:47" x14ac:dyDescent="0.25">
      <c r="A213" t="s">
        <v>255</v>
      </c>
      <c r="B213" t="str">
        <f t="shared" si="9"/>
        <v>3 Occupant_USA_WY_Jackson.</v>
      </c>
      <c r="C213" t="str">
        <f>'Model In'!AZ213</f>
        <v>Electric Storage_50-gallon</v>
      </c>
      <c r="D213">
        <v>19700.32260955363</v>
      </c>
      <c r="E213">
        <v>97.746025220762093</v>
      </c>
      <c r="G213">
        <f t="shared" si="10"/>
        <v>10710.492664681906</v>
      </c>
      <c r="H213">
        <v>9113.5238177224237</v>
      </c>
      <c r="J213">
        <v>4537.5473594179257</v>
      </c>
      <c r="K213">
        <v>13117.04335949501</v>
      </c>
      <c r="L213">
        <v>3773.3317324056488</v>
      </c>
      <c r="M213">
        <v>182.21838247642839</v>
      </c>
      <c r="N213">
        <v>620.42634342244685</v>
      </c>
      <c r="P213">
        <v>956.53578724636805</v>
      </c>
      <c r="Q213">
        <v>640.43305971311395</v>
      </c>
      <c r="R213">
        <v>0</v>
      </c>
      <c r="T213">
        <f t="shared" si="11"/>
        <v>0</v>
      </c>
      <c r="V213">
        <v>3593.0815991938898</v>
      </c>
      <c r="W213">
        <v>-350.88112779689709</v>
      </c>
      <c r="Y213">
        <v>3593.0815991938748</v>
      </c>
      <c r="Z213">
        <v>4373.1166730416398</v>
      </c>
      <c r="AA213">
        <v>0</v>
      </c>
      <c r="AB213">
        <v>1023.631672635939</v>
      </c>
      <c r="AE213">
        <v>94.322539088410238</v>
      </c>
      <c r="AF213">
        <v>184.69333325480241</v>
      </c>
      <c r="AG213">
        <v>668.6730391343433</v>
      </c>
      <c r="AH213">
        <v>0</v>
      </c>
      <c r="AL213">
        <v>97.746025220762093</v>
      </c>
      <c r="AN213">
        <v>52.803043103294847</v>
      </c>
      <c r="AO213">
        <v>0</v>
      </c>
      <c r="AQ213">
        <v>53.25</v>
      </c>
      <c r="AR213">
        <v>31.5</v>
      </c>
      <c r="AS213">
        <v>0.32207700045567028</v>
      </c>
      <c r="AT213">
        <v>3.3943744794645898</v>
      </c>
      <c r="AU213">
        <v>3.5740443060942602E-2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M213"/>
  <sheetViews>
    <sheetView topLeftCell="AJ1" workbookViewId="0">
      <selection activeCell="B1" sqref="B1:B2"/>
    </sheetView>
  </sheetViews>
  <sheetFormatPr defaultRowHeight="15" x14ac:dyDescent="0.25"/>
  <cols>
    <col min="1" max="1" width="54.7109375" bestFit="1" customWidth="1"/>
    <col min="2" max="2" width="30.140625" bestFit="1" customWidth="1"/>
    <col min="3" max="3" width="18.5703125" bestFit="1" customWidth="1"/>
  </cols>
  <sheetData>
    <row r="1" spans="1:65" x14ac:dyDescent="0.25">
      <c r="A1" s="1" t="s">
        <v>0</v>
      </c>
      <c r="B1" s="1" t="s">
        <v>463</v>
      </c>
      <c r="C1" s="1" t="s">
        <v>256</v>
      </c>
      <c r="D1" s="1" t="s">
        <v>257</v>
      </c>
      <c r="E1" s="1" t="s">
        <v>258</v>
      </c>
      <c r="F1" s="1" t="s">
        <v>259</v>
      </c>
      <c r="G1" s="1" t="s">
        <v>260</v>
      </c>
      <c r="H1" s="1" t="s">
        <v>261</v>
      </c>
      <c r="I1" s="1" t="s">
        <v>262</v>
      </c>
      <c r="J1" s="1" t="s">
        <v>263</v>
      </c>
      <c r="K1" s="1" t="s">
        <v>264</v>
      </c>
      <c r="L1" s="1" t="s">
        <v>265</v>
      </c>
      <c r="M1" s="1" t="s">
        <v>266</v>
      </c>
      <c r="N1" s="1" t="s">
        <v>267</v>
      </c>
      <c r="O1" s="1" t="s">
        <v>268</v>
      </c>
      <c r="P1" s="1" t="s">
        <v>269</v>
      </c>
      <c r="Q1" s="1" t="s">
        <v>270</v>
      </c>
      <c r="R1" s="1" t="s">
        <v>271</v>
      </c>
      <c r="S1" s="1" t="s">
        <v>272</v>
      </c>
      <c r="T1" s="1" t="s">
        <v>273</v>
      </c>
      <c r="U1" s="1" t="s">
        <v>274</v>
      </c>
      <c r="V1" s="1" t="s">
        <v>275</v>
      </c>
      <c r="W1" s="1" t="s">
        <v>276</v>
      </c>
      <c r="X1" s="1" t="s">
        <v>277</v>
      </c>
      <c r="Y1" s="1" t="s">
        <v>278</v>
      </c>
      <c r="Z1" s="1" t="s">
        <v>279</v>
      </c>
      <c r="AA1" s="1" t="s">
        <v>280</v>
      </c>
      <c r="AB1" s="1" t="s">
        <v>281</v>
      </c>
      <c r="AC1" s="1" t="s">
        <v>282</v>
      </c>
      <c r="AD1" s="1" t="s">
        <v>283</v>
      </c>
      <c r="AE1" s="1" t="s">
        <v>284</v>
      </c>
      <c r="AF1" s="1" t="s">
        <v>285</v>
      </c>
      <c r="AG1" s="1" t="s">
        <v>286</v>
      </c>
      <c r="AH1" s="1" t="s">
        <v>287</v>
      </c>
      <c r="AI1" s="1" t="s">
        <v>288</v>
      </c>
      <c r="AJ1" s="1" t="s">
        <v>289</v>
      </c>
      <c r="AK1" s="1" t="s">
        <v>290</v>
      </c>
      <c r="AL1" s="1" t="s">
        <v>291</v>
      </c>
      <c r="AM1" s="1" t="s">
        <v>292</v>
      </c>
      <c r="AN1" s="1" t="s">
        <v>293</v>
      </c>
      <c r="AO1" s="1" t="s">
        <v>294</v>
      </c>
      <c r="AP1" s="1" t="s">
        <v>295</v>
      </c>
      <c r="AQ1" s="1" t="s">
        <v>296</v>
      </c>
      <c r="AR1" s="1" t="s">
        <v>297</v>
      </c>
      <c r="AS1" s="1" t="s">
        <v>298</v>
      </c>
      <c r="AT1" s="1" t="s">
        <v>299</v>
      </c>
      <c r="AU1" s="1" t="s">
        <v>300</v>
      </c>
      <c r="AV1" s="1" t="s">
        <v>301</v>
      </c>
      <c r="AW1" s="1" t="s">
        <v>302</v>
      </c>
      <c r="AX1" s="1" t="s">
        <v>303</v>
      </c>
      <c r="AY1" s="1" t="s">
        <v>304</v>
      </c>
      <c r="AZ1" s="1" t="s">
        <v>305</v>
      </c>
      <c r="BA1" s="1" t="s">
        <v>306</v>
      </c>
      <c r="BB1" s="1" t="s">
        <v>307</v>
      </c>
      <c r="BC1" s="1" t="s">
        <v>308</v>
      </c>
      <c r="BD1" s="1" t="s">
        <v>309</v>
      </c>
      <c r="BE1" s="1" t="s">
        <v>310</v>
      </c>
      <c r="BF1" s="1" t="s">
        <v>311</v>
      </c>
      <c r="BG1" s="1" t="s">
        <v>312</v>
      </c>
      <c r="BH1" s="1" t="s">
        <v>313</v>
      </c>
      <c r="BI1" s="1" t="s">
        <v>314</v>
      </c>
      <c r="BJ1" s="1" t="s">
        <v>315</v>
      </c>
      <c r="BK1" s="1" t="s">
        <v>316</v>
      </c>
      <c r="BL1" s="1" t="s">
        <v>317</v>
      </c>
      <c r="BM1" s="1" t="s">
        <v>318</v>
      </c>
    </row>
    <row r="2" spans="1:65" x14ac:dyDescent="0.25">
      <c r="A2" t="s">
        <v>44</v>
      </c>
      <c r="B2" t="str">
        <f>LEFT(A2,26)</f>
        <v>3 Occupant_USA_AL_Birmingh</v>
      </c>
      <c r="C2">
        <v>4</v>
      </c>
      <c r="D2" t="s">
        <v>319</v>
      </c>
      <c r="E2">
        <v>0</v>
      </c>
      <c r="F2">
        <v>1900</v>
      </c>
      <c r="G2">
        <v>1</v>
      </c>
      <c r="H2">
        <v>9</v>
      </c>
      <c r="I2">
        <v>1.2</v>
      </c>
      <c r="J2" t="s">
        <v>425</v>
      </c>
      <c r="K2" t="s">
        <v>426</v>
      </c>
      <c r="L2" t="s">
        <v>427</v>
      </c>
      <c r="M2">
        <v>8.33333352</v>
      </c>
      <c r="N2" t="s">
        <v>426</v>
      </c>
      <c r="O2" t="s">
        <v>428</v>
      </c>
      <c r="P2">
        <v>9.0909091400000008</v>
      </c>
      <c r="Q2" t="s">
        <v>426</v>
      </c>
      <c r="R2" t="s">
        <v>429</v>
      </c>
      <c r="S2" t="s">
        <v>430</v>
      </c>
      <c r="T2">
        <v>4.3478260080000002</v>
      </c>
      <c r="U2">
        <v>0</v>
      </c>
      <c r="V2">
        <v>0</v>
      </c>
      <c r="W2">
        <v>0</v>
      </c>
      <c r="X2">
        <v>1.75</v>
      </c>
      <c r="Y2">
        <v>0.38800000000000001</v>
      </c>
      <c r="Z2">
        <v>0.4</v>
      </c>
      <c r="AA2" t="s">
        <v>431</v>
      </c>
      <c r="AB2">
        <v>0.2</v>
      </c>
      <c r="AC2">
        <v>0.2</v>
      </c>
      <c r="AD2">
        <v>0.2</v>
      </c>
      <c r="AE2">
        <v>0.2</v>
      </c>
      <c r="AF2">
        <v>7</v>
      </c>
      <c r="AG2" t="s">
        <v>432</v>
      </c>
      <c r="AH2" t="s">
        <v>433</v>
      </c>
      <c r="AI2" t="s">
        <v>434</v>
      </c>
      <c r="AJ2">
        <v>20</v>
      </c>
      <c r="AK2" t="s">
        <v>435</v>
      </c>
      <c r="AL2">
        <v>3.4392901571236671</v>
      </c>
      <c r="AM2" t="s">
        <v>436</v>
      </c>
      <c r="AN2" t="s">
        <v>434</v>
      </c>
      <c r="AO2">
        <v>15</v>
      </c>
      <c r="AP2">
        <v>35</v>
      </c>
      <c r="AQ2">
        <v>-30</v>
      </c>
      <c r="AR2">
        <v>0</v>
      </c>
      <c r="AS2">
        <v>0.8</v>
      </c>
      <c r="AT2">
        <v>7.4999999999999997E-2</v>
      </c>
      <c r="AU2">
        <v>4</v>
      </c>
      <c r="AV2">
        <v>7.4999999999999997E-2</v>
      </c>
      <c r="AW2">
        <v>4</v>
      </c>
      <c r="AX2" t="s">
        <v>437</v>
      </c>
      <c r="AY2" t="s">
        <v>438</v>
      </c>
      <c r="AZ2" t="s">
        <v>439</v>
      </c>
      <c r="BA2" t="s">
        <v>441</v>
      </c>
      <c r="BB2">
        <v>3</v>
      </c>
      <c r="BC2">
        <v>0.75</v>
      </c>
      <c r="BD2">
        <v>0</v>
      </c>
      <c r="BE2" t="s">
        <v>442</v>
      </c>
      <c r="BF2" t="s">
        <v>442</v>
      </c>
      <c r="BG2" t="s">
        <v>443</v>
      </c>
      <c r="BH2" t="s">
        <v>443</v>
      </c>
      <c r="BI2" t="s">
        <v>443</v>
      </c>
      <c r="BJ2">
        <v>0</v>
      </c>
      <c r="BK2" t="s">
        <v>444</v>
      </c>
      <c r="BL2">
        <v>0</v>
      </c>
    </row>
    <row r="3" spans="1:65" x14ac:dyDescent="0.25">
      <c r="A3" t="s">
        <v>45</v>
      </c>
      <c r="B3" t="str">
        <f t="shared" ref="B3:B66" si="0">LEFT(A3,26)</f>
        <v>3 Occupant_USA_AL_Mobile.R</v>
      </c>
      <c r="C3">
        <v>4</v>
      </c>
      <c r="D3" t="s">
        <v>320</v>
      </c>
      <c r="E3">
        <v>0</v>
      </c>
      <c r="F3">
        <v>1900</v>
      </c>
      <c r="G3">
        <v>1</v>
      </c>
      <c r="H3">
        <v>9</v>
      </c>
      <c r="I3">
        <v>1.2</v>
      </c>
      <c r="J3" t="s">
        <v>425</v>
      </c>
      <c r="K3" t="s">
        <v>426</v>
      </c>
      <c r="L3" t="s">
        <v>427</v>
      </c>
      <c r="N3" t="s">
        <v>426</v>
      </c>
      <c r="O3" t="s">
        <v>428</v>
      </c>
      <c r="Q3" t="s">
        <v>426</v>
      </c>
      <c r="R3" t="s">
        <v>429</v>
      </c>
      <c r="Y3">
        <v>0.38800000000000001</v>
      </c>
      <c r="Z3">
        <v>0.4</v>
      </c>
      <c r="AA3" t="s">
        <v>431</v>
      </c>
      <c r="AB3">
        <v>0.2</v>
      </c>
      <c r="AC3">
        <v>0.2</v>
      </c>
      <c r="AD3">
        <v>0.2</v>
      </c>
      <c r="AE3">
        <v>0.2</v>
      </c>
      <c r="AF3">
        <v>7</v>
      </c>
      <c r="AG3" t="s">
        <v>432</v>
      </c>
      <c r="AH3" t="s">
        <v>433</v>
      </c>
      <c r="AM3" t="s">
        <v>436</v>
      </c>
      <c r="AP3">
        <v>35</v>
      </c>
      <c r="AQ3">
        <v>-30</v>
      </c>
      <c r="AT3">
        <v>7.4999999999999997E-2</v>
      </c>
      <c r="AU3">
        <v>4</v>
      </c>
      <c r="AV3">
        <v>7.4999999999999997E-2</v>
      </c>
      <c r="AW3">
        <v>4</v>
      </c>
      <c r="AX3" t="s">
        <v>437</v>
      </c>
      <c r="AY3" t="s">
        <v>438</v>
      </c>
      <c r="AZ3" t="s">
        <v>439</v>
      </c>
      <c r="BA3" t="s">
        <v>441</v>
      </c>
      <c r="BB3">
        <v>3</v>
      </c>
      <c r="BC3">
        <v>0.75</v>
      </c>
      <c r="BD3">
        <v>0</v>
      </c>
      <c r="BE3" t="s">
        <v>442</v>
      </c>
      <c r="BF3" t="s">
        <v>442</v>
      </c>
      <c r="BG3" t="s">
        <v>443</v>
      </c>
      <c r="BH3" t="s">
        <v>443</v>
      </c>
      <c r="BI3" t="s">
        <v>443</v>
      </c>
      <c r="BJ3">
        <v>0</v>
      </c>
      <c r="BK3" t="s">
        <v>444</v>
      </c>
      <c r="BL3">
        <v>0</v>
      </c>
    </row>
    <row r="4" spans="1:65" x14ac:dyDescent="0.25">
      <c r="A4" t="s">
        <v>46</v>
      </c>
      <c r="B4" t="str">
        <f t="shared" si="0"/>
        <v>3 Occupant_USA_AR_Fayettev</v>
      </c>
      <c r="C4">
        <v>4</v>
      </c>
      <c r="D4" t="s">
        <v>321</v>
      </c>
      <c r="E4">
        <v>0</v>
      </c>
      <c r="F4">
        <v>1900</v>
      </c>
      <c r="G4">
        <v>1</v>
      </c>
      <c r="H4">
        <v>9</v>
      </c>
      <c r="I4">
        <v>1.2</v>
      </c>
      <c r="J4" t="s">
        <v>425</v>
      </c>
      <c r="K4" t="s">
        <v>426</v>
      </c>
      <c r="L4" t="s">
        <v>427</v>
      </c>
      <c r="N4" t="s">
        <v>426</v>
      </c>
      <c r="O4" t="s">
        <v>428</v>
      </c>
      <c r="Q4" t="s">
        <v>426</v>
      </c>
      <c r="R4" t="s">
        <v>429</v>
      </c>
      <c r="Y4">
        <v>0.38800000000000001</v>
      </c>
      <c r="Z4">
        <v>0.4</v>
      </c>
      <c r="AA4" t="s">
        <v>431</v>
      </c>
      <c r="AB4">
        <v>0.2</v>
      </c>
      <c r="AC4">
        <v>0.2</v>
      </c>
      <c r="AD4">
        <v>0.2</v>
      </c>
      <c r="AE4">
        <v>0.2</v>
      </c>
      <c r="AF4">
        <v>7</v>
      </c>
      <c r="AG4" t="s">
        <v>432</v>
      </c>
      <c r="AH4" t="s">
        <v>433</v>
      </c>
      <c r="AM4" t="s">
        <v>436</v>
      </c>
      <c r="AP4">
        <v>35</v>
      </c>
      <c r="AQ4">
        <v>-30</v>
      </c>
      <c r="AT4">
        <v>7.4999999999999997E-2</v>
      </c>
      <c r="AU4">
        <v>4</v>
      </c>
      <c r="AV4">
        <v>7.4999999999999997E-2</v>
      </c>
      <c r="AW4">
        <v>4</v>
      </c>
      <c r="AX4" t="s">
        <v>437</v>
      </c>
      <c r="AY4" t="s">
        <v>438</v>
      </c>
      <c r="AZ4" t="s">
        <v>439</v>
      </c>
      <c r="BA4" t="s">
        <v>441</v>
      </c>
      <c r="BB4">
        <v>3</v>
      </c>
      <c r="BC4">
        <v>0.75</v>
      </c>
      <c r="BD4">
        <v>0</v>
      </c>
      <c r="BE4" t="s">
        <v>442</v>
      </c>
      <c r="BF4" t="s">
        <v>442</v>
      </c>
      <c r="BG4" t="s">
        <v>443</v>
      </c>
      <c r="BH4" t="s">
        <v>443</v>
      </c>
      <c r="BI4" t="s">
        <v>443</v>
      </c>
      <c r="BJ4">
        <v>0</v>
      </c>
      <c r="BK4" t="s">
        <v>444</v>
      </c>
      <c r="BL4">
        <v>0</v>
      </c>
    </row>
    <row r="5" spans="1:65" x14ac:dyDescent="0.25">
      <c r="A5" t="s">
        <v>47</v>
      </c>
      <c r="B5" t="str">
        <f t="shared" si="0"/>
        <v>3 Occupant_USA_AR_Little.R</v>
      </c>
      <c r="C5">
        <v>4</v>
      </c>
      <c r="D5" t="s">
        <v>322</v>
      </c>
      <c r="E5">
        <v>0</v>
      </c>
      <c r="F5">
        <v>1900</v>
      </c>
      <c r="G5">
        <v>1</v>
      </c>
      <c r="H5">
        <v>9</v>
      </c>
      <c r="I5">
        <v>1.2</v>
      </c>
      <c r="J5" t="s">
        <v>425</v>
      </c>
      <c r="K5" t="s">
        <v>426</v>
      </c>
      <c r="L5" t="s">
        <v>427</v>
      </c>
      <c r="N5" t="s">
        <v>426</v>
      </c>
      <c r="O5" t="s">
        <v>428</v>
      </c>
      <c r="Q5" t="s">
        <v>426</v>
      </c>
      <c r="R5" t="s">
        <v>429</v>
      </c>
      <c r="Y5">
        <v>0.38800000000000001</v>
      </c>
      <c r="Z5">
        <v>0.4</v>
      </c>
      <c r="AA5" t="s">
        <v>431</v>
      </c>
      <c r="AB5">
        <v>0.2</v>
      </c>
      <c r="AC5">
        <v>0.2</v>
      </c>
      <c r="AD5">
        <v>0.2</v>
      </c>
      <c r="AE5">
        <v>0.2</v>
      </c>
      <c r="AF5">
        <v>7</v>
      </c>
      <c r="AG5" t="s">
        <v>432</v>
      </c>
      <c r="AH5" t="s">
        <v>433</v>
      </c>
      <c r="AM5" t="s">
        <v>436</v>
      </c>
      <c r="AP5">
        <v>35</v>
      </c>
      <c r="AQ5">
        <v>-30</v>
      </c>
      <c r="AT5">
        <v>7.4999999999999997E-2</v>
      </c>
      <c r="AU5">
        <v>4</v>
      </c>
      <c r="AV5">
        <v>7.4999999999999997E-2</v>
      </c>
      <c r="AW5">
        <v>4</v>
      </c>
      <c r="AX5" t="s">
        <v>437</v>
      </c>
      <c r="AY5" t="s">
        <v>438</v>
      </c>
      <c r="AZ5" t="s">
        <v>439</v>
      </c>
      <c r="BA5" t="s">
        <v>441</v>
      </c>
      <c r="BB5">
        <v>3</v>
      </c>
      <c r="BC5">
        <v>0.75</v>
      </c>
      <c r="BD5">
        <v>0</v>
      </c>
      <c r="BE5" t="s">
        <v>442</v>
      </c>
      <c r="BF5" t="s">
        <v>442</v>
      </c>
      <c r="BG5" t="s">
        <v>443</v>
      </c>
      <c r="BH5" t="s">
        <v>443</v>
      </c>
      <c r="BI5" t="s">
        <v>443</v>
      </c>
      <c r="BJ5">
        <v>0</v>
      </c>
      <c r="BK5" t="s">
        <v>444</v>
      </c>
      <c r="BL5">
        <v>0</v>
      </c>
    </row>
    <row r="6" spans="1:65" x14ac:dyDescent="0.25">
      <c r="A6" t="s">
        <v>48</v>
      </c>
      <c r="B6" t="str">
        <f t="shared" si="0"/>
        <v>3 Occupant_USA_AZ_Flagstaf</v>
      </c>
      <c r="C6">
        <v>4</v>
      </c>
      <c r="D6" t="s">
        <v>323</v>
      </c>
      <c r="E6">
        <v>0</v>
      </c>
      <c r="F6">
        <v>1900</v>
      </c>
      <c r="G6">
        <v>1</v>
      </c>
      <c r="H6">
        <v>9</v>
      </c>
      <c r="I6">
        <v>1.2</v>
      </c>
      <c r="J6" t="s">
        <v>425</v>
      </c>
      <c r="K6" t="s">
        <v>426</v>
      </c>
      <c r="L6" t="s">
        <v>427</v>
      </c>
      <c r="N6" t="s">
        <v>426</v>
      </c>
      <c r="O6" t="s">
        <v>428</v>
      </c>
      <c r="Q6" t="s">
        <v>426</v>
      </c>
      <c r="R6" t="s">
        <v>429</v>
      </c>
      <c r="Y6">
        <v>0.38800000000000001</v>
      </c>
      <c r="Z6">
        <v>0.4</v>
      </c>
      <c r="AA6" t="s">
        <v>431</v>
      </c>
      <c r="AB6">
        <v>0.2</v>
      </c>
      <c r="AC6">
        <v>0.2</v>
      </c>
      <c r="AD6">
        <v>0.2</v>
      </c>
      <c r="AE6">
        <v>0.2</v>
      </c>
      <c r="AF6">
        <v>7</v>
      </c>
      <c r="AG6" t="s">
        <v>432</v>
      </c>
      <c r="AH6" t="s">
        <v>433</v>
      </c>
      <c r="AM6" t="s">
        <v>436</v>
      </c>
      <c r="AP6">
        <v>35</v>
      </c>
      <c r="AQ6">
        <v>-30</v>
      </c>
      <c r="AT6">
        <v>7.4999999999999997E-2</v>
      </c>
      <c r="AU6">
        <v>4</v>
      </c>
      <c r="AV6">
        <v>7.4999999999999997E-2</v>
      </c>
      <c r="AW6">
        <v>4</v>
      </c>
      <c r="AX6" t="s">
        <v>437</v>
      </c>
      <c r="AY6" t="s">
        <v>438</v>
      </c>
      <c r="AZ6" t="s">
        <v>439</v>
      </c>
      <c r="BA6" t="s">
        <v>441</v>
      </c>
      <c r="BB6">
        <v>3</v>
      </c>
      <c r="BC6">
        <v>0.75</v>
      </c>
      <c r="BD6">
        <v>0</v>
      </c>
      <c r="BE6" t="s">
        <v>442</v>
      </c>
      <c r="BF6" t="s">
        <v>442</v>
      </c>
      <c r="BG6" t="s">
        <v>443</v>
      </c>
      <c r="BH6" t="s">
        <v>443</v>
      </c>
      <c r="BI6" t="s">
        <v>443</v>
      </c>
      <c r="BJ6">
        <v>0</v>
      </c>
      <c r="BK6" t="s">
        <v>444</v>
      </c>
      <c r="BL6">
        <v>0</v>
      </c>
    </row>
    <row r="7" spans="1:65" x14ac:dyDescent="0.25">
      <c r="A7" t="s">
        <v>49</v>
      </c>
      <c r="B7" t="str">
        <f t="shared" si="0"/>
        <v>3 Occupant_USA_AZ_Kingman.</v>
      </c>
      <c r="C7">
        <v>4</v>
      </c>
      <c r="D7" t="s">
        <v>324</v>
      </c>
      <c r="E7">
        <v>0</v>
      </c>
      <c r="F7">
        <v>1900</v>
      </c>
      <c r="G7">
        <v>1</v>
      </c>
      <c r="H7">
        <v>9</v>
      </c>
      <c r="I7">
        <v>1.2</v>
      </c>
      <c r="J7" t="s">
        <v>425</v>
      </c>
      <c r="K7" t="s">
        <v>426</v>
      </c>
      <c r="L7" t="s">
        <v>427</v>
      </c>
      <c r="N7" t="s">
        <v>426</v>
      </c>
      <c r="O7" t="s">
        <v>428</v>
      </c>
      <c r="Q7" t="s">
        <v>426</v>
      </c>
      <c r="R7" t="s">
        <v>429</v>
      </c>
      <c r="Y7">
        <v>0.38800000000000001</v>
      </c>
      <c r="Z7">
        <v>0.4</v>
      </c>
      <c r="AA7" t="s">
        <v>431</v>
      </c>
      <c r="AB7">
        <v>0.2</v>
      </c>
      <c r="AC7">
        <v>0.2</v>
      </c>
      <c r="AD7">
        <v>0.2</v>
      </c>
      <c r="AE7">
        <v>0.2</v>
      </c>
      <c r="AF7">
        <v>7</v>
      </c>
      <c r="AG7" t="s">
        <v>432</v>
      </c>
      <c r="AH7" t="s">
        <v>433</v>
      </c>
      <c r="AM7" t="s">
        <v>436</v>
      </c>
      <c r="AP7">
        <v>35</v>
      </c>
      <c r="AQ7">
        <v>-30</v>
      </c>
      <c r="AT7">
        <v>7.4999999999999997E-2</v>
      </c>
      <c r="AU7">
        <v>4</v>
      </c>
      <c r="AV7">
        <v>7.4999999999999997E-2</v>
      </c>
      <c r="AW7">
        <v>4</v>
      </c>
      <c r="AX7" t="s">
        <v>437</v>
      </c>
      <c r="AY7" t="s">
        <v>438</v>
      </c>
      <c r="AZ7" t="s">
        <v>439</v>
      </c>
      <c r="BA7" t="s">
        <v>441</v>
      </c>
      <c r="BB7">
        <v>3</v>
      </c>
      <c r="BC7">
        <v>0.75</v>
      </c>
      <c r="BD7">
        <v>0</v>
      </c>
      <c r="BE7" t="s">
        <v>442</v>
      </c>
      <c r="BF7" t="s">
        <v>442</v>
      </c>
      <c r="BG7" t="s">
        <v>443</v>
      </c>
      <c r="BH7" t="s">
        <v>443</v>
      </c>
      <c r="BI7" t="s">
        <v>443</v>
      </c>
      <c r="BJ7">
        <v>0</v>
      </c>
      <c r="BK7" t="s">
        <v>444</v>
      </c>
      <c r="BL7">
        <v>0</v>
      </c>
    </row>
    <row r="8" spans="1:65" x14ac:dyDescent="0.25">
      <c r="A8" t="s">
        <v>50</v>
      </c>
      <c r="B8" t="str">
        <f t="shared" si="0"/>
        <v>3 Occupant_USA_AZ_Phoenix-</v>
      </c>
      <c r="C8">
        <v>4</v>
      </c>
      <c r="D8" t="s">
        <v>325</v>
      </c>
      <c r="E8">
        <v>0</v>
      </c>
      <c r="F8">
        <v>1900</v>
      </c>
      <c r="G8">
        <v>1</v>
      </c>
      <c r="H8">
        <v>9</v>
      </c>
      <c r="I8">
        <v>1.2</v>
      </c>
      <c r="J8" t="s">
        <v>425</v>
      </c>
      <c r="K8" t="s">
        <v>426</v>
      </c>
      <c r="L8" t="s">
        <v>427</v>
      </c>
      <c r="N8" t="s">
        <v>426</v>
      </c>
      <c r="O8" t="s">
        <v>428</v>
      </c>
      <c r="Q8" t="s">
        <v>426</v>
      </c>
      <c r="R8" t="s">
        <v>429</v>
      </c>
      <c r="Y8">
        <v>0.38800000000000001</v>
      </c>
      <c r="Z8">
        <v>0.4</v>
      </c>
      <c r="AA8" t="s">
        <v>431</v>
      </c>
      <c r="AB8">
        <v>0.2</v>
      </c>
      <c r="AC8">
        <v>0.2</v>
      </c>
      <c r="AD8">
        <v>0.2</v>
      </c>
      <c r="AE8">
        <v>0.2</v>
      </c>
      <c r="AF8">
        <v>7</v>
      </c>
      <c r="AG8" t="s">
        <v>432</v>
      </c>
      <c r="AH8" t="s">
        <v>433</v>
      </c>
      <c r="AM8" t="s">
        <v>436</v>
      </c>
      <c r="AP8">
        <v>35</v>
      </c>
      <c r="AQ8">
        <v>-30</v>
      </c>
      <c r="AT8">
        <v>7.4999999999999997E-2</v>
      </c>
      <c r="AU8">
        <v>4</v>
      </c>
      <c r="AV8">
        <v>7.4999999999999997E-2</v>
      </c>
      <c r="AW8">
        <v>4</v>
      </c>
      <c r="AX8" t="s">
        <v>437</v>
      </c>
      <c r="AY8" t="s">
        <v>438</v>
      </c>
      <c r="AZ8" t="s">
        <v>439</v>
      </c>
      <c r="BA8" t="s">
        <v>441</v>
      </c>
      <c r="BB8">
        <v>3</v>
      </c>
      <c r="BC8">
        <v>0.75</v>
      </c>
      <c r="BD8">
        <v>0</v>
      </c>
      <c r="BE8" t="s">
        <v>442</v>
      </c>
      <c r="BF8" t="s">
        <v>442</v>
      </c>
      <c r="BG8" t="s">
        <v>443</v>
      </c>
      <c r="BH8" t="s">
        <v>443</v>
      </c>
      <c r="BI8" t="s">
        <v>443</v>
      </c>
      <c r="BJ8">
        <v>0</v>
      </c>
      <c r="BK8" t="s">
        <v>444</v>
      </c>
      <c r="BL8">
        <v>0</v>
      </c>
    </row>
    <row r="9" spans="1:65" x14ac:dyDescent="0.25">
      <c r="A9" t="s">
        <v>51</v>
      </c>
      <c r="B9" t="str">
        <f t="shared" si="0"/>
        <v>3 Occupant_USA_AZ_Prescott</v>
      </c>
      <c r="C9">
        <v>4</v>
      </c>
      <c r="D9" t="s">
        <v>326</v>
      </c>
      <c r="E9">
        <v>0</v>
      </c>
      <c r="F9">
        <v>1900</v>
      </c>
      <c r="G9">
        <v>1</v>
      </c>
      <c r="H9">
        <v>9</v>
      </c>
      <c r="I9">
        <v>1.2</v>
      </c>
      <c r="J9" t="s">
        <v>425</v>
      </c>
      <c r="K9" t="s">
        <v>426</v>
      </c>
      <c r="L9" t="s">
        <v>427</v>
      </c>
      <c r="N9" t="s">
        <v>426</v>
      </c>
      <c r="O9" t="s">
        <v>428</v>
      </c>
      <c r="Q9" t="s">
        <v>426</v>
      </c>
      <c r="R9" t="s">
        <v>429</v>
      </c>
      <c r="Y9">
        <v>0.38800000000000001</v>
      </c>
      <c r="Z9">
        <v>0.4</v>
      </c>
      <c r="AA9" t="s">
        <v>431</v>
      </c>
      <c r="AB9">
        <v>0.2</v>
      </c>
      <c r="AC9">
        <v>0.2</v>
      </c>
      <c r="AD9">
        <v>0.2</v>
      </c>
      <c r="AE9">
        <v>0.2</v>
      </c>
      <c r="AF9">
        <v>7</v>
      </c>
      <c r="AG9" t="s">
        <v>432</v>
      </c>
      <c r="AH9" t="s">
        <v>433</v>
      </c>
      <c r="AM9" t="s">
        <v>436</v>
      </c>
      <c r="AP9">
        <v>35</v>
      </c>
      <c r="AQ9">
        <v>-30</v>
      </c>
      <c r="AT9">
        <v>7.4999999999999997E-2</v>
      </c>
      <c r="AU9">
        <v>4</v>
      </c>
      <c r="AV9">
        <v>7.4999999999999997E-2</v>
      </c>
      <c r="AW9">
        <v>4</v>
      </c>
      <c r="AX9" t="s">
        <v>437</v>
      </c>
      <c r="AY9" t="s">
        <v>438</v>
      </c>
      <c r="AZ9" t="s">
        <v>439</v>
      </c>
      <c r="BA9" t="s">
        <v>441</v>
      </c>
      <c r="BB9">
        <v>3</v>
      </c>
      <c r="BC9">
        <v>0.75</v>
      </c>
      <c r="BD9">
        <v>0</v>
      </c>
      <c r="BE9" t="s">
        <v>442</v>
      </c>
      <c r="BF9" t="s">
        <v>442</v>
      </c>
      <c r="BG9" t="s">
        <v>443</v>
      </c>
      <c r="BH9" t="s">
        <v>443</v>
      </c>
      <c r="BI9" t="s">
        <v>443</v>
      </c>
      <c r="BJ9">
        <v>0</v>
      </c>
      <c r="BK9" t="s">
        <v>444</v>
      </c>
      <c r="BL9">
        <v>0</v>
      </c>
    </row>
    <row r="10" spans="1:65" x14ac:dyDescent="0.25">
      <c r="A10" t="s">
        <v>52</v>
      </c>
      <c r="B10" t="str">
        <f t="shared" si="0"/>
        <v>3 Occupant_USA_CA_Bakersfi</v>
      </c>
      <c r="C10">
        <v>4</v>
      </c>
      <c r="D10" t="s">
        <v>327</v>
      </c>
      <c r="E10">
        <v>0</v>
      </c>
      <c r="F10">
        <v>1900</v>
      </c>
      <c r="G10">
        <v>1</v>
      </c>
      <c r="H10">
        <v>9</v>
      </c>
      <c r="I10">
        <v>1.2</v>
      </c>
      <c r="J10" t="s">
        <v>425</v>
      </c>
      <c r="K10" t="s">
        <v>426</v>
      </c>
      <c r="L10" t="s">
        <v>427</v>
      </c>
      <c r="N10" t="s">
        <v>426</v>
      </c>
      <c r="O10" t="s">
        <v>428</v>
      </c>
      <c r="Q10" t="s">
        <v>426</v>
      </c>
      <c r="R10" t="s">
        <v>429</v>
      </c>
      <c r="Y10">
        <v>0.38800000000000001</v>
      </c>
      <c r="Z10">
        <v>0.4</v>
      </c>
      <c r="AA10" t="s">
        <v>431</v>
      </c>
      <c r="AB10">
        <v>0.2</v>
      </c>
      <c r="AC10">
        <v>0.2</v>
      </c>
      <c r="AD10">
        <v>0.2</v>
      </c>
      <c r="AE10">
        <v>0.2</v>
      </c>
      <c r="AF10">
        <v>7</v>
      </c>
      <c r="AG10" t="s">
        <v>432</v>
      </c>
      <c r="AH10" t="s">
        <v>433</v>
      </c>
      <c r="AM10" t="s">
        <v>436</v>
      </c>
      <c r="AP10">
        <v>35</v>
      </c>
      <c r="AQ10">
        <v>-30</v>
      </c>
      <c r="AT10">
        <v>7.4999999999999997E-2</v>
      </c>
      <c r="AU10">
        <v>4</v>
      </c>
      <c r="AV10">
        <v>7.4999999999999997E-2</v>
      </c>
      <c r="AW10">
        <v>4</v>
      </c>
      <c r="AX10" t="s">
        <v>437</v>
      </c>
      <c r="AY10" t="s">
        <v>438</v>
      </c>
      <c r="AZ10" t="s">
        <v>439</v>
      </c>
      <c r="BA10" t="s">
        <v>441</v>
      </c>
      <c r="BB10">
        <v>3</v>
      </c>
      <c r="BC10">
        <v>0.75</v>
      </c>
      <c r="BD10">
        <v>0</v>
      </c>
      <c r="BE10" t="s">
        <v>442</v>
      </c>
      <c r="BF10" t="s">
        <v>442</v>
      </c>
      <c r="BG10" t="s">
        <v>443</v>
      </c>
      <c r="BH10" t="s">
        <v>443</v>
      </c>
      <c r="BI10" t="s">
        <v>443</v>
      </c>
      <c r="BJ10">
        <v>0</v>
      </c>
      <c r="BK10" t="s">
        <v>444</v>
      </c>
      <c r="BL10">
        <v>0</v>
      </c>
    </row>
    <row r="11" spans="1:65" x14ac:dyDescent="0.25">
      <c r="A11" t="s">
        <v>53</v>
      </c>
      <c r="B11" t="str">
        <f t="shared" si="0"/>
        <v>3 Occupant_USA_CA_Bishop-E</v>
      </c>
      <c r="C11">
        <v>4</v>
      </c>
      <c r="D11" t="s">
        <v>328</v>
      </c>
      <c r="E11">
        <v>0</v>
      </c>
      <c r="F11">
        <v>1900</v>
      </c>
      <c r="G11">
        <v>1</v>
      </c>
      <c r="H11">
        <v>9</v>
      </c>
      <c r="I11">
        <v>1.2</v>
      </c>
      <c r="J11" t="s">
        <v>425</v>
      </c>
      <c r="K11" t="s">
        <v>426</v>
      </c>
      <c r="L11" t="s">
        <v>427</v>
      </c>
      <c r="N11" t="s">
        <v>426</v>
      </c>
      <c r="O11" t="s">
        <v>428</v>
      </c>
      <c r="Q11" t="s">
        <v>426</v>
      </c>
      <c r="R11" t="s">
        <v>429</v>
      </c>
      <c r="Y11">
        <v>0.38800000000000001</v>
      </c>
      <c r="Z11">
        <v>0.4</v>
      </c>
      <c r="AA11" t="s">
        <v>431</v>
      </c>
      <c r="AB11">
        <v>0.2</v>
      </c>
      <c r="AC11">
        <v>0.2</v>
      </c>
      <c r="AD11">
        <v>0.2</v>
      </c>
      <c r="AE11">
        <v>0.2</v>
      </c>
      <c r="AF11">
        <v>7</v>
      </c>
      <c r="AG11" t="s">
        <v>432</v>
      </c>
      <c r="AH11" t="s">
        <v>433</v>
      </c>
      <c r="AM11" t="s">
        <v>436</v>
      </c>
      <c r="AP11">
        <v>35</v>
      </c>
      <c r="AQ11">
        <v>-30</v>
      </c>
      <c r="AT11">
        <v>7.4999999999999997E-2</v>
      </c>
      <c r="AU11">
        <v>4</v>
      </c>
      <c r="AV11">
        <v>7.4999999999999997E-2</v>
      </c>
      <c r="AW11">
        <v>4</v>
      </c>
      <c r="AX11" t="s">
        <v>437</v>
      </c>
      <c r="AY11" t="s">
        <v>438</v>
      </c>
      <c r="AZ11" t="s">
        <v>439</v>
      </c>
      <c r="BA11" t="s">
        <v>441</v>
      </c>
      <c r="BB11">
        <v>3</v>
      </c>
      <c r="BC11">
        <v>0.75</v>
      </c>
      <c r="BD11">
        <v>0</v>
      </c>
      <c r="BE11" t="s">
        <v>442</v>
      </c>
      <c r="BF11" t="s">
        <v>442</v>
      </c>
      <c r="BG11" t="s">
        <v>443</v>
      </c>
      <c r="BH11" t="s">
        <v>443</v>
      </c>
      <c r="BI11" t="s">
        <v>443</v>
      </c>
      <c r="BJ11">
        <v>0</v>
      </c>
      <c r="BK11" t="s">
        <v>444</v>
      </c>
      <c r="BL11">
        <v>0</v>
      </c>
    </row>
    <row r="12" spans="1:65" x14ac:dyDescent="0.25">
      <c r="A12" t="s">
        <v>54</v>
      </c>
      <c r="B12" t="str">
        <f t="shared" si="0"/>
        <v>3 Occupant_USA_CA_Crescent</v>
      </c>
      <c r="C12">
        <v>4</v>
      </c>
      <c r="D12" t="s">
        <v>329</v>
      </c>
      <c r="E12">
        <v>0</v>
      </c>
      <c r="F12">
        <v>1900</v>
      </c>
      <c r="G12">
        <v>1</v>
      </c>
      <c r="H12">
        <v>9</v>
      </c>
      <c r="I12">
        <v>1.2</v>
      </c>
      <c r="J12" t="s">
        <v>425</v>
      </c>
      <c r="K12" t="s">
        <v>426</v>
      </c>
      <c r="L12" t="s">
        <v>427</v>
      </c>
      <c r="N12" t="s">
        <v>426</v>
      </c>
      <c r="O12" t="s">
        <v>428</v>
      </c>
      <c r="Q12" t="s">
        <v>426</v>
      </c>
      <c r="R12" t="s">
        <v>429</v>
      </c>
      <c r="Y12">
        <v>0.38800000000000001</v>
      </c>
      <c r="Z12">
        <v>0.4</v>
      </c>
      <c r="AA12" t="s">
        <v>431</v>
      </c>
      <c r="AB12">
        <v>0.2</v>
      </c>
      <c r="AC12">
        <v>0.2</v>
      </c>
      <c r="AD12">
        <v>0.2</v>
      </c>
      <c r="AE12">
        <v>0.2</v>
      </c>
      <c r="AF12">
        <v>7</v>
      </c>
      <c r="AG12" t="s">
        <v>432</v>
      </c>
      <c r="AH12" t="s">
        <v>433</v>
      </c>
      <c r="AM12" t="s">
        <v>436</v>
      </c>
      <c r="AP12">
        <v>35</v>
      </c>
      <c r="AQ12">
        <v>-30</v>
      </c>
      <c r="AT12">
        <v>7.4999999999999997E-2</v>
      </c>
      <c r="AU12">
        <v>4</v>
      </c>
      <c r="AV12">
        <v>7.4999999999999997E-2</v>
      </c>
      <c r="AW12">
        <v>4</v>
      </c>
      <c r="AX12" t="s">
        <v>437</v>
      </c>
      <c r="AY12" t="s">
        <v>438</v>
      </c>
      <c r="AZ12" t="s">
        <v>439</v>
      </c>
      <c r="BA12" t="s">
        <v>441</v>
      </c>
      <c r="BB12">
        <v>3</v>
      </c>
      <c r="BC12">
        <v>0.75</v>
      </c>
      <c r="BD12">
        <v>0</v>
      </c>
      <c r="BE12" t="s">
        <v>442</v>
      </c>
      <c r="BF12" t="s">
        <v>442</v>
      </c>
      <c r="BG12" t="s">
        <v>443</v>
      </c>
      <c r="BH12" t="s">
        <v>443</v>
      </c>
      <c r="BI12" t="s">
        <v>443</v>
      </c>
      <c r="BJ12">
        <v>0</v>
      </c>
      <c r="BK12" t="s">
        <v>444</v>
      </c>
      <c r="BL12">
        <v>0</v>
      </c>
    </row>
    <row r="13" spans="1:65" x14ac:dyDescent="0.25">
      <c r="A13" t="s">
        <v>55</v>
      </c>
      <c r="B13" t="str">
        <f t="shared" si="0"/>
        <v>3 Occupant_USA_CA_Imperial</v>
      </c>
      <c r="C13">
        <v>4</v>
      </c>
      <c r="D13" t="s">
        <v>330</v>
      </c>
      <c r="E13">
        <v>0</v>
      </c>
      <c r="F13">
        <v>1900</v>
      </c>
      <c r="G13">
        <v>1</v>
      </c>
      <c r="H13">
        <v>9</v>
      </c>
      <c r="I13">
        <v>1.2</v>
      </c>
      <c r="J13" t="s">
        <v>425</v>
      </c>
      <c r="K13" t="s">
        <v>426</v>
      </c>
      <c r="L13" t="s">
        <v>427</v>
      </c>
      <c r="N13" t="s">
        <v>426</v>
      </c>
      <c r="O13" t="s">
        <v>428</v>
      </c>
      <c r="Q13" t="s">
        <v>426</v>
      </c>
      <c r="R13" t="s">
        <v>429</v>
      </c>
      <c r="Y13">
        <v>0.38800000000000001</v>
      </c>
      <c r="Z13">
        <v>0.4</v>
      </c>
      <c r="AA13" t="s">
        <v>431</v>
      </c>
      <c r="AB13">
        <v>0.2</v>
      </c>
      <c r="AC13">
        <v>0.2</v>
      </c>
      <c r="AD13">
        <v>0.2</v>
      </c>
      <c r="AE13">
        <v>0.2</v>
      </c>
      <c r="AF13">
        <v>7</v>
      </c>
      <c r="AG13" t="s">
        <v>432</v>
      </c>
      <c r="AH13" t="s">
        <v>433</v>
      </c>
      <c r="AM13" t="s">
        <v>436</v>
      </c>
      <c r="AP13">
        <v>35</v>
      </c>
      <c r="AQ13">
        <v>-30</v>
      </c>
      <c r="AT13">
        <v>7.4999999999999997E-2</v>
      </c>
      <c r="AU13">
        <v>4</v>
      </c>
      <c r="AV13">
        <v>7.4999999999999997E-2</v>
      </c>
      <c r="AW13">
        <v>4</v>
      </c>
      <c r="AX13" t="s">
        <v>437</v>
      </c>
      <c r="AY13" t="s">
        <v>438</v>
      </c>
      <c r="AZ13" t="s">
        <v>439</v>
      </c>
      <c r="BA13" t="s">
        <v>441</v>
      </c>
      <c r="BB13">
        <v>3</v>
      </c>
      <c r="BC13">
        <v>0.75</v>
      </c>
      <c r="BD13">
        <v>0</v>
      </c>
      <c r="BE13" t="s">
        <v>442</v>
      </c>
      <c r="BF13" t="s">
        <v>442</v>
      </c>
      <c r="BG13" t="s">
        <v>443</v>
      </c>
      <c r="BH13" t="s">
        <v>443</v>
      </c>
      <c r="BI13" t="s">
        <v>443</v>
      </c>
      <c r="BJ13">
        <v>0</v>
      </c>
      <c r="BK13" t="s">
        <v>444</v>
      </c>
      <c r="BL13">
        <v>0</v>
      </c>
    </row>
    <row r="14" spans="1:65" x14ac:dyDescent="0.25">
      <c r="A14" t="s">
        <v>56</v>
      </c>
      <c r="B14" t="str">
        <f t="shared" si="0"/>
        <v>3 Occupant_USA_CA_Los.Ange</v>
      </c>
      <c r="C14">
        <v>4</v>
      </c>
      <c r="D14" t="s">
        <v>331</v>
      </c>
      <c r="E14">
        <v>0</v>
      </c>
      <c r="F14">
        <v>1900</v>
      </c>
      <c r="G14">
        <v>1</v>
      </c>
      <c r="H14">
        <v>9</v>
      </c>
      <c r="I14">
        <v>1.2</v>
      </c>
      <c r="J14" t="s">
        <v>425</v>
      </c>
      <c r="K14" t="s">
        <v>426</v>
      </c>
      <c r="L14" t="s">
        <v>427</v>
      </c>
      <c r="N14" t="s">
        <v>426</v>
      </c>
      <c r="O14" t="s">
        <v>428</v>
      </c>
      <c r="Q14" t="s">
        <v>426</v>
      </c>
      <c r="R14" t="s">
        <v>429</v>
      </c>
      <c r="Y14">
        <v>0.38800000000000001</v>
      </c>
      <c r="Z14">
        <v>0.4</v>
      </c>
      <c r="AA14" t="s">
        <v>431</v>
      </c>
      <c r="AB14">
        <v>0.2</v>
      </c>
      <c r="AC14">
        <v>0.2</v>
      </c>
      <c r="AD14">
        <v>0.2</v>
      </c>
      <c r="AE14">
        <v>0.2</v>
      </c>
      <c r="AF14">
        <v>7</v>
      </c>
      <c r="AG14" t="s">
        <v>432</v>
      </c>
      <c r="AH14" t="s">
        <v>433</v>
      </c>
      <c r="AM14" t="s">
        <v>436</v>
      </c>
      <c r="AP14">
        <v>35</v>
      </c>
      <c r="AQ14">
        <v>-30</v>
      </c>
      <c r="AT14">
        <v>7.4999999999999997E-2</v>
      </c>
      <c r="AU14">
        <v>4</v>
      </c>
      <c r="AV14">
        <v>7.4999999999999997E-2</v>
      </c>
      <c r="AW14">
        <v>4</v>
      </c>
      <c r="AX14" t="s">
        <v>437</v>
      </c>
      <c r="AY14" t="s">
        <v>438</v>
      </c>
      <c r="AZ14" t="s">
        <v>439</v>
      </c>
      <c r="BA14" t="s">
        <v>441</v>
      </c>
      <c r="BB14">
        <v>3</v>
      </c>
      <c r="BC14">
        <v>0.75</v>
      </c>
      <c r="BD14">
        <v>0</v>
      </c>
      <c r="BE14" t="s">
        <v>442</v>
      </c>
      <c r="BF14" t="s">
        <v>442</v>
      </c>
      <c r="BG14" t="s">
        <v>443</v>
      </c>
      <c r="BH14" t="s">
        <v>443</v>
      </c>
      <c r="BI14" t="s">
        <v>443</v>
      </c>
      <c r="BJ14">
        <v>0</v>
      </c>
      <c r="BK14" t="s">
        <v>444</v>
      </c>
      <c r="BL14">
        <v>0</v>
      </c>
    </row>
    <row r="15" spans="1:65" x14ac:dyDescent="0.25">
      <c r="A15" t="s">
        <v>57</v>
      </c>
      <c r="B15" t="str">
        <f t="shared" si="0"/>
        <v>3 Occupant_USA_CA_Riversid</v>
      </c>
      <c r="C15">
        <v>4</v>
      </c>
      <c r="D15" t="s">
        <v>332</v>
      </c>
      <c r="E15">
        <v>0</v>
      </c>
      <c r="F15">
        <v>1900</v>
      </c>
      <c r="G15">
        <v>1</v>
      </c>
      <c r="H15">
        <v>9</v>
      </c>
      <c r="I15">
        <v>1.2</v>
      </c>
      <c r="J15" t="s">
        <v>425</v>
      </c>
      <c r="K15" t="s">
        <v>426</v>
      </c>
      <c r="L15" t="s">
        <v>427</v>
      </c>
      <c r="N15" t="s">
        <v>426</v>
      </c>
      <c r="O15" t="s">
        <v>428</v>
      </c>
      <c r="Q15" t="s">
        <v>426</v>
      </c>
      <c r="R15" t="s">
        <v>429</v>
      </c>
      <c r="Y15">
        <v>0.38800000000000001</v>
      </c>
      <c r="Z15">
        <v>0.4</v>
      </c>
      <c r="AA15" t="s">
        <v>431</v>
      </c>
      <c r="AB15">
        <v>0.2</v>
      </c>
      <c r="AC15">
        <v>0.2</v>
      </c>
      <c r="AD15">
        <v>0.2</v>
      </c>
      <c r="AE15">
        <v>0.2</v>
      </c>
      <c r="AF15">
        <v>7</v>
      </c>
      <c r="AG15" t="s">
        <v>432</v>
      </c>
      <c r="AH15" t="s">
        <v>433</v>
      </c>
      <c r="AM15" t="s">
        <v>436</v>
      </c>
      <c r="AP15">
        <v>35</v>
      </c>
      <c r="AQ15">
        <v>-30</v>
      </c>
      <c r="AT15">
        <v>7.4999999999999997E-2</v>
      </c>
      <c r="AU15">
        <v>4</v>
      </c>
      <c r="AV15">
        <v>7.4999999999999997E-2</v>
      </c>
      <c r="AW15">
        <v>4</v>
      </c>
      <c r="AX15" t="s">
        <v>437</v>
      </c>
      <c r="AY15" t="s">
        <v>438</v>
      </c>
      <c r="AZ15" t="s">
        <v>439</v>
      </c>
      <c r="BA15" t="s">
        <v>441</v>
      </c>
      <c r="BB15">
        <v>3</v>
      </c>
      <c r="BC15">
        <v>0.75</v>
      </c>
      <c r="BD15">
        <v>0</v>
      </c>
      <c r="BE15" t="s">
        <v>442</v>
      </c>
      <c r="BF15" t="s">
        <v>442</v>
      </c>
      <c r="BG15" t="s">
        <v>443</v>
      </c>
      <c r="BH15" t="s">
        <v>443</v>
      </c>
      <c r="BI15" t="s">
        <v>443</v>
      </c>
      <c r="BJ15">
        <v>0</v>
      </c>
      <c r="BK15" t="s">
        <v>444</v>
      </c>
      <c r="BL15">
        <v>0</v>
      </c>
    </row>
    <row r="16" spans="1:65" x14ac:dyDescent="0.25">
      <c r="A16" t="s">
        <v>58</v>
      </c>
      <c r="B16" t="str">
        <f t="shared" si="0"/>
        <v>3 Occupant_USA_CA_Sacramen</v>
      </c>
      <c r="C16">
        <v>4</v>
      </c>
      <c r="D16" t="s">
        <v>333</v>
      </c>
      <c r="E16">
        <v>0</v>
      </c>
      <c r="F16">
        <v>1900</v>
      </c>
      <c r="G16">
        <v>1</v>
      </c>
      <c r="H16">
        <v>9</v>
      </c>
      <c r="I16">
        <v>1.2</v>
      </c>
      <c r="J16" t="s">
        <v>425</v>
      </c>
      <c r="K16" t="s">
        <v>426</v>
      </c>
      <c r="L16" t="s">
        <v>427</v>
      </c>
      <c r="N16" t="s">
        <v>426</v>
      </c>
      <c r="O16" t="s">
        <v>428</v>
      </c>
      <c r="Q16" t="s">
        <v>426</v>
      </c>
      <c r="R16" t="s">
        <v>429</v>
      </c>
      <c r="Y16">
        <v>0.38800000000000001</v>
      </c>
      <c r="Z16">
        <v>0.4</v>
      </c>
      <c r="AA16" t="s">
        <v>431</v>
      </c>
      <c r="AB16">
        <v>0.2</v>
      </c>
      <c r="AC16">
        <v>0.2</v>
      </c>
      <c r="AD16">
        <v>0.2</v>
      </c>
      <c r="AE16">
        <v>0.2</v>
      </c>
      <c r="AF16">
        <v>7</v>
      </c>
      <c r="AG16" t="s">
        <v>432</v>
      </c>
      <c r="AH16" t="s">
        <v>433</v>
      </c>
      <c r="AM16" t="s">
        <v>436</v>
      </c>
      <c r="AP16">
        <v>35</v>
      </c>
      <c r="AQ16">
        <v>-30</v>
      </c>
      <c r="AT16">
        <v>7.4999999999999997E-2</v>
      </c>
      <c r="AU16">
        <v>4</v>
      </c>
      <c r="AV16">
        <v>7.4999999999999997E-2</v>
      </c>
      <c r="AW16">
        <v>4</v>
      </c>
      <c r="AX16" t="s">
        <v>437</v>
      </c>
      <c r="AY16" t="s">
        <v>438</v>
      </c>
      <c r="AZ16" t="s">
        <v>439</v>
      </c>
      <c r="BA16" t="s">
        <v>441</v>
      </c>
      <c r="BB16">
        <v>3</v>
      </c>
      <c r="BC16">
        <v>0.75</v>
      </c>
      <c r="BD16">
        <v>0</v>
      </c>
      <c r="BE16" t="s">
        <v>442</v>
      </c>
      <c r="BF16" t="s">
        <v>442</v>
      </c>
      <c r="BG16" t="s">
        <v>443</v>
      </c>
      <c r="BH16" t="s">
        <v>443</v>
      </c>
      <c r="BI16" t="s">
        <v>443</v>
      </c>
      <c r="BJ16">
        <v>0</v>
      </c>
      <c r="BK16" t="s">
        <v>444</v>
      </c>
      <c r="BL16">
        <v>0</v>
      </c>
    </row>
    <row r="17" spans="1:64" x14ac:dyDescent="0.25">
      <c r="A17" t="s">
        <v>59</v>
      </c>
      <c r="B17" t="str">
        <f t="shared" si="0"/>
        <v>3 Occupant_USA_CA_San.Jose</v>
      </c>
      <c r="C17">
        <v>4</v>
      </c>
      <c r="D17" t="s">
        <v>334</v>
      </c>
      <c r="E17">
        <v>0</v>
      </c>
      <c r="F17">
        <v>1900</v>
      </c>
      <c r="G17">
        <v>1</v>
      </c>
      <c r="H17">
        <v>9</v>
      </c>
      <c r="I17">
        <v>1.2</v>
      </c>
      <c r="J17" t="s">
        <v>425</v>
      </c>
      <c r="K17" t="s">
        <v>426</v>
      </c>
      <c r="L17" t="s">
        <v>427</v>
      </c>
      <c r="N17" t="s">
        <v>426</v>
      </c>
      <c r="O17" t="s">
        <v>428</v>
      </c>
      <c r="Q17" t="s">
        <v>426</v>
      </c>
      <c r="R17" t="s">
        <v>429</v>
      </c>
      <c r="Y17">
        <v>0.38800000000000001</v>
      </c>
      <c r="Z17">
        <v>0.4</v>
      </c>
      <c r="AA17" t="s">
        <v>431</v>
      </c>
      <c r="AB17">
        <v>0.2</v>
      </c>
      <c r="AC17">
        <v>0.2</v>
      </c>
      <c r="AD17">
        <v>0.2</v>
      </c>
      <c r="AE17">
        <v>0.2</v>
      </c>
      <c r="AF17">
        <v>7</v>
      </c>
      <c r="AG17" t="s">
        <v>432</v>
      </c>
      <c r="AH17" t="s">
        <v>433</v>
      </c>
      <c r="AM17" t="s">
        <v>436</v>
      </c>
      <c r="AP17">
        <v>35</v>
      </c>
      <c r="AQ17">
        <v>-30</v>
      </c>
      <c r="AT17">
        <v>7.4999999999999997E-2</v>
      </c>
      <c r="AU17">
        <v>4</v>
      </c>
      <c r="AV17">
        <v>7.4999999999999997E-2</v>
      </c>
      <c r="AW17">
        <v>4</v>
      </c>
      <c r="AX17" t="s">
        <v>437</v>
      </c>
      <c r="AY17" t="s">
        <v>438</v>
      </c>
      <c r="AZ17" t="s">
        <v>439</v>
      </c>
      <c r="BA17" t="s">
        <v>441</v>
      </c>
      <c r="BB17">
        <v>3</v>
      </c>
      <c r="BC17">
        <v>0.75</v>
      </c>
      <c r="BD17">
        <v>0</v>
      </c>
      <c r="BE17" t="s">
        <v>442</v>
      </c>
      <c r="BF17" t="s">
        <v>442</v>
      </c>
      <c r="BG17" t="s">
        <v>443</v>
      </c>
      <c r="BH17" t="s">
        <v>443</v>
      </c>
      <c r="BI17" t="s">
        <v>443</v>
      </c>
      <c r="BJ17">
        <v>0</v>
      </c>
      <c r="BK17" t="s">
        <v>444</v>
      </c>
      <c r="BL17">
        <v>0</v>
      </c>
    </row>
    <row r="18" spans="1:64" x14ac:dyDescent="0.25">
      <c r="A18" t="s">
        <v>60</v>
      </c>
      <c r="B18" t="str">
        <f t="shared" si="0"/>
        <v>3 Occupant_USA_CA_Santa.An</v>
      </c>
      <c r="C18">
        <v>4</v>
      </c>
      <c r="D18" t="s">
        <v>335</v>
      </c>
      <c r="E18">
        <v>0</v>
      </c>
      <c r="F18">
        <v>1900</v>
      </c>
      <c r="G18">
        <v>1</v>
      </c>
      <c r="H18">
        <v>9</v>
      </c>
      <c r="I18">
        <v>1.2</v>
      </c>
      <c r="J18" t="s">
        <v>425</v>
      </c>
      <c r="K18" t="s">
        <v>426</v>
      </c>
      <c r="L18" t="s">
        <v>427</v>
      </c>
      <c r="N18" t="s">
        <v>426</v>
      </c>
      <c r="O18" t="s">
        <v>428</v>
      </c>
      <c r="Q18" t="s">
        <v>426</v>
      </c>
      <c r="R18" t="s">
        <v>429</v>
      </c>
      <c r="Y18">
        <v>0.38800000000000001</v>
      </c>
      <c r="Z18">
        <v>0.4</v>
      </c>
      <c r="AA18" t="s">
        <v>431</v>
      </c>
      <c r="AB18">
        <v>0.2</v>
      </c>
      <c r="AC18">
        <v>0.2</v>
      </c>
      <c r="AD18">
        <v>0.2</v>
      </c>
      <c r="AE18">
        <v>0.2</v>
      </c>
      <c r="AF18">
        <v>7</v>
      </c>
      <c r="AG18" t="s">
        <v>432</v>
      </c>
      <c r="AH18" t="s">
        <v>433</v>
      </c>
      <c r="AM18" t="s">
        <v>436</v>
      </c>
      <c r="AP18">
        <v>35</v>
      </c>
      <c r="AQ18">
        <v>-30</v>
      </c>
      <c r="AT18">
        <v>7.4999999999999997E-2</v>
      </c>
      <c r="AU18">
        <v>4</v>
      </c>
      <c r="AV18">
        <v>7.4999999999999997E-2</v>
      </c>
      <c r="AW18">
        <v>4</v>
      </c>
      <c r="AX18" t="s">
        <v>437</v>
      </c>
      <c r="AY18" t="s">
        <v>438</v>
      </c>
      <c r="AZ18" t="s">
        <v>439</v>
      </c>
      <c r="BA18" t="s">
        <v>441</v>
      </c>
      <c r="BB18">
        <v>3</v>
      </c>
      <c r="BC18">
        <v>0.75</v>
      </c>
      <c r="BD18">
        <v>0</v>
      </c>
      <c r="BE18" t="s">
        <v>442</v>
      </c>
      <c r="BF18" t="s">
        <v>442</v>
      </c>
      <c r="BG18" t="s">
        <v>443</v>
      </c>
      <c r="BH18" t="s">
        <v>443</v>
      </c>
      <c r="BI18" t="s">
        <v>443</v>
      </c>
      <c r="BJ18">
        <v>0</v>
      </c>
      <c r="BK18" t="s">
        <v>444</v>
      </c>
      <c r="BL18">
        <v>0</v>
      </c>
    </row>
    <row r="19" spans="1:64" x14ac:dyDescent="0.25">
      <c r="A19" t="s">
        <v>61</v>
      </c>
      <c r="B19" t="str">
        <f t="shared" si="0"/>
        <v>3 Occupant_USA_CO_Alamosa-</v>
      </c>
      <c r="C19">
        <v>4</v>
      </c>
      <c r="D19" t="s">
        <v>336</v>
      </c>
      <c r="E19">
        <v>0</v>
      </c>
      <c r="F19">
        <v>1900</v>
      </c>
      <c r="G19">
        <v>1</v>
      </c>
      <c r="H19">
        <v>9</v>
      </c>
      <c r="I19">
        <v>1.2</v>
      </c>
      <c r="J19" t="s">
        <v>425</v>
      </c>
      <c r="K19" t="s">
        <v>426</v>
      </c>
      <c r="L19" t="s">
        <v>427</v>
      </c>
      <c r="N19" t="s">
        <v>426</v>
      </c>
      <c r="O19" t="s">
        <v>428</v>
      </c>
      <c r="Q19" t="s">
        <v>426</v>
      </c>
      <c r="R19" t="s">
        <v>429</v>
      </c>
      <c r="Y19">
        <v>0.38800000000000001</v>
      </c>
      <c r="Z19">
        <v>0.4</v>
      </c>
      <c r="AA19" t="s">
        <v>431</v>
      </c>
      <c r="AB19">
        <v>0.2</v>
      </c>
      <c r="AC19">
        <v>0.2</v>
      </c>
      <c r="AD19">
        <v>0.2</v>
      </c>
      <c r="AE19">
        <v>0.2</v>
      </c>
      <c r="AF19">
        <v>7</v>
      </c>
      <c r="AG19" t="s">
        <v>432</v>
      </c>
      <c r="AH19" t="s">
        <v>433</v>
      </c>
      <c r="AM19" t="s">
        <v>436</v>
      </c>
      <c r="AP19">
        <v>35</v>
      </c>
      <c r="AQ19">
        <v>-30</v>
      </c>
      <c r="AT19">
        <v>7.4999999999999997E-2</v>
      </c>
      <c r="AU19">
        <v>4</v>
      </c>
      <c r="AV19">
        <v>7.4999999999999997E-2</v>
      </c>
      <c r="AW19">
        <v>4</v>
      </c>
      <c r="AX19" t="s">
        <v>437</v>
      </c>
      <c r="AY19" t="s">
        <v>438</v>
      </c>
      <c r="AZ19" t="s">
        <v>439</v>
      </c>
      <c r="BA19" t="s">
        <v>441</v>
      </c>
      <c r="BB19">
        <v>3</v>
      </c>
      <c r="BC19">
        <v>0.75</v>
      </c>
      <c r="BD19">
        <v>0</v>
      </c>
      <c r="BE19" t="s">
        <v>442</v>
      </c>
      <c r="BF19" t="s">
        <v>442</v>
      </c>
      <c r="BG19" t="s">
        <v>443</v>
      </c>
      <c r="BH19" t="s">
        <v>443</v>
      </c>
      <c r="BI19" t="s">
        <v>443</v>
      </c>
      <c r="BJ19">
        <v>0</v>
      </c>
      <c r="BK19" t="s">
        <v>444</v>
      </c>
      <c r="BL19">
        <v>0</v>
      </c>
    </row>
    <row r="20" spans="1:64" x14ac:dyDescent="0.25">
      <c r="A20" t="s">
        <v>62</v>
      </c>
      <c r="B20" t="str">
        <f t="shared" si="0"/>
        <v>3 Occupant_USA_CO_Aspen-Pi</v>
      </c>
      <c r="C20">
        <v>4</v>
      </c>
      <c r="D20" t="s">
        <v>337</v>
      </c>
      <c r="E20">
        <v>0</v>
      </c>
      <c r="F20">
        <v>1900</v>
      </c>
      <c r="G20">
        <v>1</v>
      </c>
      <c r="H20">
        <v>9</v>
      </c>
      <c r="I20">
        <v>1.2</v>
      </c>
      <c r="J20" t="s">
        <v>425</v>
      </c>
      <c r="K20" t="s">
        <v>426</v>
      </c>
      <c r="L20" t="s">
        <v>427</v>
      </c>
      <c r="N20" t="s">
        <v>426</v>
      </c>
      <c r="O20" t="s">
        <v>428</v>
      </c>
      <c r="Q20" t="s">
        <v>426</v>
      </c>
      <c r="R20" t="s">
        <v>429</v>
      </c>
      <c r="Y20">
        <v>0.38800000000000001</v>
      </c>
      <c r="Z20">
        <v>0.4</v>
      </c>
      <c r="AA20" t="s">
        <v>431</v>
      </c>
      <c r="AB20">
        <v>0.2</v>
      </c>
      <c r="AC20">
        <v>0.2</v>
      </c>
      <c r="AD20">
        <v>0.2</v>
      </c>
      <c r="AE20">
        <v>0.2</v>
      </c>
      <c r="AF20">
        <v>7</v>
      </c>
      <c r="AG20" t="s">
        <v>432</v>
      </c>
      <c r="AH20" t="s">
        <v>433</v>
      </c>
      <c r="AM20" t="s">
        <v>436</v>
      </c>
      <c r="AP20">
        <v>35</v>
      </c>
      <c r="AQ20">
        <v>-30</v>
      </c>
      <c r="AT20">
        <v>7.4999999999999997E-2</v>
      </c>
      <c r="AU20">
        <v>4</v>
      </c>
      <c r="AV20">
        <v>7.4999999999999997E-2</v>
      </c>
      <c r="AW20">
        <v>4</v>
      </c>
      <c r="AX20" t="s">
        <v>437</v>
      </c>
      <c r="AY20" t="s">
        <v>438</v>
      </c>
      <c r="AZ20" t="s">
        <v>439</v>
      </c>
      <c r="BA20" t="s">
        <v>441</v>
      </c>
      <c r="BB20">
        <v>3</v>
      </c>
      <c r="BC20">
        <v>0.75</v>
      </c>
      <c r="BD20">
        <v>0</v>
      </c>
      <c r="BE20" t="s">
        <v>442</v>
      </c>
      <c r="BF20" t="s">
        <v>442</v>
      </c>
      <c r="BG20" t="s">
        <v>443</v>
      </c>
      <c r="BH20" t="s">
        <v>443</v>
      </c>
      <c r="BI20" t="s">
        <v>443</v>
      </c>
      <c r="BJ20">
        <v>0</v>
      </c>
      <c r="BK20" t="s">
        <v>444</v>
      </c>
      <c r="BL20">
        <v>0</v>
      </c>
    </row>
    <row r="21" spans="1:64" x14ac:dyDescent="0.25">
      <c r="A21" t="s">
        <v>63</v>
      </c>
      <c r="B21" t="str">
        <f t="shared" si="0"/>
        <v>3 Occupant_USA_CO_Denver.I</v>
      </c>
      <c r="C21">
        <v>4</v>
      </c>
      <c r="D21" t="s">
        <v>338</v>
      </c>
      <c r="E21">
        <v>0</v>
      </c>
      <c r="F21">
        <v>1900</v>
      </c>
      <c r="G21">
        <v>1</v>
      </c>
      <c r="H21">
        <v>9</v>
      </c>
      <c r="I21">
        <v>1.2</v>
      </c>
      <c r="J21" t="s">
        <v>425</v>
      </c>
      <c r="K21" t="s">
        <v>426</v>
      </c>
      <c r="L21" t="s">
        <v>427</v>
      </c>
      <c r="N21" t="s">
        <v>426</v>
      </c>
      <c r="O21" t="s">
        <v>428</v>
      </c>
      <c r="Q21" t="s">
        <v>426</v>
      </c>
      <c r="R21" t="s">
        <v>429</v>
      </c>
      <c r="Y21">
        <v>0.38800000000000001</v>
      </c>
      <c r="Z21">
        <v>0.4</v>
      </c>
      <c r="AA21" t="s">
        <v>431</v>
      </c>
      <c r="AB21">
        <v>0.2</v>
      </c>
      <c r="AC21">
        <v>0.2</v>
      </c>
      <c r="AD21">
        <v>0.2</v>
      </c>
      <c r="AE21">
        <v>0.2</v>
      </c>
      <c r="AF21">
        <v>7</v>
      </c>
      <c r="AG21" t="s">
        <v>432</v>
      </c>
      <c r="AH21" t="s">
        <v>433</v>
      </c>
      <c r="AM21" t="s">
        <v>436</v>
      </c>
      <c r="AP21">
        <v>35</v>
      </c>
      <c r="AQ21">
        <v>-30</v>
      </c>
      <c r="AT21">
        <v>7.4999999999999997E-2</v>
      </c>
      <c r="AU21">
        <v>4</v>
      </c>
      <c r="AV21">
        <v>7.4999999999999997E-2</v>
      </c>
      <c r="AW21">
        <v>4</v>
      </c>
      <c r="AX21" t="s">
        <v>437</v>
      </c>
      <c r="AY21" t="s">
        <v>438</v>
      </c>
      <c r="AZ21" t="s">
        <v>439</v>
      </c>
      <c r="BA21" t="s">
        <v>441</v>
      </c>
      <c r="BB21">
        <v>3</v>
      </c>
      <c r="BC21">
        <v>0.75</v>
      </c>
      <c r="BD21">
        <v>0</v>
      </c>
      <c r="BE21" t="s">
        <v>442</v>
      </c>
      <c r="BF21" t="s">
        <v>442</v>
      </c>
      <c r="BG21" t="s">
        <v>443</v>
      </c>
      <c r="BH21" t="s">
        <v>443</v>
      </c>
      <c r="BI21" t="s">
        <v>443</v>
      </c>
      <c r="BJ21">
        <v>0</v>
      </c>
      <c r="BK21" t="s">
        <v>444</v>
      </c>
      <c r="BL21">
        <v>0</v>
      </c>
    </row>
    <row r="22" spans="1:64" x14ac:dyDescent="0.25">
      <c r="A22" t="s">
        <v>64</v>
      </c>
      <c r="B22" t="str">
        <f t="shared" si="0"/>
        <v>3 Occupant_USA_CO_Trinidad</v>
      </c>
      <c r="C22">
        <v>4</v>
      </c>
      <c r="D22" t="s">
        <v>339</v>
      </c>
      <c r="E22">
        <v>0</v>
      </c>
      <c r="F22">
        <v>1900</v>
      </c>
      <c r="G22">
        <v>1</v>
      </c>
      <c r="H22">
        <v>9</v>
      </c>
      <c r="I22">
        <v>1.2</v>
      </c>
      <c r="J22" t="s">
        <v>425</v>
      </c>
      <c r="K22" t="s">
        <v>426</v>
      </c>
      <c r="L22" t="s">
        <v>427</v>
      </c>
      <c r="N22" t="s">
        <v>426</v>
      </c>
      <c r="O22" t="s">
        <v>428</v>
      </c>
      <c r="Q22" t="s">
        <v>426</v>
      </c>
      <c r="R22" t="s">
        <v>429</v>
      </c>
      <c r="Y22">
        <v>0.38800000000000001</v>
      </c>
      <c r="Z22">
        <v>0.4</v>
      </c>
      <c r="AA22" t="s">
        <v>431</v>
      </c>
      <c r="AB22">
        <v>0.2</v>
      </c>
      <c r="AC22">
        <v>0.2</v>
      </c>
      <c r="AD22">
        <v>0.2</v>
      </c>
      <c r="AE22">
        <v>0.2</v>
      </c>
      <c r="AF22">
        <v>7</v>
      </c>
      <c r="AG22" t="s">
        <v>432</v>
      </c>
      <c r="AH22" t="s">
        <v>433</v>
      </c>
      <c r="AM22" t="s">
        <v>436</v>
      </c>
      <c r="AP22">
        <v>35</v>
      </c>
      <c r="AQ22">
        <v>-30</v>
      </c>
      <c r="AT22">
        <v>7.4999999999999997E-2</v>
      </c>
      <c r="AU22">
        <v>4</v>
      </c>
      <c r="AV22">
        <v>7.4999999999999997E-2</v>
      </c>
      <c r="AW22">
        <v>4</v>
      </c>
      <c r="AX22" t="s">
        <v>437</v>
      </c>
      <c r="AY22" t="s">
        <v>438</v>
      </c>
      <c r="AZ22" t="s">
        <v>439</v>
      </c>
      <c r="BA22" t="s">
        <v>441</v>
      </c>
      <c r="BB22">
        <v>3</v>
      </c>
      <c r="BC22">
        <v>0.75</v>
      </c>
      <c r="BD22">
        <v>0</v>
      </c>
      <c r="BE22" t="s">
        <v>442</v>
      </c>
      <c r="BF22" t="s">
        <v>442</v>
      </c>
      <c r="BG22" t="s">
        <v>443</v>
      </c>
      <c r="BH22" t="s">
        <v>443</v>
      </c>
      <c r="BI22" t="s">
        <v>443</v>
      </c>
      <c r="BJ22">
        <v>0</v>
      </c>
      <c r="BK22" t="s">
        <v>444</v>
      </c>
      <c r="BL22">
        <v>0</v>
      </c>
    </row>
    <row r="23" spans="1:64" x14ac:dyDescent="0.25">
      <c r="A23" t="s">
        <v>65</v>
      </c>
      <c r="B23" t="str">
        <f t="shared" si="0"/>
        <v>3 Occupant_USA_CT_Bridgepo</v>
      </c>
      <c r="C23">
        <v>4</v>
      </c>
      <c r="D23" t="s">
        <v>340</v>
      </c>
      <c r="E23">
        <v>0</v>
      </c>
      <c r="F23">
        <v>1900</v>
      </c>
      <c r="G23">
        <v>1</v>
      </c>
      <c r="H23">
        <v>9</v>
      </c>
      <c r="I23">
        <v>1.2</v>
      </c>
      <c r="J23" t="s">
        <v>425</v>
      </c>
      <c r="K23" t="s">
        <v>426</v>
      </c>
      <c r="L23" t="s">
        <v>427</v>
      </c>
      <c r="N23" t="s">
        <v>426</v>
      </c>
      <c r="O23" t="s">
        <v>428</v>
      </c>
      <c r="Q23" t="s">
        <v>426</v>
      </c>
      <c r="R23" t="s">
        <v>429</v>
      </c>
      <c r="Y23">
        <v>0.38800000000000001</v>
      </c>
      <c r="Z23">
        <v>0.4</v>
      </c>
      <c r="AA23" t="s">
        <v>431</v>
      </c>
      <c r="AB23">
        <v>0.2</v>
      </c>
      <c r="AC23">
        <v>0.2</v>
      </c>
      <c r="AD23">
        <v>0.2</v>
      </c>
      <c r="AE23">
        <v>0.2</v>
      </c>
      <c r="AF23">
        <v>7</v>
      </c>
      <c r="AG23" t="s">
        <v>432</v>
      </c>
      <c r="AH23" t="s">
        <v>433</v>
      </c>
      <c r="AM23" t="s">
        <v>436</v>
      </c>
      <c r="AP23">
        <v>35</v>
      </c>
      <c r="AQ23">
        <v>-30</v>
      </c>
      <c r="AT23">
        <v>7.4999999999999997E-2</v>
      </c>
      <c r="AU23">
        <v>4</v>
      </c>
      <c r="AV23">
        <v>7.4999999999999997E-2</v>
      </c>
      <c r="AW23">
        <v>4</v>
      </c>
      <c r="AX23" t="s">
        <v>437</v>
      </c>
      <c r="AY23" t="s">
        <v>438</v>
      </c>
      <c r="AZ23" t="s">
        <v>439</v>
      </c>
      <c r="BA23" t="s">
        <v>441</v>
      </c>
      <c r="BB23">
        <v>3</v>
      </c>
      <c r="BC23">
        <v>0.75</v>
      </c>
      <c r="BD23">
        <v>0</v>
      </c>
      <c r="BE23" t="s">
        <v>442</v>
      </c>
      <c r="BF23" t="s">
        <v>442</v>
      </c>
      <c r="BG23" t="s">
        <v>443</v>
      </c>
      <c r="BH23" t="s">
        <v>443</v>
      </c>
      <c r="BI23" t="s">
        <v>443</v>
      </c>
      <c r="BJ23">
        <v>0</v>
      </c>
      <c r="BK23" t="s">
        <v>444</v>
      </c>
      <c r="BL23">
        <v>0</v>
      </c>
    </row>
    <row r="24" spans="1:64" x14ac:dyDescent="0.25">
      <c r="A24" t="s">
        <v>66</v>
      </c>
      <c r="B24" t="str">
        <f t="shared" si="0"/>
        <v>3 Occupant_USA_DE_Wilmingt</v>
      </c>
      <c r="C24">
        <v>4</v>
      </c>
      <c r="D24" t="s">
        <v>341</v>
      </c>
      <c r="E24">
        <v>0</v>
      </c>
      <c r="F24">
        <v>1900</v>
      </c>
      <c r="G24">
        <v>1</v>
      </c>
      <c r="H24">
        <v>9</v>
      </c>
      <c r="I24">
        <v>1.2</v>
      </c>
      <c r="J24" t="s">
        <v>425</v>
      </c>
      <c r="K24" t="s">
        <v>426</v>
      </c>
      <c r="L24" t="s">
        <v>427</v>
      </c>
      <c r="N24" t="s">
        <v>426</v>
      </c>
      <c r="O24" t="s">
        <v>428</v>
      </c>
      <c r="Q24" t="s">
        <v>426</v>
      </c>
      <c r="R24" t="s">
        <v>429</v>
      </c>
      <c r="Y24">
        <v>0.38800000000000001</v>
      </c>
      <c r="Z24">
        <v>0.4</v>
      </c>
      <c r="AA24" t="s">
        <v>431</v>
      </c>
      <c r="AB24">
        <v>0.2</v>
      </c>
      <c r="AC24">
        <v>0.2</v>
      </c>
      <c r="AD24">
        <v>0.2</v>
      </c>
      <c r="AE24">
        <v>0.2</v>
      </c>
      <c r="AF24">
        <v>7</v>
      </c>
      <c r="AG24" t="s">
        <v>432</v>
      </c>
      <c r="AH24" t="s">
        <v>433</v>
      </c>
      <c r="AM24" t="s">
        <v>436</v>
      </c>
      <c r="AP24">
        <v>35</v>
      </c>
      <c r="AQ24">
        <v>-30</v>
      </c>
      <c r="AT24">
        <v>7.4999999999999997E-2</v>
      </c>
      <c r="AU24">
        <v>4</v>
      </c>
      <c r="AV24">
        <v>7.4999999999999997E-2</v>
      </c>
      <c r="AW24">
        <v>4</v>
      </c>
      <c r="AX24" t="s">
        <v>437</v>
      </c>
      <c r="AY24" t="s">
        <v>438</v>
      </c>
      <c r="AZ24" t="s">
        <v>439</v>
      </c>
      <c r="BA24" t="s">
        <v>441</v>
      </c>
      <c r="BB24">
        <v>3</v>
      </c>
      <c r="BC24">
        <v>0.75</v>
      </c>
      <c r="BD24">
        <v>0</v>
      </c>
      <c r="BE24" t="s">
        <v>442</v>
      </c>
      <c r="BF24" t="s">
        <v>442</v>
      </c>
      <c r="BG24" t="s">
        <v>443</v>
      </c>
      <c r="BH24" t="s">
        <v>443</v>
      </c>
      <c r="BI24" t="s">
        <v>443</v>
      </c>
      <c r="BJ24">
        <v>0</v>
      </c>
      <c r="BK24" t="s">
        <v>444</v>
      </c>
      <c r="BL24">
        <v>0</v>
      </c>
    </row>
    <row r="25" spans="1:64" x14ac:dyDescent="0.25">
      <c r="A25" t="s">
        <v>67</v>
      </c>
      <c r="B25" t="str">
        <f t="shared" si="0"/>
        <v>3 Occupant_USA_FL_Fort.Mye</v>
      </c>
      <c r="C25">
        <v>4</v>
      </c>
      <c r="D25" t="s">
        <v>342</v>
      </c>
      <c r="E25">
        <v>0</v>
      </c>
      <c r="F25">
        <v>1900</v>
      </c>
      <c r="G25">
        <v>1</v>
      </c>
      <c r="H25">
        <v>9</v>
      </c>
      <c r="I25">
        <v>1.2</v>
      </c>
      <c r="J25" t="s">
        <v>425</v>
      </c>
      <c r="K25" t="s">
        <v>426</v>
      </c>
      <c r="L25" t="s">
        <v>427</v>
      </c>
      <c r="N25" t="s">
        <v>426</v>
      </c>
      <c r="O25" t="s">
        <v>428</v>
      </c>
      <c r="Q25" t="s">
        <v>426</v>
      </c>
      <c r="R25" t="s">
        <v>429</v>
      </c>
      <c r="Y25">
        <v>0.38800000000000001</v>
      </c>
      <c r="Z25">
        <v>0.4</v>
      </c>
      <c r="AA25" t="s">
        <v>431</v>
      </c>
      <c r="AB25">
        <v>0.2</v>
      </c>
      <c r="AC25">
        <v>0.2</v>
      </c>
      <c r="AD25">
        <v>0.2</v>
      </c>
      <c r="AE25">
        <v>0.2</v>
      </c>
      <c r="AF25">
        <v>7</v>
      </c>
      <c r="AG25" t="s">
        <v>432</v>
      </c>
      <c r="AH25" t="s">
        <v>433</v>
      </c>
      <c r="AM25" t="s">
        <v>436</v>
      </c>
      <c r="AP25">
        <v>35</v>
      </c>
      <c r="AQ25">
        <v>-30</v>
      </c>
      <c r="AT25">
        <v>7.4999999999999997E-2</v>
      </c>
      <c r="AU25">
        <v>4</v>
      </c>
      <c r="AV25">
        <v>7.4999999999999997E-2</v>
      </c>
      <c r="AW25">
        <v>4</v>
      </c>
      <c r="AX25" t="s">
        <v>437</v>
      </c>
      <c r="AY25" t="s">
        <v>438</v>
      </c>
      <c r="AZ25" t="s">
        <v>439</v>
      </c>
      <c r="BA25" t="s">
        <v>441</v>
      </c>
      <c r="BB25">
        <v>3</v>
      </c>
      <c r="BC25">
        <v>0.75</v>
      </c>
      <c r="BD25">
        <v>0</v>
      </c>
      <c r="BE25" t="s">
        <v>442</v>
      </c>
      <c r="BF25" t="s">
        <v>442</v>
      </c>
      <c r="BG25" t="s">
        <v>443</v>
      </c>
      <c r="BH25" t="s">
        <v>443</v>
      </c>
      <c r="BI25" t="s">
        <v>443</v>
      </c>
      <c r="BJ25">
        <v>0</v>
      </c>
      <c r="BK25" t="s">
        <v>444</v>
      </c>
      <c r="BL25">
        <v>0</v>
      </c>
    </row>
    <row r="26" spans="1:64" x14ac:dyDescent="0.25">
      <c r="A26" t="s">
        <v>68</v>
      </c>
      <c r="B26" t="str">
        <f t="shared" si="0"/>
        <v>3 Occupant_USA_FL_Jacksonv</v>
      </c>
      <c r="C26">
        <v>4</v>
      </c>
      <c r="D26" t="s">
        <v>343</v>
      </c>
      <c r="E26">
        <v>0</v>
      </c>
      <c r="F26">
        <v>1900</v>
      </c>
      <c r="G26">
        <v>1</v>
      </c>
      <c r="H26">
        <v>9</v>
      </c>
      <c r="I26">
        <v>1.2</v>
      </c>
      <c r="J26" t="s">
        <v>425</v>
      </c>
      <c r="K26" t="s">
        <v>426</v>
      </c>
      <c r="L26" t="s">
        <v>427</v>
      </c>
      <c r="N26" t="s">
        <v>426</v>
      </c>
      <c r="O26" t="s">
        <v>428</v>
      </c>
      <c r="Q26" t="s">
        <v>426</v>
      </c>
      <c r="R26" t="s">
        <v>429</v>
      </c>
      <c r="Y26">
        <v>0.38800000000000001</v>
      </c>
      <c r="Z26">
        <v>0.4</v>
      </c>
      <c r="AA26" t="s">
        <v>431</v>
      </c>
      <c r="AB26">
        <v>0.2</v>
      </c>
      <c r="AC26">
        <v>0.2</v>
      </c>
      <c r="AD26">
        <v>0.2</v>
      </c>
      <c r="AE26">
        <v>0.2</v>
      </c>
      <c r="AF26">
        <v>7</v>
      </c>
      <c r="AG26" t="s">
        <v>432</v>
      </c>
      <c r="AH26" t="s">
        <v>433</v>
      </c>
      <c r="AM26" t="s">
        <v>436</v>
      </c>
      <c r="AP26">
        <v>35</v>
      </c>
      <c r="AQ26">
        <v>-30</v>
      </c>
      <c r="AT26">
        <v>7.4999999999999997E-2</v>
      </c>
      <c r="AU26">
        <v>4</v>
      </c>
      <c r="AV26">
        <v>7.4999999999999997E-2</v>
      </c>
      <c r="AW26">
        <v>4</v>
      </c>
      <c r="AX26" t="s">
        <v>437</v>
      </c>
      <c r="AY26" t="s">
        <v>438</v>
      </c>
      <c r="AZ26" t="s">
        <v>439</v>
      </c>
      <c r="BA26" t="s">
        <v>441</v>
      </c>
      <c r="BB26">
        <v>3</v>
      </c>
      <c r="BC26">
        <v>0.75</v>
      </c>
      <c r="BD26">
        <v>0</v>
      </c>
      <c r="BE26" t="s">
        <v>442</v>
      </c>
      <c r="BF26" t="s">
        <v>442</v>
      </c>
      <c r="BG26" t="s">
        <v>443</v>
      </c>
      <c r="BH26" t="s">
        <v>443</v>
      </c>
      <c r="BI26" t="s">
        <v>443</v>
      </c>
      <c r="BJ26">
        <v>0</v>
      </c>
      <c r="BK26" t="s">
        <v>444</v>
      </c>
      <c r="BL26">
        <v>0</v>
      </c>
    </row>
    <row r="27" spans="1:64" x14ac:dyDescent="0.25">
      <c r="A27" t="s">
        <v>69</v>
      </c>
      <c r="B27" t="str">
        <f t="shared" si="0"/>
        <v>3 Occupant_USA_FL_Miami.Na</v>
      </c>
      <c r="C27">
        <v>4</v>
      </c>
      <c r="D27" t="s">
        <v>344</v>
      </c>
      <c r="E27">
        <v>0</v>
      </c>
      <c r="F27">
        <v>1900</v>
      </c>
      <c r="G27">
        <v>1</v>
      </c>
      <c r="H27">
        <v>9</v>
      </c>
      <c r="I27">
        <v>1.2</v>
      </c>
      <c r="J27" t="s">
        <v>425</v>
      </c>
      <c r="K27" t="s">
        <v>426</v>
      </c>
      <c r="L27" t="s">
        <v>427</v>
      </c>
      <c r="N27" t="s">
        <v>426</v>
      </c>
      <c r="O27" t="s">
        <v>428</v>
      </c>
      <c r="Q27" t="s">
        <v>426</v>
      </c>
      <c r="R27" t="s">
        <v>429</v>
      </c>
      <c r="Y27">
        <v>0.38800000000000001</v>
      </c>
      <c r="Z27">
        <v>0.4</v>
      </c>
      <c r="AA27" t="s">
        <v>431</v>
      </c>
      <c r="AB27">
        <v>0.2</v>
      </c>
      <c r="AC27">
        <v>0.2</v>
      </c>
      <c r="AD27">
        <v>0.2</v>
      </c>
      <c r="AE27">
        <v>0.2</v>
      </c>
      <c r="AF27">
        <v>7</v>
      </c>
      <c r="AG27" t="s">
        <v>432</v>
      </c>
      <c r="AH27" t="s">
        <v>433</v>
      </c>
      <c r="AM27" t="s">
        <v>436</v>
      </c>
      <c r="AP27">
        <v>35</v>
      </c>
      <c r="AQ27">
        <v>-30</v>
      </c>
      <c r="AT27">
        <v>7.4999999999999997E-2</v>
      </c>
      <c r="AU27">
        <v>4</v>
      </c>
      <c r="AV27">
        <v>7.4999999999999997E-2</v>
      </c>
      <c r="AW27">
        <v>4</v>
      </c>
      <c r="AX27" t="s">
        <v>437</v>
      </c>
      <c r="AY27" t="s">
        <v>438</v>
      </c>
      <c r="AZ27" t="s">
        <v>439</v>
      </c>
      <c r="BA27" t="s">
        <v>441</v>
      </c>
      <c r="BB27">
        <v>3</v>
      </c>
      <c r="BC27">
        <v>0.75</v>
      </c>
      <c r="BD27">
        <v>0</v>
      </c>
      <c r="BE27" t="s">
        <v>442</v>
      </c>
      <c r="BF27" t="s">
        <v>442</v>
      </c>
      <c r="BG27" t="s">
        <v>443</v>
      </c>
      <c r="BH27" t="s">
        <v>443</v>
      </c>
      <c r="BI27" t="s">
        <v>443</v>
      </c>
      <c r="BJ27">
        <v>0</v>
      </c>
      <c r="BK27" t="s">
        <v>444</v>
      </c>
      <c r="BL27">
        <v>0</v>
      </c>
    </row>
    <row r="28" spans="1:64" x14ac:dyDescent="0.25">
      <c r="A28" t="s">
        <v>70</v>
      </c>
      <c r="B28" t="str">
        <f t="shared" si="0"/>
        <v>3 Occupant_USA_GA_Atlanta-</v>
      </c>
      <c r="C28">
        <v>4</v>
      </c>
      <c r="D28" t="s">
        <v>345</v>
      </c>
      <c r="E28">
        <v>0</v>
      </c>
      <c r="F28">
        <v>1900</v>
      </c>
      <c r="G28">
        <v>1</v>
      </c>
      <c r="H28">
        <v>9</v>
      </c>
      <c r="I28">
        <v>1.2</v>
      </c>
      <c r="J28" t="s">
        <v>425</v>
      </c>
      <c r="K28" t="s">
        <v>426</v>
      </c>
      <c r="L28" t="s">
        <v>427</v>
      </c>
      <c r="N28" t="s">
        <v>426</v>
      </c>
      <c r="O28" t="s">
        <v>428</v>
      </c>
      <c r="Q28" t="s">
        <v>426</v>
      </c>
      <c r="R28" t="s">
        <v>429</v>
      </c>
      <c r="Y28">
        <v>0.38800000000000001</v>
      </c>
      <c r="Z28">
        <v>0.4</v>
      </c>
      <c r="AA28" t="s">
        <v>431</v>
      </c>
      <c r="AB28">
        <v>0.2</v>
      </c>
      <c r="AC28">
        <v>0.2</v>
      </c>
      <c r="AD28">
        <v>0.2</v>
      </c>
      <c r="AE28">
        <v>0.2</v>
      </c>
      <c r="AF28">
        <v>7</v>
      </c>
      <c r="AG28" t="s">
        <v>432</v>
      </c>
      <c r="AH28" t="s">
        <v>433</v>
      </c>
      <c r="AM28" t="s">
        <v>436</v>
      </c>
      <c r="AP28">
        <v>35</v>
      </c>
      <c r="AQ28">
        <v>-30</v>
      </c>
      <c r="AT28">
        <v>7.4999999999999997E-2</v>
      </c>
      <c r="AU28">
        <v>4</v>
      </c>
      <c r="AV28">
        <v>7.4999999999999997E-2</v>
      </c>
      <c r="AW28">
        <v>4</v>
      </c>
      <c r="AX28" t="s">
        <v>437</v>
      </c>
      <c r="AY28" t="s">
        <v>438</v>
      </c>
      <c r="AZ28" t="s">
        <v>439</v>
      </c>
      <c r="BA28" t="s">
        <v>441</v>
      </c>
      <c r="BB28">
        <v>3</v>
      </c>
      <c r="BC28">
        <v>0.75</v>
      </c>
      <c r="BD28">
        <v>0</v>
      </c>
      <c r="BE28" t="s">
        <v>442</v>
      </c>
      <c r="BF28" t="s">
        <v>442</v>
      </c>
      <c r="BG28" t="s">
        <v>443</v>
      </c>
      <c r="BH28" t="s">
        <v>443</v>
      </c>
      <c r="BI28" t="s">
        <v>443</v>
      </c>
      <c r="BJ28">
        <v>0</v>
      </c>
      <c r="BK28" t="s">
        <v>444</v>
      </c>
      <c r="BL28">
        <v>0</v>
      </c>
    </row>
    <row r="29" spans="1:64" x14ac:dyDescent="0.25">
      <c r="A29" t="s">
        <v>71</v>
      </c>
      <c r="B29" t="str">
        <f t="shared" si="0"/>
        <v>3 Occupant_USA_GA_Rome-Rus</v>
      </c>
      <c r="C29">
        <v>4</v>
      </c>
      <c r="D29" t="s">
        <v>346</v>
      </c>
      <c r="E29">
        <v>0</v>
      </c>
      <c r="F29">
        <v>1900</v>
      </c>
      <c r="G29">
        <v>1</v>
      </c>
      <c r="H29">
        <v>9</v>
      </c>
      <c r="I29">
        <v>1.2</v>
      </c>
      <c r="J29" t="s">
        <v>425</v>
      </c>
      <c r="K29" t="s">
        <v>426</v>
      </c>
      <c r="L29" t="s">
        <v>427</v>
      </c>
      <c r="N29" t="s">
        <v>426</v>
      </c>
      <c r="O29" t="s">
        <v>428</v>
      </c>
      <c r="Q29" t="s">
        <v>426</v>
      </c>
      <c r="R29" t="s">
        <v>429</v>
      </c>
      <c r="Y29">
        <v>0.38800000000000001</v>
      </c>
      <c r="Z29">
        <v>0.4</v>
      </c>
      <c r="AA29" t="s">
        <v>431</v>
      </c>
      <c r="AB29">
        <v>0.2</v>
      </c>
      <c r="AC29">
        <v>0.2</v>
      </c>
      <c r="AD29">
        <v>0.2</v>
      </c>
      <c r="AE29">
        <v>0.2</v>
      </c>
      <c r="AF29">
        <v>7</v>
      </c>
      <c r="AG29" t="s">
        <v>432</v>
      </c>
      <c r="AH29" t="s">
        <v>433</v>
      </c>
      <c r="AM29" t="s">
        <v>436</v>
      </c>
      <c r="AP29">
        <v>35</v>
      </c>
      <c r="AQ29">
        <v>-30</v>
      </c>
      <c r="AT29">
        <v>7.4999999999999997E-2</v>
      </c>
      <c r="AU29">
        <v>4</v>
      </c>
      <c r="AV29">
        <v>7.4999999999999997E-2</v>
      </c>
      <c r="AW29">
        <v>4</v>
      </c>
      <c r="AX29" t="s">
        <v>437</v>
      </c>
      <c r="AY29" t="s">
        <v>438</v>
      </c>
      <c r="AZ29" t="s">
        <v>439</v>
      </c>
      <c r="BA29" t="s">
        <v>441</v>
      </c>
      <c r="BB29">
        <v>3</v>
      </c>
      <c r="BC29">
        <v>0.75</v>
      </c>
      <c r="BD29">
        <v>0</v>
      </c>
      <c r="BE29" t="s">
        <v>442</v>
      </c>
      <c r="BF29" t="s">
        <v>442</v>
      </c>
      <c r="BG29" t="s">
        <v>443</v>
      </c>
      <c r="BH29" t="s">
        <v>443</v>
      </c>
      <c r="BI29" t="s">
        <v>443</v>
      </c>
      <c r="BJ29">
        <v>0</v>
      </c>
      <c r="BK29" t="s">
        <v>444</v>
      </c>
      <c r="BL29">
        <v>0</v>
      </c>
    </row>
    <row r="30" spans="1:64" x14ac:dyDescent="0.25">
      <c r="A30" t="s">
        <v>72</v>
      </c>
      <c r="B30" t="str">
        <f t="shared" si="0"/>
        <v>3 Occupant_USA_GA_Savannah</v>
      </c>
      <c r="C30">
        <v>4</v>
      </c>
      <c r="D30" t="s">
        <v>347</v>
      </c>
      <c r="E30">
        <v>0</v>
      </c>
      <c r="F30">
        <v>1900</v>
      </c>
      <c r="G30">
        <v>1</v>
      </c>
      <c r="H30">
        <v>9</v>
      </c>
      <c r="I30">
        <v>1.2</v>
      </c>
      <c r="J30" t="s">
        <v>425</v>
      </c>
      <c r="K30" t="s">
        <v>426</v>
      </c>
      <c r="L30" t="s">
        <v>427</v>
      </c>
      <c r="N30" t="s">
        <v>426</v>
      </c>
      <c r="O30" t="s">
        <v>428</v>
      </c>
      <c r="Q30" t="s">
        <v>426</v>
      </c>
      <c r="R30" t="s">
        <v>429</v>
      </c>
      <c r="Y30">
        <v>0.38800000000000001</v>
      </c>
      <c r="Z30">
        <v>0.4</v>
      </c>
      <c r="AA30" t="s">
        <v>431</v>
      </c>
      <c r="AB30">
        <v>0.2</v>
      </c>
      <c r="AC30">
        <v>0.2</v>
      </c>
      <c r="AD30">
        <v>0.2</v>
      </c>
      <c r="AE30">
        <v>0.2</v>
      </c>
      <c r="AF30">
        <v>7</v>
      </c>
      <c r="AG30" t="s">
        <v>432</v>
      </c>
      <c r="AH30" t="s">
        <v>433</v>
      </c>
      <c r="AM30" t="s">
        <v>436</v>
      </c>
      <c r="AP30">
        <v>35</v>
      </c>
      <c r="AQ30">
        <v>-30</v>
      </c>
      <c r="AT30">
        <v>7.4999999999999997E-2</v>
      </c>
      <c r="AU30">
        <v>4</v>
      </c>
      <c r="AV30">
        <v>7.4999999999999997E-2</v>
      </c>
      <c r="AW30">
        <v>4</v>
      </c>
      <c r="AX30" t="s">
        <v>437</v>
      </c>
      <c r="AY30" t="s">
        <v>438</v>
      </c>
      <c r="AZ30" t="s">
        <v>439</v>
      </c>
      <c r="BA30" t="s">
        <v>441</v>
      </c>
      <c r="BB30">
        <v>3</v>
      </c>
      <c r="BC30">
        <v>0.75</v>
      </c>
      <c r="BD30">
        <v>0</v>
      </c>
      <c r="BE30" t="s">
        <v>442</v>
      </c>
      <c r="BF30" t="s">
        <v>442</v>
      </c>
      <c r="BG30" t="s">
        <v>443</v>
      </c>
      <c r="BH30" t="s">
        <v>443</v>
      </c>
      <c r="BI30" t="s">
        <v>443</v>
      </c>
      <c r="BJ30">
        <v>0</v>
      </c>
      <c r="BK30" t="s">
        <v>444</v>
      </c>
      <c r="BL30">
        <v>0</v>
      </c>
    </row>
    <row r="31" spans="1:64" x14ac:dyDescent="0.25">
      <c r="A31" t="s">
        <v>73</v>
      </c>
      <c r="B31" t="str">
        <f t="shared" si="0"/>
        <v>3 Occupant_USA_IA_Des.Moin</v>
      </c>
      <c r="C31">
        <v>4</v>
      </c>
      <c r="D31" t="s">
        <v>348</v>
      </c>
      <c r="E31">
        <v>0</v>
      </c>
      <c r="F31">
        <v>1900</v>
      </c>
      <c r="G31">
        <v>1</v>
      </c>
      <c r="H31">
        <v>9</v>
      </c>
      <c r="I31">
        <v>1.2</v>
      </c>
      <c r="J31" t="s">
        <v>425</v>
      </c>
      <c r="K31" t="s">
        <v>426</v>
      </c>
      <c r="L31" t="s">
        <v>427</v>
      </c>
      <c r="N31" t="s">
        <v>426</v>
      </c>
      <c r="O31" t="s">
        <v>428</v>
      </c>
      <c r="Q31" t="s">
        <v>426</v>
      </c>
      <c r="R31" t="s">
        <v>429</v>
      </c>
      <c r="Y31">
        <v>0.38800000000000001</v>
      </c>
      <c r="Z31">
        <v>0.4</v>
      </c>
      <c r="AA31" t="s">
        <v>431</v>
      </c>
      <c r="AB31">
        <v>0.2</v>
      </c>
      <c r="AC31">
        <v>0.2</v>
      </c>
      <c r="AD31">
        <v>0.2</v>
      </c>
      <c r="AE31">
        <v>0.2</v>
      </c>
      <c r="AF31">
        <v>7</v>
      </c>
      <c r="AG31" t="s">
        <v>432</v>
      </c>
      <c r="AH31" t="s">
        <v>433</v>
      </c>
      <c r="AM31" t="s">
        <v>436</v>
      </c>
      <c r="AP31">
        <v>35</v>
      </c>
      <c r="AQ31">
        <v>-30</v>
      </c>
      <c r="AT31">
        <v>7.4999999999999997E-2</v>
      </c>
      <c r="AU31">
        <v>4</v>
      </c>
      <c r="AV31">
        <v>7.4999999999999997E-2</v>
      </c>
      <c r="AW31">
        <v>4</v>
      </c>
      <c r="AX31" t="s">
        <v>437</v>
      </c>
      <c r="AY31" t="s">
        <v>438</v>
      </c>
      <c r="AZ31" t="s">
        <v>439</v>
      </c>
      <c r="BA31" t="s">
        <v>441</v>
      </c>
      <c r="BB31">
        <v>3</v>
      </c>
      <c r="BC31">
        <v>0.75</v>
      </c>
      <c r="BD31">
        <v>0</v>
      </c>
      <c r="BE31" t="s">
        <v>442</v>
      </c>
      <c r="BF31" t="s">
        <v>442</v>
      </c>
      <c r="BG31" t="s">
        <v>443</v>
      </c>
      <c r="BH31" t="s">
        <v>443</v>
      </c>
      <c r="BI31" t="s">
        <v>443</v>
      </c>
      <c r="BJ31">
        <v>0</v>
      </c>
      <c r="BK31" t="s">
        <v>444</v>
      </c>
      <c r="BL31">
        <v>0</v>
      </c>
    </row>
    <row r="32" spans="1:64" x14ac:dyDescent="0.25">
      <c r="A32" t="s">
        <v>74</v>
      </c>
      <c r="B32" t="str">
        <f t="shared" si="0"/>
        <v>3 Occupant_USA_IA_Sioux.Ci</v>
      </c>
      <c r="C32">
        <v>4</v>
      </c>
      <c r="D32" t="s">
        <v>349</v>
      </c>
      <c r="E32">
        <v>0</v>
      </c>
      <c r="F32">
        <v>1900</v>
      </c>
      <c r="G32">
        <v>1</v>
      </c>
      <c r="H32">
        <v>9</v>
      </c>
      <c r="I32">
        <v>1.2</v>
      </c>
      <c r="J32" t="s">
        <v>425</v>
      </c>
      <c r="K32" t="s">
        <v>426</v>
      </c>
      <c r="L32" t="s">
        <v>427</v>
      </c>
      <c r="N32" t="s">
        <v>426</v>
      </c>
      <c r="O32" t="s">
        <v>428</v>
      </c>
      <c r="Q32" t="s">
        <v>426</v>
      </c>
      <c r="R32" t="s">
        <v>429</v>
      </c>
      <c r="Y32">
        <v>0.38800000000000001</v>
      </c>
      <c r="Z32">
        <v>0.4</v>
      </c>
      <c r="AA32" t="s">
        <v>431</v>
      </c>
      <c r="AB32">
        <v>0.2</v>
      </c>
      <c r="AC32">
        <v>0.2</v>
      </c>
      <c r="AD32">
        <v>0.2</v>
      </c>
      <c r="AE32">
        <v>0.2</v>
      </c>
      <c r="AF32">
        <v>7</v>
      </c>
      <c r="AG32" t="s">
        <v>432</v>
      </c>
      <c r="AH32" t="s">
        <v>433</v>
      </c>
      <c r="AM32" t="s">
        <v>436</v>
      </c>
      <c r="AP32">
        <v>35</v>
      </c>
      <c r="AQ32">
        <v>-30</v>
      </c>
      <c r="AT32">
        <v>7.4999999999999997E-2</v>
      </c>
      <c r="AU32">
        <v>4</v>
      </c>
      <c r="AV32">
        <v>7.4999999999999997E-2</v>
      </c>
      <c r="AW32">
        <v>4</v>
      </c>
      <c r="AX32" t="s">
        <v>437</v>
      </c>
      <c r="AY32" t="s">
        <v>438</v>
      </c>
      <c r="AZ32" t="s">
        <v>439</v>
      </c>
      <c r="BA32" t="s">
        <v>441</v>
      </c>
      <c r="BB32">
        <v>3</v>
      </c>
      <c r="BC32">
        <v>0.75</v>
      </c>
      <c r="BD32">
        <v>0</v>
      </c>
      <c r="BE32" t="s">
        <v>442</v>
      </c>
      <c r="BF32" t="s">
        <v>442</v>
      </c>
      <c r="BG32" t="s">
        <v>443</v>
      </c>
      <c r="BH32" t="s">
        <v>443</v>
      </c>
      <c r="BI32" t="s">
        <v>443</v>
      </c>
      <c r="BJ32">
        <v>0</v>
      </c>
      <c r="BK32" t="s">
        <v>444</v>
      </c>
      <c r="BL32">
        <v>0</v>
      </c>
    </row>
    <row r="33" spans="1:64" x14ac:dyDescent="0.25">
      <c r="A33" t="s">
        <v>75</v>
      </c>
      <c r="B33" t="str">
        <f t="shared" si="0"/>
        <v>3 Occupant_USA_ID_Boise.AP</v>
      </c>
      <c r="C33">
        <v>4</v>
      </c>
      <c r="D33" t="s">
        <v>350</v>
      </c>
      <c r="E33">
        <v>0</v>
      </c>
      <c r="F33">
        <v>1900</v>
      </c>
      <c r="G33">
        <v>1</v>
      </c>
      <c r="H33">
        <v>9</v>
      </c>
      <c r="I33">
        <v>1.2</v>
      </c>
      <c r="J33" t="s">
        <v>425</v>
      </c>
      <c r="K33" t="s">
        <v>426</v>
      </c>
      <c r="L33" t="s">
        <v>427</v>
      </c>
      <c r="N33" t="s">
        <v>426</v>
      </c>
      <c r="O33" t="s">
        <v>428</v>
      </c>
      <c r="Q33" t="s">
        <v>426</v>
      </c>
      <c r="R33" t="s">
        <v>429</v>
      </c>
      <c r="Y33">
        <v>0.38800000000000001</v>
      </c>
      <c r="Z33">
        <v>0.4</v>
      </c>
      <c r="AA33" t="s">
        <v>431</v>
      </c>
      <c r="AB33">
        <v>0.2</v>
      </c>
      <c r="AC33">
        <v>0.2</v>
      </c>
      <c r="AD33">
        <v>0.2</v>
      </c>
      <c r="AE33">
        <v>0.2</v>
      </c>
      <c r="AF33">
        <v>7</v>
      </c>
      <c r="AG33" t="s">
        <v>432</v>
      </c>
      <c r="AH33" t="s">
        <v>433</v>
      </c>
      <c r="AM33" t="s">
        <v>436</v>
      </c>
      <c r="AP33">
        <v>35</v>
      </c>
      <c r="AQ33">
        <v>-30</v>
      </c>
      <c r="AT33">
        <v>7.4999999999999997E-2</v>
      </c>
      <c r="AU33">
        <v>4</v>
      </c>
      <c r="AV33">
        <v>7.4999999999999997E-2</v>
      </c>
      <c r="AW33">
        <v>4</v>
      </c>
      <c r="AX33" t="s">
        <v>437</v>
      </c>
      <c r="AY33" t="s">
        <v>438</v>
      </c>
      <c r="AZ33" t="s">
        <v>439</v>
      </c>
      <c r="BA33" t="s">
        <v>441</v>
      </c>
      <c r="BB33">
        <v>3</v>
      </c>
      <c r="BC33">
        <v>0.75</v>
      </c>
      <c r="BD33">
        <v>0</v>
      </c>
      <c r="BE33" t="s">
        <v>442</v>
      </c>
      <c r="BF33" t="s">
        <v>442</v>
      </c>
      <c r="BG33" t="s">
        <v>443</v>
      </c>
      <c r="BH33" t="s">
        <v>443</v>
      </c>
      <c r="BI33" t="s">
        <v>443</v>
      </c>
      <c r="BJ33">
        <v>0</v>
      </c>
      <c r="BK33" t="s">
        <v>444</v>
      </c>
      <c r="BL33">
        <v>0</v>
      </c>
    </row>
    <row r="34" spans="1:64" x14ac:dyDescent="0.25">
      <c r="A34" t="s">
        <v>76</v>
      </c>
      <c r="B34" t="str">
        <f t="shared" si="0"/>
        <v>3 Occupant_USA_ID_Idaho.Fa</v>
      </c>
      <c r="C34">
        <v>4</v>
      </c>
      <c r="D34" t="s">
        <v>351</v>
      </c>
      <c r="E34">
        <v>0</v>
      </c>
      <c r="F34">
        <v>1900</v>
      </c>
      <c r="G34">
        <v>1</v>
      </c>
      <c r="H34">
        <v>9</v>
      </c>
      <c r="I34">
        <v>1.2</v>
      </c>
      <c r="J34" t="s">
        <v>425</v>
      </c>
      <c r="K34" t="s">
        <v>426</v>
      </c>
      <c r="L34" t="s">
        <v>427</v>
      </c>
      <c r="N34" t="s">
        <v>426</v>
      </c>
      <c r="O34" t="s">
        <v>428</v>
      </c>
      <c r="Q34" t="s">
        <v>426</v>
      </c>
      <c r="R34" t="s">
        <v>429</v>
      </c>
      <c r="Y34">
        <v>0.38800000000000001</v>
      </c>
      <c r="Z34">
        <v>0.4</v>
      </c>
      <c r="AA34" t="s">
        <v>431</v>
      </c>
      <c r="AB34">
        <v>0.2</v>
      </c>
      <c r="AC34">
        <v>0.2</v>
      </c>
      <c r="AD34">
        <v>0.2</v>
      </c>
      <c r="AE34">
        <v>0.2</v>
      </c>
      <c r="AF34">
        <v>7</v>
      </c>
      <c r="AG34" t="s">
        <v>432</v>
      </c>
      <c r="AH34" t="s">
        <v>433</v>
      </c>
      <c r="AM34" t="s">
        <v>436</v>
      </c>
      <c r="AP34">
        <v>35</v>
      </c>
      <c r="AQ34">
        <v>-30</v>
      </c>
      <c r="AT34">
        <v>7.4999999999999997E-2</v>
      </c>
      <c r="AU34">
        <v>4</v>
      </c>
      <c r="AV34">
        <v>7.4999999999999997E-2</v>
      </c>
      <c r="AW34">
        <v>4</v>
      </c>
      <c r="AX34" t="s">
        <v>437</v>
      </c>
      <c r="AY34" t="s">
        <v>438</v>
      </c>
      <c r="AZ34" t="s">
        <v>439</v>
      </c>
      <c r="BA34" t="s">
        <v>441</v>
      </c>
      <c r="BB34">
        <v>3</v>
      </c>
      <c r="BC34">
        <v>0.75</v>
      </c>
      <c r="BD34">
        <v>0</v>
      </c>
      <c r="BE34" t="s">
        <v>442</v>
      </c>
      <c r="BF34" t="s">
        <v>442</v>
      </c>
      <c r="BG34" t="s">
        <v>443</v>
      </c>
      <c r="BH34" t="s">
        <v>443</v>
      </c>
      <c r="BI34" t="s">
        <v>443</v>
      </c>
      <c r="BJ34">
        <v>0</v>
      </c>
      <c r="BK34" t="s">
        <v>444</v>
      </c>
      <c r="BL34">
        <v>0</v>
      </c>
    </row>
    <row r="35" spans="1:64" x14ac:dyDescent="0.25">
      <c r="A35" t="s">
        <v>77</v>
      </c>
      <c r="B35" t="str">
        <f t="shared" si="0"/>
        <v>3 Occupant_USA_IL_Bellevil</v>
      </c>
      <c r="C35">
        <v>4</v>
      </c>
      <c r="D35" t="s">
        <v>352</v>
      </c>
      <c r="E35">
        <v>0</v>
      </c>
      <c r="F35">
        <v>1900</v>
      </c>
      <c r="G35">
        <v>1</v>
      </c>
      <c r="H35">
        <v>9</v>
      </c>
      <c r="I35">
        <v>1.2</v>
      </c>
      <c r="J35" t="s">
        <v>425</v>
      </c>
      <c r="K35" t="s">
        <v>426</v>
      </c>
      <c r="L35" t="s">
        <v>427</v>
      </c>
      <c r="N35" t="s">
        <v>426</v>
      </c>
      <c r="O35" t="s">
        <v>428</v>
      </c>
      <c r="Q35" t="s">
        <v>426</v>
      </c>
      <c r="R35" t="s">
        <v>429</v>
      </c>
      <c r="Y35">
        <v>0.38800000000000001</v>
      </c>
      <c r="Z35">
        <v>0.4</v>
      </c>
      <c r="AA35" t="s">
        <v>431</v>
      </c>
      <c r="AB35">
        <v>0.2</v>
      </c>
      <c r="AC35">
        <v>0.2</v>
      </c>
      <c r="AD35">
        <v>0.2</v>
      </c>
      <c r="AE35">
        <v>0.2</v>
      </c>
      <c r="AF35">
        <v>7</v>
      </c>
      <c r="AG35" t="s">
        <v>432</v>
      </c>
      <c r="AH35" t="s">
        <v>433</v>
      </c>
      <c r="AM35" t="s">
        <v>436</v>
      </c>
      <c r="AP35">
        <v>35</v>
      </c>
      <c r="AQ35">
        <v>-30</v>
      </c>
      <c r="AT35">
        <v>7.4999999999999997E-2</v>
      </c>
      <c r="AU35">
        <v>4</v>
      </c>
      <c r="AV35">
        <v>7.4999999999999997E-2</v>
      </c>
      <c r="AW35">
        <v>4</v>
      </c>
      <c r="AX35" t="s">
        <v>437</v>
      </c>
      <c r="AY35" t="s">
        <v>438</v>
      </c>
      <c r="AZ35" t="s">
        <v>439</v>
      </c>
      <c r="BA35" t="s">
        <v>441</v>
      </c>
      <c r="BB35">
        <v>3</v>
      </c>
      <c r="BC35">
        <v>0.75</v>
      </c>
      <c r="BD35">
        <v>0</v>
      </c>
      <c r="BE35" t="s">
        <v>442</v>
      </c>
      <c r="BF35" t="s">
        <v>442</v>
      </c>
      <c r="BG35" t="s">
        <v>443</v>
      </c>
      <c r="BH35" t="s">
        <v>443</v>
      </c>
      <c r="BI35" t="s">
        <v>443</v>
      </c>
      <c r="BJ35">
        <v>0</v>
      </c>
      <c r="BK35" t="s">
        <v>444</v>
      </c>
      <c r="BL35">
        <v>0</v>
      </c>
    </row>
    <row r="36" spans="1:64" x14ac:dyDescent="0.25">
      <c r="A36" t="s">
        <v>78</v>
      </c>
      <c r="B36" t="str">
        <f t="shared" si="0"/>
        <v>3 Occupant_USA_IL_Chicago.</v>
      </c>
      <c r="C36">
        <v>4</v>
      </c>
      <c r="D36" t="s">
        <v>353</v>
      </c>
      <c r="E36">
        <v>0</v>
      </c>
      <c r="F36">
        <v>1900</v>
      </c>
      <c r="G36">
        <v>1</v>
      </c>
      <c r="H36">
        <v>9</v>
      </c>
      <c r="I36">
        <v>1.2</v>
      </c>
      <c r="J36" t="s">
        <v>425</v>
      </c>
      <c r="K36" t="s">
        <v>426</v>
      </c>
      <c r="L36" t="s">
        <v>427</v>
      </c>
      <c r="N36" t="s">
        <v>426</v>
      </c>
      <c r="O36" t="s">
        <v>428</v>
      </c>
      <c r="Q36" t="s">
        <v>426</v>
      </c>
      <c r="R36" t="s">
        <v>429</v>
      </c>
      <c r="Y36">
        <v>0.38800000000000001</v>
      </c>
      <c r="Z36">
        <v>0.4</v>
      </c>
      <c r="AA36" t="s">
        <v>431</v>
      </c>
      <c r="AB36">
        <v>0.2</v>
      </c>
      <c r="AC36">
        <v>0.2</v>
      </c>
      <c r="AD36">
        <v>0.2</v>
      </c>
      <c r="AE36">
        <v>0.2</v>
      </c>
      <c r="AF36">
        <v>7</v>
      </c>
      <c r="AG36" t="s">
        <v>432</v>
      </c>
      <c r="AH36" t="s">
        <v>433</v>
      </c>
      <c r="AM36" t="s">
        <v>436</v>
      </c>
      <c r="AP36">
        <v>35</v>
      </c>
      <c r="AQ36">
        <v>-30</v>
      </c>
      <c r="AT36">
        <v>7.4999999999999997E-2</v>
      </c>
      <c r="AU36">
        <v>4</v>
      </c>
      <c r="AV36">
        <v>7.4999999999999997E-2</v>
      </c>
      <c r="AW36">
        <v>4</v>
      </c>
      <c r="AX36" t="s">
        <v>437</v>
      </c>
      <c r="AY36" t="s">
        <v>438</v>
      </c>
      <c r="AZ36" t="s">
        <v>439</v>
      </c>
      <c r="BA36" t="s">
        <v>441</v>
      </c>
      <c r="BB36">
        <v>3</v>
      </c>
      <c r="BC36">
        <v>0.75</v>
      </c>
      <c r="BD36">
        <v>0</v>
      </c>
      <c r="BE36" t="s">
        <v>442</v>
      </c>
      <c r="BF36" t="s">
        <v>442</v>
      </c>
      <c r="BG36" t="s">
        <v>443</v>
      </c>
      <c r="BH36" t="s">
        <v>443</v>
      </c>
      <c r="BI36" t="s">
        <v>443</v>
      </c>
      <c r="BJ36">
        <v>0</v>
      </c>
      <c r="BK36" t="s">
        <v>444</v>
      </c>
      <c r="BL36">
        <v>0</v>
      </c>
    </row>
    <row r="37" spans="1:64" x14ac:dyDescent="0.25">
      <c r="A37" t="s">
        <v>79</v>
      </c>
      <c r="B37" t="str">
        <f t="shared" si="0"/>
        <v>3 Occupant_USA_IN_Evansvil</v>
      </c>
      <c r="C37">
        <v>4</v>
      </c>
      <c r="D37" t="s">
        <v>354</v>
      </c>
      <c r="E37">
        <v>0</v>
      </c>
      <c r="F37">
        <v>1900</v>
      </c>
      <c r="G37">
        <v>1</v>
      </c>
      <c r="H37">
        <v>9</v>
      </c>
      <c r="I37">
        <v>1.2</v>
      </c>
      <c r="J37" t="s">
        <v>425</v>
      </c>
      <c r="K37" t="s">
        <v>426</v>
      </c>
      <c r="L37" t="s">
        <v>427</v>
      </c>
      <c r="N37" t="s">
        <v>426</v>
      </c>
      <c r="O37" t="s">
        <v>428</v>
      </c>
      <c r="Q37" t="s">
        <v>426</v>
      </c>
      <c r="R37" t="s">
        <v>429</v>
      </c>
      <c r="Y37">
        <v>0.38800000000000001</v>
      </c>
      <c r="Z37">
        <v>0.4</v>
      </c>
      <c r="AA37" t="s">
        <v>431</v>
      </c>
      <c r="AB37">
        <v>0.2</v>
      </c>
      <c r="AC37">
        <v>0.2</v>
      </c>
      <c r="AD37">
        <v>0.2</v>
      </c>
      <c r="AE37">
        <v>0.2</v>
      </c>
      <c r="AF37">
        <v>7</v>
      </c>
      <c r="AG37" t="s">
        <v>432</v>
      </c>
      <c r="AH37" t="s">
        <v>433</v>
      </c>
      <c r="AM37" t="s">
        <v>436</v>
      </c>
      <c r="AP37">
        <v>35</v>
      </c>
      <c r="AQ37">
        <v>-30</v>
      </c>
      <c r="AT37">
        <v>7.4999999999999997E-2</v>
      </c>
      <c r="AU37">
        <v>4</v>
      </c>
      <c r="AV37">
        <v>7.4999999999999997E-2</v>
      </c>
      <c r="AW37">
        <v>4</v>
      </c>
      <c r="AX37" t="s">
        <v>437</v>
      </c>
      <c r="AY37" t="s">
        <v>438</v>
      </c>
      <c r="AZ37" t="s">
        <v>439</v>
      </c>
      <c r="BA37" t="s">
        <v>441</v>
      </c>
      <c r="BB37">
        <v>3</v>
      </c>
      <c r="BC37">
        <v>0.75</v>
      </c>
      <c r="BD37">
        <v>0</v>
      </c>
      <c r="BE37" t="s">
        <v>442</v>
      </c>
      <c r="BF37" t="s">
        <v>442</v>
      </c>
      <c r="BG37" t="s">
        <v>443</v>
      </c>
      <c r="BH37" t="s">
        <v>443</v>
      </c>
      <c r="BI37" t="s">
        <v>443</v>
      </c>
      <c r="BJ37">
        <v>0</v>
      </c>
      <c r="BK37" t="s">
        <v>444</v>
      </c>
      <c r="BL37">
        <v>0</v>
      </c>
    </row>
    <row r="38" spans="1:64" x14ac:dyDescent="0.25">
      <c r="A38" t="s">
        <v>80</v>
      </c>
      <c r="B38" t="str">
        <f t="shared" si="0"/>
        <v>3 Occupant_USA_IN_Indianap</v>
      </c>
      <c r="C38">
        <v>4</v>
      </c>
      <c r="D38" t="s">
        <v>355</v>
      </c>
      <c r="E38">
        <v>0</v>
      </c>
      <c r="F38">
        <v>1900</v>
      </c>
      <c r="G38">
        <v>1</v>
      </c>
      <c r="H38">
        <v>9</v>
      </c>
      <c r="I38">
        <v>1.2</v>
      </c>
      <c r="J38" t="s">
        <v>425</v>
      </c>
      <c r="K38" t="s">
        <v>426</v>
      </c>
      <c r="L38" t="s">
        <v>427</v>
      </c>
      <c r="N38" t="s">
        <v>426</v>
      </c>
      <c r="O38" t="s">
        <v>428</v>
      </c>
      <c r="Q38" t="s">
        <v>426</v>
      </c>
      <c r="R38" t="s">
        <v>429</v>
      </c>
      <c r="Y38">
        <v>0.38800000000000001</v>
      </c>
      <c r="Z38">
        <v>0.4</v>
      </c>
      <c r="AA38" t="s">
        <v>431</v>
      </c>
      <c r="AB38">
        <v>0.2</v>
      </c>
      <c r="AC38">
        <v>0.2</v>
      </c>
      <c r="AD38">
        <v>0.2</v>
      </c>
      <c r="AE38">
        <v>0.2</v>
      </c>
      <c r="AF38">
        <v>7</v>
      </c>
      <c r="AG38" t="s">
        <v>432</v>
      </c>
      <c r="AH38" t="s">
        <v>433</v>
      </c>
      <c r="AM38" t="s">
        <v>436</v>
      </c>
      <c r="AP38">
        <v>35</v>
      </c>
      <c r="AQ38">
        <v>-30</v>
      </c>
      <c r="AT38">
        <v>7.4999999999999997E-2</v>
      </c>
      <c r="AU38">
        <v>4</v>
      </c>
      <c r="AV38">
        <v>7.4999999999999997E-2</v>
      </c>
      <c r="AW38">
        <v>4</v>
      </c>
      <c r="AX38" t="s">
        <v>437</v>
      </c>
      <c r="AY38" t="s">
        <v>438</v>
      </c>
      <c r="AZ38" t="s">
        <v>439</v>
      </c>
      <c r="BA38" t="s">
        <v>441</v>
      </c>
      <c r="BB38">
        <v>3</v>
      </c>
      <c r="BC38">
        <v>0.75</v>
      </c>
      <c r="BD38">
        <v>0</v>
      </c>
      <c r="BE38" t="s">
        <v>442</v>
      </c>
      <c r="BF38" t="s">
        <v>442</v>
      </c>
      <c r="BG38" t="s">
        <v>443</v>
      </c>
      <c r="BH38" t="s">
        <v>443</v>
      </c>
      <c r="BI38" t="s">
        <v>443</v>
      </c>
      <c r="BJ38">
        <v>0</v>
      </c>
      <c r="BK38" t="s">
        <v>444</v>
      </c>
      <c r="BL38">
        <v>0</v>
      </c>
    </row>
    <row r="39" spans="1:64" x14ac:dyDescent="0.25">
      <c r="A39" t="s">
        <v>81</v>
      </c>
      <c r="B39" t="str">
        <f t="shared" si="0"/>
        <v>3 Occupant_USA_KS_Hays.Rgn</v>
      </c>
      <c r="C39">
        <v>4</v>
      </c>
      <c r="D39" t="s">
        <v>356</v>
      </c>
      <c r="E39">
        <v>0</v>
      </c>
      <c r="F39">
        <v>1900</v>
      </c>
      <c r="G39">
        <v>1</v>
      </c>
      <c r="H39">
        <v>9</v>
      </c>
      <c r="I39">
        <v>1.2</v>
      </c>
      <c r="J39" t="s">
        <v>425</v>
      </c>
      <c r="K39" t="s">
        <v>426</v>
      </c>
      <c r="L39" t="s">
        <v>427</v>
      </c>
      <c r="N39" t="s">
        <v>426</v>
      </c>
      <c r="O39" t="s">
        <v>428</v>
      </c>
      <c r="Q39" t="s">
        <v>426</v>
      </c>
      <c r="R39" t="s">
        <v>429</v>
      </c>
      <c r="Y39">
        <v>0.38800000000000001</v>
      </c>
      <c r="Z39">
        <v>0.4</v>
      </c>
      <c r="AA39" t="s">
        <v>431</v>
      </c>
      <c r="AB39">
        <v>0.2</v>
      </c>
      <c r="AC39">
        <v>0.2</v>
      </c>
      <c r="AD39">
        <v>0.2</v>
      </c>
      <c r="AE39">
        <v>0.2</v>
      </c>
      <c r="AF39">
        <v>7</v>
      </c>
      <c r="AG39" t="s">
        <v>432</v>
      </c>
      <c r="AH39" t="s">
        <v>433</v>
      </c>
      <c r="AM39" t="s">
        <v>436</v>
      </c>
      <c r="AP39">
        <v>35</v>
      </c>
      <c r="AQ39">
        <v>-30</v>
      </c>
      <c r="AT39">
        <v>7.4999999999999997E-2</v>
      </c>
      <c r="AU39">
        <v>4</v>
      </c>
      <c r="AV39">
        <v>7.4999999999999997E-2</v>
      </c>
      <c r="AW39">
        <v>4</v>
      </c>
      <c r="AX39" t="s">
        <v>437</v>
      </c>
      <c r="AY39" t="s">
        <v>438</v>
      </c>
      <c r="AZ39" t="s">
        <v>439</v>
      </c>
      <c r="BA39" t="s">
        <v>441</v>
      </c>
      <c r="BB39">
        <v>3</v>
      </c>
      <c r="BC39">
        <v>0.75</v>
      </c>
      <c r="BD39">
        <v>0</v>
      </c>
      <c r="BE39" t="s">
        <v>442</v>
      </c>
      <c r="BF39" t="s">
        <v>442</v>
      </c>
      <c r="BG39" t="s">
        <v>443</v>
      </c>
      <c r="BH39" t="s">
        <v>443</v>
      </c>
      <c r="BI39" t="s">
        <v>443</v>
      </c>
      <c r="BJ39">
        <v>0</v>
      </c>
      <c r="BK39" t="s">
        <v>444</v>
      </c>
      <c r="BL39">
        <v>0</v>
      </c>
    </row>
    <row r="40" spans="1:64" x14ac:dyDescent="0.25">
      <c r="A40" t="s">
        <v>82</v>
      </c>
      <c r="B40" t="str">
        <f t="shared" si="0"/>
        <v>3 Occupant_USA_KS_Wichita.</v>
      </c>
      <c r="C40">
        <v>4</v>
      </c>
      <c r="D40" t="s">
        <v>357</v>
      </c>
      <c r="E40">
        <v>0</v>
      </c>
      <c r="F40">
        <v>1900</v>
      </c>
      <c r="G40">
        <v>1</v>
      </c>
      <c r="H40">
        <v>9</v>
      </c>
      <c r="I40">
        <v>1.2</v>
      </c>
      <c r="J40" t="s">
        <v>425</v>
      </c>
      <c r="K40" t="s">
        <v>426</v>
      </c>
      <c r="L40" t="s">
        <v>427</v>
      </c>
      <c r="N40" t="s">
        <v>426</v>
      </c>
      <c r="O40" t="s">
        <v>428</v>
      </c>
      <c r="Q40" t="s">
        <v>426</v>
      </c>
      <c r="R40" t="s">
        <v>429</v>
      </c>
      <c r="Y40">
        <v>0.38800000000000001</v>
      </c>
      <c r="Z40">
        <v>0.4</v>
      </c>
      <c r="AA40" t="s">
        <v>431</v>
      </c>
      <c r="AB40">
        <v>0.2</v>
      </c>
      <c r="AC40">
        <v>0.2</v>
      </c>
      <c r="AD40">
        <v>0.2</v>
      </c>
      <c r="AE40">
        <v>0.2</v>
      </c>
      <c r="AF40">
        <v>7</v>
      </c>
      <c r="AG40" t="s">
        <v>432</v>
      </c>
      <c r="AH40" t="s">
        <v>433</v>
      </c>
      <c r="AM40" t="s">
        <v>436</v>
      </c>
      <c r="AP40">
        <v>35</v>
      </c>
      <c r="AQ40">
        <v>-30</v>
      </c>
      <c r="AT40">
        <v>7.4999999999999997E-2</v>
      </c>
      <c r="AU40">
        <v>4</v>
      </c>
      <c r="AV40">
        <v>7.4999999999999997E-2</v>
      </c>
      <c r="AW40">
        <v>4</v>
      </c>
      <c r="AX40" t="s">
        <v>437</v>
      </c>
      <c r="AY40" t="s">
        <v>438</v>
      </c>
      <c r="AZ40" t="s">
        <v>439</v>
      </c>
      <c r="BA40" t="s">
        <v>441</v>
      </c>
      <c r="BB40">
        <v>3</v>
      </c>
      <c r="BC40">
        <v>0.75</v>
      </c>
      <c r="BD40">
        <v>0</v>
      </c>
      <c r="BE40" t="s">
        <v>442</v>
      </c>
      <c r="BF40" t="s">
        <v>442</v>
      </c>
      <c r="BG40" t="s">
        <v>443</v>
      </c>
      <c r="BH40" t="s">
        <v>443</v>
      </c>
      <c r="BI40" t="s">
        <v>443</v>
      </c>
      <c r="BJ40">
        <v>0</v>
      </c>
      <c r="BK40" t="s">
        <v>444</v>
      </c>
      <c r="BL40">
        <v>0</v>
      </c>
    </row>
    <row r="41" spans="1:64" x14ac:dyDescent="0.25">
      <c r="A41" t="s">
        <v>83</v>
      </c>
      <c r="B41" t="str">
        <f t="shared" si="0"/>
        <v>3 Occupant_USA_KY_Louisvil</v>
      </c>
      <c r="C41">
        <v>4</v>
      </c>
      <c r="D41" t="s">
        <v>358</v>
      </c>
      <c r="E41">
        <v>0</v>
      </c>
      <c r="F41">
        <v>1900</v>
      </c>
      <c r="G41">
        <v>1</v>
      </c>
      <c r="H41">
        <v>9</v>
      </c>
      <c r="I41">
        <v>1.2</v>
      </c>
      <c r="J41" t="s">
        <v>425</v>
      </c>
      <c r="K41" t="s">
        <v>426</v>
      </c>
      <c r="L41" t="s">
        <v>427</v>
      </c>
      <c r="N41" t="s">
        <v>426</v>
      </c>
      <c r="O41" t="s">
        <v>428</v>
      </c>
      <c r="Q41" t="s">
        <v>426</v>
      </c>
      <c r="R41" t="s">
        <v>429</v>
      </c>
      <c r="Y41">
        <v>0.38800000000000001</v>
      </c>
      <c r="Z41">
        <v>0.4</v>
      </c>
      <c r="AA41" t="s">
        <v>431</v>
      </c>
      <c r="AB41">
        <v>0.2</v>
      </c>
      <c r="AC41">
        <v>0.2</v>
      </c>
      <c r="AD41">
        <v>0.2</v>
      </c>
      <c r="AE41">
        <v>0.2</v>
      </c>
      <c r="AF41">
        <v>7</v>
      </c>
      <c r="AG41" t="s">
        <v>432</v>
      </c>
      <c r="AH41" t="s">
        <v>433</v>
      </c>
      <c r="AM41" t="s">
        <v>436</v>
      </c>
      <c r="AP41">
        <v>35</v>
      </c>
      <c r="AQ41">
        <v>-30</v>
      </c>
      <c r="AT41">
        <v>7.4999999999999997E-2</v>
      </c>
      <c r="AU41">
        <v>4</v>
      </c>
      <c r="AV41">
        <v>7.4999999999999997E-2</v>
      </c>
      <c r="AW41">
        <v>4</v>
      </c>
      <c r="AX41" t="s">
        <v>437</v>
      </c>
      <c r="AY41" t="s">
        <v>438</v>
      </c>
      <c r="AZ41" t="s">
        <v>439</v>
      </c>
      <c r="BA41" t="s">
        <v>441</v>
      </c>
      <c r="BB41">
        <v>3</v>
      </c>
      <c r="BC41">
        <v>0.75</v>
      </c>
      <c r="BD41">
        <v>0</v>
      </c>
      <c r="BE41" t="s">
        <v>442</v>
      </c>
      <c r="BF41" t="s">
        <v>442</v>
      </c>
      <c r="BG41" t="s">
        <v>443</v>
      </c>
      <c r="BH41" t="s">
        <v>443</v>
      </c>
      <c r="BI41" t="s">
        <v>443</v>
      </c>
      <c r="BJ41">
        <v>0</v>
      </c>
      <c r="BK41" t="s">
        <v>444</v>
      </c>
      <c r="BL41">
        <v>0</v>
      </c>
    </row>
    <row r="42" spans="1:64" x14ac:dyDescent="0.25">
      <c r="A42" t="s">
        <v>84</v>
      </c>
      <c r="B42" t="str">
        <f t="shared" si="0"/>
        <v>3 Occupant_USA_LA_New.Orle</v>
      </c>
      <c r="C42">
        <v>4</v>
      </c>
      <c r="D42" t="s">
        <v>359</v>
      </c>
      <c r="E42">
        <v>0</v>
      </c>
      <c r="F42">
        <v>1900</v>
      </c>
      <c r="G42">
        <v>1</v>
      </c>
      <c r="H42">
        <v>9</v>
      </c>
      <c r="I42">
        <v>1.2</v>
      </c>
      <c r="J42" t="s">
        <v>425</v>
      </c>
      <c r="K42" t="s">
        <v>426</v>
      </c>
      <c r="L42" t="s">
        <v>427</v>
      </c>
      <c r="N42" t="s">
        <v>426</v>
      </c>
      <c r="O42" t="s">
        <v>428</v>
      </c>
      <c r="Q42" t="s">
        <v>426</v>
      </c>
      <c r="R42" t="s">
        <v>429</v>
      </c>
      <c r="Y42">
        <v>0.38800000000000001</v>
      </c>
      <c r="Z42">
        <v>0.4</v>
      </c>
      <c r="AA42" t="s">
        <v>431</v>
      </c>
      <c r="AB42">
        <v>0.2</v>
      </c>
      <c r="AC42">
        <v>0.2</v>
      </c>
      <c r="AD42">
        <v>0.2</v>
      </c>
      <c r="AE42">
        <v>0.2</v>
      </c>
      <c r="AF42">
        <v>7</v>
      </c>
      <c r="AG42" t="s">
        <v>432</v>
      </c>
      <c r="AH42" t="s">
        <v>433</v>
      </c>
      <c r="AM42" t="s">
        <v>436</v>
      </c>
      <c r="AP42">
        <v>35</v>
      </c>
      <c r="AQ42">
        <v>-30</v>
      </c>
      <c r="AT42">
        <v>7.4999999999999997E-2</v>
      </c>
      <c r="AU42">
        <v>4</v>
      </c>
      <c r="AV42">
        <v>7.4999999999999997E-2</v>
      </c>
      <c r="AW42">
        <v>4</v>
      </c>
      <c r="AX42" t="s">
        <v>437</v>
      </c>
      <c r="AY42" t="s">
        <v>438</v>
      </c>
      <c r="AZ42" t="s">
        <v>439</v>
      </c>
      <c r="BA42" t="s">
        <v>441</v>
      </c>
      <c r="BB42">
        <v>3</v>
      </c>
      <c r="BC42">
        <v>0.75</v>
      </c>
      <c r="BD42">
        <v>0</v>
      </c>
      <c r="BE42" t="s">
        <v>442</v>
      </c>
      <c r="BF42" t="s">
        <v>442</v>
      </c>
      <c r="BG42" t="s">
        <v>443</v>
      </c>
      <c r="BH42" t="s">
        <v>443</v>
      </c>
      <c r="BI42" t="s">
        <v>443</v>
      </c>
      <c r="BJ42">
        <v>0</v>
      </c>
      <c r="BK42" t="s">
        <v>444</v>
      </c>
      <c r="BL42">
        <v>0</v>
      </c>
    </row>
    <row r="43" spans="1:64" x14ac:dyDescent="0.25">
      <c r="A43" t="s">
        <v>85</v>
      </c>
      <c r="B43" t="str">
        <f t="shared" si="0"/>
        <v>3 Occupant_USA_LA_Shrevepo</v>
      </c>
      <c r="C43">
        <v>4</v>
      </c>
      <c r="D43" t="s">
        <v>360</v>
      </c>
      <c r="E43">
        <v>0</v>
      </c>
      <c r="F43">
        <v>1900</v>
      </c>
      <c r="G43">
        <v>1</v>
      </c>
      <c r="H43">
        <v>9</v>
      </c>
      <c r="I43">
        <v>1.2</v>
      </c>
      <c r="J43" t="s">
        <v>425</v>
      </c>
      <c r="K43" t="s">
        <v>426</v>
      </c>
      <c r="L43" t="s">
        <v>427</v>
      </c>
      <c r="N43" t="s">
        <v>426</v>
      </c>
      <c r="O43" t="s">
        <v>428</v>
      </c>
      <c r="Q43" t="s">
        <v>426</v>
      </c>
      <c r="R43" t="s">
        <v>429</v>
      </c>
      <c r="Y43">
        <v>0.38800000000000001</v>
      </c>
      <c r="Z43">
        <v>0.4</v>
      </c>
      <c r="AA43" t="s">
        <v>431</v>
      </c>
      <c r="AB43">
        <v>0.2</v>
      </c>
      <c r="AC43">
        <v>0.2</v>
      </c>
      <c r="AD43">
        <v>0.2</v>
      </c>
      <c r="AE43">
        <v>0.2</v>
      </c>
      <c r="AF43">
        <v>7</v>
      </c>
      <c r="AG43" t="s">
        <v>432</v>
      </c>
      <c r="AH43" t="s">
        <v>433</v>
      </c>
      <c r="AM43" t="s">
        <v>436</v>
      </c>
      <c r="AP43">
        <v>35</v>
      </c>
      <c r="AQ43">
        <v>-30</v>
      </c>
      <c r="AT43">
        <v>7.4999999999999997E-2</v>
      </c>
      <c r="AU43">
        <v>4</v>
      </c>
      <c r="AV43">
        <v>7.4999999999999997E-2</v>
      </c>
      <c r="AW43">
        <v>4</v>
      </c>
      <c r="AX43" t="s">
        <v>437</v>
      </c>
      <c r="AY43" t="s">
        <v>438</v>
      </c>
      <c r="AZ43" t="s">
        <v>439</v>
      </c>
      <c r="BA43" t="s">
        <v>441</v>
      </c>
      <c r="BB43">
        <v>3</v>
      </c>
      <c r="BC43">
        <v>0.75</v>
      </c>
      <c r="BD43">
        <v>0</v>
      </c>
      <c r="BE43" t="s">
        <v>442</v>
      </c>
      <c r="BF43" t="s">
        <v>442</v>
      </c>
      <c r="BG43" t="s">
        <v>443</v>
      </c>
      <c r="BH43" t="s">
        <v>443</v>
      </c>
      <c r="BI43" t="s">
        <v>443</v>
      </c>
      <c r="BJ43">
        <v>0</v>
      </c>
      <c r="BK43" t="s">
        <v>444</v>
      </c>
      <c r="BL43">
        <v>0</v>
      </c>
    </row>
    <row r="44" spans="1:64" x14ac:dyDescent="0.25">
      <c r="A44" t="s">
        <v>86</v>
      </c>
      <c r="B44" t="str">
        <f t="shared" si="0"/>
        <v>3 Occupant_USA_MA_Boston-L</v>
      </c>
      <c r="C44">
        <v>4</v>
      </c>
      <c r="D44" t="s">
        <v>361</v>
      </c>
      <c r="E44">
        <v>0</v>
      </c>
      <c r="F44">
        <v>1900</v>
      </c>
      <c r="G44">
        <v>1</v>
      </c>
      <c r="H44">
        <v>9</v>
      </c>
      <c r="I44">
        <v>1.2</v>
      </c>
      <c r="J44" t="s">
        <v>425</v>
      </c>
      <c r="K44" t="s">
        <v>426</v>
      </c>
      <c r="L44" t="s">
        <v>427</v>
      </c>
      <c r="N44" t="s">
        <v>426</v>
      </c>
      <c r="O44" t="s">
        <v>428</v>
      </c>
      <c r="Q44" t="s">
        <v>426</v>
      </c>
      <c r="R44" t="s">
        <v>429</v>
      </c>
      <c r="Y44">
        <v>0.38800000000000001</v>
      </c>
      <c r="Z44">
        <v>0.4</v>
      </c>
      <c r="AA44" t="s">
        <v>431</v>
      </c>
      <c r="AB44">
        <v>0.2</v>
      </c>
      <c r="AC44">
        <v>0.2</v>
      </c>
      <c r="AD44">
        <v>0.2</v>
      </c>
      <c r="AE44">
        <v>0.2</v>
      </c>
      <c r="AF44">
        <v>7</v>
      </c>
      <c r="AG44" t="s">
        <v>432</v>
      </c>
      <c r="AH44" t="s">
        <v>433</v>
      </c>
      <c r="AM44" t="s">
        <v>436</v>
      </c>
      <c r="AP44">
        <v>35</v>
      </c>
      <c r="AQ44">
        <v>-30</v>
      </c>
      <c r="AT44">
        <v>7.4999999999999997E-2</v>
      </c>
      <c r="AU44">
        <v>4</v>
      </c>
      <c r="AV44">
        <v>7.4999999999999997E-2</v>
      </c>
      <c r="AW44">
        <v>4</v>
      </c>
      <c r="AX44" t="s">
        <v>437</v>
      </c>
      <c r="AY44" t="s">
        <v>438</v>
      </c>
      <c r="AZ44" t="s">
        <v>439</v>
      </c>
      <c r="BA44" t="s">
        <v>441</v>
      </c>
      <c r="BB44">
        <v>3</v>
      </c>
      <c r="BC44">
        <v>0.75</v>
      </c>
      <c r="BD44">
        <v>0</v>
      </c>
      <c r="BE44" t="s">
        <v>442</v>
      </c>
      <c r="BF44" t="s">
        <v>442</v>
      </c>
      <c r="BG44" t="s">
        <v>443</v>
      </c>
      <c r="BH44" t="s">
        <v>443</v>
      </c>
      <c r="BI44" t="s">
        <v>443</v>
      </c>
      <c r="BJ44">
        <v>0</v>
      </c>
      <c r="BK44" t="s">
        <v>444</v>
      </c>
      <c r="BL44">
        <v>0</v>
      </c>
    </row>
    <row r="45" spans="1:64" x14ac:dyDescent="0.25">
      <c r="A45" t="s">
        <v>87</v>
      </c>
      <c r="B45" t="str">
        <f t="shared" si="0"/>
        <v>3 Occupant_USA_MD_Baltimor</v>
      </c>
      <c r="C45">
        <v>4</v>
      </c>
      <c r="D45" t="s">
        <v>362</v>
      </c>
      <c r="E45">
        <v>0</v>
      </c>
      <c r="F45">
        <v>1900</v>
      </c>
      <c r="G45">
        <v>1</v>
      </c>
      <c r="H45">
        <v>9</v>
      </c>
      <c r="I45">
        <v>1.2</v>
      </c>
      <c r="J45" t="s">
        <v>425</v>
      </c>
      <c r="K45" t="s">
        <v>426</v>
      </c>
      <c r="L45" t="s">
        <v>427</v>
      </c>
      <c r="N45" t="s">
        <v>426</v>
      </c>
      <c r="O45" t="s">
        <v>428</v>
      </c>
      <c r="Q45" t="s">
        <v>426</v>
      </c>
      <c r="R45" t="s">
        <v>429</v>
      </c>
      <c r="Y45">
        <v>0.38800000000000001</v>
      </c>
      <c r="Z45">
        <v>0.4</v>
      </c>
      <c r="AA45" t="s">
        <v>431</v>
      </c>
      <c r="AB45">
        <v>0.2</v>
      </c>
      <c r="AC45">
        <v>0.2</v>
      </c>
      <c r="AD45">
        <v>0.2</v>
      </c>
      <c r="AE45">
        <v>0.2</v>
      </c>
      <c r="AF45">
        <v>7</v>
      </c>
      <c r="AG45" t="s">
        <v>432</v>
      </c>
      <c r="AH45" t="s">
        <v>433</v>
      </c>
      <c r="AM45" t="s">
        <v>436</v>
      </c>
      <c r="AP45">
        <v>35</v>
      </c>
      <c r="AQ45">
        <v>-30</v>
      </c>
      <c r="AT45">
        <v>7.4999999999999997E-2</v>
      </c>
      <c r="AU45">
        <v>4</v>
      </c>
      <c r="AV45">
        <v>7.4999999999999997E-2</v>
      </c>
      <c r="AW45">
        <v>4</v>
      </c>
      <c r="AX45" t="s">
        <v>437</v>
      </c>
      <c r="AY45" t="s">
        <v>438</v>
      </c>
      <c r="AZ45" t="s">
        <v>439</v>
      </c>
      <c r="BA45" t="s">
        <v>441</v>
      </c>
      <c r="BB45">
        <v>3</v>
      </c>
      <c r="BC45">
        <v>0.75</v>
      </c>
      <c r="BD45">
        <v>0</v>
      </c>
      <c r="BE45" t="s">
        <v>442</v>
      </c>
      <c r="BF45" t="s">
        <v>442</v>
      </c>
      <c r="BG45" t="s">
        <v>443</v>
      </c>
      <c r="BH45" t="s">
        <v>443</v>
      </c>
      <c r="BI45" t="s">
        <v>443</v>
      </c>
      <c r="BJ45">
        <v>0</v>
      </c>
      <c r="BK45" t="s">
        <v>444</v>
      </c>
      <c r="BL45">
        <v>0</v>
      </c>
    </row>
    <row r="46" spans="1:64" x14ac:dyDescent="0.25">
      <c r="A46" t="s">
        <v>88</v>
      </c>
      <c r="B46" t="str">
        <f t="shared" si="0"/>
        <v>3 Occupant_USA_ME_Portland</v>
      </c>
      <c r="C46">
        <v>4</v>
      </c>
      <c r="D46" t="s">
        <v>363</v>
      </c>
      <c r="E46">
        <v>0</v>
      </c>
      <c r="F46">
        <v>1900</v>
      </c>
      <c r="G46">
        <v>1</v>
      </c>
      <c r="H46">
        <v>9</v>
      </c>
      <c r="I46">
        <v>1.2</v>
      </c>
      <c r="J46" t="s">
        <v>425</v>
      </c>
      <c r="K46" t="s">
        <v>426</v>
      </c>
      <c r="L46" t="s">
        <v>427</v>
      </c>
      <c r="N46" t="s">
        <v>426</v>
      </c>
      <c r="O46" t="s">
        <v>428</v>
      </c>
      <c r="Q46" t="s">
        <v>426</v>
      </c>
      <c r="R46" t="s">
        <v>429</v>
      </c>
      <c r="Y46">
        <v>0.38800000000000001</v>
      </c>
      <c r="Z46">
        <v>0.4</v>
      </c>
      <c r="AA46" t="s">
        <v>431</v>
      </c>
      <c r="AB46">
        <v>0.2</v>
      </c>
      <c r="AC46">
        <v>0.2</v>
      </c>
      <c r="AD46">
        <v>0.2</v>
      </c>
      <c r="AE46">
        <v>0.2</v>
      </c>
      <c r="AF46">
        <v>7</v>
      </c>
      <c r="AG46" t="s">
        <v>432</v>
      </c>
      <c r="AH46" t="s">
        <v>433</v>
      </c>
      <c r="AM46" t="s">
        <v>436</v>
      </c>
      <c r="AP46">
        <v>35</v>
      </c>
      <c r="AQ46">
        <v>-30</v>
      </c>
      <c r="AT46">
        <v>7.4999999999999997E-2</v>
      </c>
      <c r="AU46">
        <v>4</v>
      </c>
      <c r="AV46">
        <v>7.4999999999999997E-2</v>
      </c>
      <c r="AW46">
        <v>4</v>
      </c>
      <c r="AX46" t="s">
        <v>437</v>
      </c>
      <c r="AY46" t="s">
        <v>438</v>
      </c>
      <c r="AZ46" t="s">
        <v>439</v>
      </c>
      <c r="BA46" t="s">
        <v>441</v>
      </c>
      <c r="BB46">
        <v>3</v>
      </c>
      <c r="BC46">
        <v>0.75</v>
      </c>
      <c r="BD46">
        <v>0</v>
      </c>
      <c r="BE46" t="s">
        <v>442</v>
      </c>
      <c r="BF46" t="s">
        <v>442</v>
      </c>
      <c r="BG46" t="s">
        <v>443</v>
      </c>
      <c r="BH46" t="s">
        <v>443</v>
      </c>
      <c r="BI46" t="s">
        <v>443</v>
      </c>
      <c r="BJ46">
        <v>0</v>
      </c>
      <c r="BK46" t="s">
        <v>444</v>
      </c>
      <c r="BL46">
        <v>0</v>
      </c>
    </row>
    <row r="47" spans="1:64" x14ac:dyDescent="0.25">
      <c r="A47" t="s">
        <v>89</v>
      </c>
      <c r="B47" t="str">
        <f t="shared" si="0"/>
        <v>3 Occupant_USA_ME_Presque.</v>
      </c>
      <c r="C47">
        <v>4</v>
      </c>
      <c r="D47" t="s">
        <v>364</v>
      </c>
      <c r="E47">
        <v>0</v>
      </c>
      <c r="F47">
        <v>1900</v>
      </c>
      <c r="G47">
        <v>1</v>
      </c>
      <c r="H47">
        <v>9</v>
      </c>
      <c r="I47">
        <v>1.2</v>
      </c>
      <c r="J47" t="s">
        <v>425</v>
      </c>
      <c r="K47" t="s">
        <v>426</v>
      </c>
      <c r="L47" t="s">
        <v>427</v>
      </c>
      <c r="N47" t="s">
        <v>426</v>
      </c>
      <c r="O47" t="s">
        <v>428</v>
      </c>
      <c r="Q47" t="s">
        <v>426</v>
      </c>
      <c r="R47" t="s">
        <v>429</v>
      </c>
      <c r="Y47">
        <v>0.38800000000000001</v>
      </c>
      <c r="Z47">
        <v>0.4</v>
      </c>
      <c r="AA47" t="s">
        <v>431</v>
      </c>
      <c r="AB47">
        <v>0.2</v>
      </c>
      <c r="AC47">
        <v>0.2</v>
      </c>
      <c r="AD47">
        <v>0.2</v>
      </c>
      <c r="AE47">
        <v>0.2</v>
      </c>
      <c r="AF47">
        <v>7</v>
      </c>
      <c r="AG47" t="s">
        <v>432</v>
      </c>
      <c r="AH47" t="s">
        <v>433</v>
      </c>
      <c r="AM47" t="s">
        <v>436</v>
      </c>
      <c r="AP47">
        <v>35</v>
      </c>
      <c r="AQ47">
        <v>-30</v>
      </c>
      <c r="AT47">
        <v>7.4999999999999997E-2</v>
      </c>
      <c r="AU47">
        <v>4</v>
      </c>
      <c r="AV47">
        <v>7.4999999999999997E-2</v>
      </c>
      <c r="AW47">
        <v>4</v>
      </c>
      <c r="AX47" t="s">
        <v>437</v>
      </c>
      <c r="AY47" t="s">
        <v>438</v>
      </c>
      <c r="AZ47" t="s">
        <v>439</v>
      </c>
      <c r="BA47" t="s">
        <v>441</v>
      </c>
      <c r="BB47">
        <v>3</v>
      </c>
      <c r="BC47">
        <v>0.75</v>
      </c>
      <c r="BD47">
        <v>0</v>
      </c>
      <c r="BE47" t="s">
        <v>442</v>
      </c>
      <c r="BF47" t="s">
        <v>442</v>
      </c>
      <c r="BG47" t="s">
        <v>443</v>
      </c>
      <c r="BH47" t="s">
        <v>443</v>
      </c>
      <c r="BI47" t="s">
        <v>443</v>
      </c>
      <c r="BJ47">
        <v>0</v>
      </c>
      <c r="BK47" t="s">
        <v>444</v>
      </c>
      <c r="BL47">
        <v>0</v>
      </c>
    </row>
    <row r="48" spans="1:64" x14ac:dyDescent="0.25">
      <c r="A48" t="s">
        <v>90</v>
      </c>
      <c r="B48" t="str">
        <f t="shared" si="0"/>
        <v>3 Occupant_USA_MI_Detroit-</v>
      </c>
      <c r="C48">
        <v>4</v>
      </c>
      <c r="D48" t="s">
        <v>365</v>
      </c>
      <c r="E48">
        <v>0</v>
      </c>
      <c r="F48">
        <v>1900</v>
      </c>
      <c r="G48">
        <v>1</v>
      </c>
      <c r="H48">
        <v>9</v>
      </c>
      <c r="I48">
        <v>1.2</v>
      </c>
      <c r="J48" t="s">
        <v>425</v>
      </c>
      <c r="K48" t="s">
        <v>426</v>
      </c>
      <c r="L48" t="s">
        <v>427</v>
      </c>
      <c r="N48" t="s">
        <v>426</v>
      </c>
      <c r="O48" t="s">
        <v>428</v>
      </c>
      <c r="Q48" t="s">
        <v>426</v>
      </c>
      <c r="R48" t="s">
        <v>429</v>
      </c>
      <c r="Y48">
        <v>0.38800000000000001</v>
      </c>
      <c r="Z48">
        <v>0.4</v>
      </c>
      <c r="AA48" t="s">
        <v>431</v>
      </c>
      <c r="AB48">
        <v>0.2</v>
      </c>
      <c r="AC48">
        <v>0.2</v>
      </c>
      <c r="AD48">
        <v>0.2</v>
      </c>
      <c r="AE48">
        <v>0.2</v>
      </c>
      <c r="AF48">
        <v>7</v>
      </c>
      <c r="AG48" t="s">
        <v>432</v>
      </c>
      <c r="AH48" t="s">
        <v>433</v>
      </c>
      <c r="AM48" t="s">
        <v>436</v>
      </c>
      <c r="AP48">
        <v>35</v>
      </c>
      <c r="AQ48">
        <v>-30</v>
      </c>
      <c r="AT48">
        <v>7.4999999999999997E-2</v>
      </c>
      <c r="AU48">
        <v>4</v>
      </c>
      <c r="AV48">
        <v>7.4999999999999997E-2</v>
      </c>
      <c r="AW48">
        <v>4</v>
      </c>
      <c r="AX48" t="s">
        <v>437</v>
      </c>
      <c r="AY48" t="s">
        <v>438</v>
      </c>
      <c r="AZ48" t="s">
        <v>439</v>
      </c>
      <c r="BA48" t="s">
        <v>441</v>
      </c>
      <c r="BB48">
        <v>3</v>
      </c>
      <c r="BC48">
        <v>0.75</v>
      </c>
      <c r="BD48">
        <v>0</v>
      </c>
      <c r="BE48" t="s">
        <v>442</v>
      </c>
      <c r="BF48" t="s">
        <v>442</v>
      </c>
      <c r="BG48" t="s">
        <v>443</v>
      </c>
      <c r="BH48" t="s">
        <v>443</v>
      </c>
      <c r="BI48" t="s">
        <v>443</v>
      </c>
      <c r="BJ48">
        <v>0</v>
      </c>
      <c r="BK48" t="s">
        <v>444</v>
      </c>
      <c r="BL48">
        <v>0</v>
      </c>
    </row>
    <row r="49" spans="1:64" x14ac:dyDescent="0.25">
      <c r="A49" t="s">
        <v>91</v>
      </c>
      <c r="B49" t="str">
        <f t="shared" si="0"/>
        <v>3 Occupant_USA_MI_Houghton</v>
      </c>
      <c r="C49">
        <v>4</v>
      </c>
      <c r="D49" t="s">
        <v>366</v>
      </c>
      <c r="E49">
        <v>0</v>
      </c>
      <c r="F49">
        <v>1900</v>
      </c>
      <c r="G49">
        <v>1</v>
      </c>
      <c r="H49">
        <v>9</v>
      </c>
      <c r="I49">
        <v>1.2</v>
      </c>
      <c r="J49" t="s">
        <v>425</v>
      </c>
      <c r="K49" t="s">
        <v>426</v>
      </c>
      <c r="L49" t="s">
        <v>427</v>
      </c>
      <c r="N49" t="s">
        <v>426</v>
      </c>
      <c r="O49" t="s">
        <v>428</v>
      </c>
      <c r="Q49" t="s">
        <v>426</v>
      </c>
      <c r="R49" t="s">
        <v>429</v>
      </c>
      <c r="Y49">
        <v>0.38800000000000001</v>
      </c>
      <c r="Z49">
        <v>0.4</v>
      </c>
      <c r="AA49" t="s">
        <v>431</v>
      </c>
      <c r="AB49">
        <v>0.2</v>
      </c>
      <c r="AC49">
        <v>0.2</v>
      </c>
      <c r="AD49">
        <v>0.2</v>
      </c>
      <c r="AE49">
        <v>0.2</v>
      </c>
      <c r="AF49">
        <v>7</v>
      </c>
      <c r="AG49" t="s">
        <v>432</v>
      </c>
      <c r="AH49" t="s">
        <v>433</v>
      </c>
      <c r="AM49" t="s">
        <v>436</v>
      </c>
      <c r="AP49">
        <v>35</v>
      </c>
      <c r="AQ49">
        <v>-30</v>
      </c>
      <c r="AT49">
        <v>7.4999999999999997E-2</v>
      </c>
      <c r="AU49">
        <v>4</v>
      </c>
      <c r="AV49">
        <v>7.4999999999999997E-2</v>
      </c>
      <c r="AW49">
        <v>4</v>
      </c>
      <c r="AX49" t="s">
        <v>437</v>
      </c>
      <c r="AY49" t="s">
        <v>438</v>
      </c>
      <c r="AZ49" t="s">
        <v>439</v>
      </c>
      <c r="BA49" t="s">
        <v>441</v>
      </c>
      <c r="BB49">
        <v>3</v>
      </c>
      <c r="BC49">
        <v>0.75</v>
      </c>
      <c r="BD49">
        <v>0</v>
      </c>
      <c r="BE49" t="s">
        <v>442</v>
      </c>
      <c r="BF49" t="s">
        <v>442</v>
      </c>
      <c r="BG49" t="s">
        <v>443</v>
      </c>
      <c r="BH49" t="s">
        <v>443</v>
      </c>
      <c r="BI49" t="s">
        <v>443</v>
      </c>
      <c r="BJ49">
        <v>0</v>
      </c>
      <c r="BK49" t="s">
        <v>444</v>
      </c>
      <c r="BL49">
        <v>0</v>
      </c>
    </row>
    <row r="50" spans="1:64" x14ac:dyDescent="0.25">
      <c r="A50" t="s">
        <v>92</v>
      </c>
      <c r="B50" t="str">
        <f t="shared" si="0"/>
        <v>3 Occupant_USA_MI_Traverse</v>
      </c>
      <c r="C50">
        <v>4</v>
      </c>
      <c r="D50" t="s">
        <v>367</v>
      </c>
      <c r="E50">
        <v>0</v>
      </c>
      <c r="F50">
        <v>1900</v>
      </c>
      <c r="G50">
        <v>1</v>
      </c>
      <c r="H50">
        <v>9</v>
      </c>
      <c r="I50">
        <v>1.2</v>
      </c>
      <c r="J50" t="s">
        <v>425</v>
      </c>
      <c r="K50" t="s">
        <v>426</v>
      </c>
      <c r="L50" t="s">
        <v>427</v>
      </c>
      <c r="N50" t="s">
        <v>426</v>
      </c>
      <c r="O50" t="s">
        <v>428</v>
      </c>
      <c r="Q50" t="s">
        <v>426</v>
      </c>
      <c r="R50" t="s">
        <v>429</v>
      </c>
      <c r="Y50">
        <v>0.38800000000000001</v>
      </c>
      <c r="Z50">
        <v>0.4</v>
      </c>
      <c r="AA50" t="s">
        <v>431</v>
      </c>
      <c r="AB50">
        <v>0.2</v>
      </c>
      <c r="AC50">
        <v>0.2</v>
      </c>
      <c r="AD50">
        <v>0.2</v>
      </c>
      <c r="AE50">
        <v>0.2</v>
      </c>
      <c r="AF50">
        <v>7</v>
      </c>
      <c r="AG50" t="s">
        <v>432</v>
      </c>
      <c r="AH50" t="s">
        <v>433</v>
      </c>
      <c r="AM50" t="s">
        <v>436</v>
      </c>
      <c r="AP50">
        <v>35</v>
      </c>
      <c r="AQ50">
        <v>-30</v>
      </c>
      <c r="AT50">
        <v>7.4999999999999997E-2</v>
      </c>
      <c r="AU50">
        <v>4</v>
      </c>
      <c r="AV50">
        <v>7.4999999999999997E-2</v>
      </c>
      <c r="AW50">
        <v>4</v>
      </c>
      <c r="AX50" t="s">
        <v>437</v>
      </c>
      <c r="AY50" t="s">
        <v>438</v>
      </c>
      <c r="AZ50" t="s">
        <v>439</v>
      </c>
      <c r="BA50" t="s">
        <v>441</v>
      </c>
      <c r="BB50">
        <v>3</v>
      </c>
      <c r="BC50">
        <v>0.75</v>
      </c>
      <c r="BD50">
        <v>0</v>
      </c>
      <c r="BE50" t="s">
        <v>442</v>
      </c>
      <c r="BF50" t="s">
        <v>442</v>
      </c>
      <c r="BG50" t="s">
        <v>443</v>
      </c>
      <c r="BH50" t="s">
        <v>443</v>
      </c>
      <c r="BI50" t="s">
        <v>443</v>
      </c>
      <c r="BJ50">
        <v>0</v>
      </c>
      <c r="BK50" t="s">
        <v>444</v>
      </c>
      <c r="BL50">
        <v>0</v>
      </c>
    </row>
    <row r="51" spans="1:64" x14ac:dyDescent="0.25">
      <c r="A51" t="s">
        <v>93</v>
      </c>
      <c r="B51" t="str">
        <f t="shared" si="0"/>
        <v>3 Occupant_USA_MN_Duluth.I</v>
      </c>
      <c r="C51">
        <v>4</v>
      </c>
      <c r="D51" t="s">
        <v>368</v>
      </c>
      <c r="E51">
        <v>0</v>
      </c>
      <c r="F51">
        <v>1900</v>
      </c>
      <c r="G51">
        <v>1</v>
      </c>
      <c r="H51">
        <v>9</v>
      </c>
      <c r="I51">
        <v>1.2</v>
      </c>
      <c r="J51" t="s">
        <v>425</v>
      </c>
      <c r="K51" t="s">
        <v>426</v>
      </c>
      <c r="L51" t="s">
        <v>427</v>
      </c>
      <c r="N51" t="s">
        <v>426</v>
      </c>
      <c r="O51" t="s">
        <v>428</v>
      </c>
      <c r="Q51" t="s">
        <v>426</v>
      </c>
      <c r="R51" t="s">
        <v>429</v>
      </c>
      <c r="Y51">
        <v>0.38800000000000001</v>
      </c>
      <c r="Z51">
        <v>0.4</v>
      </c>
      <c r="AA51" t="s">
        <v>431</v>
      </c>
      <c r="AB51">
        <v>0.2</v>
      </c>
      <c r="AC51">
        <v>0.2</v>
      </c>
      <c r="AD51">
        <v>0.2</v>
      </c>
      <c r="AE51">
        <v>0.2</v>
      </c>
      <c r="AF51">
        <v>7</v>
      </c>
      <c r="AG51" t="s">
        <v>432</v>
      </c>
      <c r="AH51" t="s">
        <v>433</v>
      </c>
      <c r="AM51" t="s">
        <v>436</v>
      </c>
      <c r="AP51">
        <v>35</v>
      </c>
      <c r="AQ51">
        <v>-30</v>
      </c>
      <c r="AT51">
        <v>7.4999999999999997E-2</v>
      </c>
      <c r="AU51">
        <v>4</v>
      </c>
      <c r="AV51">
        <v>7.4999999999999997E-2</v>
      </c>
      <c r="AW51">
        <v>4</v>
      </c>
      <c r="AX51" t="s">
        <v>437</v>
      </c>
      <c r="AY51" t="s">
        <v>438</v>
      </c>
      <c r="AZ51" t="s">
        <v>439</v>
      </c>
      <c r="BA51" t="s">
        <v>441</v>
      </c>
      <c r="BB51">
        <v>3</v>
      </c>
      <c r="BC51">
        <v>0.75</v>
      </c>
      <c r="BD51">
        <v>0</v>
      </c>
      <c r="BE51" t="s">
        <v>442</v>
      </c>
      <c r="BF51" t="s">
        <v>442</v>
      </c>
      <c r="BG51" t="s">
        <v>443</v>
      </c>
      <c r="BH51" t="s">
        <v>443</v>
      </c>
      <c r="BI51" t="s">
        <v>443</v>
      </c>
      <c r="BJ51">
        <v>0</v>
      </c>
      <c r="BK51" t="s">
        <v>444</v>
      </c>
      <c r="BL51">
        <v>0</v>
      </c>
    </row>
    <row r="52" spans="1:64" x14ac:dyDescent="0.25">
      <c r="A52" t="s">
        <v>94</v>
      </c>
      <c r="B52" t="str">
        <f t="shared" si="0"/>
        <v>3 Occupant_USA_MN_Minneapo</v>
      </c>
      <c r="C52">
        <v>4</v>
      </c>
      <c r="D52" t="s">
        <v>369</v>
      </c>
      <c r="E52">
        <v>0</v>
      </c>
      <c r="F52">
        <v>1900</v>
      </c>
      <c r="G52">
        <v>1</v>
      </c>
      <c r="H52">
        <v>9</v>
      </c>
      <c r="I52">
        <v>1.2</v>
      </c>
      <c r="J52" t="s">
        <v>425</v>
      </c>
      <c r="K52" t="s">
        <v>426</v>
      </c>
      <c r="L52" t="s">
        <v>427</v>
      </c>
      <c r="N52" t="s">
        <v>426</v>
      </c>
      <c r="O52" t="s">
        <v>428</v>
      </c>
      <c r="Q52" t="s">
        <v>426</v>
      </c>
      <c r="R52" t="s">
        <v>429</v>
      </c>
      <c r="Y52">
        <v>0.38800000000000001</v>
      </c>
      <c r="Z52">
        <v>0.4</v>
      </c>
      <c r="AA52" t="s">
        <v>431</v>
      </c>
      <c r="AB52">
        <v>0.2</v>
      </c>
      <c r="AC52">
        <v>0.2</v>
      </c>
      <c r="AD52">
        <v>0.2</v>
      </c>
      <c r="AE52">
        <v>0.2</v>
      </c>
      <c r="AF52">
        <v>7</v>
      </c>
      <c r="AG52" t="s">
        <v>432</v>
      </c>
      <c r="AH52" t="s">
        <v>433</v>
      </c>
      <c r="AM52" t="s">
        <v>436</v>
      </c>
      <c r="AP52">
        <v>35</v>
      </c>
      <c r="AQ52">
        <v>-30</v>
      </c>
      <c r="AT52">
        <v>7.4999999999999997E-2</v>
      </c>
      <c r="AU52">
        <v>4</v>
      </c>
      <c r="AV52">
        <v>7.4999999999999997E-2</v>
      </c>
      <c r="AW52">
        <v>4</v>
      </c>
      <c r="AX52" t="s">
        <v>437</v>
      </c>
      <c r="AY52" t="s">
        <v>438</v>
      </c>
      <c r="AZ52" t="s">
        <v>439</v>
      </c>
      <c r="BA52" t="s">
        <v>441</v>
      </c>
      <c r="BB52">
        <v>3</v>
      </c>
      <c r="BC52">
        <v>0.75</v>
      </c>
      <c r="BD52">
        <v>0</v>
      </c>
      <c r="BE52" t="s">
        <v>442</v>
      </c>
      <c r="BF52" t="s">
        <v>442</v>
      </c>
      <c r="BG52" t="s">
        <v>443</v>
      </c>
      <c r="BH52" t="s">
        <v>443</v>
      </c>
      <c r="BI52" t="s">
        <v>443</v>
      </c>
      <c r="BJ52">
        <v>0</v>
      </c>
      <c r="BK52" t="s">
        <v>444</v>
      </c>
      <c r="BL52">
        <v>0</v>
      </c>
    </row>
    <row r="53" spans="1:64" x14ac:dyDescent="0.25">
      <c r="A53" t="s">
        <v>95</v>
      </c>
      <c r="B53" t="str">
        <f t="shared" si="0"/>
        <v>3 Occupant_USA_MO_Kansas.C</v>
      </c>
      <c r="C53">
        <v>4</v>
      </c>
      <c r="D53" t="s">
        <v>370</v>
      </c>
      <c r="E53">
        <v>0</v>
      </c>
      <c r="F53">
        <v>1900</v>
      </c>
      <c r="G53">
        <v>1</v>
      </c>
      <c r="H53">
        <v>9</v>
      </c>
      <c r="I53">
        <v>1.2</v>
      </c>
      <c r="J53" t="s">
        <v>425</v>
      </c>
      <c r="K53" t="s">
        <v>426</v>
      </c>
      <c r="L53" t="s">
        <v>427</v>
      </c>
      <c r="N53" t="s">
        <v>426</v>
      </c>
      <c r="O53" t="s">
        <v>428</v>
      </c>
      <c r="Q53" t="s">
        <v>426</v>
      </c>
      <c r="R53" t="s">
        <v>429</v>
      </c>
      <c r="Y53">
        <v>0.38800000000000001</v>
      </c>
      <c r="Z53">
        <v>0.4</v>
      </c>
      <c r="AA53" t="s">
        <v>431</v>
      </c>
      <c r="AB53">
        <v>0.2</v>
      </c>
      <c r="AC53">
        <v>0.2</v>
      </c>
      <c r="AD53">
        <v>0.2</v>
      </c>
      <c r="AE53">
        <v>0.2</v>
      </c>
      <c r="AF53">
        <v>7</v>
      </c>
      <c r="AG53" t="s">
        <v>432</v>
      </c>
      <c r="AH53" t="s">
        <v>433</v>
      </c>
      <c r="AM53" t="s">
        <v>436</v>
      </c>
      <c r="AP53">
        <v>35</v>
      </c>
      <c r="AQ53">
        <v>-30</v>
      </c>
      <c r="AT53">
        <v>7.4999999999999997E-2</v>
      </c>
      <c r="AU53">
        <v>4</v>
      </c>
      <c r="AV53">
        <v>7.4999999999999997E-2</v>
      </c>
      <c r="AW53">
        <v>4</v>
      </c>
      <c r="AX53" t="s">
        <v>437</v>
      </c>
      <c r="AY53" t="s">
        <v>438</v>
      </c>
      <c r="AZ53" t="s">
        <v>439</v>
      </c>
      <c r="BA53" t="s">
        <v>441</v>
      </c>
      <c r="BB53">
        <v>3</v>
      </c>
      <c r="BC53">
        <v>0.75</v>
      </c>
      <c r="BD53">
        <v>0</v>
      </c>
      <c r="BE53" t="s">
        <v>442</v>
      </c>
      <c r="BF53" t="s">
        <v>442</v>
      </c>
      <c r="BG53" t="s">
        <v>443</v>
      </c>
      <c r="BH53" t="s">
        <v>443</v>
      </c>
      <c r="BI53" t="s">
        <v>443</v>
      </c>
      <c r="BJ53">
        <v>0</v>
      </c>
      <c r="BK53" t="s">
        <v>444</v>
      </c>
      <c r="BL53">
        <v>0</v>
      </c>
    </row>
    <row r="54" spans="1:64" x14ac:dyDescent="0.25">
      <c r="A54" t="s">
        <v>96</v>
      </c>
      <c r="B54" t="str">
        <f t="shared" si="0"/>
        <v>3 Occupant_USA_MO_St.Josep</v>
      </c>
      <c r="C54">
        <v>4</v>
      </c>
      <c r="D54" t="s">
        <v>371</v>
      </c>
      <c r="E54">
        <v>0</v>
      </c>
      <c r="F54">
        <v>1900</v>
      </c>
      <c r="G54">
        <v>1</v>
      </c>
      <c r="H54">
        <v>9</v>
      </c>
      <c r="I54">
        <v>1.2</v>
      </c>
      <c r="J54" t="s">
        <v>425</v>
      </c>
      <c r="K54" t="s">
        <v>426</v>
      </c>
      <c r="L54" t="s">
        <v>427</v>
      </c>
      <c r="N54" t="s">
        <v>426</v>
      </c>
      <c r="O54" t="s">
        <v>428</v>
      </c>
      <c r="Q54" t="s">
        <v>426</v>
      </c>
      <c r="R54" t="s">
        <v>429</v>
      </c>
      <c r="Y54">
        <v>0.38800000000000001</v>
      </c>
      <c r="Z54">
        <v>0.4</v>
      </c>
      <c r="AA54" t="s">
        <v>431</v>
      </c>
      <c r="AB54">
        <v>0.2</v>
      </c>
      <c r="AC54">
        <v>0.2</v>
      </c>
      <c r="AD54">
        <v>0.2</v>
      </c>
      <c r="AE54">
        <v>0.2</v>
      </c>
      <c r="AF54">
        <v>7</v>
      </c>
      <c r="AG54" t="s">
        <v>432</v>
      </c>
      <c r="AH54" t="s">
        <v>433</v>
      </c>
      <c r="AM54" t="s">
        <v>436</v>
      </c>
      <c r="AP54">
        <v>35</v>
      </c>
      <c r="AQ54">
        <v>-30</v>
      </c>
      <c r="AT54">
        <v>7.4999999999999997E-2</v>
      </c>
      <c r="AU54">
        <v>4</v>
      </c>
      <c r="AV54">
        <v>7.4999999999999997E-2</v>
      </c>
      <c r="AW54">
        <v>4</v>
      </c>
      <c r="AX54" t="s">
        <v>437</v>
      </c>
      <c r="AY54" t="s">
        <v>438</v>
      </c>
      <c r="AZ54" t="s">
        <v>439</v>
      </c>
      <c r="BA54" t="s">
        <v>441</v>
      </c>
      <c r="BB54">
        <v>3</v>
      </c>
      <c r="BC54">
        <v>0.75</v>
      </c>
      <c r="BD54">
        <v>0</v>
      </c>
      <c r="BE54" t="s">
        <v>442</v>
      </c>
      <c r="BF54" t="s">
        <v>442</v>
      </c>
      <c r="BG54" t="s">
        <v>443</v>
      </c>
      <c r="BH54" t="s">
        <v>443</v>
      </c>
      <c r="BI54" t="s">
        <v>443</v>
      </c>
      <c r="BJ54">
        <v>0</v>
      </c>
      <c r="BK54" t="s">
        <v>444</v>
      </c>
      <c r="BL54">
        <v>0</v>
      </c>
    </row>
    <row r="55" spans="1:64" x14ac:dyDescent="0.25">
      <c r="A55" t="s">
        <v>97</v>
      </c>
      <c r="B55" t="str">
        <f t="shared" si="0"/>
        <v>3 Occupant_USA_MS_Gulfport</v>
      </c>
      <c r="C55">
        <v>4</v>
      </c>
      <c r="D55" t="s">
        <v>372</v>
      </c>
      <c r="E55">
        <v>0</v>
      </c>
      <c r="F55">
        <v>1900</v>
      </c>
      <c r="G55">
        <v>1</v>
      </c>
      <c r="H55">
        <v>9</v>
      </c>
      <c r="I55">
        <v>1.2</v>
      </c>
      <c r="J55" t="s">
        <v>425</v>
      </c>
      <c r="K55" t="s">
        <v>426</v>
      </c>
      <c r="L55" t="s">
        <v>427</v>
      </c>
      <c r="N55" t="s">
        <v>426</v>
      </c>
      <c r="O55" t="s">
        <v>428</v>
      </c>
      <c r="Q55" t="s">
        <v>426</v>
      </c>
      <c r="R55" t="s">
        <v>429</v>
      </c>
      <c r="Y55">
        <v>0.38800000000000001</v>
      </c>
      <c r="Z55">
        <v>0.4</v>
      </c>
      <c r="AA55" t="s">
        <v>431</v>
      </c>
      <c r="AB55">
        <v>0.2</v>
      </c>
      <c r="AC55">
        <v>0.2</v>
      </c>
      <c r="AD55">
        <v>0.2</v>
      </c>
      <c r="AE55">
        <v>0.2</v>
      </c>
      <c r="AF55">
        <v>7</v>
      </c>
      <c r="AG55" t="s">
        <v>432</v>
      </c>
      <c r="AH55" t="s">
        <v>433</v>
      </c>
      <c r="AM55" t="s">
        <v>436</v>
      </c>
      <c r="AP55">
        <v>35</v>
      </c>
      <c r="AQ55">
        <v>-30</v>
      </c>
      <c r="AT55">
        <v>7.4999999999999997E-2</v>
      </c>
      <c r="AU55">
        <v>4</v>
      </c>
      <c r="AV55">
        <v>7.4999999999999997E-2</v>
      </c>
      <c r="AW55">
        <v>4</v>
      </c>
      <c r="AX55" t="s">
        <v>437</v>
      </c>
      <c r="AY55" t="s">
        <v>438</v>
      </c>
      <c r="AZ55" t="s">
        <v>439</v>
      </c>
      <c r="BA55" t="s">
        <v>441</v>
      </c>
      <c r="BB55">
        <v>3</v>
      </c>
      <c r="BC55">
        <v>0.75</v>
      </c>
      <c r="BD55">
        <v>0</v>
      </c>
      <c r="BE55" t="s">
        <v>442</v>
      </c>
      <c r="BF55" t="s">
        <v>442</v>
      </c>
      <c r="BG55" t="s">
        <v>443</v>
      </c>
      <c r="BH55" t="s">
        <v>443</v>
      </c>
      <c r="BI55" t="s">
        <v>443</v>
      </c>
      <c r="BJ55">
        <v>0</v>
      </c>
      <c r="BK55" t="s">
        <v>444</v>
      </c>
      <c r="BL55">
        <v>0</v>
      </c>
    </row>
    <row r="56" spans="1:64" x14ac:dyDescent="0.25">
      <c r="A56" t="s">
        <v>98</v>
      </c>
      <c r="B56" t="str">
        <f t="shared" si="0"/>
        <v>3 Occupant_USA_MS_Jackson-</v>
      </c>
      <c r="C56">
        <v>4</v>
      </c>
      <c r="D56" t="s">
        <v>373</v>
      </c>
      <c r="E56">
        <v>0</v>
      </c>
      <c r="F56">
        <v>1900</v>
      </c>
      <c r="G56">
        <v>1</v>
      </c>
      <c r="H56">
        <v>9</v>
      </c>
      <c r="I56">
        <v>1.2</v>
      </c>
      <c r="J56" t="s">
        <v>425</v>
      </c>
      <c r="K56" t="s">
        <v>426</v>
      </c>
      <c r="L56" t="s">
        <v>427</v>
      </c>
      <c r="N56" t="s">
        <v>426</v>
      </c>
      <c r="O56" t="s">
        <v>428</v>
      </c>
      <c r="Q56" t="s">
        <v>426</v>
      </c>
      <c r="R56" t="s">
        <v>429</v>
      </c>
      <c r="Y56">
        <v>0.38800000000000001</v>
      </c>
      <c r="Z56">
        <v>0.4</v>
      </c>
      <c r="AA56" t="s">
        <v>431</v>
      </c>
      <c r="AB56">
        <v>0.2</v>
      </c>
      <c r="AC56">
        <v>0.2</v>
      </c>
      <c r="AD56">
        <v>0.2</v>
      </c>
      <c r="AE56">
        <v>0.2</v>
      </c>
      <c r="AF56">
        <v>7</v>
      </c>
      <c r="AG56" t="s">
        <v>432</v>
      </c>
      <c r="AH56" t="s">
        <v>433</v>
      </c>
      <c r="AM56" t="s">
        <v>436</v>
      </c>
      <c r="AP56">
        <v>35</v>
      </c>
      <c r="AQ56">
        <v>-30</v>
      </c>
      <c r="AT56">
        <v>7.4999999999999997E-2</v>
      </c>
      <c r="AU56">
        <v>4</v>
      </c>
      <c r="AV56">
        <v>7.4999999999999997E-2</v>
      </c>
      <c r="AW56">
        <v>4</v>
      </c>
      <c r="AX56" t="s">
        <v>437</v>
      </c>
      <c r="AY56" t="s">
        <v>438</v>
      </c>
      <c r="AZ56" t="s">
        <v>439</v>
      </c>
      <c r="BA56" t="s">
        <v>441</v>
      </c>
      <c r="BB56">
        <v>3</v>
      </c>
      <c r="BC56">
        <v>0.75</v>
      </c>
      <c r="BD56">
        <v>0</v>
      </c>
      <c r="BE56" t="s">
        <v>442</v>
      </c>
      <c r="BF56" t="s">
        <v>442</v>
      </c>
      <c r="BG56" t="s">
        <v>443</v>
      </c>
      <c r="BH56" t="s">
        <v>443</v>
      </c>
      <c r="BI56" t="s">
        <v>443</v>
      </c>
      <c r="BJ56">
        <v>0</v>
      </c>
      <c r="BK56" t="s">
        <v>444</v>
      </c>
      <c r="BL56">
        <v>0</v>
      </c>
    </row>
    <row r="57" spans="1:64" x14ac:dyDescent="0.25">
      <c r="A57" t="s">
        <v>99</v>
      </c>
      <c r="B57" t="str">
        <f t="shared" si="0"/>
        <v>3 Occupant_USA_MT_Billings</v>
      </c>
      <c r="C57">
        <v>4</v>
      </c>
      <c r="D57" t="s">
        <v>374</v>
      </c>
      <c r="E57">
        <v>0</v>
      </c>
      <c r="F57">
        <v>1900</v>
      </c>
      <c r="G57">
        <v>1</v>
      </c>
      <c r="H57">
        <v>9</v>
      </c>
      <c r="I57">
        <v>1.2</v>
      </c>
      <c r="J57" t="s">
        <v>425</v>
      </c>
      <c r="K57" t="s">
        <v>426</v>
      </c>
      <c r="L57" t="s">
        <v>427</v>
      </c>
      <c r="N57" t="s">
        <v>426</v>
      </c>
      <c r="O57" t="s">
        <v>428</v>
      </c>
      <c r="Q57" t="s">
        <v>426</v>
      </c>
      <c r="R57" t="s">
        <v>429</v>
      </c>
      <c r="Y57">
        <v>0.38800000000000001</v>
      </c>
      <c r="Z57">
        <v>0.4</v>
      </c>
      <c r="AA57" t="s">
        <v>431</v>
      </c>
      <c r="AB57">
        <v>0.2</v>
      </c>
      <c r="AC57">
        <v>0.2</v>
      </c>
      <c r="AD57">
        <v>0.2</v>
      </c>
      <c r="AE57">
        <v>0.2</v>
      </c>
      <c r="AF57">
        <v>7</v>
      </c>
      <c r="AG57" t="s">
        <v>432</v>
      </c>
      <c r="AH57" t="s">
        <v>433</v>
      </c>
      <c r="AM57" t="s">
        <v>436</v>
      </c>
      <c r="AP57">
        <v>35</v>
      </c>
      <c r="AQ57">
        <v>-30</v>
      </c>
      <c r="AT57">
        <v>7.4999999999999997E-2</v>
      </c>
      <c r="AU57">
        <v>4</v>
      </c>
      <c r="AV57">
        <v>7.4999999999999997E-2</v>
      </c>
      <c r="AW57">
        <v>4</v>
      </c>
      <c r="AX57" t="s">
        <v>437</v>
      </c>
      <c r="AY57" t="s">
        <v>438</v>
      </c>
      <c r="AZ57" t="s">
        <v>439</v>
      </c>
      <c r="BA57" t="s">
        <v>441</v>
      </c>
      <c r="BB57">
        <v>3</v>
      </c>
      <c r="BC57">
        <v>0.75</v>
      </c>
      <c r="BD57">
        <v>0</v>
      </c>
      <c r="BE57" t="s">
        <v>442</v>
      </c>
      <c r="BF57" t="s">
        <v>442</v>
      </c>
      <c r="BG57" t="s">
        <v>443</v>
      </c>
      <c r="BH57" t="s">
        <v>443</v>
      </c>
      <c r="BI57" t="s">
        <v>443</v>
      </c>
      <c r="BJ57">
        <v>0</v>
      </c>
      <c r="BK57" t="s">
        <v>444</v>
      </c>
      <c r="BL57">
        <v>0</v>
      </c>
    </row>
    <row r="58" spans="1:64" x14ac:dyDescent="0.25">
      <c r="A58" t="s">
        <v>100</v>
      </c>
      <c r="B58" t="str">
        <f t="shared" si="0"/>
        <v>3 Occupant_USA_NC_Charlott</v>
      </c>
      <c r="C58">
        <v>4</v>
      </c>
      <c r="D58" t="s">
        <v>375</v>
      </c>
      <c r="E58">
        <v>0</v>
      </c>
      <c r="F58">
        <v>1900</v>
      </c>
      <c r="G58">
        <v>1</v>
      </c>
      <c r="H58">
        <v>9</v>
      </c>
      <c r="I58">
        <v>1.2</v>
      </c>
      <c r="J58" t="s">
        <v>425</v>
      </c>
      <c r="K58" t="s">
        <v>426</v>
      </c>
      <c r="L58" t="s">
        <v>427</v>
      </c>
      <c r="N58" t="s">
        <v>426</v>
      </c>
      <c r="O58" t="s">
        <v>428</v>
      </c>
      <c r="Q58" t="s">
        <v>426</v>
      </c>
      <c r="R58" t="s">
        <v>429</v>
      </c>
      <c r="Y58">
        <v>0.38800000000000001</v>
      </c>
      <c r="Z58">
        <v>0.4</v>
      </c>
      <c r="AA58" t="s">
        <v>431</v>
      </c>
      <c r="AB58">
        <v>0.2</v>
      </c>
      <c r="AC58">
        <v>0.2</v>
      </c>
      <c r="AD58">
        <v>0.2</v>
      </c>
      <c r="AE58">
        <v>0.2</v>
      </c>
      <c r="AF58">
        <v>7</v>
      </c>
      <c r="AG58" t="s">
        <v>432</v>
      </c>
      <c r="AH58" t="s">
        <v>433</v>
      </c>
      <c r="AM58" t="s">
        <v>436</v>
      </c>
      <c r="AP58">
        <v>35</v>
      </c>
      <c r="AQ58">
        <v>-30</v>
      </c>
      <c r="AT58">
        <v>7.4999999999999997E-2</v>
      </c>
      <c r="AU58">
        <v>4</v>
      </c>
      <c r="AV58">
        <v>7.4999999999999997E-2</v>
      </c>
      <c r="AW58">
        <v>4</v>
      </c>
      <c r="AX58" t="s">
        <v>437</v>
      </c>
      <c r="AY58" t="s">
        <v>438</v>
      </c>
      <c r="AZ58" t="s">
        <v>439</v>
      </c>
      <c r="BA58" t="s">
        <v>441</v>
      </c>
      <c r="BB58">
        <v>3</v>
      </c>
      <c r="BC58">
        <v>0.75</v>
      </c>
      <c r="BD58">
        <v>0</v>
      </c>
      <c r="BE58" t="s">
        <v>442</v>
      </c>
      <c r="BF58" t="s">
        <v>442</v>
      </c>
      <c r="BG58" t="s">
        <v>443</v>
      </c>
      <c r="BH58" t="s">
        <v>443</v>
      </c>
      <c r="BI58" t="s">
        <v>443</v>
      </c>
      <c r="BJ58">
        <v>0</v>
      </c>
      <c r="BK58" t="s">
        <v>444</v>
      </c>
      <c r="BL58">
        <v>0</v>
      </c>
    </row>
    <row r="59" spans="1:64" x14ac:dyDescent="0.25">
      <c r="A59" t="s">
        <v>101</v>
      </c>
      <c r="B59" t="str">
        <f t="shared" si="0"/>
        <v>3 Occupant_USA_NC_Raleigh-</v>
      </c>
      <c r="C59">
        <v>4</v>
      </c>
      <c r="D59" t="s">
        <v>376</v>
      </c>
      <c r="E59">
        <v>0</v>
      </c>
      <c r="F59">
        <v>1900</v>
      </c>
      <c r="G59">
        <v>1</v>
      </c>
      <c r="H59">
        <v>9</v>
      </c>
      <c r="I59">
        <v>1.2</v>
      </c>
      <c r="J59" t="s">
        <v>425</v>
      </c>
      <c r="K59" t="s">
        <v>426</v>
      </c>
      <c r="L59" t="s">
        <v>427</v>
      </c>
      <c r="N59" t="s">
        <v>426</v>
      </c>
      <c r="O59" t="s">
        <v>428</v>
      </c>
      <c r="Q59" t="s">
        <v>426</v>
      </c>
      <c r="R59" t="s">
        <v>429</v>
      </c>
      <c r="Y59">
        <v>0.38800000000000001</v>
      </c>
      <c r="Z59">
        <v>0.4</v>
      </c>
      <c r="AA59" t="s">
        <v>431</v>
      </c>
      <c r="AB59">
        <v>0.2</v>
      </c>
      <c r="AC59">
        <v>0.2</v>
      </c>
      <c r="AD59">
        <v>0.2</v>
      </c>
      <c r="AE59">
        <v>0.2</v>
      </c>
      <c r="AF59">
        <v>7</v>
      </c>
      <c r="AG59" t="s">
        <v>432</v>
      </c>
      <c r="AH59" t="s">
        <v>433</v>
      </c>
      <c r="AM59" t="s">
        <v>436</v>
      </c>
      <c r="AP59">
        <v>35</v>
      </c>
      <c r="AQ59">
        <v>-30</v>
      </c>
      <c r="AT59">
        <v>7.4999999999999997E-2</v>
      </c>
      <c r="AU59">
        <v>4</v>
      </c>
      <c r="AV59">
        <v>7.4999999999999997E-2</v>
      </c>
      <c r="AW59">
        <v>4</v>
      </c>
      <c r="AX59" t="s">
        <v>437</v>
      </c>
      <c r="AY59" t="s">
        <v>438</v>
      </c>
      <c r="AZ59" t="s">
        <v>439</v>
      </c>
      <c r="BA59" t="s">
        <v>441</v>
      </c>
      <c r="BB59">
        <v>3</v>
      </c>
      <c r="BC59">
        <v>0.75</v>
      </c>
      <c r="BD59">
        <v>0</v>
      </c>
      <c r="BE59" t="s">
        <v>442</v>
      </c>
      <c r="BF59" t="s">
        <v>442</v>
      </c>
      <c r="BG59" t="s">
        <v>443</v>
      </c>
      <c r="BH59" t="s">
        <v>443</v>
      </c>
      <c r="BI59" t="s">
        <v>443</v>
      </c>
      <c r="BJ59">
        <v>0</v>
      </c>
      <c r="BK59" t="s">
        <v>444</v>
      </c>
      <c r="BL59">
        <v>0</v>
      </c>
    </row>
    <row r="60" spans="1:64" x14ac:dyDescent="0.25">
      <c r="A60" t="s">
        <v>102</v>
      </c>
      <c r="B60" t="str">
        <f t="shared" si="0"/>
        <v>3 Occupant_USA_ND_Bismarck</v>
      </c>
      <c r="C60">
        <v>4</v>
      </c>
      <c r="D60" t="s">
        <v>377</v>
      </c>
      <c r="E60">
        <v>0</v>
      </c>
      <c r="F60">
        <v>1900</v>
      </c>
      <c r="G60">
        <v>1</v>
      </c>
      <c r="H60">
        <v>9</v>
      </c>
      <c r="I60">
        <v>1.2</v>
      </c>
      <c r="J60" t="s">
        <v>425</v>
      </c>
      <c r="K60" t="s">
        <v>426</v>
      </c>
      <c r="L60" t="s">
        <v>427</v>
      </c>
      <c r="N60" t="s">
        <v>426</v>
      </c>
      <c r="O60" t="s">
        <v>428</v>
      </c>
      <c r="Q60" t="s">
        <v>426</v>
      </c>
      <c r="R60" t="s">
        <v>429</v>
      </c>
      <c r="Y60">
        <v>0.38800000000000001</v>
      </c>
      <c r="Z60">
        <v>0.4</v>
      </c>
      <c r="AA60" t="s">
        <v>431</v>
      </c>
      <c r="AB60">
        <v>0.2</v>
      </c>
      <c r="AC60">
        <v>0.2</v>
      </c>
      <c r="AD60">
        <v>0.2</v>
      </c>
      <c r="AE60">
        <v>0.2</v>
      </c>
      <c r="AF60">
        <v>7</v>
      </c>
      <c r="AG60" t="s">
        <v>432</v>
      </c>
      <c r="AH60" t="s">
        <v>433</v>
      </c>
      <c r="AM60" t="s">
        <v>436</v>
      </c>
      <c r="AP60">
        <v>35</v>
      </c>
      <c r="AQ60">
        <v>-30</v>
      </c>
      <c r="AT60">
        <v>7.4999999999999997E-2</v>
      </c>
      <c r="AU60">
        <v>4</v>
      </c>
      <c r="AV60">
        <v>7.4999999999999997E-2</v>
      </c>
      <c r="AW60">
        <v>4</v>
      </c>
      <c r="AX60" t="s">
        <v>437</v>
      </c>
      <c r="AY60" t="s">
        <v>438</v>
      </c>
      <c r="AZ60" t="s">
        <v>439</v>
      </c>
      <c r="BA60" t="s">
        <v>441</v>
      </c>
      <c r="BB60">
        <v>3</v>
      </c>
      <c r="BC60">
        <v>0.75</v>
      </c>
      <c r="BD60">
        <v>0</v>
      </c>
      <c r="BE60" t="s">
        <v>442</v>
      </c>
      <c r="BF60" t="s">
        <v>442</v>
      </c>
      <c r="BG60" t="s">
        <v>443</v>
      </c>
      <c r="BH60" t="s">
        <v>443</v>
      </c>
      <c r="BI60" t="s">
        <v>443</v>
      </c>
      <c r="BJ60">
        <v>0</v>
      </c>
      <c r="BK60" t="s">
        <v>444</v>
      </c>
      <c r="BL60">
        <v>0</v>
      </c>
    </row>
    <row r="61" spans="1:64" x14ac:dyDescent="0.25">
      <c r="A61" t="s">
        <v>103</v>
      </c>
      <c r="B61" t="str">
        <f t="shared" si="0"/>
        <v>3 Occupant_USA_ND_Fargo-He</v>
      </c>
      <c r="C61">
        <v>4</v>
      </c>
      <c r="D61" t="s">
        <v>378</v>
      </c>
      <c r="E61">
        <v>0</v>
      </c>
      <c r="F61">
        <v>1900</v>
      </c>
      <c r="G61">
        <v>1</v>
      </c>
      <c r="H61">
        <v>9</v>
      </c>
      <c r="I61">
        <v>1.2</v>
      </c>
      <c r="J61" t="s">
        <v>425</v>
      </c>
      <c r="K61" t="s">
        <v>426</v>
      </c>
      <c r="L61" t="s">
        <v>427</v>
      </c>
      <c r="N61" t="s">
        <v>426</v>
      </c>
      <c r="O61" t="s">
        <v>428</v>
      </c>
      <c r="Q61" t="s">
        <v>426</v>
      </c>
      <c r="R61" t="s">
        <v>429</v>
      </c>
      <c r="Y61">
        <v>0.38800000000000001</v>
      </c>
      <c r="Z61">
        <v>0.4</v>
      </c>
      <c r="AA61" t="s">
        <v>431</v>
      </c>
      <c r="AB61">
        <v>0.2</v>
      </c>
      <c r="AC61">
        <v>0.2</v>
      </c>
      <c r="AD61">
        <v>0.2</v>
      </c>
      <c r="AE61">
        <v>0.2</v>
      </c>
      <c r="AF61">
        <v>7</v>
      </c>
      <c r="AG61" t="s">
        <v>432</v>
      </c>
      <c r="AH61" t="s">
        <v>433</v>
      </c>
      <c r="AM61" t="s">
        <v>436</v>
      </c>
      <c r="AP61">
        <v>35</v>
      </c>
      <c r="AQ61">
        <v>-30</v>
      </c>
      <c r="AT61">
        <v>7.4999999999999997E-2</v>
      </c>
      <c r="AU61">
        <v>4</v>
      </c>
      <c r="AV61">
        <v>7.4999999999999997E-2</v>
      </c>
      <c r="AW61">
        <v>4</v>
      </c>
      <c r="AX61" t="s">
        <v>437</v>
      </c>
      <c r="AY61" t="s">
        <v>438</v>
      </c>
      <c r="AZ61" t="s">
        <v>439</v>
      </c>
      <c r="BA61" t="s">
        <v>441</v>
      </c>
      <c r="BB61">
        <v>3</v>
      </c>
      <c r="BC61">
        <v>0.75</v>
      </c>
      <c r="BD61">
        <v>0</v>
      </c>
      <c r="BE61" t="s">
        <v>442</v>
      </c>
      <c r="BF61" t="s">
        <v>442</v>
      </c>
      <c r="BG61" t="s">
        <v>443</v>
      </c>
      <c r="BH61" t="s">
        <v>443</v>
      </c>
      <c r="BI61" t="s">
        <v>443</v>
      </c>
      <c r="BJ61">
        <v>0</v>
      </c>
      <c r="BK61" t="s">
        <v>444</v>
      </c>
      <c r="BL61">
        <v>0</v>
      </c>
    </row>
    <row r="62" spans="1:64" x14ac:dyDescent="0.25">
      <c r="A62" t="s">
        <v>104</v>
      </c>
      <c r="B62" t="str">
        <f t="shared" si="0"/>
        <v>3 Occupant_USA_NE_Omaha-Mi</v>
      </c>
      <c r="C62">
        <v>4</v>
      </c>
      <c r="D62" t="s">
        <v>379</v>
      </c>
      <c r="E62">
        <v>0</v>
      </c>
      <c r="F62">
        <v>1900</v>
      </c>
      <c r="G62">
        <v>1</v>
      </c>
      <c r="H62">
        <v>9</v>
      </c>
      <c r="I62">
        <v>1.2</v>
      </c>
      <c r="J62" t="s">
        <v>425</v>
      </c>
      <c r="K62" t="s">
        <v>426</v>
      </c>
      <c r="L62" t="s">
        <v>427</v>
      </c>
      <c r="N62" t="s">
        <v>426</v>
      </c>
      <c r="O62" t="s">
        <v>428</v>
      </c>
      <c r="Q62" t="s">
        <v>426</v>
      </c>
      <c r="R62" t="s">
        <v>429</v>
      </c>
      <c r="Y62">
        <v>0.38800000000000001</v>
      </c>
      <c r="Z62">
        <v>0.4</v>
      </c>
      <c r="AA62" t="s">
        <v>431</v>
      </c>
      <c r="AB62">
        <v>0.2</v>
      </c>
      <c r="AC62">
        <v>0.2</v>
      </c>
      <c r="AD62">
        <v>0.2</v>
      </c>
      <c r="AE62">
        <v>0.2</v>
      </c>
      <c r="AF62">
        <v>7</v>
      </c>
      <c r="AG62" t="s">
        <v>432</v>
      </c>
      <c r="AH62" t="s">
        <v>433</v>
      </c>
      <c r="AM62" t="s">
        <v>436</v>
      </c>
      <c r="AP62">
        <v>35</v>
      </c>
      <c r="AQ62">
        <v>-30</v>
      </c>
      <c r="AT62">
        <v>7.4999999999999997E-2</v>
      </c>
      <c r="AU62">
        <v>4</v>
      </c>
      <c r="AV62">
        <v>7.4999999999999997E-2</v>
      </c>
      <c r="AW62">
        <v>4</v>
      </c>
      <c r="AX62" t="s">
        <v>437</v>
      </c>
      <c r="AY62" t="s">
        <v>438</v>
      </c>
      <c r="AZ62" t="s">
        <v>439</v>
      </c>
      <c r="BA62" t="s">
        <v>441</v>
      </c>
      <c r="BB62">
        <v>3</v>
      </c>
      <c r="BC62">
        <v>0.75</v>
      </c>
      <c r="BD62">
        <v>0</v>
      </c>
      <c r="BE62" t="s">
        <v>442</v>
      </c>
      <c r="BF62" t="s">
        <v>442</v>
      </c>
      <c r="BG62" t="s">
        <v>443</v>
      </c>
      <c r="BH62" t="s">
        <v>443</v>
      </c>
      <c r="BI62" t="s">
        <v>443</v>
      </c>
      <c r="BJ62">
        <v>0</v>
      </c>
      <c r="BK62" t="s">
        <v>444</v>
      </c>
      <c r="BL62">
        <v>0</v>
      </c>
    </row>
    <row r="63" spans="1:64" x14ac:dyDescent="0.25">
      <c r="A63" t="s">
        <v>105</v>
      </c>
      <c r="B63" t="str">
        <f t="shared" si="0"/>
        <v>3 Occupant_USA_NH_Concord.</v>
      </c>
      <c r="C63">
        <v>4</v>
      </c>
      <c r="D63" t="s">
        <v>380</v>
      </c>
      <c r="E63">
        <v>0</v>
      </c>
      <c r="F63">
        <v>1900</v>
      </c>
      <c r="G63">
        <v>1</v>
      </c>
      <c r="H63">
        <v>9</v>
      </c>
      <c r="I63">
        <v>1.2</v>
      </c>
      <c r="J63" t="s">
        <v>425</v>
      </c>
      <c r="K63" t="s">
        <v>426</v>
      </c>
      <c r="L63" t="s">
        <v>427</v>
      </c>
      <c r="N63" t="s">
        <v>426</v>
      </c>
      <c r="O63" t="s">
        <v>428</v>
      </c>
      <c r="Q63" t="s">
        <v>426</v>
      </c>
      <c r="R63" t="s">
        <v>429</v>
      </c>
      <c r="Y63">
        <v>0.38800000000000001</v>
      </c>
      <c r="Z63">
        <v>0.4</v>
      </c>
      <c r="AA63" t="s">
        <v>431</v>
      </c>
      <c r="AB63">
        <v>0.2</v>
      </c>
      <c r="AC63">
        <v>0.2</v>
      </c>
      <c r="AD63">
        <v>0.2</v>
      </c>
      <c r="AE63">
        <v>0.2</v>
      </c>
      <c r="AF63">
        <v>7</v>
      </c>
      <c r="AG63" t="s">
        <v>432</v>
      </c>
      <c r="AH63" t="s">
        <v>433</v>
      </c>
      <c r="AM63" t="s">
        <v>436</v>
      </c>
      <c r="AP63">
        <v>35</v>
      </c>
      <c r="AQ63">
        <v>-30</v>
      </c>
      <c r="AT63">
        <v>7.4999999999999997E-2</v>
      </c>
      <c r="AU63">
        <v>4</v>
      </c>
      <c r="AV63">
        <v>7.4999999999999997E-2</v>
      </c>
      <c r="AW63">
        <v>4</v>
      </c>
      <c r="AX63" t="s">
        <v>437</v>
      </c>
      <c r="AY63" t="s">
        <v>438</v>
      </c>
      <c r="AZ63" t="s">
        <v>439</v>
      </c>
      <c r="BA63" t="s">
        <v>441</v>
      </c>
      <c r="BB63">
        <v>3</v>
      </c>
      <c r="BC63">
        <v>0.75</v>
      </c>
      <c r="BD63">
        <v>0</v>
      </c>
      <c r="BE63" t="s">
        <v>442</v>
      </c>
      <c r="BF63" t="s">
        <v>442</v>
      </c>
      <c r="BG63" t="s">
        <v>443</v>
      </c>
      <c r="BH63" t="s">
        <v>443</v>
      </c>
      <c r="BI63" t="s">
        <v>443</v>
      </c>
      <c r="BJ63">
        <v>0</v>
      </c>
      <c r="BK63" t="s">
        <v>444</v>
      </c>
      <c r="BL63">
        <v>0</v>
      </c>
    </row>
    <row r="64" spans="1:64" x14ac:dyDescent="0.25">
      <c r="A64" t="s">
        <v>106</v>
      </c>
      <c r="B64" t="str">
        <f t="shared" si="0"/>
        <v>3 Occupant_USA_NH_Manchest</v>
      </c>
      <c r="C64">
        <v>4</v>
      </c>
      <c r="D64" t="s">
        <v>381</v>
      </c>
      <c r="E64">
        <v>0</v>
      </c>
      <c r="F64">
        <v>1900</v>
      </c>
      <c r="G64">
        <v>1</v>
      </c>
      <c r="H64">
        <v>9</v>
      </c>
      <c r="I64">
        <v>1.2</v>
      </c>
      <c r="J64" t="s">
        <v>425</v>
      </c>
      <c r="K64" t="s">
        <v>426</v>
      </c>
      <c r="L64" t="s">
        <v>427</v>
      </c>
      <c r="N64" t="s">
        <v>426</v>
      </c>
      <c r="O64" t="s">
        <v>428</v>
      </c>
      <c r="Q64" t="s">
        <v>426</v>
      </c>
      <c r="R64" t="s">
        <v>429</v>
      </c>
      <c r="Y64">
        <v>0.38800000000000001</v>
      </c>
      <c r="Z64">
        <v>0.4</v>
      </c>
      <c r="AA64" t="s">
        <v>431</v>
      </c>
      <c r="AB64">
        <v>0.2</v>
      </c>
      <c r="AC64">
        <v>0.2</v>
      </c>
      <c r="AD64">
        <v>0.2</v>
      </c>
      <c r="AE64">
        <v>0.2</v>
      </c>
      <c r="AF64">
        <v>7</v>
      </c>
      <c r="AG64" t="s">
        <v>432</v>
      </c>
      <c r="AH64" t="s">
        <v>433</v>
      </c>
      <c r="AM64" t="s">
        <v>436</v>
      </c>
      <c r="AP64">
        <v>35</v>
      </c>
      <c r="AQ64">
        <v>-30</v>
      </c>
      <c r="AT64">
        <v>7.4999999999999997E-2</v>
      </c>
      <c r="AU64">
        <v>4</v>
      </c>
      <c r="AV64">
        <v>7.4999999999999997E-2</v>
      </c>
      <c r="AW64">
        <v>4</v>
      </c>
      <c r="AX64" t="s">
        <v>437</v>
      </c>
      <c r="AY64" t="s">
        <v>438</v>
      </c>
      <c r="AZ64" t="s">
        <v>439</v>
      </c>
      <c r="BA64" t="s">
        <v>441</v>
      </c>
      <c r="BB64">
        <v>3</v>
      </c>
      <c r="BC64">
        <v>0.75</v>
      </c>
      <c r="BD64">
        <v>0</v>
      </c>
      <c r="BE64" t="s">
        <v>442</v>
      </c>
      <c r="BF64" t="s">
        <v>442</v>
      </c>
      <c r="BG64" t="s">
        <v>443</v>
      </c>
      <c r="BH64" t="s">
        <v>443</v>
      </c>
      <c r="BI64" t="s">
        <v>443</v>
      </c>
      <c r="BJ64">
        <v>0</v>
      </c>
      <c r="BK64" t="s">
        <v>444</v>
      </c>
      <c r="BL64">
        <v>0</v>
      </c>
    </row>
    <row r="65" spans="1:64" x14ac:dyDescent="0.25">
      <c r="A65" t="s">
        <v>107</v>
      </c>
      <c r="B65" t="str">
        <f t="shared" si="0"/>
        <v>3 Occupant_USA_NJ_Newark.L</v>
      </c>
      <c r="C65">
        <v>4</v>
      </c>
      <c r="D65" t="s">
        <v>382</v>
      </c>
      <c r="E65">
        <v>0</v>
      </c>
      <c r="F65">
        <v>1900</v>
      </c>
      <c r="G65">
        <v>1</v>
      </c>
      <c r="H65">
        <v>9</v>
      </c>
      <c r="I65">
        <v>1.2</v>
      </c>
      <c r="J65" t="s">
        <v>425</v>
      </c>
      <c r="K65" t="s">
        <v>426</v>
      </c>
      <c r="L65" t="s">
        <v>427</v>
      </c>
      <c r="N65" t="s">
        <v>426</v>
      </c>
      <c r="O65" t="s">
        <v>428</v>
      </c>
      <c r="Q65" t="s">
        <v>426</v>
      </c>
      <c r="R65" t="s">
        <v>429</v>
      </c>
      <c r="Y65">
        <v>0.38800000000000001</v>
      </c>
      <c r="Z65">
        <v>0.4</v>
      </c>
      <c r="AA65" t="s">
        <v>431</v>
      </c>
      <c r="AB65">
        <v>0.2</v>
      </c>
      <c r="AC65">
        <v>0.2</v>
      </c>
      <c r="AD65">
        <v>0.2</v>
      </c>
      <c r="AE65">
        <v>0.2</v>
      </c>
      <c r="AF65">
        <v>7</v>
      </c>
      <c r="AG65" t="s">
        <v>432</v>
      </c>
      <c r="AH65" t="s">
        <v>433</v>
      </c>
      <c r="AM65" t="s">
        <v>436</v>
      </c>
      <c r="AP65">
        <v>35</v>
      </c>
      <c r="AQ65">
        <v>-30</v>
      </c>
      <c r="AT65">
        <v>7.4999999999999997E-2</v>
      </c>
      <c r="AU65">
        <v>4</v>
      </c>
      <c r="AV65">
        <v>7.4999999999999997E-2</v>
      </c>
      <c r="AW65">
        <v>4</v>
      </c>
      <c r="AX65" t="s">
        <v>437</v>
      </c>
      <c r="AY65" t="s">
        <v>438</v>
      </c>
      <c r="AZ65" t="s">
        <v>439</v>
      </c>
      <c r="BA65" t="s">
        <v>441</v>
      </c>
      <c r="BB65">
        <v>3</v>
      </c>
      <c r="BC65">
        <v>0.75</v>
      </c>
      <c r="BD65">
        <v>0</v>
      </c>
      <c r="BE65" t="s">
        <v>442</v>
      </c>
      <c r="BF65" t="s">
        <v>442</v>
      </c>
      <c r="BG65" t="s">
        <v>443</v>
      </c>
      <c r="BH65" t="s">
        <v>443</v>
      </c>
      <c r="BI65" t="s">
        <v>443</v>
      </c>
      <c r="BJ65">
        <v>0</v>
      </c>
      <c r="BK65" t="s">
        <v>444</v>
      </c>
      <c r="BL65">
        <v>0</v>
      </c>
    </row>
    <row r="66" spans="1:64" x14ac:dyDescent="0.25">
      <c r="A66" t="s">
        <v>108</v>
      </c>
      <c r="B66" t="str">
        <f t="shared" si="0"/>
        <v>3 Occupant_USA_NJ_Trenton-</v>
      </c>
      <c r="C66">
        <v>4</v>
      </c>
      <c r="D66" t="s">
        <v>383</v>
      </c>
      <c r="E66">
        <v>0</v>
      </c>
      <c r="F66">
        <v>1900</v>
      </c>
      <c r="G66">
        <v>1</v>
      </c>
      <c r="H66">
        <v>9</v>
      </c>
      <c r="I66">
        <v>1.2</v>
      </c>
      <c r="J66" t="s">
        <v>425</v>
      </c>
      <c r="K66" t="s">
        <v>426</v>
      </c>
      <c r="L66" t="s">
        <v>427</v>
      </c>
      <c r="N66" t="s">
        <v>426</v>
      </c>
      <c r="O66" t="s">
        <v>428</v>
      </c>
      <c r="Q66" t="s">
        <v>426</v>
      </c>
      <c r="R66" t="s">
        <v>429</v>
      </c>
      <c r="Y66">
        <v>0.38800000000000001</v>
      </c>
      <c r="Z66">
        <v>0.4</v>
      </c>
      <c r="AA66" t="s">
        <v>431</v>
      </c>
      <c r="AB66">
        <v>0.2</v>
      </c>
      <c r="AC66">
        <v>0.2</v>
      </c>
      <c r="AD66">
        <v>0.2</v>
      </c>
      <c r="AE66">
        <v>0.2</v>
      </c>
      <c r="AF66">
        <v>7</v>
      </c>
      <c r="AG66" t="s">
        <v>432</v>
      </c>
      <c r="AH66" t="s">
        <v>433</v>
      </c>
      <c r="AM66" t="s">
        <v>436</v>
      </c>
      <c r="AP66">
        <v>35</v>
      </c>
      <c r="AQ66">
        <v>-30</v>
      </c>
      <c r="AT66">
        <v>7.4999999999999997E-2</v>
      </c>
      <c r="AU66">
        <v>4</v>
      </c>
      <c r="AV66">
        <v>7.4999999999999997E-2</v>
      </c>
      <c r="AW66">
        <v>4</v>
      </c>
      <c r="AX66" t="s">
        <v>437</v>
      </c>
      <c r="AY66" t="s">
        <v>438</v>
      </c>
      <c r="AZ66" t="s">
        <v>439</v>
      </c>
      <c r="BA66" t="s">
        <v>441</v>
      </c>
      <c r="BB66">
        <v>3</v>
      </c>
      <c r="BC66">
        <v>0.75</v>
      </c>
      <c r="BD66">
        <v>0</v>
      </c>
      <c r="BE66" t="s">
        <v>442</v>
      </c>
      <c r="BF66" t="s">
        <v>442</v>
      </c>
      <c r="BG66" t="s">
        <v>443</v>
      </c>
      <c r="BH66" t="s">
        <v>443</v>
      </c>
      <c r="BI66" t="s">
        <v>443</v>
      </c>
      <c r="BJ66">
        <v>0</v>
      </c>
      <c r="BK66" t="s">
        <v>444</v>
      </c>
      <c r="BL66">
        <v>0</v>
      </c>
    </row>
    <row r="67" spans="1:64" x14ac:dyDescent="0.25">
      <c r="A67" t="s">
        <v>109</v>
      </c>
      <c r="B67" t="str">
        <f t="shared" ref="B67:B130" si="1">LEFT(A67,26)</f>
        <v>3 Occupant_USA_NM_Albuquer</v>
      </c>
      <c r="C67">
        <v>4</v>
      </c>
      <c r="D67" t="s">
        <v>384</v>
      </c>
      <c r="E67">
        <v>0</v>
      </c>
      <c r="F67">
        <v>1900</v>
      </c>
      <c r="G67">
        <v>1</v>
      </c>
      <c r="H67">
        <v>9</v>
      </c>
      <c r="I67">
        <v>1.2</v>
      </c>
      <c r="J67" t="s">
        <v>425</v>
      </c>
      <c r="K67" t="s">
        <v>426</v>
      </c>
      <c r="L67" t="s">
        <v>427</v>
      </c>
      <c r="N67" t="s">
        <v>426</v>
      </c>
      <c r="O67" t="s">
        <v>428</v>
      </c>
      <c r="Q67" t="s">
        <v>426</v>
      </c>
      <c r="R67" t="s">
        <v>429</v>
      </c>
      <c r="Y67">
        <v>0.38800000000000001</v>
      </c>
      <c r="Z67">
        <v>0.4</v>
      </c>
      <c r="AA67" t="s">
        <v>431</v>
      </c>
      <c r="AB67">
        <v>0.2</v>
      </c>
      <c r="AC67">
        <v>0.2</v>
      </c>
      <c r="AD67">
        <v>0.2</v>
      </c>
      <c r="AE67">
        <v>0.2</v>
      </c>
      <c r="AF67">
        <v>7</v>
      </c>
      <c r="AG67" t="s">
        <v>432</v>
      </c>
      <c r="AH67" t="s">
        <v>433</v>
      </c>
      <c r="AM67" t="s">
        <v>436</v>
      </c>
      <c r="AP67">
        <v>35</v>
      </c>
      <c r="AQ67">
        <v>-30</v>
      </c>
      <c r="AT67">
        <v>7.4999999999999997E-2</v>
      </c>
      <c r="AU67">
        <v>4</v>
      </c>
      <c r="AV67">
        <v>7.4999999999999997E-2</v>
      </c>
      <c r="AW67">
        <v>4</v>
      </c>
      <c r="AX67" t="s">
        <v>437</v>
      </c>
      <c r="AY67" t="s">
        <v>438</v>
      </c>
      <c r="AZ67" t="s">
        <v>439</v>
      </c>
      <c r="BA67" t="s">
        <v>441</v>
      </c>
      <c r="BB67">
        <v>3</v>
      </c>
      <c r="BC67">
        <v>0.75</v>
      </c>
      <c r="BD67">
        <v>0</v>
      </c>
      <c r="BE67" t="s">
        <v>442</v>
      </c>
      <c r="BF67" t="s">
        <v>442</v>
      </c>
      <c r="BG67" t="s">
        <v>443</v>
      </c>
      <c r="BH67" t="s">
        <v>443</v>
      </c>
      <c r="BI67" t="s">
        <v>443</v>
      </c>
      <c r="BJ67">
        <v>0</v>
      </c>
      <c r="BK67" t="s">
        <v>444</v>
      </c>
      <c r="BL67">
        <v>0</v>
      </c>
    </row>
    <row r="68" spans="1:64" x14ac:dyDescent="0.25">
      <c r="A68" t="s">
        <v>110</v>
      </c>
      <c r="B68" t="str">
        <f t="shared" si="1"/>
        <v>3 Occupant_USA_NM_Las.Cruc</v>
      </c>
      <c r="C68">
        <v>4</v>
      </c>
      <c r="D68" t="s">
        <v>385</v>
      </c>
      <c r="E68">
        <v>0</v>
      </c>
      <c r="F68">
        <v>1900</v>
      </c>
      <c r="G68">
        <v>1</v>
      </c>
      <c r="H68">
        <v>9</v>
      </c>
      <c r="I68">
        <v>1.2</v>
      </c>
      <c r="J68" t="s">
        <v>425</v>
      </c>
      <c r="K68" t="s">
        <v>426</v>
      </c>
      <c r="L68" t="s">
        <v>427</v>
      </c>
      <c r="N68" t="s">
        <v>426</v>
      </c>
      <c r="O68" t="s">
        <v>428</v>
      </c>
      <c r="Q68" t="s">
        <v>426</v>
      </c>
      <c r="R68" t="s">
        <v>429</v>
      </c>
      <c r="Y68">
        <v>0.38800000000000001</v>
      </c>
      <c r="Z68">
        <v>0.4</v>
      </c>
      <c r="AA68" t="s">
        <v>431</v>
      </c>
      <c r="AB68">
        <v>0.2</v>
      </c>
      <c r="AC68">
        <v>0.2</v>
      </c>
      <c r="AD68">
        <v>0.2</v>
      </c>
      <c r="AE68">
        <v>0.2</v>
      </c>
      <c r="AF68">
        <v>7</v>
      </c>
      <c r="AG68" t="s">
        <v>432</v>
      </c>
      <c r="AH68" t="s">
        <v>433</v>
      </c>
      <c r="AM68" t="s">
        <v>436</v>
      </c>
      <c r="AP68">
        <v>35</v>
      </c>
      <c r="AQ68">
        <v>-30</v>
      </c>
      <c r="AT68">
        <v>7.4999999999999997E-2</v>
      </c>
      <c r="AU68">
        <v>4</v>
      </c>
      <c r="AV68">
        <v>7.4999999999999997E-2</v>
      </c>
      <c r="AW68">
        <v>4</v>
      </c>
      <c r="AX68" t="s">
        <v>437</v>
      </c>
      <c r="AY68" t="s">
        <v>438</v>
      </c>
      <c r="AZ68" t="s">
        <v>439</v>
      </c>
      <c r="BA68" t="s">
        <v>441</v>
      </c>
      <c r="BB68">
        <v>3</v>
      </c>
      <c r="BC68">
        <v>0.75</v>
      </c>
      <c r="BD68">
        <v>0</v>
      </c>
      <c r="BE68" t="s">
        <v>442</v>
      </c>
      <c r="BF68" t="s">
        <v>442</v>
      </c>
      <c r="BG68" t="s">
        <v>443</v>
      </c>
      <c r="BH68" t="s">
        <v>443</v>
      </c>
      <c r="BI68" t="s">
        <v>443</v>
      </c>
      <c r="BJ68">
        <v>0</v>
      </c>
      <c r="BK68" t="s">
        <v>444</v>
      </c>
      <c r="BL68">
        <v>0</v>
      </c>
    </row>
    <row r="69" spans="1:64" x14ac:dyDescent="0.25">
      <c r="A69" t="s">
        <v>111</v>
      </c>
      <c r="B69" t="str">
        <f t="shared" si="1"/>
        <v>3 Occupant_USA_NM_Santa.Fe</v>
      </c>
      <c r="C69">
        <v>4</v>
      </c>
      <c r="D69" t="s">
        <v>386</v>
      </c>
      <c r="E69">
        <v>0</v>
      </c>
      <c r="F69">
        <v>1900</v>
      </c>
      <c r="G69">
        <v>1</v>
      </c>
      <c r="H69">
        <v>9</v>
      </c>
      <c r="I69">
        <v>1.2</v>
      </c>
      <c r="J69" t="s">
        <v>425</v>
      </c>
      <c r="K69" t="s">
        <v>426</v>
      </c>
      <c r="L69" t="s">
        <v>427</v>
      </c>
      <c r="N69" t="s">
        <v>426</v>
      </c>
      <c r="O69" t="s">
        <v>428</v>
      </c>
      <c r="Q69" t="s">
        <v>426</v>
      </c>
      <c r="R69" t="s">
        <v>429</v>
      </c>
      <c r="Y69">
        <v>0.38800000000000001</v>
      </c>
      <c r="Z69">
        <v>0.4</v>
      </c>
      <c r="AA69" t="s">
        <v>431</v>
      </c>
      <c r="AB69">
        <v>0.2</v>
      </c>
      <c r="AC69">
        <v>0.2</v>
      </c>
      <c r="AD69">
        <v>0.2</v>
      </c>
      <c r="AE69">
        <v>0.2</v>
      </c>
      <c r="AF69">
        <v>7</v>
      </c>
      <c r="AG69" t="s">
        <v>432</v>
      </c>
      <c r="AH69" t="s">
        <v>433</v>
      </c>
      <c r="AM69" t="s">
        <v>436</v>
      </c>
      <c r="AP69">
        <v>35</v>
      </c>
      <c r="AQ69">
        <v>-30</v>
      </c>
      <c r="AT69">
        <v>7.4999999999999997E-2</v>
      </c>
      <c r="AU69">
        <v>4</v>
      </c>
      <c r="AV69">
        <v>7.4999999999999997E-2</v>
      </c>
      <c r="AW69">
        <v>4</v>
      </c>
      <c r="AX69" t="s">
        <v>437</v>
      </c>
      <c r="AY69" t="s">
        <v>438</v>
      </c>
      <c r="AZ69" t="s">
        <v>439</v>
      </c>
      <c r="BA69" t="s">
        <v>441</v>
      </c>
      <c r="BB69">
        <v>3</v>
      </c>
      <c r="BC69">
        <v>0.75</v>
      </c>
      <c r="BD69">
        <v>0</v>
      </c>
      <c r="BE69" t="s">
        <v>442</v>
      </c>
      <c r="BF69" t="s">
        <v>442</v>
      </c>
      <c r="BG69" t="s">
        <v>443</v>
      </c>
      <c r="BH69" t="s">
        <v>443</v>
      </c>
      <c r="BI69" t="s">
        <v>443</v>
      </c>
      <c r="BJ69">
        <v>0</v>
      </c>
      <c r="BK69" t="s">
        <v>444</v>
      </c>
      <c r="BL69">
        <v>0</v>
      </c>
    </row>
    <row r="70" spans="1:64" x14ac:dyDescent="0.25">
      <c r="A70" t="s">
        <v>112</v>
      </c>
      <c r="B70" t="str">
        <f t="shared" si="1"/>
        <v>3 Occupant_USA_NV_Las.Vega</v>
      </c>
      <c r="C70">
        <v>4</v>
      </c>
      <c r="D70" t="s">
        <v>387</v>
      </c>
      <c r="E70">
        <v>0</v>
      </c>
      <c r="F70">
        <v>1900</v>
      </c>
      <c r="G70">
        <v>1</v>
      </c>
      <c r="H70">
        <v>9</v>
      </c>
      <c r="I70">
        <v>1.2</v>
      </c>
      <c r="J70" t="s">
        <v>425</v>
      </c>
      <c r="K70" t="s">
        <v>426</v>
      </c>
      <c r="L70" t="s">
        <v>427</v>
      </c>
      <c r="N70" t="s">
        <v>426</v>
      </c>
      <c r="O70" t="s">
        <v>428</v>
      </c>
      <c r="Q70" t="s">
        <v>426</v>
      </c>
      <c r="R70" t="s">
        <v>429</v>
      </c>
      <c r="Y70">
        <v>0.38800000000000001</v>
      </c>
      <c r="Z70">
        <v>0.4</v>
      </c>
      <c r="AA70" t="s">
        <v>431</v>
      </c>
      <c r="AB70">
        <v>0.2</v>
      </c>
      <c r="AC70">
        <v>0.2</v>
      </c>
      <c r="AD70">
        <v>0.2</v>
      </c>
      <c r="AE70">
        <v>0.2</v>
      </c>
      <c r="AF70">
        <v>7</v>
      </c>
      <c r="AG70" t="s">
        <v>432</v>
      </c>
      <c r="AH70" t="s">
        <v>433</v>
      </c>
      <c r="AM70" t="s">
        <v>436</v>
      </c>
      <c r="AP70">
        <v>35</v>
      </c>
      <c r="AQ70">
        <v>-30</v>
      </c>
      <c r="AT70">
        <v>7.4999999999999997E-2</v>
      </c>
      <c r="AU70">
        <v>4</v>
      </c>
      <c r="AV70">
        <v>7.4999999999999997E-2</v>
      </c>
      <c r="AW70">
        <v>4</v>
      </c>
      <c r="AX70" t="s">
        <v>437</v>
      </c>
      <c r="AY70" t="s">
        <v>438</v>
      </c>
      <c r="AZ70" t="s">
        <v>439</v>
      </c>
      <c r="BA70" t="s">
        <v>441</v>
      </c>
      <c r="BB70">
        <v>3</v>
      </c>
      <c r="BC70">
        <v>0.75</v>
      </c>
      <c r="BD70">
        <v>0</v>
      </c>
      <c r="BE70" t="s">
        <v>442</v>
      </c>
      <c r="BF70" t="s">
        <v>442</v>
      </c>
      <c r="BG70" t="s">
        <v>443</v>
      </c>
      <c r="BH70" t="s">
        <v>443</v>
      </c>
      <c r="BI70" t="s">
        <v>443</v>
      </c>
      <c r="BJ70">
        <v>0</v>
      </c>
      <c r="BK70" t="s">
        <v>444</v>
      </c>
      <c r="BL70">
        <v>0</v>
      </c>
    </row>
    <row r="71" spans="1:64" x14ac:dyDescent="0.25">
      <c r="A71" t="s">
        <v>113</v>
      </c>
      <c r="B71" t="str">
        <f t="shared" si="1"/>
        <v>3 Occupant_USA_NV_Reno-Tah</v>
      </c>
      <c r="C71">
        <v>4</v>
      </c>
      <c r="D71" t="s">
        <v>388</v>
      </c>
      <c r="E71">
        <v>0</v>
      </c>
      <c r="F71">
        <v>1900</v>
      </c>
      <c r="G71">
        <v>1</v>
      </c>
      <c r="H71">
        <v>9</v>
      </c>
      <c r="I71">
        <v>1.2</v>
      </c>
      <c r="J71" t="s">
        <v>425</v>
      </c>
      <c r="K71" t="s">
        <v>426</v>
      </c>
      <c r="L71" t="s">
        <v>427</v>
      </c>
      <c r="N71" t="s">
        <v>426</v>
      </c>
      <c r="O71" t="s">
        <v>428</v>
      </c>
      <c r="Q71" t="s">
        <v>426</v>
      </c>
      <c r="R71" t="s">
        <v>429</v>
      </c>
      <c r="Y71">
        <v>0.38800000000000001</v>
      </c>
      <c r="Z71">
        <v>0.4</v>
      </c>
      <c r="AA71" t="s">
        <v>431</v>
      </c>
      <c r="AB71">
        <v>0.2</v>
      </c>
      <c r="AC71">
        <v>0.2</v>
      </c>
      <c r="AD71">
        <v>0.2</v>
      </c>
      <c r="AE71">
        <v>0.2</v>
      </c>
      <c r="AF71">
        <v>7</v>
      </c>
      <c r="AG71" t="s">
        <v>432</v>
      </c>
      <c r="AH71" t="s">
        <v>433</v>
      </c>
      <c r="AM71" t="s">
        <v>436</v>
      </c>
      <c r="AP71">
        <v>35</v>
      </c>
      <c r="AQ71">
        <v>-30</v>
      </c>
      <c r="AT71">
        <v>7.4999999999999997E-2</v>
      </c>
      <c r="AU71">
        <v>4</v>
      </c>
      <c r="AV71">
        <v>7.4999999999999997E-2</v>
      </c>
      <c r="AW71">
        <v>4</v>
      </c>
      <c r="AX71" t="s">
        <v>437</v>
      </c>
      <c r="AY71" t="s">
        <v>438</v>
      </c>
      <c r="AZ71" t="s">
        <v>439</v>
      </c>
      <c r="BA71" t="s">
        <v>441</v>
      </c>
      <c r="BB71">
        <v>3</v>
      </c>
      <c r="BC71">
        <v>0.75</v>
      </c>
      <c r="BD71">
        <v>0</v>
      </c>
      <c r="BE71" t="s">
        <v>442</v>
      </c>
      <c r="BF71" t="s">
        <v>442</v>
      </c>
      <c r="BG71" t="s">
        <v>443</v>
      </c>
      <c r="BH71" t="s">
        <v>443</v>
      </c>
      <c r="BI71" t="s">
        <v>443</v>
      </c>
      <c r="BJ71">
        <v>0</v>
      </c>
      <c r="BK71" t="s">
        <v>444</v>
      </c>
      <c r="BL71">
        <v>0</v>
      </c>
    </row>
    <row r="72" spans="1:64" x14ac:dyDescent="0.25">
      <c r="A72" t="s">
        <v>114</v>
      </c>
      <c r="B72" t="str">
        <f t="shared" si="1"/>
        <v>3 Occupant_USA_NY_Buffalo.</v>
      </c>
      <c r="C72">
        <v>4</v>
      </c>
      <c r="D72" t="s">
        <v>389</v>
      </c>
      <c r="E72">
        <v>0</v>
      </c>
      <c r="F72">
        <v>1900</v>
      </c>
      <c r="G72">
        <v>1</v>
      </c>
      <c r="H72">
        <v>9</v>
      </c>
      <c r="I72">
        <v>1.2</v>
      </c>
      <c r="J72" t="s">
        <v>425</v>
      </c>
      <c r="K72" t="s">
        <v>426</v>
      </c>
      <c r="L72" t="s">
        <v>427</v>
      </c>
      <c r="N72" t="s">
        <v>426</v>
      </c>
      <c r="O72" t="s">
        <v>428</v>
      </c>
      <c r="Q72" t="s">
        <v>426</v>
      </c>
      <c r="R72" t="s">
        <v>429</v>
      </c>
      <c r="Y72">
        <v>0.38800000000000001</v>
      </c>
      <c r="Z72">
        <v>0.4</v>
      </c>
      <c r="AA72" t="s">
        <v>431</v>
      </c>
      <c r="AB72">
        <v>0.2</v>
      </c>
      <c r="AC72">
        <v>0.2</v>
      </c>
      <c r="AD72">
        <v>0.2</v>
      </c>
      <c r="AE72">
        <v>0.2</v>
      </c>
      <c r="AF72">
        <v>7</v>
      </c>
      <c r="AG72" t="s">
        <v>432</v>
      </c>
      <c r="AH72" t="s">
        <v>433</v>
      </c>
      <c r="AM72" t="s">
        <v>436</v>
      </c>
      <c r="AP72">
        <v>35</v>
      </c>
      <c r="AQ72">
        <v>-30</v>
      </c>
      <c r="AT72">
        <v>7.4999999999999997E-2</v>
      </c>
      <c r="AU72">
        <v>4</v>
      </c>
      <c r="AV72">
        <v>7.4999999999999997E-2</v>
      </c>
      <c r="AW72">
        <v>4</v>
      </c>
      <c r="AX72" t="s">
        <v>437</v>
      </c>
      <c r="AY72" t="s">
        <v>438</v>
      </c>
      <c r="AZ72" t="s">
        <v>439</v>
      </c>
      <c r="BA72" t="s">
        <v>441</v>
      </c>
      <c r="BB72">
        <v>3</v>
      </c>
      <c r="BC72">
        <v>0.75</v>
      </c>
      <c r="BD72">
        <v>0</v>
      </c>
      <c r="BE72" t="s">
        <v>442</v>
      </c>
      <c r="BF72" t="s">
        <v>442</v>
      </c>
      <c r="BG72" t="s">
        <v>443</v>
      </c>
      <c r="BH72" t="s">
        <v>443</v>
      </c>
      <c r="BI72" t="s">
        <v>443</v>
      </c>
      <c r="BJ72">
        <v>0</v>
      </c>
      <c r="BK72" t="s">
        <v>444</v>
      </c>
      <c r="BL72">
        <v>0</v>
      </c>
    </row>
    <row r="73" spans="1:64" x14ac:dyDescent="0.25">
      <c r="A73" t="s">
        <v>115</v>
      </c>
      <c r="B73" t="str">
        <f t="shared" si="1"/>
        <v>3 Occupant_USA_NY_New.York</v>
      </c>
      <c r="C73">
        <v>4</v>
      </c>
      <c r="D73" t="s">
        <v>390</v>
      </c>
      <c r="E73">
        <v>0</v>
      </c>
      <c r="F73">
        <v>1900</v>
      </c>
      <c r="G73">
        <v>1</v>
      </c>
      <c r="H73">
        <v>9</v>
      </c>
      <c r="I73">
        <v>1.2</v>
      </c>
      <c r="J73" t="s">
        <v>425</v>
      </c>
      <c r="K73" t="s">
        <v>426</v>
      </c>
      <c r="L73" t="s">
        <v>427</v>
      </c>
      <c r="N73" t="s">
        <v>426</v>
      </c>
      <c r="O73" t="s">
        <v>428</v>
      </c>
      <c r="Q73" t="s">
        <v>426</v>
      </c>
      <c r="R73" t="s">
        <v>429</v>
      </c>
      <c r="Y73">
        <v>0.38800000000000001</v>
      </c>
      <c r="Z73">
        <v>0.4</v>
      </c>
      <c r="AA73" t="s">
        <v>431</v>
      </c>
      <c r="AB73">
        <v>0.2</v>
      </c>
      <c r="AC73">
        <v>0.2</v>
      </c>
      <c r="AD73">
        <v>0.2</v>
      </c>
      <c r="AE73">
        <v>0.2</v>
      </c>
      <c r="AF73">
        <v>7</v>
      </c>
      <c r="AG73" t="s">
        <v>432</v>
      </c>
      <c r="AH73" t="s">
        <v>433</v>
      </c>
      <c r="AM73" t="s">
        <v>436</v>
      </c>
      <c r="AP73">
        <v>35</v>
      </c>
      <c r="AQ73">
        <v>-30</v>
      </c>
      <c r="AT73">
        <v>7.4999999999999997E-2</v>
      </c>
      <c r="AU73">
        <v>4</v>
      </c>
      <c r="AV73">
        <v>7.4999999999999997E-2</v>
      </c>
      <c r="AW73">
        <v>4</v>
      </c>
      <c r="AX73" t="s">
        <v>437</v>
      </c>
      <c r="AY73" t="s">
        <v>438</v>
      </c>
      <c r="AZ73" t="s">
        <v>439</v>
      </c>
      <c r="BA73" t="s">
        <v>441</v>
      </c>
      <c r="BB73">
        <v>3</v>
      </c>
      <c r="BC73">
        <v>0.75</v>
      </c>
      <c r="BD73">
        <v>0</v>
      </c>
      <c r="BE73" t="s">
        <v>442</v>
      </c>
      <c r="BF73" t="s">
        <v>442</v>
      </c>
      <c r="BG73" t="s">
        <v>443</v>
      </c>
      <c r="BH73" t="s">
        <v>443</v>
      </c>
      <c r="BI73" t="s">
        <v>443</v>
      </c>
      <c r="BJ73">
        <v>0</v>
      </c>
      <c r="BK73" t="s">
        <v>444</v>
      </c>
      <c r="BL73">
        <v>0</v>
      </c>
    </row>
    <row r="74" spans="1:64" x14ac:dyDescent="0.25">
      <c r="A74" t="s">
        <v>116</v>
      </c>
      <c r="B74" t="str">
        <f t="shared" si="1"/>
        <v>3 Occupant_USA_NY_Syracuse</v>
      </c>
      <c r="C74">
        <v>4</v>
      </c>
      <c r="D74" t="s">
        <v>391</v>
      </c>
      <c r="E74">
        <v>0</v>
      </c>
      <c r="F74">
        <v>1900</v>
      </c>
      <c r="G74">
        <v>1</v>
      </c>
      <c r="H74">
        <v>9</v>
      </c>
      <c r="I74">
        <v>1.2</v>
      </c>
      <c r="J74" t="s">
        <v>425</v>
      </c>
      <c r="K74" t="s">
        <v>426</v>
      </c>
      <c r="L74" t="s">
        <v>427</v>
      </c>
      <c r="N74" t="s">
        <v>426</v>
      </c>
      <c r="O74" t="s">
        <v>428</v>
      </c>
      <c r="Q74" t="s">
        <v>426</v>
      </c>
      <c r="R74" t="s">
        <v>429</v>
      </c>
      <c r="Y74">
        <v>0.38800000000000001</v>
      </c>
      <c r="Z74">
        <v>0.4</v>
      </c>
      <c r="AA74" t="s">
        <v>431</v>
      </c>
      <c r="AB74">
        <v>0.2</v>
      </c>
      <c r="AC74">
        <v>0.2</v>
      </c>
      <c r="AD74">
        <v>0.2</v>
      </c>
      <c r="AE74">
        <v>0.2</v>
      </c>
      <c r="AF74">
        <v>7</v>
      </c>
      <c r="AG74" t="s">
        <v>432</v>
      </c>
      <c r="AH74" t="s">
        <v>433</v>
      </c>
      <c r="AM74" t="s">
        <v>436</v>
      </c>
      <c r="AP74">
        <v>35</v>
      </c>
      <c r="AQ74">
        <v>-30</v>
      </c>
      <c r="AT74">
        <v>7.4999999999999997E-2</v>
      </c>
      <c r="AU74">
        <v>4</v>
      </c>
      <c r="AV74">
        <v>7.4999999999999997E-2</v>
      </c>
      <c r="AW74">
        <v>4</v>
      </c>
      <c r="AX74" t="s">
        <v>437</v>
      </c>
      <c r="AY74" t="s">
        <v>438</v>
      </c>
      <c r="AZ74" t="s">
        <v>439</v>
      </c>
      <c r="BA74" t="s">
        <v>441</v>
      </c>
      <c r="BB74">
        <v>3</v>
      </c>
      <c r="BC74">
        <v>0.75</v>
      </c>
      <c r="BD74">
        <v>0</v>
      </c>
      <c r="BE74" t="s">
        <v>442</v>
      </c>
      <c r="BF74" t="s">
        <v>442</v>
      </c>
      <c r="BG74" t="s">
        <v>443</v>
      </c>
      <c r="BH74" t="s">
        <v>443</v>
      </c>
      <c r="BI74" t="s">
        <v>443</v>
      </c>
      <c r="BJ74">
        <v>0</v>
      </c>
      <c r="BK74" t="s">
        <v>444</v>
      </c>
      <c r="BL74">
        <v>0</v>
      </c>
    </row>
    <row r="75" spans="1:64" x14ac:dyDescent="0.25">
      <c r="A75" t="s">
        <v>117</v>
      </c>
      <c r="B75" t="str">
        <f t="shared" si="1"/>
        <v>3 Occupant_USA_OH_Cincinna</v>
      </c>
      <c r="C75">
        <v>4</v>
      </c>
      <c r="D75" t="s">
        <v>392</v>
      </c>
      <c r="E75">
        <v>0</v>
      </c>
      <c r="F75">
        <v>1900</v>
      </c>
      <c r="G75">
        <v>1</v>
      </c>
      <c r="H75">
        <v>9</v>
      </c>
      <c r="I75">
        <v>1.2</v>
      </c>
      <c r="J75" t="s">
        <v>425</v>
      </c>
      <c r="K75" t="s">
        <v>426</v>
      </c>
      <c r="L75" t="s">
        <v>427</v>
      </c>
      <c r="N75" t="s">
        <v>426</v>
      </c>
      <c r="O75" t="s">
        <v>428</v>
      </c>
      <c r="Q75" t="s">
        <v>426</v>
      </c>
      <c r="R75" t="s">
        <v>429</v>
      </c>
      <c r="Y75">
        <v>0.38800000000000001</v>
      </c>
      <c r="Z75">
        <v>0.4</v>
      </c>
      <c r="AA75" t="s">
        <v>431</v>
      </c>
      <c r="AB75">
        <v>0.2</v>
      </c>
      <c r="AC75">
        <v>0.2</v>
      </c>
      <c r="AD75">
        <v>0.2</v>
      </c>
      <c r="AE75">
        <v>0.2</v>
      </c>
      <c r="AF75">
        <v>7</v>
      </c>
      <c r="AG75" t="s">
        <v>432</v>
      </c>
      <c r="AH75" t="s">
        <v>433</v>
      </c>
      <c r="AM75" t="s">
        <v>436</v>
      </c>
      <c r="AP75">
        <v>35</v>
      </c>
      <c r="AQ75">
        <v>-30</v>
      </c>
      <c r="AT75">
        <v>7.4999999999999997E-2</v>
      </c>
      <c r="AU75">
        <v>4</v>
      </c>
      <c r="AV75">
        <v>7.4999999999999997E-2</v>
      </c>
      <c r="AW75">
        <v>4</v>
      </c>
      <c r="AX75" t="s">
        <v>437</v>
      </c>
      <c r="AY75" t="s">
        <v>438</v>
      </c>
      <c r="AZ75" t="s">
        <v>439</v>
      </c>
      <c r="BA75" t="s">
        <v>441</v>
      </c>
      <c r="BB75">
        <v>3</v>
      </c>
      <c r="BC75">
        <v>0.75</v>
      </c>
      <c r="BD75">
        <v>0</v>
      </c>
      <c r="BE75" t="s">
        <v>442</v>
      </c>
      <c r="BF75" t="s">
        <v>442</v>
      </c>
      <c r="BG75" t="s">
        <v>443</v>
      </c>
      <c r="BH75" t="s">
        <v>443</v>
      </c>
      <c r="BI75" t="s">
        <v>443</v>
      </c>
      <c r="BJ75">
        <v>0</v>
      </c>
      <c r="BK75" t="s">
        <v>444</v>
      </c>
      <c r="BL75">
        <v>0</v>
      </c>
    </row>
    <row r="76" spans="1:64" x14ac:dyDescent="0.25">
      <c r="A76" t="s">
        <v>118</v>
      </c>
      <c r="B76" t="str">
        <f t="shared" si="1"/>
        <v>3 Occupant_USA_OH_Columbus</v>
      </c>
      <c r="C76">
        <v>4</v>
      </c>
      <c r="D76" t="s">
        <v>393</v>
      </c>
      <c r="E76">
        <v>0</v>
      </c>
      <c r="F76">
        <v>1900</v>
      </c>
      <c r="G76">
        <v>1</v>
      </c>
      <c r="H76">
        <v>9</v>
      </c>
      <c r="I76">
        <v>1.2</v>
      </c>
      <c r="J76" t="s">
        <v>425</v>
      </c>
      <c r="K76" t="s">
        <v>426</v>
      </c>
      <c r="L76" t="s">
        <v>427</v>
      </c>
      <c r="N76" t="s">
        <v>426</v>
      </c>
      <c r="O76" t="s">
        <v>428</v>
      </c>
      <c r="Q76" t="s">
        <v>426</v>
      </c>
      <c r="R76" t="s">
        <v>429</v>
      </c>
      <c r="Y76">
        <v>0.38800000000000001</v>
      </c>
      <c r="Z76">
        <v>0.4</v>
      </c>
      <c r="AA76" t="s">
        <v>431</v>
      </c>
      <c r="AB76">
        <v>0.2</v>
      </c>
      <c r="AC76">
        <v>0.2</v>
      </c>
      <c r="AD76">
        <v>0.2</v>
      </c>
      <c r="AE76">
        <v>0.2</v>
      </c>
      <c r="AF76">
        <v>7</v>
      </c>
      <c r="AG76" t="s">
        <v>432</v>
      </c>
      <c r="AH76" t="s">
        <v>433</v>
      </c>
      <c r="AM76" t="s">
        <v>436</v>
      </c>
      <c r="AP76">
        <v>35</v>
      </c>
      <c r="AQ76">
        <v>-30</v>
      </c>
      <c r="AT76">
        <v>7.4999999999999997E-2</v>
      </c>
      <c r="AU76">
        <v>4</v>
      </c>
      <c r="AV76">
        <v>7.4999999999999997E-2</v>
      </c>
      <c r="AW76">
        <v>4</v>
      </c>
      <c r="AX76" t="s">
        <v>437</v>
      </c>
      <c r="AY76" t="s">
        <v>438</v>
      </c>
      <c r="AZ76" t="s">
        <v>439</v>
      </c>
      <c r="BA76" t="s">
        <v>441</v>
      </c>
      <c r="BB76">
        <v>3</v>
      </c>
      <c r="BC76">
        <v>0.75</v>
      </c>
      <c r="BD76">
        <v>0</v>
      </c>
      <c r="BE76" t="s">
        <v>442</v>
      </c>
      <c r="BF76" t="s">
        <v>442</v>
      </c>
      <c r="BG76" t="s">
        <v>443</v>
      </c>
      <c r="BH76" t="s">
        <v>443</v>
      </c>
      <c r="BI76" t="s">
        <v>443</v>
      </c>
      <c r="BJ76">
        <v>0</v>
      </c>
      <c r="BK76" t="s">
        <v>444</v>
      </c>
      <c r="BL76">
        <v>0</v>
      </c>
    </row>
    <row r="77" spans="1:64" x14ac:dyDescent="0.25">
      <c r="A77" t="s">
        <v>119</v>
      </c>
      <c r="B77" t="str">
        <f t="shared" si="1"/>
        <v>3 Occupant_USA_OK_Oklahoma</v>
      </c>
      <c r="C77">
        <v>4</v>
      </c>
      <c r="D77" t="s">
        <v>394</v>
      </c>
      <c r="E77">
        <v>0</v>
      </c>
      <c r="F77">
        <v>1900</v>
      </c>
      <c r="G77">
        <v>1</v>
      </c>
      <c r="H77">
        <v>9</v>
      </c>
      <c r="I77">
        <v>1.2</v>
      </c>
      <c r="J77" t="s">
        <v>425</v>
      </c>
      <c r="K77" t="s">
        <v>426</v>
      </c>
      <c r="L77" t="s">
        <v>427</v>
      </c>
      <c r="N77" t="s">
        <v>426</v>
      </c>
      <c r="O77" t="s">
        <v>428</v>
      </c>
      <c r="Q77" t="s">
        <v>426</v>
      </c>
      <c r="R77" t="s">
        <v>429</v>
      </c>
      <c r="Y77">
        <v>0.38800000000000001</v>
      </c>
      <c r="Z77">
        <v>0.4</v>
      </c>
      <c r="AA77" t="s">
        <v>431</v>
      </c>
      <c r="AB77">
        <v>0.2</v>
      </c>
      <c r="AC77">
        <v>0.2</v>
      </c>
      <c r="AD77">
        <v>0.2</v>
      </c>
      <c r="AE77">
        <v>0.2</v>
      </c>
      <c r="AF77">
        <v>7</v>
      </c>
      <c r="AG77" t="s">
        <v>432</v>
      </c>
      <c r="AH77" t="s">
        <v>433</v>
      </c>
      <c r="AM77" t="s">
        <v>436</v>
      </c>
      <c r="AP77">
        <v>35</v>
      </c>
      <c r="AQ77">
        <v>-30</v>
      </c>
      <c r="AT77">
        <v>7.4999999999999997E-2</v>
      </c>
      <c r="AU77">
        <v>4</v>
      </c>
      <c r="AV77">
        <v>7.4999999999999997E-2</v>
      </c>
      <c r="AW77">
        <v>4</v>
      </c>
      <c r="AX77" t="s">
        <v>437</v>
      </c>
      <c r="AY77" t="s">
        <v>438</v>
      </c>
      <c r="AZ77" t="s">
        <v>439</v>
      </c>
      <c r="BA77" t="s">
        <v>441</v>
      </c>
      <c r="BB77">
        <v>3</v>
      </c>
      <c r="BC77">
        <v>0.75</v>
      </c>
      <c r="BD77">
        <v>0</v>
      </c>
      <c r="BE77" t="s">
        <v>442</v>
      </c>
      <c r="BF77" t="s">
        <v>442</v>
      </c>
      <c r="BG77" t="s">
        <v>443</v>
      </c>
      <c r="BH77" t="s">
        <v>443</v>
      </c>
      <c r="BI77" t="s">
        <v>443</v>
      </c>
      <c r="BJ77">
        <v>0</v>
      </c>
      <c r="BK77" t="s">
        <v>444</v>
      </c>
      <c r="BL77">
        <v>0</v>
      </c>
    </row>
    <row r="78" spans="1:64" x14ac:dyDescent="0.25">
      <c r="A78" t="s">
        <v>120</v>
      </c>
      <c r="B78" t="str">
        <f t="shared" si="1"/>
        <v>3 Occupant_USA_OR_Portland</v>
      </c>
      <c r="C78">
        <v>4</v>
      </c>
      <c r="D78" t="s">
        <v>395</v>
      </c>
      <c r="E78">
        <v>0</v>
      </c>
      <c r="F78">
        <v>1900</v>
      </c>
      <c r="G78">
        <v>1</v>
      </c>
      <c r="H78">
        <v>9</v>
      </c>
      <c r="I78">
        <v>1.2</v>
      </c>
      <c r="J78" t="s">
        <v>425</v>
      </c>
      <c r="K78" t="s">
        <v>426</v>
      </c>
      <c r="L78" t="s">
        <v>427</v>
      </c>
      <c r="N78" t="s">
        <v>426</v>
      </c>
      <c r="O78" t="s">
        <v>428</v>
      </c>
      <c r="Q78" t="s">
        <v>426</v>
      </c>
      <c r="R78" t="s">
        <v>429</v>
      </c>
      <c r="Y78">
        <v>0.38800000000000001</v>
      </c>
      <c r="Z78">
        <v>0.4</v>
      </c>
      <c r="AA78" t="s">
        <v>431</v>
      </c>
      <c r="AB78">
        <v>0.2</v>
      </c>
      <c r="AC78">
        <v>0.2</v>
      </c>
      <c r="AD78">
        <v>0.2</v>
      </c>
      <c r="AE78">
        <v>0.2</v>
      </c>
      <c r="AF78">
        <v>7</v>
      </c>
      <c r="AG78" t="s">
        <v>432</v>
      </c>
      <c r="AH78" t="s">
        <v>433</v>
      </c>
      <c r="AM78" t="s">
        <v>436</v>
      </c>
      <c r="AP78">
        <v>35</v>
      </c>
      <c r="AQ78">
        <v>-30</v>
      </c>
      <c r="AT78">
        <v>7.4999999999999997E-2</v>
      </c>
      <c r="AU78">
        <v>4</v>
      </c>
      <c r="AV78">
        <v>7.4999999999999997E-2</v>
      </c>
      <c r="AW78">
        <v>4</v>
      </c>
      <c r="AX78" t="s">
        <v>437</v>
      </c>
      <c r="AY78" t="s">
        <v>438</v>
      </c>
      <c r="AZ78" t="s">
        <v>439</v>
      </c>
      <c r="BA78" t="s">
        <v>441</v>
      </c>
      <c r="BB78">
        <v>3</v>
      </c>
      <c r="BC78">
        <v>0.75</v>
      </c>
      <c r="BD78">
        <v>0</v>
      </c>
      <c r="BE78" t="s">
        <v>442</v>
      </c>
      <c r="BF78" t="s">
        <v>442</v>
      </c>
      <c r="BG78" t="s">
        <v>443</v>
      </c>
      <c r="BH78" t="s">
        <v>443</v>
      </c>
      <c r="BI78" t="s">
        <v>443</v>
      </c>
      <c r="BJ78">
        <v>0</v>
      </c>
      <c r="BK78" t="s">
        <v>444</v>
      </c>
      <c r="BL78">
        <v>0</v>
      </c>
    </row>
    <row r="79" spans="1:64" x14ac:dyDescent="0.25">
      <c r="A79" t="s">
        <v>121</v>
      </c>
      <c r="B79" t="str">
        <f t="shared" si="1"/>
        <v>3 Occupant_USA_OR_Redmond.</v>
      </c>
      <c r="C79">
        <v>4</v>
      </c>
      <c r="D79" t="s">
        <v>396</v>
      </c>
      <c r="E79">
        <v>0</v>
      </c>
      <c r="F79">
        <v>1900</v>
      </c>
      <c r="G79">
        <v>1</v>
      </c>
      <c r="H79">
        <v>9</v>
      </c>
      <c r="I79">
        <v>1.2</v>
      </c>
      <c r="J79" t="s">
        <v>425</v>
      </c>
      <c r="K79" t="s">
        <v>426</v>
      </c>
      <c r="L79" t="s">
        <v>427</v>
      </c>
      <c r="N79" t="s">
        <v>426</v>
      </c>
      <c r="O79" t="s">
        <v>428</v>
      </c>
      <c r="Q79" t="s">
        <v>426</v>
      </c>
      <c r="R79" t="s">
        <v>429</v>
      </c>
      <c r="Y79">
        <v>0.38800000000000001</v>
      </c>
      <c r="Z79">
        <v>0.4</v>
      </c>
      <c r="AA79" t="s">
        <v>431</v>
      </c>
      <c r="AB79">
        <v>0.2</v>
      </c>
      <c r="AC79">
        <v>0.2</v>
      </c>
      <c r="AD79">
        <v>0.2</v>
      </c>
      <c r="AE79">
        <v>0.2</v>
      </c>
      <c r="AF79">
        <v>7</v>
      </c>
      <c r="AG79" t="s">
        <v>432</v>
      </c>
      <c r="AH79" t="s">
        <v>433</v>
      </c>
      <c r="AM79" t="s">
        <v>436</v>
      </c>
      <c r="AP79">
        <v>35</v>
      </c>
      <c r="AQ79">
        <v>-30</v>
      </c>
      <c r="AT79">
        <v>7.4999999999999997E-2</v>
      </c>
      <c r="AU79">
        <v>4</v>
      </c>
      <c r="AV79">
        <v>7.4999999999999997E-2</v>
      </c>
      <c r="AW79">
        <v>4</v>
      </c>
      <c r="AX79" t="s">
        <v>437</v>
      </c>
      <c r="AY79" t="s">
        <v>438</v>
      </c>
      <c r="AZ79" t="s">
        <v>439</v>
      </c>
      <c r="BA79" t="s">
        <v>441</v>
      </c>
      <c r="BB79">
        <v>3</v>
      </c>
      <c r="BC79">
        <v>0.75</v>
      </c>
      <c r="BD79">
        <v>0</v>
      </c>
      <c r="BE79" t="s">
        <v>442</v>
      </c>
      <c r="BF79" t="s">
        <v>442</v>
      </c>
      <c r="BG79" t="s">
        <v>443</v>
      </c>
      <c r="BH79" t="s">
        <v>443</v>
      </c>
      <c r="BI79" t="s">
        <v>443</v>
      </c>
      <c r="BJ79">
        <v>0</v>
      </c>
      <c r="BK79" t="s">
        <v>444</v>
      </c>
      <c r="BL79">
        <v>0</v>
      </c>
    </row>
    <row r="80" spans="1:64" x14ac:dyDescent="0.25">
      <c r="A80" t="s">
        <v>122</v>
      </c>
      <c r="B80" t="str">
        <f t="shared" si="1"/>
        <v>3 Occupant_USA_PA_Bradford</v>
      </c>
      <c r="C80">
        <v>4</v>
      </c>
      <c r="D80" t="s">
        <v>397</v>
      </c>
      <c r="E80">
        <v>0</v>
      </c>
      <c r="F80">
        <v>1900</v>
      </c>
      <c r="G80">
        <v>1</v>
      </c>
      <c r="H80">
        <v>9</v>
      </c>
      <c r="I80">
        <v>1.2</v>
      </c>
      <c r="J80" t="s">
        <v>425</v>
      </c>
      <c r="K80" t="s">
        <v>426</v>
      </c>
      <c r="L80" t="s">
        <v>427</v>
      </c>
      <c r="N80" t="s">
        <v>426</v>
      </c>
      <c r="O80" t="s">
        <v>428</v>
      </c>
      <c r="Q80" t="s">
        <v>426</v>
      </c>
      <c r="R80" t="s">
        <v>429</v>
      </c>
      <c r="Y80">
        <v>0.38800000000000001</v>
      </c>
      <c r="Z80">
        <v>0.4</v>
      </c>
      <c r="AA80" t="s">
        <v>431</v>
      </c>
      <c r="AB80">
        <v>0.2</v>
      </c>
      <c r="AC80">
        <v>0.2</v>
      </c>
      <c r="AD80">
        <v>0.2</v>
      </c>
      <c r="AE80">
        <v>0.2</v>
      </c>
      <c r="AF80">
        <v>7</v>
      </c>
      <c r="AG80" t="s">
        <v>432</v>
      </c>
      <c r="AH80" t="s">
        <v>433</v>
      </c>
      <c r="AM80" t="s">
        <v>436</v>
      </c>
      <c r="AP80">
        <v>35</v>
      </c>
      <c r="AQ80">
        <v>-30</v>
      </c>
      <c r="AT80">
        <v>7.4999999999999997E-2</v>
      </c>
      <c r="AU80">
        <v>4</v>
      </c>
      <c r="AV80">
        <v>7.4999999999999997E-2</v>
      </c>
      <c r="AW80">
        <v>4</v>
      </c>
      <c r="AX80" t="s">
        <v>437</v>
      </c>
      <c r="AY80" t="s">
        <v>438</v>
      </c>
      <c r="AZ80" t="s">
        <v>439</v>
      </c>
      <c r="BA80" t="s">
        <v>441</v>
      </c>
      <c r="BB80">
        <v>3</v>
      </c>
      <c r="BC80">
        <v>0.75</v>
      </c>
      <c r="BD80">
        <v>0</v>
      </c>
      <c r="BE80" t="s">
        <v>442</v>
      </c>
      <c r="BF80" t="s">
        <v>442</v>
      </c>
      <c r="BG80" t="s">
        <v>443</v>
      </c>
      <c r="BH80" t="s">
        <v>443</v>
      </c>
      <c r="BI80" t="s">
        <v>443</v>
      </c>
      <c r="BJ80">
        <v>0</v>
      </c>
      <c r="BK80" t="s">
        <v>444</v>
      </c>
      <c r="BL80">
        <v>0</v>
      </c>
    </row>
    <row r="81" spans="1:64" x14ac:dyDescent="0.25">
      <c r="A81" t="s">
        <v>123</v>
      </c>
      <c r="B81" t="str">
        <f t="shared" si="1"/>
        <v>3 Occupant_USA_PA_Philadel</v>
      </c>
      <c r="C81">
        <v>4</v>
      </c>
      <c r="D81" t="s">
        <v>398</v>
      </c>
      <c r="E81">
        <v>0</v>
      </c>
      <c r="F81">
        <v>1900</v>
      </c>
      <c r="G81">
        <v>1</v>
      </c>
      <c r="H81">
        <v>9</v>
      </c>
      <c r="I81">
        <v>1.2</v>
      </c>
      <c r="J81" t="s">
        <v>425</v>
      </c>
      <c r="K81" t="s">
        <v>426</v>
      </c>
      <c r="L81" t="s">
        <v>427</v>
      </c>
      <c r="N81" t="s">
        <v>426</v>
      </c>
      <c r="O81" t="s">
        <v>428</v>
      </c>
      <c r="Q81" t="s">
        <v>426</v>
      </c>
      <c r="R81" t="s">
        <v>429</v>
      </c>
      <c r="Y81">
        <v>0.38800000000000001</v>
      </c>
      <c r="Z81">
        <v>0.4</v>
      </c>
      <c r="AA81" t="s">
        <v>431</v>
      </c>
      <c r="AB81">
        <v>0.2</v>
      </c>
      <c r="AC81">
        <v>0.2</v>
      </c>
      <c r="AD81">
        <v>0.2</v>
      </c>
      <c r="AE81">
        <v>0.2</v>
      </c>
      <c r="AF81">
        <v>7</v>
      </c>
      <c r="AG81" t="s">
        <v>432</v>
      </c>
      <c r="AH81" t="s">
        <v>433</v>
      </c>
      <c r="AM81" t="s">
        <v>436</v>
      </c>
      <c r="AP81">
        <v>35</v>
      </c>
      <c r="AQ81">
        <v>-30</v>
      </c>
      <c r="AT81">
        <v>7.4999999999999997E-2</v>
      </c>
      <c r="AU81">
        <v>4</v>
      </c>
      <c r="AV81">
        <v>7.4999999999999997E-2</v>
      </c>
      <c r="AW81">
        <v>4</v>
      </c>
      <c r="AX81" t="s">
        <v>437</v>
      </c>
      <c r="AY81" t="s">
        <v>438</v>
      </c>
      <c r="AZ81" t="s">
        <v>439</v>
      </c>
      <c r="BA81" t="s">
        <v>441</v>
      </c>
      <c r="BB81">
        <v>3</v>
      </c>
      <c r="BC81">
        <v>0.75</v>
      </c>
      <c r="BD81">
        <v>0</v>
      </c>
      <c r="BE81" t="s">
        <v>442</v>
      </c>
      <c r="BF81" t="s">
        <v>442</v>
      </c>
      <c r="BG81" t="s">
        <v>443</v>
      </c>
      <c r="BH81" t="s">
        <v>443</v>
      </c>
      <c r="BI81" t="s">
        <v>443</v>
      </c>
      <c r="BJ81">
        <v>0</v>
      </c>
      <c r="BK81" t="s">
        <v>444</v>
      </c>
      <c r="BL81">
        <v>0</v>
      </c>
    </row>
    <row r="82" spans="1:64" x14ac:dyDescent="0.25">
      <c r="A82" t="s">
        <v>124</v>
      </c>
      <c r="B82" t="str">
        <f t="shared" si="1"/>
        <v>3 Occupant_USA_PA_Pittsbur</v>
      </c>
      <c r="C82">
        <v>4</v>
      </c>
      <c r="D82" t="s">
        <v>399</v>
      </c>
      <c r="E82">
        <v>0</v>
      </c>
      <c r="F82">
        <v>1900</v>
      </c>
      <c r="G82">
        <v>1</v>
      </c>
      <c r="H82">
        <v>9</v>
      </c>
      <c r="I82">
        <v>1.2</v>
      </c>
      <c r="J82" t="s">
        <v>425</v>
      </c>
      <c r="K82" t="s">
        <v>426</v>
      </c>
      <c r="L82" t="s">
        <v>427</v>
      </c>
      <c r="N82" t="s">
        <v>426</v>
      </c>
      <c r="O82" t="s">
        <v>428</v>
      </c>
      <c r="Q82" t="s">
        <v>426</v>
      </c>
      <c r="R82" t="s">
        <v>429</v>
      </c>
      <c r="Y82">
        <v>0.38800000000000001</v>
      </c>
      <c r="Z82">
        <v>0.4</v>
      </c>
      <c r="AA82" t="s">
        <v>431</v>
      </c>
      <c r="AB82">
        <v>0.2</v>
      </c>
      <c r="AC82">
        <v>0.2</v>
      </c>
      <c r="AD82">
        <v>0.2</v>
      </c>
      <c r="AE82">
        <v>0.2</v>
      </c>
      <c r="AF82">
        <v>7</v>
      </c>
      <c r="AG82" t="s">
        <v>432</v>
      </c>
      <c r="AH82" t="s">
        <v>433</v>
      </c>
      <c r="AM82" t="s">
        <v>436</v>
      </c>
      <c r="AP82">
        <v>35</v>
      </c>
      <c r="AQ82">
        <v>-30</v>
      </c>
      <c r="AT82">
        <v>7.4999999999999997E-2</v>
      </c>
      <c r="AU82">
        <v>4</v>
      </c>
      <c r="AV82">
        <v>7.4999999999999997E-2</v>
      </c>
      <c r="AW82">
        <v>4</v>
      </c>
      <c r="AX82" t="s">
        <v>437</v>
      </c>
      <c r="AY82" t="s">
        <v>438</v>
      </c>
      <c r="AZ82" t="s">
        <v>439</v>
      </c>
      <c r="BA82" t="s">
        <v>441</v>
      </c>
      <c r="BB82">
        <v>3</v>
      </c>
      <c r="BC82">
        <v>0.75</v>
      </c>
      <c r="BD82">
        <v>0</v>
      </c>
      <c r="BE82" t="s">
        <v>442</v>
      </c>
      <c r="BF82" t="s">
        <v>442</v>
      </c>
      <c r="BG82" t="s">
        <v>443</v>
      </c>
      <c r="BH82" t="s">
        <v>443</v>
      </c>
      <c r="BI82" t="s">
        <v>443</v>
      </c>
      <c r="BJ82">
        <v>0</v>
      </c>
      <c r="BK82" t="s">
        <v>444</v>
      </c>
      <c r="BL82">
        <v>0</v>
      </c>
    </row>
    <row r="83" spans="1:64" x14ac:dyDescent="0.25">
      <c r="A83" t="s">
        <v>125</v>
      </c>
      <c r="B83" t="str">
        <f t="shared" si="1"/>
        <v>3 Occupant_USA_RI_Providen</v>
      </c>
      <c r="C83">
        <v>4</v>
      </c>
      <c r="D83" t="s">
        <v>400</v>
      </c>
      <c r="E83">
        <v>0</v>
      </c>
      <c r="F83">
        <v>1900</v>
      </c>
      <c r="G83">
        <v>1</v>
      </c>
      <c r="H83">
        <v>9</v>
      </c>
      <c r="I83">
        <v>1.2</v>
      </c>
      <c r="J83" t="s">
        <v>425</v>
      </c>
      <c r="K83" t="s">
        <v>426</v>
      </c>
      <c r="L83" t="s">
        <v>427</v>
      </c>
      <c r="N83" t="s">
        <v>426</v>
      </c>
      <c r="O83" t="s">
        <v>428</v>
      </c>
      <c r="Q83" t="s">
        <v>426</v>
      </c>
      <c r="R83" t="s">
        <v>429</v>
      </c>
      <c r="Y83">
        <v>0.38800000000000001</v>
      </c>
      <c r="Z83">
        <v>0.4</v>
      </c>
      <c r="AA83" t="s">
        <v>431</v>
      </c>
      <c r="AB83">
        <v>0.2</v>
      </c>
      <c r="AC83">
        <v>0.2</v>
      </c>
      <c r="AD83">
        <v>0.2</v>
      </c>
      <c r="AE83">
        <v>0.2</v>
      </c>
      <c r="AF83">
        <v>7</v>
      </c>
      <c r="AG83" t="s">
        <v>432</v>
      </c>
      <c r="AH83" t="s">
        <v>433</v>
      </c>
      <c r="AM83" t="s">
        <v>436</v>
      </c>
      <c r="AP83">
        <v>35</v>
      </c>
      <c r="AQ83">
        <v>-30</v>
      </c>
      <c r="AT83">
        <v>7.4999999999999997E-2</v>
      </c>
      <c r="AU83">
        <v>4</v>
      </c>
      <c r="AV83">
        <v>7.4999999999999997E-2</v>
      </c>
      <c r="AW83">
        <v>4</v>
      </c>
      <c r="AX83" t="s">
        <v>437</v>
      </c>
      <c r="AY83" t="s">
        <v>438</v>
      </c>
      <c r="AZ83" t="s">
        <v>439</v>
      </c>
      <c r="BA83" t="s">
        <v>441</v>
      </c>
      <c r="BB83">
        <v>3</v>
      </c>
      <c r="BC83">
        <v>0.75</v>
      </c>
      <c r="BD83">
        <v>0</v>
      </c>
      <c r="BE83" t="s">
        <v>442</v>
      </c>
      <c r="BF83" t="s">
        <v>442</v>
      </c>
      <c r="BG83" t="s">
        <v>443</v>
      </c>
      <c r="BH83" t="s">
        <v>443</v>
      </c>
      <c r="BI83" t="s">
        <v>443</v>
      </c>
      <c r="BJ83">
        <v>0</v>
      </c>
      <c r="BK83" t="s">
        <v>444</v>
      </c>
      <c r="BL83">
        <v>0</v>
      </c>
    </row>
    <row r="84" spans="1:64" x14ac:dyDescent="0.25">
      <c r="A84" t="s">
        <v>126</v>
      </c>
      <c r="B84" t="str">
        <f t="shared" si="1"/>
        <v>3 Occupant_USA_SC_JB.Charl</v>
      </c>
      <c r="C84">
        <v>4</v>
      </c>
      <c r="D84" t="s">
        <v>401</v>
      </c>
      <c r="E84">
        <v>0</v>
      </c>
      <c r="F84">
        <v>1900</v>
      </c>
      <c r="G84">
        <v>1</v>
      </c>
      <c r="H84">
        <v>9</v>
      </c>
      <c r="I84">
        <v>1.2</v>
      </c>
      <c r="J84" t="s">
        <v>425</v>
      </c>
      <c r="K84" t="s">
        <v>426</v>
      </c>
      <c r="L84" t="s">
        <v>427</v>
      </c>
      <c r="N84" t="s">
        <v>426</v>
      </c>
      <c r="O84" t="s">
        <v>428</v>
      </c>
      <c r="Q84" t="s">
        <v>426</v>
      </c>
      <c r="R84" t="s">
        <v>429</v>
      </c>
      <c r="Y84">
        <v>0.38800000000000001</v>
      </c>
      <c r="Z84">
        <v>0.4</v>
      </c>
      <c r="AA84" t="s">
        <v>431</v>
      </c>
      <c r="AB84">
        <v>0.2</v>
      </c>
      <c r="AC84">
        <v>0.2</v>
      </c>
      <c r="AD84">
        <v>0.2</v>
      </c>
      <c r="AE84">
        <v>0.2</v>
      </c>
      <c r="AF84">
        <v>7</v>
      </c>
      <c r="AG84" t="s">
        <v>432</v>
      </c>
      <c r="AH84" t="s">
        <v>433</v>
      </c>
      <c r="AM84" t="s">
        <v>436</v>
      </c>
      <c r="AP84">
        <v>35</v>
      </c>
      <c r="AQ84">
        <v>-30</v>
      </c>
      <c r="AT84">
        <v>7.4999999999999997E-2</v>
      </c>
      <c r="AU84">
        <v>4</v>
      </c>
      <c r="AV84">
        <v>7.4999999999999997E-2</v>
      </c>
      <c r="AW84">
        <v>4</v>
      </c>
      <c r="AX84" t="s">
        <v>437</v>
      </c>
      <c r="AY84" t="s">
        <v>438</v>
      </c>
      <c r="AZ84" t="s">
        <v>439</v>
      </c>
      <c r="BA84" t="s">
        <v>441</v>
      </c>
      <c r="BB84">
        <v>3</v>
      </c>
      <c r="BC84">
        <v>0.75</v>
      </c>
      <c r="BD84">
        <v>0</v>
      </c>
      <c r="BE84" t="s">
        <v>442</v>
      </c>
      <c r="BF84" t="s">
        <v>442</v>
      </c>
      <c r="BG84" t="s">
        <v>443</v>
      </c>
      <c r="BH84" t="s">
        <v>443</v>
      </c>
      <c r="BI84" t="s">
        <v>443</v>
      </c>
      <c r="BJ84">
        <v>0</v>
      </c>
      <c r="BK84" t="s">
        <v>444</v>
      </c>
      <c r="BL84">
        <v>0</v>
      </c>
    </row>
    <row r="85" spans="1:64" x14ac:dyDescent="0.25">
      <c r="A85" t="s">
        <v>127</v>
      </c>
      <c r="B85" t="str">
        <f t="shared" si="1"/>
        <v>3 Occupant_USA_SC_Columbia</v>
      </c>
      <c r="C85">
        <v>4</v>
      </c>
      <c r="D85" t="s">
        <v>402</v>
      </c>
      <c r="E85">
        <v>0</v>
      </c>
      <c r="F85">
        <v>1900</v>
      </c>
      <c r="G85">
        <v>1</v>
      </c>
      <c r="H85">
        <v>9</v>
      </c>
      <c r="I85">
        <v>1.2</v>
      </c>
      <c r="J85" t="s">
        <v>425</v>
      </c>
      <c r="K85" t="s">
        <v>426</v>
      </c>
      <c r="L85" t="s">
        <v>427</v>
      </c>
      <c r="N85" t="s">
        <v>426</v>
      </c>
      <c r="O85" t="s">
        <v>428</v>
      </c>
      <c r="Q85" t="s">
        <v>426</v>
      </c>
      <c r="R85" t="s">
        <v>429</v>
      </c>
      <c r="Y85">
        <v>0.38800000000000001</v>
      </c>
      <c r="Z85">
        <v>0.4</v>
      </c>
      <c r="AA85" t="s">
        <v>431</v>
      </c>
      <c r="AB85">
        <v>0.2</v>
      </c>
      <c r="AC85">
        <v>0.2</v>
      </c>
      <c r="AD85">
        <v>0.2</v>
      </c>
      <c r="AE85">
        <v>0.2</v>
      </c>
      <c r="AF85">
        <v>7</v>
      </c>
      <c r="AG85" t="s">
        <v>432</v>
      </c>
      <c r="AH85" t="s">
        <v>433</v>
      </c>
      <c r="AM85" t="s">
        <v>436</v>
      </c>
      <c r="AP85">
        <v>35</v>
      </c>
      <c r="AQ85">
        <v>-30</v>
      </c>
      <c r="AT85">
        <v>7.4999999999999997E-2</v>
      </c>
      <c r="AU85">
        <v>4</v>
      </c>
      <c r="AV85">
        <v>7.4999999999999997E-2</v>
      </c>
      <c r="AW85">
        <v>4</v>
      </c>
      <c r="AX85" t="s">
        <v>437</v>
      </c>
      <c r="AY85" t="s">
        <v>438</v>
      </c>
      <c r="AZ85" t="s">
        <v>439</v>
      </c>
      <c r="BA85" t="s">
        <v>441</v>
      </c>
      <c r="BB85">
        <v>3</v>
      </c>
      <c r="BC85">
        <v>0.75</v>
      </c>
      <c r="BD85">
        <v>0</v>
      </c>
      <c r="BE85" t="s">
        <v>442</v>
      </c>
      <c r="BF85" t="s">
        <v>442</v>
      </c>
      <c r="BG85" t="s">
        <v>443</v>
      </c>
      <c r="BH85" t="s">
        <v>443</v>
      </c>
      <c r="BI85" t="s">
        <v>443</v>
      </c>
      <c r="BJ85">
        <v>0</v>
      </c>
      <c r="BK85" t="s">
        <v>444</v>
      </c>
      <c r="BL85">
        <v>0</v>
      </c>
    </row>
    <row r="86" spans="1:64" x14ac:dyDescent="0.25">
      <c r="A86" t="s">
        <v>128</v>
      </c>
      <c r="B86" t="str">
        <f t="shared" si="1"/>
        <v>3 Occupant_USA_SD_Yankton-</v>
      </c>
      <c r="C86">
        <v>4</v>
      </c>
      <c r="D86" t="s">
        <v>403</v>
      </c>
      <c r="E86">
        <v>0</v>
      </c>
      <c r="F86">
        <v>1900</v>
      </c>
      <c r="G86">
        <v>1</v>
      </c>
      <c r="H86">
        <v>9</v>
      </c>
      <c r="I86">
        <v>1.2</v>
      </c>
      <c r="J86" t="s">
        <v>425</v>
      </c>
      <c r="K86" t="s">
        <v>426</v>
      </c>
      <c r="L86" t="s">
        <v>427</v>
      </c>
      <c r="N86" t="s">
        <v>426</v>
      </c>
      <c r="O86" t="s">
        <v>428</v>
      </c>
      <c r="Q86" t="s">
        <v>426</v>
      </c>
      <c r="R86" t="s">
        <v>429</v>
      </c>
      <c r="Y86">
        <v>0.38800000000000001</v>
      </c>
      <c r="Z86">
        <v>0.4</v>
      </c>
      <c r="AA86" t="s">
        <v>431</v>
      </c>
      <c r="AB86">
        <v>0.2</v>
      </c>
      <c r="AC86">
        <v>0.2</v>
      </c>
      <c r="AD86">
        <v>0.2</v>
      </c>
      <c r="AE86">
        <v>0.2</v>
      </c>
      <c r="AF86">
        <v>7</v>
      </c>
      <c r="AG86" t="s">
        <v>432</v>
      </c>
      <c r="AH86" t="s">
        <v>433</v>
      </c>
      <c r="AM86" t="s">
        <v>436</v>
      </c>
      <c r="AP86">
        <v>35</v>
      </c>
      <c r="AQ86">
        <v>-30</v>
      </c>
      <c r="AT86">
        <v>7.4999999999999997E-2</v>
      </c>
      <c r="AU86">
        <v>4</v>
      </c>
      <c r="AV86">
        <v>7.4999999999999997E-2</v>
      </c>
      <c r="AW86">
        <v>4</v>
      </c>
      <c r="AX86" t="s">
        <v>437</v>
      </c>
      <c r="AY86" t="s">
        <v>438</v>
      </c>
      <c r="AZ86" t="s">
        <v>439</v>
      </c>
      <c r="BA86" t="s">
        <v>441</v>
      </c>
      <c r="BB86">
        <v>3</v>
      </c>
      <c r="BC86">
        <v>0.75</v>
      </c>
      <c r="BD86">
        <v>0</v>
      </c>
      <c r="BE86" t="s">
        <v>442</v>
      </c>
      <c r="BF86" t="s">
        <v>442</v>
      </c>
      <c r="BG86" t="s">
        <v>443</v>
      </c>
      <c r="BH86" t="s">
        <v>443</v>
      </c>
      <c r="BI86" t="s">
        <v>443</v>
      </c>
      <c r="BJ86">
        <v>0</v>
      </c>
      <c r="BK86" t="s">
        <v>444</v>
      </c>
      <c r="BL86">
        <v>0</v>
      </c>
    </row>
    <row r="87" spans="1:64" x14ac:dyDescent="0.25">
      <c r="A87" t="s">
        <v>129</v>
      </c>
      <c r="B87" t="str">
        <f t="shared" si="1"/>
        <v>3 Occupant_USA_SD_Sioux.Fa</v>
      </c>
      <c r="C87">
        <v>4</v>
      </c>
      <c r="D87" t="s">
        <v>404</v>
      </c>
      <c r="E87">
        <v>0</v>
      </c>
      <c r="F87">
        <v>1900</v>
      </c>
      <c r="G87">
        <v>1</v>
      </c>
      <c r="H87">
        <v>9</v>
      </c>
      <c r="I87">
        <v>1.2</v>
      </c>
      <c r="J87" t="s">
        <v>425</v>
      </c>
      <c r="K87" t="s">
        <v>426</v>
      </c>
      <c r="L87" t="s">
        <v>427</v>
      </c>
      <c r="N87" t="s">
        <v>426</v>
      </c>
      <c r="O87" t="s">
        <v>428</v>
      </c>
      <c r="Q87" t="s">
        <v>426</v>
      </c>
      <c r="R87" t="s">
        <v>429</v>
      </c>
      <c r="Y87">
        <v>0.38800000000000001</v>
      </c>
      <c r="Z87">
        <v>0.4</v>
      </c>
      <c r="AA87" t="s">
        <v>431</v>
      </c>
      <c r="AB87">
        <v>0.2</v>
      </c>
      <c r="AC87">
        <v>0.2</v>
      </c>
      <c r="AD87">
        <v>0.2</v>
      </c>
      <c r="AE87">
        <v>0.2</v>
      </c>
      <c r="AF87">
        <v>7</v>
      </c>
      <c r="AG87" t="s">
        <v>432</v>
      </c>
      <c r="AH87" t="s">
        <v>433</v>
      </c>
      <c r="AM87" t="s">
        <v>436</v>
      </c>
      <c r="AP87">
        <v>35</v>
      </c>
      <c r="AQ87">
        <v>-30</v>
      </c>
      <c r="AT87">
        <v>7.4999999999999997E-2</v>
      </c>
      <c r="AU87">
        <v>4</v>
      </c>
      <c r="AV87">
        <v>7.4999999999999997E-2</v>
      </c>
      <c r="AW87">
        <v>4</v>
      </c>
      <c r="AX87" t="s">
        <v>437</v>
      </c>
      <c r="AY87" t="s">
        <v>438</v>
      </c>
      <c r="AZ87" t="s">
        <v>439</v>
      </c>
      <c r="BA87" t="s">
        <v>441</v>
      </c>
      <c r="BB87">
        <v>3</v>
      </c>
      <c r="BC87">
        <v>0.75</v>
      </c>
      <c r="BD87">
        <v>0</v>
      </c>
      <c r="BE87" t="s">
        <v>442</v>
      </c>
      <c r="BF87" t="s">
        <v>442</v>
      </c>
      <c r="BG87" t="s">
        <v>443</v>
      </c>
      <c r="BH87" t="s">
        <v>443</v>
      </c>
      <c r="BI87" t="s">
        <v>443</v>
      </c>
      <c r="BJ87">
        <v>0</v>
      </c>
      <c r="BK87" t="s">
        <v>444</v>
      </c>
      <c r="BL87">
        <v>0</v>
      </c>
    </row>
    <row r="88" spans="1:64" x14ac:dyDescent="0.25">
      <c r="A88" t="s">
        <v>130</v>
      </c>
      <c r="B88" t="str">
        <f t="shared" si="1"/>
        <v>3 Occupant_USA_TN_Memphis.</v>
      </c>
      <c r="C88">
        <v>4</v>
      </c>
      <c r="D88" t="s">
        <v>405</v>
      </c>
      <c r="E88">
        <v>0</v>
      </c>
      <c r="F88">
        <v>1900</v>
      </c>
      <c r="G88">
        <v>1</v>
      </c>
      <c r="H88">
        <v>9</v>
      </c>
      <c r="I88">
        <v>1.2</v>
      </c>
      <c r="J88" t="s">
        <v>425</v>
      </c>
      <c r="K88" t="s">
        <v>426</v>
      </c>
      <c r="L88" t="s">
        <v>427</v>
      </c>
      <c r="N88" t="s">
        <v>426</v>
      </c>
      <c r="O88" t="s">
        <v>428</v>
      </c>
      <c r="Q88" t="s">
        <v>426</v>
      </c>
      <c r="R88" t="s">
        <v>429</v>
      </c>
      <c r="Y88">
        <v>0.38800000000000001</v>
      </c>
      <c r="Z88">
        <v>0.4</v>
      </c>
      <c r="AA88" t="s">
        <v>431</v>
      </c>
      <c r="AB88">
        <v>0.2</v>
      </c>
      <c r="AC88">
        <v>0.2</v>
      </c>
      <c r="AD88">
        <v>0.2</v>
      </c>
      <c r="AE88">
        <v>0.2</v>
      </c>
      <c r="AF88">
        <v>7</v>
      </c>
      <c r="AG88" t="s">
        <v>432</v>
      </c>
      <c r="AH88" t="s">
        <v>433</v>
      </c>
      <c r="AM88" t="s">
        <v>436</v>
      </c>
      <c r="AP88">
        <v>35</v>
      </c>
      <c r="AQ88">
        <v>-30</v>
      </c>
      <c r="AT88">
        <v>7.4999999999999997E-2</v>
      </c>
      <c r="AU88">
        <v>4</v>
      </c>
      <c r="AV88">
        <v>7.4999999999999997E-2</v>
      </c>
      <c r="AW88">
        <v>4</v>
      </c>
      <c r="AX88" t="s">
        <v>437</v>
      </c>
      <c r="AY88" t="s">
        <v>438</v>
      </c>
      <c r="AZ88" t="s">
        <v>439</v>
      </c>
      <c r="BA88" t="s">
        <v>441</v>
      </c>
      <c r="BB88">
        <v>3</v>
      </c>
      <c r="BC88">
        <v>0.75</v>
      </c>
      <c r="BD88">
        <v>0</v>
      </c>
      <c r="BE88" t="s">
        <v>442</v>
      </c>
      <c r="BF88" t="s">
        <v>442</v>
      </c>
      <c r="BG88" t="s">
        <v>443</v>
      </c>
      <c r="BH88" t="s">
        <v>443</v>
      </c>
      <c r="BI88" t="s">
        <v>443</v>
      </c>
      <c r="BJ88">
        <v>0</v>
      </c>
      <c r="BK88" t="s">
        <v>444</v>
      </c>
      <c r="BL88">
        <v>0</v>
      </c>
    </row>
    <row r="89" spans="1:64" x14ac:dyDescent="0.25">
      <c r="A89" t="s">
        <v>131</v>
      </c>
      <c r="B89" t="str">
        <f t="shared" si="1"/>
        <v>3 Occupant_USA_TN_Nashvill</v>
      </c>
      <c r="C89">
        <v>4</v>
      </c>
      <c r="D89" t="s">
        <v>406</v>
      </c>
      <c r="E89">
        <v>0</v>
      </c>
      <c r="F89">
        <v>1900</v>
      </c>
      <c r="G89">
        <v>1</v>
      </c>
      <c r="H89">
        <v>9</v>
      </c>
      <c r="I89">
        <v>1.2</v>
      </c>
      <c r="J89" t="s">
        <v>425</v>
      </c>
      <c r="K89" t="s">
        <v>426</v>
      </c>
      <c r="L89" t="s">
        <v>427</v>
      </c>
      <c r="N89" t="s">
        <v>426</v>
      </c>
      <c r="O89" t="s">
        <v>428</v>
      </c>
      <c r="Q89" t="s">
        <v>426</v>
      </c>
      <c r="R89" t="s">
        <v>429</v>
      </c>
      <c r="Y89">
        <v>0.38800000000000001</v>
      </c>
      <c r="Z89">
        <v>0.4</v>
      </c>
      <c r="AA89" t="s">
        <v>431</v>
      </c>
      <c r="AB89">
        <v>0.2</v>
      </c>
      <c r="AC89">
        <v>0.2</v>
      </c>
      <c r="AD89">
        <v>0.2</v>
      </c>
      <c r="AE89">
        <v>0.2</v>
      </c>
      <c r="AF89">
        <v>7</v>
      </c>
      <c r="AG89" t="s">
        <v>432</v>
      </c>
      <c r="AH89" t="s">
        <v>433</v>
      </c>
      <c r="AM89" t="s">
        <v>436</v>
      </c>
      <c r="AP89">
        <v>35</v>
      </c>
      <c r="AQ89">
        <v>-30</v>
      </c>
      <c r="AT89">
        <v>7.4999999999999997E-2</v>
      </c>
      <c r="AU89">
        <v>4</v>
      </c>
      <c r="AV89">
        <v>7.4999999999999997E-2</v>
      </c>
      <c r="AW89">
        <v>4</v>
      </c>
      <c r="AX89" t="s">
        <v>437</v>
      </c>
      <c r="AY89" t="s">
        <v>438</v>
      </c>
      <c r="AZ89" t="s">
        <v>439</v>
      </c>
      <c r="BA89" t="s">
        <v>441</v>
      </c>
      <c r="BB89">
        <v>3</v>
      </c>
      <c r="BC89">
        <v>0.75</v>
      </c>
      <c r="BD89">
        <v>0</v>
      </c>
      <c r="BE89" t="s">
        <v>442</v>
      </c>
      <c r="BF89" t="s">
        <v>442</v>
      </c>
      <c r="BG89" t="s">
        <v>443</v>
      </c>
      <c r="BH89" t="s">
        <v>443</v>
      </c>
      <c r="BI89" t="s">
        <v>443</v>
      </c>
      <c r="BJ89">
        <v>0</v>
      </c>
      <c r="BK89" t="s">
        <v>444</v>
      </c>
      <c r="BL89">
        <v>0</v>
      </c>
    </row>
    <row r="90" spans="1:64" x14ac:dyDescent="0.25">
      <c r="A90" t="s">
        <v>132</v>
      </c>
      <c r="B90" t="str">
        <f t="shared" si="1"/>
        <v>3 Occupant_USA_TX_Austin-C</v>
      </c>
      <c r="C90">
        <v>4</v>
      </c>
      <c r="D90" t="s">
        <v>407</v>
      </c>
      <c r="E90">
        <v>0</v>
      </c>
      <c r="F90">
        <v>1900</v>
      </c>
      <c r="G90">
        <v>1</v>
      </c>
      <c r="H90">
        <v>9</v>
      </c>
      <c r="I90">
        <v>1.2</v>
      </c>
      <c r="J90" t="s">
        <v>425</v>
      </c>
      <c r="K90" t="s">
        <v>426</v>
      </c>
      <c r="L90" t="s">
        <v>427</v>
      </c>
      <c r="N90" t="s">
        <v>426</v>
      </c>
      <c r="O90" t="s">
        <v>428</v>
      </c>
      <c r="Q90" t="s">
        <v>426</v>
      </c>
      <c r="R90" t="s">
        <v>429</v>
      </c>
      <c r="Y90">
        <v>0.38800000000000001</v>
      </c>
      <c r="Z90">
        <v>0.4</v>
      </c>
      <c r="AA90" t="s">
        <v>431</v>
      </c>
      <c r="AB90">
        <v>0.2</v>
      </c>
      <c r="AC90">
        <v>0.2</v>
      </c>
      <c r="AD90">
        <v>0.2</v>
      </c>
      <c r="AE90">
        <v>0.2</v>
      </c>
      <c r="AF90">
        <v>7</v>
      </c>
      <c r="AG90" t="s">
        <v>432</v>
      </c>
      <c r="AH90" t="s">
        <v>433</v>
      </c>
      <c r="AM90" t="s">
        <v>436</v>
      </c>
      <c r="AP90">
        <v>35</v>
      </c>
      <c r="AQ90">
        <v>-30</v>
      </c>
      <c r="AT90">
        <v>7.4999999999999997E-2</v>
      </c>
      <c r="AU90">
        <v>4</v>
      </c>
      <c r="AV90">
        <v>7.4999999999999997E-2</v>
      </c>
      <c r="AW90">
        <v>4</v>
      </c>
      <c r="AX90" t="s">
        <v>437</v>
      </c>
      <c r="AY90" t="s">
        <v>438</v>
      </c>
      <c r="AZ90" t="s">
        <v>439</v>
      </c>
      <c r="BA90" t="s">
        <v>441</v>
      </c>
      <c r="BB90">
        <v>3</v>
      </c>
      <c r="BC90">
        <v>0.75</v>
      </c>
      <c r="BD90">
        <v>0</v>
      </c>
      <c r="BE90" t="s">
        <v>442</v>
      </c>
      <c r="BF90" t="s">
        <v>442</v>
      </c>
      <c r="BG90" t="s">
        <v>443</v>
      </c>
      <c r="BH90" t="s">
        <v>443</v>
      </c>
      <c r="BI90" t="s">
        <v>443</v>
      </c>
      <c r="BJ90">
        <v>0</v>
      </c>
      <c r="BK90" t="s">
        <v>444</v>
      </c>
      <c r="BL90">
        <v>0</v>
      </c>
    </row>
    <row r="91" spans="1:64" x14ac:dyDescent="0.25">
      <c r="A91" t="s">
        <v>133</v>
      </c>
      <c r="B91" t="str">
        <f t="shared" si="1"/>
        <v>3 Occupant_USA_TX_Dallas-F</v>
      </c>
      <c r="C91">
        <v>4</v>
      </c>
      <c r="D91" t="s">
        <v>408</v>
      </c>
      <c r="E91">
        <v>0</v>
      </c>
      <c r="F91">
        <v>1900</v>
      </c>
      <c r="G91">
        <v>1</v>
      </c>
      <c r="H91">
        <v>9</v>
      </c>
      <c r="I91">
        <v>1.2</v>
      </c>
      <c r="J91" t="s">
        <v>425</v>
      </c>
      <c r="K91" t="s">
        <v>426</v>
      </c>
      <c r="L91" t="s">
        <v>427</v>
      </c>
      <c r="N91" t="s">
        <v>426</v>
      </c>
      <c r="O91" t="s">
        <v>428</v>
      </c>
      <c r="Q91" t="s">
        <v>426</v>
      </c>
      <c r="R91" t="s">
        <v>429</v>
      </c>
      <c r="Y91">
        <v>0.38800000000000001</v>
      </c>
      <c r="Z91">
        <v>0.4</v>
      </c>
      <c r="AA91" t="s">
        <v>431</v>
      </c>
      <c r="AB91">
        <v>0.2</v>
      </c>
      <c r="AC91">
        <v>0.2</v>
      </c>
      <c r="AD91">
        <v>0.2</v>
      </c>
      <c r="AE91">
        <v>0.2</v>
      </c>
      <c r="AF91">
        <v>7</v>
      </c>
      <c r="AG91" t="s">
        <v>432</v>
      </c>
      <c r="AH91" t="s">
        <v>433</v>
      </c>
      <c r="AM91" t="s">
        <v>436</v>
      </c>
      <c r="AP91">
        <v>35</v>
      </c>
      <c r="AQ91">
        <v>-30</v>
      </c>
      <c r="AT91">
        <v>7.4999999999999997E-2</v>
      </c>
      <c r="AU91">
        <v>4</v>
      </c>
      <c r="AV91">
        <v>7.4999999999999997E-2</v>
      </c>
      <c r="AW91">
        <v>4</v>
      </c>
      <c r="AX91" t="s">
        <v>437</v>
      </c>
      <c r="AY91" t="s">
        <v>438</v>
      </c>
      <c r="AZ91" t="s">
        <v>439</v>
      </c>
      <c r="BA91" t="s">
        <v>441</v>
      </c>
      <c r="BB91">
        <v>3</v>
      </c>
      <c r="BC91">
        <v>0.75</v>
      </c>
      <c r="BD91">
        <v>0</v>
      </c>
      <c r="BE91" t="s">
        <v>442</v>
      </c>
      <c r="BF91" t="s">
        <v>442</v>
      </c>
      <c r="BG91" t="s">
        <v>443</v>
      </c>
      <c r="BH91" t="s">
        <v>443</v>
      </c>
      <c r="BI91" t="s">
        <v>443</v>
      </c>
      <c r="BJ91">
        <v>0</v>
      </c>
      <c r="BK91" t="s">
        <v>444</v>
      </c>
      <c r="BL91">
        <v>0</v>
      </c>
    </row>
    <row r="92" spans="1:64" x14ac:dyDescent="0.25">
      <c r="A92" t="s">
        <v>134</v>
      </c>
      <c r="B92" t="str">
        <f t="shared" si="1"/>
        <v>3 Occupant_USA_TX_Houston-</v>
      </c>
      <c r="C92">
        <v>4</v>
      </c>
      <c r="D92" t="s">
        <v>409</v>
      </c>
      <c r="E92">
        <v>0</v>
      </c>
      <c r="F92">
        <v>1900</v>
      </c>
      <c r="G92">
        <v>1</v>
      </c>
      <c r="H92">
        <v>9</v>
      </c>
      <c r="I92">
        <v>1.2</v>
      </c>
      <c r="J92" t="s">
        <v>425</v>
      </c>
      <c r="K92" t="s">
        <v>426</v>
      </c>
      <c r="L92" t="s">
        <v>427</v>
      </c>
      <c r="N92" t="s">
        <v>426</v>
      </c>
      <c r="O92" t="s">
        <v>428</v>
      </c>
      <c r="Q92" t="s">
        <v>426</v>
      </c>
      <c r="R92" t="s">
        <v>429</v>
      </c>
      <c r="Y92">
        <v>0.38800000000000001</v>
      </c>
      <c r="Z92">
        <v>0.4</v>
      </c>
      <c r="AA92" t="s">
        <v>431</v>
      </c>
      <c r="AB92">
        <v>0.2</v>
      </c>
      <c r="AC92">
        <v>0.2</v>
      </c>
      <c r="AD92">
        <v>0.2</v>
      </c>
      <c r="AE92">
        <v>0.2</v>
      </c>
      <c r="AF92">
        <v>7</v>
      </c>
      <c r="AG92" t="s">
        <v>432</v>
      </c>
      <c r="AH92" t="s">
        <v>433</v>
      </c>
      <c r="AM92" t="s">
        <v>436</v>
      </c>
      <c r="AP92">
        <v>35</v>
      </c>
      <c r="AQ92">
        <v>-30</v>
      </c>
      <c r="AT92">
        <v>7.4999999999999997E-2</v>
      </c>
      <c r="AU92">
        <v>4</v>
      </c>
      <c r="AV92">
        <v>7.4999999999999997E-2</v>
      </c>
      <c r="AW92">
        <v>4</v>
      </c>
      <c r="AX92" t="s">
        <v>437</v>
      </c>
      <c r="AY92" t="s">
        <v>438</v>
      </c>
      <c r="AZ92" t="s">
        <v>439</v>
      </c>
      <c r="BA92" t="s">
        <v>441</v>
      </c>
      <c r="BB92">
        <v>3</v>
      </c>
      <c r="BC92">
        <v>0.75</v>
      </c>
      <c r="BD92">
        <v>0</v>
      </c>
      <c r="BE92" t="s">
        <v>442</v>
      </c>
      <c r="BF92" t="s">
        <v>442</v>
      </c>
      <c r="BG92" t="s">
        <v>443</v>
      </c>
      <c r="BH92" t="s">
        <v>443</v>
      </c>
      <c r="BI92" t="s">
        <v>443</v>
      </c>
      <c r="BJ92">
        <v>0</v>
      </c>
      <c r="BK92" t="s">
        <v>444</v>
      </c>
      <c r="BL92">
        <v>0</v>
      </c>
    </row>
    <row r="93" spans="1:64" x14ac:dyDescent="0.25">
      <c r="A93" t="s">
        <v>135</v>
      </c>
      <c r="B93" t="str">
        <f t="shared" si="1"/>
        <v>3 Occupant_USA_TX_Lubbock.</v>
      </c>
      <c r="C93">
        <v>4</v>
      </c>
      <c r="D93" t="s">
        <v>410</v>
      </c>
      <c r="E93">
        <v>0</v>
      </c>
      <c r="F93">
        <v>1900</v>
      </c>
      <c r="G93">
        <v>1</v>
      </c>
      <c r="H93">
        <v>9</v>
      </c>
      <c r="I93">
        <v>1.2</v>
      </c>
      <c r="J93" t="s">
        <v>425</v>
      </c>
      <c r="K93" t="s">
        <v>426</v>
      </c>
      <c r="L93" t="s">
        <v>427</v>
      </c>
      <c r="N93" t="s">
        <v>426</v>
      </c>
      <c r="O93" t="s">
        <v>428</v>
      </c>
      <c r="Q93" t="s">
        <v>426</v>
      </c>
      <c r="R93" t="s">
        <v>429</v>
      </c>
      <c r="Y93">
        <v>0.38800000000000001</v>
      </c>
      <c r="Z93">
        <v>0.4</v>
      </c>
      <c r="AA93" t="s">
        <v>431</v>
      </c>
      <c r="AB93">
        <v>0.2</v>
      </c>
      <c r="AC93">
        <v>0.2</v>
      </c>
      <c r="AD93">
        <v>0.2</v>
      </c>
      <c r="AE93">
        <v>0.2</v>
      </c>
      <c r="AF93">
        <v>7</v>
      </c>
      <c r="AG93" t="s">
        <v>432</v>
      </c>
      <c r="AH93" t="s">
        <v>433</v>
      </c>
      <c r="AM93" t="s">
        <v>436</v>
      </c>
      <c r="AP93">
        <v>35</v>
      </c>
      <c r="AQ93">
        <v>-30</v>
      </c>
      <c r="AT93">
        <v>7.4999999999999997E-2</v>
      </c>
      <c r="AU93">
        <v>4</v>
      </c>
      <c r="AV93">
        <v>7.4999999999999997E-2</v>
      </c>
      <c r="AW93">
        <v>4</v>
      </c>
      <c r="AX93" t="s">
        <v>437</v>
      </c>
      <c r="AY93" t="s">
        <v>438</v>
      </c>
      <c r="AZ93" t="s">
        <v>439</v>
      </c>
      <c r="BA93" t="s">
        <v>441</v>
      </c>
      <c r="BB93">
        <v>3</v>
      </c>
      <c r="BC93">
        <v>0.75</v>
      </c>
      <c r="BD93">
        <v>0</v>
      </c>
      <c r="BE93" t="s">
        <v>442</v>
      </c>
      <c r="BF93" t="s">
        <v>442</v>
      </c>
      <c r="BG93" t="s">
        <v>443</v>
      </c>
      <c r="BH93" t="s">
        <v>443</v>
      </c>
      <c r="BI93" t="s">
        <v>443</v>
      </c>
      <c r="BJ93">
        <v>0</v>
      </c>
      <c r="BK93" t="s">
        <v>444</v>
      </c>
      <c r="BL93">
        <v>0</v>
      </c>
    </row>
    <row r="94" spans="1:64" x14ac:dyDescent="0.25">
      <c r="A94" t="s">
        <v>136</v>
      </c>
      <c r="B94" t="str">
        <f t="shared" si="1"/>
        <v>3 Occupant_USA_TX_San.Anto</v>
      </c>
      <c r="C94">
        <v>4</v>
      </c>
      <c r="D94" t="s">
        <v>411</v>
      </c>
      <c r="E94">
        <v>0</v>
      </c>
      <c r="F94">
        <v>1900</v>
      </c>
      <c r="G94">
        <v>1</v>
      </c>
      <c r="H94">
        <v>9</v>
      </c>
      <c r="I94">
        <v>1.2</v>
      </c>
      <c r="J94" t="s">
        <v>425</v>
      </c>
      <c r="K94" t="s">
        <v>426</v>
      </c>
      <c r="L94" t="s">
        <v>427</v>
      </c>
      <c r="N94" t="s">
        <v>426</v>
      </c>
      <c r="O94" t="s">
        <v>428</v>
      </c>
      <c r="Q94" t="s">
        <v>426</v>
      </c>
      <c r="R94" t="s">
        <v>429</v>
      </c>
      <c r="Y94">
        <v>0.38800000000000001</v>
      </c>
      <c r="Z94">
        <v>0.4</v>
      </c>
      <c r="AA94" t="s">
        <v>431</v>
      </c>
      <c r="AB94">
        <v>0.2</v>
      </c>
      <c r="AC94">
        <v>0.2</v>
      </c>
      <c r="AD94">
        <v>0.2</v>
      </c>
      <c r="AE94">
        <v>0.2</v>
      </c>
      <c r="AF94">
        <v>7</v>
      </c>
      <c r="AG94" t="s">
        <v>432</v>
      </c>
      <c r="AH94" t="s">
        <v>433</v>
      </c>
      <c r="AM94" t="s">
        <v>436</v>
      </c>
      <c r="AP94">
        <v>35</v>
      </c>
      <c r="AQ94">
        <v>-30</v>
      </c>
      <c r="AT94">
        <v>7.4999999999999997E-2</v>
      </c>
      <c r="AU94">
        <v>4</v>
      </c>
      <c r="AV94">
        <v>7.4999999999999997E-2</v>
      </c>
      <c r="AW94">
        <v>4</v>
      </c>
      <c r="AX94" t="s">
        <v>437</v>
      </c>
      <c r="AY94" t="s">
        <v>438</v>
      </c>
      <c r="AZ94" t="s">
        <v>439</v>
      </c>
      <c r="BA94" t="s">
        <v>441</v>
      </c>
      <c r="BB94">
        <v>3</v>
      </c>
      <c r="BC94">
        <v>0.75</v>
      </c>
      <c r="BD94">
        <v>0</v>
      </c>
      <c r="BE94" t="s">
        <v>442</v>
      </c>
      <c r="BF94" t="s">
        <v>442</v>
      </c>
      <c r="BG94" t="s">
        <v>443</v>
      </c>
      <c r="BH94" t="s">
        <v>443</v>
      </c>
      <c r="BI94" t="s">
        <v>443</v>
      </c>
      <c r="BJ94">
        <v>0</v>
      </c>
      <c r="BK94" t="s">
        <v>444</v>
      </c>
      <c r="BL94">
        <v>0</v>
      </c>
    </row>
    <row r="95" spans="1:64" x14ac:dyDescent="0.25">
      <c r="A95" t="s">
        <v>137</v>
      </c>
      <c r="B95" t="str">
        <f t="shared" si="1"/>
        <v>3 Occupant_USA_UT_Salt.Lak</v>
      </c>
      <c r="C95">
        <v>4</v>
      </c>
      <c r="D95" t="s">
        <v>412</v>
      </c>
      <c r="E95">
        <v>0</v>
      </c>
      <c r="F95">
        <v>1900</v>
      </c>
      <c r="G95">
        <v>1</v>
      </c>
      <c r="H95">
        <v>9</v>
      </c>
      <c r="I95">
        <v>1.2</v>
      </c>
      <c r="J95" t="s">
        <v>425</v>
      </c>
      <c r="K95" t="s">
        <v>426</v>
      </c>
      <c r="L95" t="s">
        <v>427</v>
      </c>
      <c r="N95" t="s">
        <v>426</v>
      </c>
      <c r="O95" t="s">
        <v>428</v>
      </c>
      <c r="Q95" t="s">
        <v>426</v>
      </c>
      <c r="R95" t="s">
        <v>429</v>
      </c>
      <c r="Y95">
        <v>0.38800000000000001</v>
      </c>
      <c r="Z95">
        <v>0.4</v>
      </c>
      <c r="AA95" t="s">
        <v>431</v>
      </c>
      <c r="AB95">
        <v>0.2</v>
      </c>
      <c r="AC95">
        <v>0.2</v>
      </c>
      <c r="AD95">
        <v>0.2</v>
      </c>
      <c r="AE95">
        <v>0.2</v>
      </c>
      <c r="AF95">
        <v>7</v>
      </c>
      <c r="AG95" t="s">
        <v>432</v>
      </c>
      <c r="AH95" t="s">
        <v>433</v>
      </c>
      <c r="AM95" t="s">
        <v>436</v>
      </c>
      <c r="AP95">
        <v>35</v>
      </c>
      <c r="AQ95">
        <v>-30</v>
      </c>
      <c r="AT95">
        <v>7.4999999999999997E-2</v>
      </c>
      <c r="AU95">
        <v>4</v>
      </c>
      <c r="AV95">
        <v>7.4999999999999997E-2</v>
      </c>
      <c r="AW95">
        <v>4</v>
      </c>
      <c r="AX95" t="s">
        <v>437</v>
      </c>
      <c r="AY95" t="s">
        <v>438</v>
      </c>
      <c r="AZ95" t="s">
        <v>439</v>
      </c>
      <c r="BA95" t="s">
        <v>441</v>
      </c>
      <c r="BB95">
        <v>3</v>
      </c>
      <c r="BC95">
        <v>0.75</v>
      </c>
      <c r="BD95">
        <v>0</v>
      </c>
      <c r="BE95" t="s">
        <v>442</v>
      </c>
      <c r="BF95" t="s">
        <v>442</v>
      </c>
      <c r="BG95" t="s">
        <v>443</v>
      </c>
      <c r="BH95" t="s">
        <v>443</v>
      </c>
      <c r="BI95" t="s">
        <v>443</v>
      </c>
      <c r="BJ95">
        <v>0</v>
      </c>
      <c r="BK95" t="s">
        <v>444</v>
      </c>
      <c r="BL95">
        <v>0</v>
      </c>
    </row>
    <row r="96" spans="1:64" x14ac:dyDescent="0.25">
      <c r="A96" t="s">
        <v>138</v>
      </c>
      <c r="B96" t="str">
        <f t="shared" si="1"/>
        <v>3 Occupant_USA_UT_St.Georg</v>
      </c>
      <c r="C96">
        <v>4</v>
      </c>
      <c r="D96" t="s">
        <v>413</v>
      </c>
      <c r="E96">
        <v>0</v>
      </c>
      <c r="F96">
        <v>1900</v>
      </c>
      <c r="G96">
        <v>1</v>
      </c>
      <c r="H96">
        <v>9</v>
      </c>
      <c r="I96">
        <v>1.2</v>
      </c>
      <c r="J96" t="s">
        <v>425</v>
      </c>
      <c r="K96" t="s">
        <v>426</v>
      </c>
      <c r="L96" t="s">
        <v>427</v>
      </c>
      <c r="N96" t="s">
        <v>426</v>
      </c>
      <c r="O96" t="s">
        <v>428</v>
      </c>
      <c r="Q96" t="s">
        <v>426</v>
      </c>
      <c r="R96" t="s">
        <v>429</v>
      </c>
      <c r="Y96">
        <v>0.38800000000000001</v>
      </c>
      <c r="Z96">
        <v>0.4</v>
      </c>
      <c r="AA96" t="s">
        <v>431</v>
      </c>
      <c r="AB96">
        <v>0.2</v>
      </c>
      <c r="AC96">
        <v>0.2</v>
      </c>
      <c r="AD96">
        <v>0.2</v>
      </c>
      <c r="AE96">
        <v>0.2</v>
      </c>
      <c r="AF96">
        <v>7</v>
      </c>
      <c r="AG96" t="s">
        <v>432</v>
      </c>
      <c r="AH96" t="s">
        <v>433</v>
      </c>
      <c r="AM96" t="s">
        <v>436</v>
      </c>
      <c r="AP96">
        <v>35</v>
      </c>
      <c r="AQ96">
        <v>-30</v>
      </c>
      <c r="AT96">
        <v>7.4999999999999997E-2</v>
      </c>
      <c r="AU96">
        <v>4</v>
      </c>
      <c r="AV96">
        <v>7.4999999999999997E-2</v>
      </c>
      <c r="AW96">
        <v>4</v>
      </c>
      <c r="AX96" t="s">
        <v>437</v>
      </c>
      <c r="AY96" t="s">
        <v>438</v>
      </c>
      <c r="AZ96" t="s">
        <v>439</v>
      </c>
      <c r="BA96" t="s">
        <v>441</v>
      </c>
      <c r="BB96">
        <v>3</v>
      </c>
      <c r="BC96">
        <v>0.75</v>
      </c>
      <c r="BD96">
        <v>0</v>
      </c>
      <c r="BE96" t="s">
        <v>442</v>
      </c>
      <c r="BF96" t="s">
        <v>442</v>
      </c>
      <c r="BG96" t="s">
        <v>443</v>
      </c>
      <c r="BH96" t="s">
        <v>443</v>
      </c>
      <c r="BI96" t="s">
        <v>443</v>
      </c>
      <c r="BJ96">
        <v>0</v>
      </c>
      <c r="BK96" t="s">
        <v>444</v>
      </c>
      <c r="BL96">
        <v>0</v>
      </c>
    </row>
    <row r="97" spans="1:64" x14ac:dyDescent="0.25">
      <c r="A97" t="s">
        <v>139</v>
      </c>
      <c r="B97" t="str">
        <f t="shared" si="1"/>
        <v>3 Occupant_USA_UT_Vernal.R</v>
      </c>
      <c r="C97">
        <v>4</v>
      </c>
      <c r="D97" t="s">
        <v>414</v>
      </c>
      <c r="E97">
        <v>0</v>
      </c>
      <c r="F97">
        <v>1900</v>
      </c>
      <c r="G97">
        <v>1</v>
      </c>
      <c r="H97">
        <v>9</v>
      </c>
      <c r="I97">
        <v>1.2</v>
      </c>
      <c r="J97" t="s">
        <v>425</v>
      </c>
      <c r="K97" t="s">
        <v>426</v>
      </c>
      <c r="L97" t="s">
        <v>427</v>
      </c>
      <c r="N97" t="s">
        <v>426</v>
      </c>
      <c r="O97" t="s">
        <v>428</v>
      </c>
      <c r="Q97" t="s">
        <v>426</v>
      </c>
      <c r="R97" t="s">
        <v>429</v>
      </c>
      <c r="Y97">
        <v>0.38800000000000001</v>
      </c>
      <c r="Z97">
        <v>0.4</v>
      </c>
      <c r="AA97" t="s">
        <v>431</v>
      </c>
      <c r="AB97">
        <v>0.2</v>
      </c>
      <c r="AC97">
        <v>0.2</v>
      </c>
      <c r="AD97">
        <v>0.2</v>
      </c>
      <c r="AE97">
        <v>0.2</v>
      </c>
      <c r="AF97">
        <v>7</v>
      </c>
      <c r="AG97" t="s">
        <v>432</v>
      </c>
      <c r="AH97" t="s">
        <v>433</v>
      </c>
      <c r="AM97" t="s">
        <v>436</v>
      </c>
      <c r="AP97">
        <v>35</v>
      </c>
      <c r="AQ97">
        <v>-30</v>
      </c>
      <c r="AT97">
        <v>7.4999999999999997E-2</v>
      </c>
      <c r="AU97">
        <v>4</v>
      </c>
      <c r="AV97">
        <v>7.4999999999999997E-2</v>
      </c>
      <c r="AW97">
        <v>4</v>
      </c>
      <c r="AX97" t="s">
        <v>437</v>
      </c>
      <c r="AY97" t="s">
        <v>438</v>
      </c>
      <c r="AZ97" t="s">
        <v>439</v>
      </c>
      <c r="BA97" t="s">
        <v>441</v>
      </c>
      <c r="BB97">
        <v>3</v>
      </c>
      <c r="BC97">
        <v>0.75</v>
      </c>
      <c r="BD97">
        <v>0</v>
      </c>
      <c r="BE97" t="s">
        <v>442</v>
      </c>
      <c r="BF97" t="s">
        <v>442</v>
      </c>
      <c r="BG97" t="s">
        <v>443</v>
      </c>
      <c r="BH97" t="s">
        <v>443</v>
      </c>
      <c r="BI97" t="s">
        <v>443</v>
      </c>
      <c r="BJ97">
        <v>0</v>
      </c>
      <c r="BK97" t="s">
        <v>444</v>
      </c>
      <c r="BL97">
        <v>0</v>
      </c>
    </row>
    <row r="98" spans="1:64" x14ac:dyDescent="0.25">
      <c r="A98" t="s">
        <v>140</v>
      </c>
      <c r="B98" t="str">
        <f t="shared" si="1"/>
        <v>3 Occupant_USA_VA_Norfolk.</v>
      </c>
      <c r="C98">
        <v>4</v>
      </c>
      <c r="D98" t="s">
        <v>415</v>
      </c>
      <c r="E98">
        <v>0</v>
      </c>
      <c r="F98">
        <v>1900</v>
      </c>
      <c r="G98">
        <v>1</v>
      </c>
      <c r="H98">
        <v>9</v>
      </c>
      <c r="I98">
        <v>1.2</v>
      </c>
      <c r="J98" t="s">
        <v>425</v>
      </c>
      <c r="K98" t="s">
        <v>426</v>
      </c>
      <c r="L98" t="s">
        <v>427</v>
      </c>
      <c r="N98" t="s">
        <v>426</v>
      </c>
      <c r="O98" t="s">
        <v>428</v>
      </c>
      <c r="Q98" t="s">
        <v>426</v>
      </c>
      <c r="R98" t="s">
        <v>429</v>
      </c>
      <c r="Y98">
        <v>0.38800000000000001</v>
      </c>
      <c r="Z98">
        <v>0.4</v>
      </c>
      <c r="AA98" t="s">
        <v>431</v>
      </c>
      <c r="AB98">
        <v>0.2</v>
      </c>
      <c r="AC98">
        <v>0.2</v>
      </c>
      <c r="AD98">
        <v>0.2</v>
      </c>
      <c r="AE98">
        <v>0.2</v>
      </c>
      <c r="AF98">
        <v>7</v>
      </c>
      <c r="AG98" t="s">
        <v>432</v>
      </c>
      <c r="AH98" t="s">
        <v>433</v>
      </c>
      <c r="AM98" t="s">
        <v>436</v>
      </c>
      <c r="AP98">
        <v>35</v>
      </c>
      <c r="AQ98">
        <v>-30</v>
      </c>
      <c r="AT98">
        <v>7.4999999999999997E-2</v>
      </c>
      <c r="AU98">
        <v>4</v>
      </c>
      <c r="AV98">
        <v>7.4999999999999997E-2</v>
      </c>
      <c r="AW98">
        <v>4</v>
      </c>
      <c r="AX98" t="s">
        <v>437</v>
      </c>
      <c r="AY98" t="s">
        <v>438</v>
      </c>
      <c r="AZ98" t="s">
        <v>439</v>
      </c>
      <c r="BA98" t="s">
        <v>441</v>
      </c>
      <c r="BB98">
        <v>3</v>
      </c>
      <c r="BC98">
        <v>0.75</v>
      </c>
      <c r="BD98">
        <v>0</v>
      </c>
      <c r="BE98" t="s">
        <v>442</v>
      </c>
      <c r="BF98" t="s">
        <v>442</v>
      </c>
      <c r="BG98" t="s">
        <v>443</v>
      </c>
      <c r="BH98" t="s">
        <v>443</v>
      </c>
      <c r="BI98" t="s">
        <v>443</v>
      </c>
      <c r="BJ98">
        <v>0</v>
      </c>
      <c r="BK98" t="s">
        <v>444</v>
      </c>
      <c r="BL98">
        <v>0</v>
      </c>
    </row>
    <row r="99" spans="1:64" x14ac:dyDescent="0.25">
      <c r="A99" t="s">
        <v>141</v>
      </c>
      <c r="B99" t="str">
        <f t="shared" si="1"/>
        <v>3 Occupant_USA_VT_Burlingt</v>
      </c>
      <c r="C99">
        <v>4</v>
      </c>
      <c r="D99" t="s">
        <v>416</v>
      </c>
      <c r="E99">
        <v>0</v>
      </c>
      <c r="F99">
        <v>1900</v>
      </c>
      <c r="G99">
        <v>1</v>
      </c>
      <c r="H99">
        <v>9</v>
      </c>
      <c r="I99">
        <v>1.2</v>
      </c>
      <c r="J99" t="s">
        <v>425</v>
      </c>
      <c r="K99" t="s">
        <v>426</v>
      </c>
      <c r="L99" t="s">
        <v>427</v>
      </c>
      <c r="N99" t="s">
        <v>426</v>
      </c>
      <c r="O99" t="s">
        <v>428</v>
      </c>
      <c r="Q99" t="s">
        <v>426</v>
      </c>
      <c r="R99" t="s">
        <v>429</v>
      </c>
      <c r="Y99">
        <v>0.38800000000000001</v>
      </c>
      <c r="Z99">
        <v>0.4</v>
      </c>
      <c r="AA99" t="s">
        <v>431</v>
      </c>
      <c r="AB99">
        <v>0.2</v>
      </c>
      <c r="AC99">
        <v>0.2</v>
      </c>
      <c r="AD99">
        <v>0.2</v>
      </c>
      <c r="AE99">
        <v>0.2</v>
      </c>
      <c r="AF99">
        <v>7</v>
      </c>
      <c r="AG99" t="s">
        <v>432</v>
      </c>
      <c r="AH99" t="s">
        <v>433</v>
      </c>
      <c r="AM99" t="s">
        <v>436</v>
      </c>
      <c r="AP99">
        <v>35</v>
      </c>
      <c r="AQ99">
        <v>-30</v>
      </c>
      <c r="AT99">
        <v>7.4999999999999997E-2</v>
      </c>
      <c r="AU99">
        <v>4</v>
      </c>
      <c r="AV99">
        <v>7.4999999999999997E-2</v>
      </c>
      <c r="AW99">
        <v>4</v>
      </c>
      <c r="AX99" t="s">
        <v>437</v>
      </c>
      <c r="AY99" t="s">
        <v>438</v>
      </c>
      <c r="AZ99" t="s">
        <v>439</v>
      </c>
      <c r="BA99" t="s">
        <v>441</v>
      </c>
      <c r="BB99">
        <v>3</v>
      </c>
      <c r="BC99">
        <v>0.75</v>
      </c>
      <c r="BD99">
        <v>0</v>
      </c>
      <c r="BE99" t="s">
        <v>442</v>
      </c>
      <c r="BF99" t="s">
        <v>442</v>
      </c>
      <c r="BG99" t="s">
        <v>443</v>
      </c>
      <c r="BH99" t="s">
        <v>443</v>
      </c>
      <c r="BI99" t="s">
        <v>443</v>
      </c>
      <c r="BJ99">
        <v>0</v>
      </c>
      <c r="BK99" t="s">
        <v>444</v>
      </c>
      <c r="BL99">
        <v>0</v>
      </c>
    </row>
    <row r="100" spans="1:64" x14ac:dyDescent="0.25">
      <c r="A100" t="s">
        <v>142</v>
      </c>
      <c r="B100" t="str">
        <f t="shared" si="1"/>
        <v>3 Occupant_USA_WA_Seattle-</v>
      </c>
      <c r="C100">
        <v>4</v>
      </c>
      <c r="D100" t="s">
        <v>417</v>
      </c>
      <c r="E100">
        <v>0</v>
      </c>
      <c r="F100">
        <v>1900</v>
      </c>
      <c r="G100">
        <v>1</v>
      </c>
      <c r="H100">
        <v>9</v>
      </c>
      <c r="I100">
        <v>1.2</v>
      </c>
      <c r="J100" t="s">
        <v>425</v>
      </c>
      <c r="K100" t="s">
        <v>426</v>
      </c>
      <c r="L100" t="s">
        <v>427</v>
      </c>
      <c r="N100" t="s">
        <v>426</v>
      </c>
      <c r="O100" t="s">
        <v>428</v>
      </c>
      <c r="Q100" t="s">
        <v>426</v>
      </c>
      <c r="R100" t="s">
        <v>429</v>
      </c>
      <c r="Y100">
        <v>0.38800000000000001</v>
      </c>
      <c r="Z100">
        <v>0.4</v>
      </c>
      <c r="AA100" t="s">
        <v>431</v>
      </c>
      <c r="AB100">
        <v>0.2</v>
      </c>
      <c r="AC100">
        <v>0.2</v>
      </c>
      <c r="AD100">
        <v>0.2</v>
      </c>
      <c r="AE100">
        <v>0.2</v>
      </c>
      <c r="AF100">
        <v>7</v>
      </c>
      <c r="AG100" t="s">
        <v>432</v>
      </c>
      <c r="AH100" t="s">
        <v>433</v>
      </c>
      <c r="AM100" t="s">
        <v>436</v>
      </c>
      <c r="AP100">
        <v>35</v>
      </c>
      <c r="AQ100">
        <v>-30</v>
      </c>
      <c r="AT100">
        <v>7.4999999999999997E-2</v>
      </c>
      <c r="AU100">
        <v>4</v>
      </c>
      <c r="AV100">
        <v>7.4999999999999997E-2</v>
      </c>
      <c r="AW100">
        <v>4</v>
      </c>
      <c r="AX100" t="s">
        <v>437</v>
      </c>
      <c r="AY100" t="s">
        <v>438</v>
      </c>
      <c r="AZ100" t="s">
        <v>439</v>
      </c>
      <c r="BA100" t="s">
        <v>441</v>
      </c>
      <c r="BB100">
        <v>3</v>
      </c>
      <c r="BC100">
        <v>0.75</v>
      </c>
      <c r="BD100">
        <v>0</v>
      </c>
      <c r="BE100" t="s">
        <v>442</v>
      </c>
      <c r="BF100" t="s">
        <v>442</v>
      </c>
      <c r="BG100" t="s">
        <v>443</v>
      </c>
      <c r="BH100" t="s">
        <v>443</v>
      </c>
      <c r="BI100" t="s">
        <v>443</v>
      </c>
      <c r="BJ100">
        <v>0</v>
      </c>
      <c r="BK100" t="s">
        <v>444</v>
      </c>
      <c r="BL100">
        <v>0</v>
      </c>
    </row>
    <row r="101" spans="1:64" x14ac:dyDescent="0.25">
      <c r="A101" t="s">
        <v>143</v>
      </c>
      <c r="B101" t="str">
        <f t="shared" si="1"/>
        <v>3 Occupant_USA_WA_Spokane.</v>
      </c>
      <c r="C101">
        <v>4</v>
      </c>
      <c r="D101" t="s">
        <v>418</v>
      </c>
      <c r="E101">
        <v>0</v>
      </c>
      <c r="F101">
        <v>1900</v>
      </c>
      <c r="G101">
        <v>1</v>
      </c>
      <c r="H101">
        <v>9</v>
      </c>
      <c r="I101">
        <v>1.2</v>
      </c>
      <c r="J101" t="s">
        <v>425</v>
      </c>
      <c r="K101" t="s">
        <v>426</v>
      </c>
      <c r="L101" t="s">
        <v>427</v>
      </c>
      <c r="N101" t="s">
        <v>426</v>
      </c>
      <c r="O101" t="s">
        <v>428</v>
      </c>
      <c r="Q101" t="s">
        <v>426</v>
      </c>
      <c r="R101" t="s">
        <v>429</v>
      </c>
      <c r="Y101">
        <v>0.38800000000000001</v>
      </c>
      <c r="Z101">
        <v>0.4</v>
      </c>
      <c r="AA101" t="s">
        <v>431</v>
      </c>
      <c r="AB101">
        <v>0.2</v>
      </c>
      <c r="AC101">
        <v>0.2</v>
      </c>
      <c r="AD101">
        <v>0.2</v>
      </c>
      <c r="AE101">
        <v>0.2</v>
      </c>
      <c r="AF101">
        <v>7</v>
      </c>
      <c r="AG101" t="s">
        <v>432</v>
      </c>
      <c r="AH101" t="s">
        <v>433</v>
      </c>
      <c r="AM101" t="s">
        <v>436</v>
      </c>
      <c r="AP101">
        <v>35</v>
      </c>
      <c r="AQ101">
        <v>-30</v>
      </c>
      <c r="AT101">
        <v>7.4999999999999997E-2</v>
      </c>
      <c r="AU101">
        <v>4</v>
      </c>
      <c r="AV101">
        <v>7.4999999999999997E-2</v>
      </c>
      <c r="AW101">
        <v>4</v>
      </c>
      <c r="AX101" t="s">
        <v>437</v>
      </c>
      <c r="AY101" t="s">
        <v>438</v>
      </c>
      <c r="AZ101" t="s">
        <v>439</v>
      </c>
      <c r="BA101" t="s">
        <v>441</v>
      </c>
      <c r="BB101">
        <v>3</v>
      </c>
      <c r="BC101">
        <v>0.75</v>
      </c>
      <c r="BD101">
        <v>0</v>
      </c>
      <c r="BE101" t="s">
        <v>442</v>
      </c>
      <c r="BF101" t="s">
        <v>442</v>
      </c>
      <c r="BG101" t="s">
        <v>443</v>
      </c>
      <c r="BH101" t="s">
        <v>443</v>
      </c>
      <c r="BI101" t="s">
        <v>443</v>
      </c>
      <c r="BJ101">
        <v>0</v>
      </c>
      <c r="BK101" t="s">
        <v>444</v>
      </c>
      <c r="BL101">
        <v>0</v>
      </c>
    </row>
    <row r="102" spans="1:64" x14ac:dyDescent="0.25">
      <c r="A102" t="s">
        <v>144</v>
      </c>
      <c r="B102" t="str">
        <f t="shared" si="1"/>
        <v>3 Occupant_USA_WI_Milwauke</v>
      </c>
      <c r="C102">
        <v>4</v>
      </c>
      <c r="D102" t="s">
        <v>419</v>
      </c>
      <c r="E102">
        <v>0</v>
      </c>
      <c r="F102">
        <v>1900</v>
      </c>
      <c r="G102">
        <v>1</v>
      </c>
      <c r="H102">
        <v>9</v>
      </c>
      <c r="I102">
        <v>1.2</v>
      </c>
      <c r="J102" t="s">
        <v>425</v>
      </c>
      <c r="K102" t="s">
        <v>426</v>
      </c>
      <c r="L102" t="s">
        <v>427</v>
      </c>
      <c r="N102" t="s">
        <v>426</v>
      </c>
      <c r="O102" t="s">
        <v>428</v>
      </c>
      <c r="Q102" t="s">
        <v>426</v>
      </c>
      <c r="R102" t="s">
        <v>429</v>
      </c>
      <c r="Y102">
        <v>0.38800000000000001</v>
      </c>
      <c r="Z102">
        <v>0.4</v>
      </c>
      <c r="AA102" t="s">
        <v>431</v>
      </c>
      <c r="AB102">
        <v>0.2</v>
      </c>
      <c r="AC102">
        <v>0.2</v>
      </c>
      <c r="AD102">
        <v>0.2</v>
      </c>
      <c r="AE102">
        <v>0.2</v>
      </c>
      <c r="AF102">
        <v>7</v>
      </c>
      <c r="AG102" t="s">
        <v>432</v>
      </c>
      <c r="AH102" t="s">
        <v>433</v>
      </c>
      <c r="AM102" t="s">
        <v>436</v>
      </c>
      <c r="AP102">
        <v>35</v>
      </c>
      <c r="AQ102">
        <v>-30</v>
      </c>
      <c r="AT102">
        <v>7.4999999999999997E-2</v>
      </c>
      <c r="AU102">
        <v>4</v>
      </c>
      <c r="AV102">
        <v>7.4999999999999997E-2</v>
      </c>
      <c r="AW102">
        <v>4</v>
      </c>
      <c r="AX102" t="s">
        <v>437</v>
      </c>
      <c r="AY102" t="s">
        <v>438</v>
      </c>
      <c r="AZ102" t="s">
        <v>439</v>
      </c>
      <c r="BA102" t="s">
        <v>441</v>
      </c>
      <c r="BB102">
        <v>3</v>
      </c>
      <c r="BC102">
        <v>0.75</v>
      </c>
      <c r="BD102">
        <v>0</v>
      </c>
      <c r="BE102" t="s">
        <v>442</v>
      </c>
      <c r="BF102" t="s">
        <v>442</v>
      </c>
      <c r="BG102" t="s">
        <v>443</v>
      </c>
      <c r="BH102" t="s">
        <v>443</v>
      </c>
      <c r="BI102" t="s">
        <v>443</v>
      </c>
      <c r="BJ102">
        <v>0</v>
      </c>
      <c r="BK102" t="s">
        <v>444</v>
      </c>
      <c r="BL102">
        <v>0</v>
      </c>
    </row>
    <row r="103" spans="1:64" x14ac:dyDescent="0.25">
      <c r="A103" t="s">
        <v>145</v>
      </c>
      <c r="B103" t="str">
        <f t="shared" si="1"/>
        <v>3 Occupant_USA_WI_Rhinelan</v>
      </c>
      <c r="C103">
        <v>4</v>
      </c>
      <c r="D103" t="s">
        <v>420</v>
      </c>
      <c r="E103">
        <v>0</v>
      </c>
      <c r="F103">
        <v>1900</v>
      </c>
      <c r="G103">
        <v>1</v>
      </c>
      <c r="H103">
        <v>9</v>
      </c>
      <c r="I103">
        <v>1.2</v>
      </c>
      <c r="J103" t="s">
        <v>425</v>
      </c>
      <c r="K103" t="s">
        <v>426</v>
      </c>
      <c r="L103" t="s">
        <v>427</v>
      </c>
      <c r="N103" t="s">
        <v>426</v>
      </c>
      <c r="O103" t="s">
        <v>428</v>
      </c>
      <c r="Q103" t="s">
        <v>426</v>
      </c>
      <c r="R103" t="s">
        <v>429</v>
      </c>
      <c r="Y103">
        <v>0.38800000000000001</v>
      </c>
      <c r="Z103">
        <v>0.4</v>
      </c>
      <c r="AA103" t="s">
        <v>431</v>
      </c>
      <c r="AB103">
        <v>0.2</v>
      </c>
      <c r="AC103">
        <v>0.2</v>
      </c>
      <c r="AD103">
        <v>0.2</v>
      </c>
      <c r="AE103">
        <v>0.2</v>
      </c>
      <c r="AF103">
        <v>7</v>
      </c>
      <c r="AG103" t="s">
        <v>432</v>
      </c>
      <c r="AH103" t="s">
        <v>433</v>
      </c>
      <c r="AM103" t="s">
        <v>436</v>
      </c>
      <c r="AP103">
        <v>35</v>
      </c>
      <c r="AQ103">
        <v>-30</v>
      </c>
      <c r="AT103">
        <v>7.4999999999999997E-2</v>
      </c>
      <c r="AU103">
        <v>4</v>
      </c>
      <c r="AV103">
        <v>7.4999999999999997E-2</v>
      </c>
      <c r="AW103">
        <v>4</v>
      </c>
      <c r="AX103" t="s">
        <v>437</v>
      </c>
      <c r="AY103" t="s">
        <v>438</v>
      </c>
      <c r="AZ103" t="s">
        <v>439</v>
      </c>
      <c r="BA103" t="s">
        <v>441</v>
      </c>
      <c r="BB103">
        <v>3</v>
      </c>
      <c r="BC103">
        <v>0.75</v>
      </c>
      <c r="BD103">
        <v>0</v>
      </c>
      <c r="BE103" t="s">
        <v>442</v>
      </c>
      <c r="BF103" t="s">
        <v>442</v>
      </c>
      <c r="BG103" t="s">
        <v>443</v>
      </c>
      <c r="BH103" t="s">
        <v>443</v>
      </c>
      <c r="BI103" t="s">
        <v>443</v>
      </c>
      <c r="BJ103">
        <v>0</v>
      </c>
      <c r="BK103" t="s">
        <v>444</v>
      </c>
      <c r="BL103">
        <v>0</v>
      </c>
    </row>
    <row r="104" spans="1:64" x14ac:dyDescent="0.25">
      <c r="A104" t="s">
        <v>146</v>
      </c>
      <c r="B104" t="str">
        <f t="shared" si="1"/>
        <v>3 Occupant_USA_WV_Charlest</v>
      </c>
      <c r="C104">
        <v>4</v>
      </c>
      <c r="D104" t="s">
        <v>421</v>
      </c>
      <c r="E104">
        <v>0</v>
      </c>
      <c r="F104">
        <v>1900</v>
      </c>
      <c r="G104">
        <v>1</v>
      </c>
      <c r="H104">
        <v>9</v>
      </c>
      <c r="I104">
        <v>1.2</v>
      </c>
      <c r="J104" t="s">
        <v>425</v>
      </c>
      <c r="K104" t="s">
        <v>426</v>
      </c>
      <c r="L104" t="s">
        <v>427</v>
      </c>
      <c r="N104" t="s">
        <v>426</v>
      </c>
      <c r="O104" t="s">
        <v>428</v>
      </c>
      <c r="Q104" t="s">
        <v>426</v>
      </c>
      <c r="R104" t="s">
        <v>429</v>
      </c>
      <c r="Y104">
        <v>0.38800000000000001</v>
      </c>
      <c r="Z104">
        <v>0.4</v>
      </c>
      <c r="AA104" t="s">
        <v>431</v>
      </c>
      <c r="AB104">
        <v>0.2</v>
      </c>
      <c r="AC104">
        <v>0.2</v>
      </c>
      <c r="AD104">
        <v>0.2</v>
      </c>
      <c r="AE104">
        <v>0.2</v>
      </c>
      <c r="AF104">
        <v>7</v>
      </c>
      <c r="AG104" t="s">
        <v>432</v>
      </c>
      <c r="AH104" t="s">
        <v>433</v>
      </c>
      <c r="AM104" t="s">
        <v>436</v>
      </c>
      <c r="AP104">
        <v>35</v>
      </c>
      <c r="AQ104">
        <v>-30</v>
      </c>
      <c r="AT104">
        <v>7.4999999999999997E-2</v>
      </c>
      <c r="AU104">
        <v>4</v>
      </c>
      <c r="AV104">
        <v>7.4999999999999997E-2</v>
      </c>
      <c r="AW104">
        <v>4</v>
      </c>
      <c r="AX104" t="s">
        <v>437</v>
      </c>
      <c r="AY104" t="s">
        <v>438</v>
      </c>
      <c r="AZ104" t="s">
        <v>439</v>
      </c>
      <c r="BA104" t="s">
        <v>441</v>
      </c>
      <c r="BB104">
        <v>3</v>
      </c>
      <c r="BC104">
        <v>0.75</v>
      </c>
      <c r="BD104">
        <v>0</v>
      </c>
      <c r="BE104" t="s">
        <v>442</v>
      </c>
      <c r="BF104" t="s">
        <v>442</v>
      </c>
      <c r="BG104" t="s">
        <v>443</v>
      </c>
      <c r="BH104" t="s">
        <v>443</v>
      </c>
      <c r="BI104" t="s">
        <v>443</v>
      </c>
      <c r="BJ104">
        <v>0</v>
      </c>
      <c r="BK104" t="s">
        <v>444</v>
      </c>
      <c r="BL104">
        <v>0</v>
      </c>
    </row>
    <row r="105" spans="1:64" x14ac:dyDescent="0.25">
      <c r="A105" t="s">
        <v>147</v>
      </c>
      <c r="B105" t="str">
        <f t="shared" si="1"/>
        <v>3 Occupant_USA_WV_Morganto</v>
      </c>
      <c r="C105">
        <v>4</v>
      </c>
      <c r="D105" t="s">
        <v>422</v>
      </c>
      <c r="E105">
        <v>0</v>
      </c>
      <c r="F105">
        <v>1900</v>
      </c>
      <c r="G105">
        <v>1</v>
      </c>
      <c r="H105">
        <v>9</v>
      </c>
      <c r="I105">
        <v>1.2</v>
      </c>
      <c r="J105" t="s">
        <v>425</v>
      </c>
      <c r="K105" t="s">
        <v>426</v>
      </c>
      <c r="L105" t="s">
        <v>427</v>
      </c>
      <c r="N105" t="s">
        <v>426</v>
      </c>
      <c r="O105" t="s">
        <v>428</v>
      </c>
      <c r="Q105" t="s">
        <v>426</v>
      </c>
      <c r="R105" t="s">
        <v>429</v>
      </c>
      <c r="Y105">
        <v>0.38800000000000001</v>
      </c>
      <c r="Z105">
        <v>0.4</v>
      </c>
      <c r="AA105" t="s">
        <v>431</v>
      </c>
      <c r="AB105">
        <v>0.2</v>
      </c>
      <c r="AC105">
        <v>0.2</v>
      </c>
      <c r="AD105">
        <v>0.2</v>
      </c>
      <c r="AE105">
        <v>0.2</v>
      </c>
      <c r="AF105">
        <v>7</v>
      </c>
      <c r="AG105" t="s">
        <v>432</v>
      </c>
      <c r="AH105" t="s">
        <v>433</v>
      </c>
      <c r="AM105" t="s">
        <v>436</v>
      </c>
      <c r="AP105">
        <v>35</v>
      </c>
      <c r="AQ105">
        <v>-30</v>
      </c>
      <c r="AT105">
        <v>7.4999999999999997E-2</v>
      </c>
      <c r="AU105">
        <v>4</v>
      </c>
      <c r="AV105">
        <v>7.4999999999999997E-2</v>
      </c>
      <c r="AW105">
        <v>4</v>
      </c>
      <c r="AX105" t="s">
        <v>437</v>
      </c>
      <c r="AY105" t="s">
        <v>438</v>
      </c>
      <c r="AZ105" t="s">
        <v>439</v>
      </c>
      <c r="BA105" t="s">
        <v>441</v>
      </c>
      <c r="BB105">
        <v>3</v>
      </c>
      <c r="BC105">
        <v>0.75</v>
      </c>
      <c r="BD105">
        <v>0</v>
      </c>
      <c r="BE105" t="s">
        <v>442</v>
      </c>
      <c r="BF105" t="s">
        <v>442</v>
      </c>
      <c r="BG105" t="s">
        <v>443</v>
      </c>
      <c r="BH105" t="s">
        <v>443</v>
      </c>
      <c r="BI105" t="s">
        <v>443</v>
      </c>
      <c r="BJ105">
        <v>0</v>
      </c>
      <c r="BK105" t="s">
        <v>444</v>
      </c>
      <c r="BL105">
        <v>0</v>
      </c>
    </row>
    <row r="106" spans="1:64" x14ac:dyDescent="0.25">
      <c r="A106" t="s">
        <v>148</v>
      </c>
      <c r="B106" t="str">
        <f t="shared" si="1"/>
        <v>3 Occupant_USA_WY_Cheyenne</v>
      </c>
      <c r="C106">
        <v>4</v>
      </c>
      <c r="D106" t="s">
        <v>423</v>
      </c>
      <c r="E106">
        <v>0</v>
      </c>
      <c r="F106">
        <v>1900</v>
      </c>
      <c r="G106">
        <v>1</v>
      </c>
      <c r="H106">
        <v>9</v>
      </c>
      <c r="I106">
        <v>1.2</v>
      </c>
      <c r="J106" t="s">
        <v>425</v>
      </c>
      <c r="K106" t="s">
        <v>426</v>
      </c>
      <c r="L106" t="s">
        <v>427</v>
      </c>
      <c r="N106" t="s">
        <v>426</v>
      </c>
      <c r="O106" t="s">
        <v>428</v>
      </c>
      <c r="Q106" t="s">
        <v>426</v>
      </c>
      <c r="R106" t="s">
        <v>429</v>
      </c>
      <c r="Y106">
        <v>0.38800000000000001</v>
      </c>
      <c r="Z106">
        <v>0.4</v>
      </c>
      <c r="AA106" t="s">
        <v>431</v>
      </c>
      <c r="AB106">
        <v>0.2</v>
      </c>
      <c r="AC106">
        <v>0.2</v>
      </c>
      <c r="AD106">
        <v>0.2</v>
      </c>
      <c r="AE106">
        <v>0.2</v>
      </c>
      <c r="AF106">
        <v>7</v>
      </c>
      <c r="AG106" t="s">
        <v>432</v>
      </c>
      <c r="AH106" t="s">
        <v>433</v>
      </c>
      <c r="AM106" t="s">
        <v>436</v>
      </c>
      <c r="AP106">
        <v>35</v>
      </c>
      <c r="AQ106">
        <v>-30</v>
      </c>
      <c r="AT106">
        <v>7.4999999999999997E-2</v>
      </c>
      <c r="AU106">
        <v>4</v>
      </c>
      <c r="AV106">
        <v>7.4999999999999997E-2</v>
      </c>
      <c r="AW106">
        <v>4</v>
      </c>
      <c r="AX106" t="s">
        <v>437</v>
      </c>
      <c r="AY106" t="s">
        <v>438</v>
      </c>
      <c r="AZ106" t="s">
        <v>439</v>
      </c>
      <c r="BA106" t="s">
        <v>441</v>
      </c>
      <c r="BB106">
        <v>3</v>
      </c>
      <c r="BC106">
        <v>0.75</v>
      </c>
      <c r="BD106">
        <v>0</v>
      </c>
      <c r="BE106" t="s">
        <v>442</v>
      </c>
      <c r="BF106" t="s">
        <v>442</v>
      </c>
      <c r="BG106" t="s">
        <v>443</v>
      </c>
      <c r="BH106" t="s">
        <v>443</v>
      </c>
      <c r="BI106" t="s">
        <v>443</v>
      </c>
      <c r="BJ106">
        <v>0</v>
      </c>
      <c r="BK106" t="s">
        <v>444</v>
      </c>
      <c r="BL106">
        <v>0</v>
      </c>
    </row>
    <row r="107" spans="1:64" x14ac:dyDescent="0.25">
      <c r="A107" t="s">
        <v>149</v>
      </c>
      <c r="B107" t="str">
        <f t="shared" si="1"/>
        <v>3 Occupant_USA_WY_Jackson.</v>
      </c>
      <c r="C107">
        <v>4</v>
      </c>
      <c r="D107" t="s">
        <v>424</v>
      </c>
      <c r="E107">
        <v>0</v>
      </c>
      <c r="F107">
        <v>1900</v>
      </c>
      <c r="G107">
        <v>1</v>
      </c>
      <c r="H107">
        <v>9</v>
      </c>
      <c r="I107">
        <v>1.2</v>
      </c>
      <c r="J107" t="s">
        <v>425</v>
      </c>
      <c r="K107" t="s">
        <v>426</v>
      </c>
      <c r="L107" t="s">
        <v>427</v>
      </c>
      <c r="N107" t="s">
        <v>426</v>
      </c>
      <c r="O107" t="s">
        <v>428</v>
      </c>
      <c r="Q107" t="s">
        <v>426</v>
      </c>
      <c r="R107" t="s">
        <v>429</v>
      </c>
      <c r="Y107">
        <v>0.38800000000000001</v>
      </c>
      <c r="Z107">
        <v>0.4</v>
      </c>
      <c r="AA107" t="s">
        <v>431</v>
      </c>
      <c r="AB107">
        <v>0.2</v>
      </c>
      <c r="AC107">
        <v>0.2</v>
      </c>
      <c r="AD107">
        <v>0.2</v>
      </c>
      <c r="AE107">
        <v>0.2</v>
      </c>
      <c r="AF107">
        <v>7</v>
      </c>
      <c r="AG107" t="s">
        <v>432</v>
      </c>
      <c r="AH107" t="s">
        <v>433</v>
      </c>
      <c r="AM107" t="s">
        <v>436</v>
      </c>
      <c r="AP107">
        <v>35</v>
      </c>
      <c r="AQ107">
        <v>-30</v>
      </c>
      <c r="AT107">
        <v>7.4999999999999997E-2</v>
      </c>
      <c r="AU107">
        <v>4</v>
      </c>
      <c r="AV107">
        <v>7.4999999999999997E-2</v>
      </c>
      <c r="AW107">
        <v>4</v>
      </c>
      <c r="AX107" t="s">
        <v>437</v>
      </c>
      <c r="AY107" t="s">
        <v>438</v>
      </c>
      <c r="AZ107" t="s">
        <v>439</v>
      </c>
      <c r="BA107" t="s">
        <v>441</v>
      </c>
      <c r="BB107">
        <v>3</v>
      </c>
      <c r="BC107">
        <v>0.75</v>
      </c>
      <c r="BD107">
        <v>0</v>
      </c>
      <c r="BE107" t="s">
        <v>442</v>
      </c>
      <c r="BF107" t="s">
        <v>442</v>
      </c>
      <c r="BG107" t="s">
        <v>443</v>
      </c>
      <c r="BH107" t="s">
        <v>443</v>
      </c>
      <c r="BI107" t="s">
        <v>443</v>
      </c>
      <c r="BJ107">
        <v>0</v>
      </c>
      <c r="BK107" t="s">
        <v>444</v>
      </c>
      <c r="BL107">
        <v>0</v>
      </c>
    </row>
    <row r="108" spans="1:64" x14ac:dyDescent="0.25">
      <c r="A108" t="s">
        <v>150</v>
      </c>
      <c r="B108" t="str">
        <f t="shared" si="1"/>
        <v>3 Occupant_USA_AL_Birmingh</v>
      </c>
      <c r="C108">
        <v>4</v>
      </c>
      <c r="D108" t="s">
        <v>319</v>
      </c>
      <c r="E108">
        <v>0</v>
      </c>
      <c r="F108">
        <v>1900</v>
      </c>
      <c r="G108">
        <v>1</v>
      </c>
      <c r="H108">
        <v>9</v>
      </c>
      <c r="I108">
        <v>1.2</v>
      </c>
      <c r="J108" t="s">
        <v>425</v>
      </c>
      <c r="K108" t="s">
        <v>426</v>
      </c>
      <c r="L108" t="s">
        <v>427</v>
      </c>
      <c r="M108">
        <v>8.33333352</v>
      </c>
      <c r="N108" t="s">
        <v>426</v>
      </c>
      <c r="O108" t="s">
        <v>428</v>
      </c>
      <c r="P108">
        <v>9.0909091400000008</v>
      </c>
      <c r="Q108" t="s">
        <v>426</v>
      </c>
      <c r="R108" t="s">
        <v>429</v>
      </c>
      <c r="S108" t="s">
        <v>430</v>
      </c>
      <c r="T108">
        <v>4.3478260080000002</v>
      </c>
      <c r="U108">
        <v>0</v>
      </c>
      <c r="V108">
        <v>0</v>
      </c>
      <c r="W108">
        <v>0</v>
      </c>
      <c r="X108">
        <v>1.75</v>
      </c>
      <c r="Y108">
        <v>0.38800000000000001</v>
      </c>
      <c r="Z108">
        <v>0.4</v>
      </c>
      <c r="AA108" t="s">
        <v>431</v>
      </c>
      <c r="AB108">
        <v>0.2</v>
      </c>
      <c r="AC108">
        <v>0.2</v>
      </c>
      <c r="AD108">
        <v>0.2</v>
      </c>
      <c r="AE108">
        <v>0.2</v>
      </c>
      <c r="AF108">
        <v>7</v>
      </c>
      <c r="AG108" t="s">
        <v>432</v>
      </c>
      <c r="AH108" t="s">
        <v>433</v>
      </c>
      <c r="AI108" t="s">
        <v>434</v>
      </c>
      <c r="AJ108">
        <v>20</v>
      </c>
      <c r="AK108" t="s">
        <v>435</v>
      </c>
      <c r="AL108">
        <v>3.4392901571236671</v>
      </c>
      <c r="AM108" t="s">
        <v>436</v>
      </c>
      <c r="AN108" t="s">
        <v>434</v>
      </c>
      <c r="AO108">
        <v>15</v>
      </c>
      <c r="AP108">
        <v>35</v>
      </c>
      <c r="AQ108">
        <v>-30</v>
      </c>
      <c r="AR108">
        <v>0</v>
      </c>
      <c r="AS108">
        <v>0.8</v>
      </c>
      <c r="AT108">
        <v>7.4999999999999997E-2</v>
      </c>
      <c r="AU108">
        <v>4</v>
      </c>
      <c r="AV108">
        <v>7.4999999999999997E-2</v>
      </c>
      <c r="AW108">
        <v>4</v>
      </c>
      <c r="AX108" t="s">
        <v>437</v>
      </c>
      <c r="AY108" t="s">
        <v>438</v>
      </c>
      <c r="AZ108" t="s">
        <v>440</v>
      </c>
      <c r="BA108" t="s">
        <v>441</v>
      </c>
      <c r="BB108">
        <v>3</v>
      </c>
      <c r="BC108">
        <v>0.75</v>
      </c>
      <c r="BD108">
        <v>0</v>
      </c>
      <c r="BE108" t="s">
        <v>442</v>
      </c>
      <c r="BF108" t="s">
        <v>442</v>
      </c>
      <c r="BG108" t="s">
        <v>443</v>
      </c>
      <c r="BH108" t="s">
        <v>443</v>
      </c>
      <c r="BI108" t="s">
        <v>443</v>
      </c>
      <c r="BJ108">
        <v>0</v>
      </c>
      <c r="BK108" t="s">
        <v>444</v>
      </c>
      <c r="BL108">
        <v>0</v>
      </c>
    </row>
    <row r="109" spans="1:64" x14ac:dyDescent="0.25">
      <c r="A109" t="s">
        <v>151</v>
      </c>
      <c r="B109" t="str">
        <f t="shared" si="1"/>
        <v>3 Occupant_USA_AL_Mobile.R</v>
      </c>
      <c r="C109">
        <v>4</v>
      </c>
      <c r="D109" t="s">
        <v>320</v>
      </c>
      <c r="E109">
        <v>0</v>
      </c>
      <c r="F109">
        <v>1900</v>
      </c>
      <c r="G109">
        <v>1</v>
      </c>
      <c r="H109">
        <v>9</v>
      </c>
      <c r="I109">
        <v>1.2</v>
      </c>
      <c r="J109" t="s">
        <v>425</v>
      </c>
      <c r="K109" t="s">
        <v>426</v>
      </c>
      <c r="L109" t="s">
        <v>427</v>
      </c>
      <c r="N109" t="s">
        <v>426</v>
      </c>
      <c r="O109" t="s">
        <v>428</v>
      </c>
      <c r="Q109" t="s">
        <v>426</v>
      </c>
      <c r="R109" t="s">
        <v>429</v>
      </c>
      <c r="Y109">
        <v>0.38800000000000001</v>
      </c>
      <c r="Z109">
        <v>0.4</v>
      </c>
      <c r="AA109" t="s">
        <v>431</v>
      </c>
      <c r="AB109">
        <v>0.2</v>
      </c>
      <c r="AC109">
        <v>0.2</v>
      </c>
      <c r="AD109">
        <v>0.2</v>
      </c>
      <c r="AE109">
        <v>0.2</v>
      </c>
      <c r="AF109">
        <v>7</v>
      </c>
      <c r="AG109" t="s">
        <v>432</v>
      </c>
      <c r="AH109" t="s">
        <v>433</v>
      </c>
      <c r="AM109" t="s">
        <v>436</v>
      </c>
      <c r="AP109">
        <v>35</v>
      </c>
      <c r="AQ109">
        <v>-30</v>
      </c>
      <c r="AT109">
        <v>7.4999999999999997E-2</v>
      </c>
      <c r="AU109">
        <v>4</v>
      </c>
      <c r="AV109">
        <v>7.4999999999999997E-2</v>
      </c>
      <c r="AW109">
        <v>4</v>
      </c>
      <c r="AX109" t="s">
        <v>437</v>
      </c>
      <c r="AY109" t="s">
        <v>438</v>
      </c>
      <c r="AZ109" t="s">
        <v>440</v>
      </c>
      <c r="BA109" t="s">
        <v>441</v>
      </c>
      <c r="BB109">
        <v>3</v>
      </c>
      <c r="BC109">
        <v>0.75</v>
      </c>
      <c r="BD109">
        <v>0</v>
      </c>
      <c r="BE109" t="s">
        <v>442</v>
      </c>
      <c r="BF109" t="s">
        <v>442</v>
      </c>
      <c r="BG109" t="s">
        <v>443</v>
      </c>
      <c r="BH109" t="s">
        <v>443</v>
      </c>
      <c r="BI109" t="s">
        <v>443</v>
      </c>
      <c r="BJ109">
        <v>0</v>
      </c>
      <c r="BK109" t="s">
        <v>444</v>
      </c>
      <c r="BL109">
        <v>0</v>
      </c>
    </row>
    <row r="110" spans="1:64" x14ac:dyDescent="0.25">
      <c r="A110" t="s">
        <v>152</v>
      </c>
      <c r="B110" t="str">
        <f t="shared" si="1"/>
        <v>3 Occupant_USA_AR_Fayettev</v>
      </c>
      <c r="C110">
        <v>4</v>
      </c>
      <c r="D110" t="s">
        <v>321</v>
      </c>
      <c r="E110">
        <v>0</v>
      </c>
      <c r="F110">
        <v>1900</v>
      </c>
      <c r="G110">
        <v>1</v>
      </c>
      <c r="H110">
        <v>9</v>
      </c>
      <c r="I110">
        <v>1.2</v>
      </c>
      <c r="J110" t="s">
        <v>425</v>
      </c>
      <c r="K110" t="s">
        <v>426</v>
      </c>
      <c r="L110" t="s">
        <v>427</v>
      </c>
      <c r="N110" t="s">
        <v>426</v>
      </c>
      <c r="O110" t="s">
        <v>428</v>
      </c>
      <c r="Q110" t="s">
        <v>426</v>
      </c>
      <c r="R110" t="s">
        <v>429</v>
      </c>
      <c r="Y110">
        <v>0.38800000000000001</v>
      </c>
      <c r="Z110">
        <v>0.4</v>
      </c>
      <c r="AA110" t="s">
        <v>431</v>
      </c>
      <c r="AB110">
        <v>0.2</v>
      </c>
      <c r="AC110">
        <v>0.2</v>
      </c>
      <c r="AD110">
        <v>0.2</v>
      </c>
      <c r="AE110">
        <v>0.2</v>
      </c>
      <c r="AF110">
        <v>7</v>
      </c>
      <c r="AG110" t="s">
        <v>432</v>
      </c>
      <c r="AH110" t="s">
        <v>433</v>
      </c>
      <c r="AM110" t="s">
        <v>436</v>
      </c>
      <c r="AP110">
        <v>35</v>
      </c>
      <c r="AQ110">
        <v>-30</v>
      </c>
      <c r="AT110">
        <v>7.4999999999999997E-2</v>
      </c>
      <c r="AU110">
        <v>4</v>
      </c>
      <c r="AV110">
        <v>7.4999999999999997E-2</v>
      </c>
      <c r="AW110">
        <v>4</v>
      </c>
      <c r="AX110" t="s">
        <v>437</v>
      </c>
      <c r="AY110" t="s">
        <v>438</v>
      </c>
      <c r="AZ110" t="s">
        <v>440</v>
      </c>
      <c r="BA110" t="s">
        <v>441</v>
      </c>
      <c r="BB110">
        <v>3</v>
      </c>
      <c r="BC110">
        <v>0.75</v>
      </c>
      <c r="BD110">
        <v>0</v>
      </c>
      <c r="BE110" t="s">
        <v>442</v>
      </c>
      <c r="BF110" t="s">
        <v>442</v>
      </c>
      <c r="BG110" t="s">
        <v>443</v>
      </c>
      <c r="BH110" t="s">
        <v>443</v>
      </c>
      <c r="BI110" t="s">
        <v>443</v>
      </c>
      <c r="BJ110">
        <v>0</v>
      </c>
      <c r="BK110" t="s">
        <v>444</v>
      </c>
      <c r="BL110">
        <v>0</v>
      </c>
    </row>
    <row r="111" spans="1:64" x14ac:dyDescent="0.25">
      <c r="A111" t="s">
        <v>153</v>
      </c>
      <c r="B111" t="str">
        <f t="shared" si="1"/>
        <v>3 Occupant_USA_AR_Little.R</v>
      </c>
      <c r="C111">
        <v>4</v>
      </c>
      <c r="D111" t="s">
        <v>322</v>
      </c>
      <c r="E111">
        <v>0</v>
      </c>
      <c r="F111">
        <v>1900</v>
      </c>
      <c r="G111">
        <v>1</v>
      </c>
      <c r="H111">
        <v>9</v>
      </c>
      <c r="I111">
        <v>1.2</v>
      </c>
      <c r="J111" t="s">
        <v>425</v>
      </c>
      <c r="K111" t="s">
        <v>426</v>
      </c>
      <c r="L111" t="s">
        <v>427</v>
      </c>
      <c r="N111" t="s">
        <v>426</v>
      </c>
      <c r="O111" t="s">
        <v>428</v>
      </c>
      <c r="Q111" t="s">
        <v>426</v>
      </c>
      <c r="R111" t="s">
        <v>429</v>
      </c>
      <c r="Y111">
        <v>0.38800000000000001</v>
      </c>
      <c r="Z111">
        <v>0.4</v>
      </c>
      <c r="AA111" t="s">
        <v>431</v>
      </c>
      <c r="AB111">
        <v>0.2</v>
      </c>
      <c r="AC111">
        <v>0.2</v>
      </c>
      <c r="AD111">
        <v>0.2</v>
      </c>
      <c r="AE111">
        <v>0.2</v>
      </c>
      <c r="AF111">
        <v>7</v>
      </c>
      <c r="AG111" t="s">
        <v>432</v>
      </c>
      <c r="AH111" t="s">
        <v>433</v>
      </c>
      <c r="AM111" t="s">
        <v>436</v>
      </c>
      <c r="AP111">
        <v>35</v>
      </c>
      <c r="AQ111">
        <v>-30</v>
      </c>
      <c r="AT111">
        <v>7.4999999999999997E-2</v>
      </c>
      <c r="AU111">
        <v>4</v>
      </c>
      <c r="AV111">
        <v>7.4999999999999997E-2</v>
      </c>
      <c r="AW111">
        <v>4</v>
      </c>
      <c r="AX111" t="s">
        <v>437</v>
      </c>
      <c r="AY111" t="s">
        <v>438</v>
      </c>
      <c r="AZ111" t="s">
        <v>440</v>
      </c>
      <c r="BA111" t="s">
        <v>441</v>
      </c>
      <c r="BB111">
        <v>3</v>
      </c>
      <c r="BC111">
        <v>0.75</v>
      </c>
      <c r="BD111">
        <v>0</v>
      </c>
      <c r="BE111" t="s">
        <v>442</v>
      </c>
      <c r="BF111" t="s">
        <v>442</v>
      </c>
      <c r="BG111" t="s">
        <v>443</v>
      </c>
      <c r="BH111" t="s">
        <v>443</v>
      </c>
      <c r="BI111" t="s">
        <v>443</v>
      </c>
      <c r="BJ111">
        <v>0</v>
      </c>
      <c r="BK111" t="s">
        <v>444</v>
      </c>
      <c r="BL111">
        <v>0</v>
      </c>
    </row>
    <row r="112" spans="1:64" x14ac:dyDescent="0.25">
      <c r="A112" t="s">
        <v>154</v>
      </c>
      <c r="B112" t="str">
        <f t="shared" si="1"/>
        <v>3 Occupant_USA_AZ_Flagstaf</v>
      </c>
      <c r="C112">
        <v>4</v>
      </c>
      <c r="D112" t="s">
        <v>323</v>
      </c>
      <c r="E112">
        <v>0</v>
      </c>
      <c r="F112">
        <v>1900</v>
      </c>
      <c r="G112">
        <v>1</v>
      </c>
      <c r="H112">
        <v>9</v>
      </c>
      <c r="I112">
        <v>1.2</v>
      </c>
      <c r="J112" t="s">
        <v>425</v>
      </c>
      <c r="K112" t="s">
        <v>426</v>
      </c>
      <c r="L112" t="s">
        <v>427</v>
      </c>
      <c r="N112" t="s">
        <v>426</v>
      </c>
      <c r="O112" t="s">
        <v>428</v>
      </c>
      <c r="Q112" t="s">
        <v>426</v>
      </c>
      <c r="R112" t="s">
        <v>429</v>
      </c>
      <c r="Y112">
        <v>0.38800000000000001</v>
      </c>
      <c r="Z112">
        <v>0.4</v>
      </c>
      <c r="AA112" t="s">
        <v>431</v>
      </c>
      <c r="AB112">
        <v>0.2</v>
      </c>
      <c r="AC112">
        <v>0.2</v>
      </c>
      <c r="AD112">
        <v>0.2</v>
      </c>
      <c r="AE112">
        <v>0.2</v>
      </c>
      <c r="AF112">
        <v>7</v>
      </c>
      <c r="AG112" t="s">
        <v>432</v>
      </c>
      <c r="AH112" t="s">
        <v>433</v>
      </c>
      <c r="AM112" t="s">
        <v>436</v>
      </c>
      <c r="AP112">
        <v>35</v>
      </c>
      <c r="AQ112">
        <v>-30</v>
      </c>
      <c r="AT112">
        <v>7.4999999999999997E-2</v>
      </c>
      <c r="AU112">
        <v>4</v>
      </c>
      <c r="AV112">
        <v>7.4999999999999997E-2</v>
      </c>
      <c r="AW112">
        <v>4</v>
      </c>
      <c r="AX112" t="s">
        <v>437</v>
      </c>
      <c r="AY112" t="s">
        <v>438</v>
      </c>
      <c r="AZ112" t="s">
        <v>440</v>
      </c>
      <c r="BA112" t="s">
        <v>441</v>
      </c>
      <c r="BB112">
        <v>3</v>
      </c>
      <c r="BC112">
        <v>0.75</v>
      </c>
      <c r="BD112">
        <v>0</v>
      </c>
      <c r="BE112" t="s">
        <v>442</v>
      </c>
      <c r="BF112" t="s">
        <v>442</v>
      </c>
      <c r="BG112" t="s">
        <v>443</v>
      </c>
      <c r="BH112" t="s">
        <v>443</v>
      </c>
      <c r="BI112" t="s">
        <v>443</v>
      </c>
      <c r="BJ112">
        <v>0</v>
      </c>
      <c r="BK112" t="s">
        <v>444</v>
      </c>
      <c r="BL112">
        <v>0</v>
      </c>
    </row>
    <row r="113" spans="1:64" x14ac:dyDescent="0.25">
      <c r="A113" t="s">
        <v>155</v>
      </c>
      <c r="B113" t="str">
        <f t="shared" si="1"/>
        <v>3 Occupant_USA_AZ_Kingman.</v>
      </c>
      <c r="C113">
        <v>4</v>
      </c>
      <c r="D113" t="s">
        <v>324</v>
      </c>
      <c r="E113">
        <v>0</v>
      </c>
      <c r="F113">
        <v>1900</v>
      </c>
      <c r="G113">
        <v>1</v>
      </c>
      <c r="H113">
        <v>9</v>
      </c>
      <c r="I113">
        <v>1.2</v>
      </c>
      <c r="J113" t="s">
        <v>425</v>
      </c>
      <c r="K113" t="s">
        <v>426</v>
      </c>
      <c r="L113" t="s">
        <v>427</v>
      </c>
      <c r="N113" t="s">
        <v>426</v>
      </c>
      <c r="O113" t="s">
        <v>428</v>
      </c>
      <c r="Q113" t="s">
        <v>426</v>
      </c>
      <c r="R113" t="s">
        <v>429</v>
      </c>
      <c r="Y113">
        <v>0.38800000000000001</v>
      </c>
      <c r="Z113">
        <v>0.4</v>
      </c>
      <c r="AA113" t="s">
        <v>431</v>
      </c>
      <c r="AB113">
        <v>0.2</v>
      </c>
      <c r="AC113">
        <v>0.2</v>
      </c>
      <c r="AD113">
        <v>0.2</v>
      </c>
      <c r="AE113">
        <v>0.2</v>
      </c>
      <c r="AF113">
        <v>7</v>
      </c>
      <c r="AG113" t="s">
        <v>432</v>
      </c>
      <c r="AH113" t="s">
        <v>433</v>
      </c>
      <c r="AM113" t="s">
        <v>436</v>
      </c>
      <c r="AP113">
        <v>35</v>
      </c>
      <c r="AQ113">
        <v>-30</v>
      </c>
      <c r="AT113">
        <v>7.4999999999999997E-2</v>
      </c>
      <c r="AU113">
        <v>4</v>
      </c>
      <c r="AV113">
        <v>7.4999999999999997E-2</v>
      </c>
      <c r="AW113">
        <v>4</v>
      </c>
      <c r="AX113" t="s">
        <v>437</v>
      </c>
      <c r="AY113" t="s">
        <v>438</v>
      </c>
      <c r="AZ113" t="s">
        <v>440</v>
      </c>
      <c r="BA113" t="s">
        <v>441</v>
      </c>
      <c r="BB113">
        <v>3</v>
      </c>
      <c r="BC113">
        <v>0.75</v>
      </c>
      <c r="BD113">
        <v>0</v>
      </c>
      <c r="BE113" t="s">
        <v>442</v>
      </c>
      <c r="BF113" t="s">
        <v>442</v>
      </c>
      <c r="BG113" t="s">
        <v>443</v>
      </c>
      <c r="BH113" t="s">
        <v>443</v>
      </c>
      <c r="BI113" t="s">
        <v>443</v>
      </c>
      <c r="BJ113">
        <v>0</v>
      </c>
      <c r="BK113" t="s">
        <v>444</v>
      </c>
      <c r="BL113">
        <v>0</v>
      </c>
    </row>
    <row r="114" spans="1:64" x14ac:dyDescent="0.25">
      <c r="A114" t="s">
        <v>156</v>
      </c>
      <c r="B114" t="str">
        <f t="shared" si="1"/>
        <v>3 Occupant_USA_AZ_Phoenix-</v>
      </c>
      <c r="C114">
        <v>4</v>
      </c>
      <c r="D114" t="s">
        <v>325</v>
      </c>
      <c r="E114">
        <v>0</v>
      </c>
      <c r="F114">
        <v>1900</v>
      </c>
      <c r="G114">
        <v>1</v>
      </c>
      <c r="H114">
        <v>9</v>
      </c>
      <c r="I114">
        <v>1.2</v>
      </c>
      <c r="J114" t="s">
        <v>425</v>
      </c>
      <c r="K114" t="s">
        <v>426</v>
      </c>
      <c r="L114" t="s">
        <v>427</v>
      </c>
      <c r="N114" t="s">
        <v>426</v>
      </c>
      <c r="O114" t="s">
        <v>428</v>
      </c>
      <c r="Q114" t="s">
        <v>426</v>
      </c>
      <c r="R114" t="s">
        <v>429</v>
      </c>
      <c r="Y114">
        <v>0.38800000000000001</v>
      </c>
      <c r="Z114">
        <v>0.4</v>
      </c>
      <c r="AA114" t="s">
        <v>431</v>
      </c>
      <c r="AB114">
        <v>0.2</v>
      </c>
      <c r="AC114">
        <v>0.2</v>
      </c>
      <c r="AD114">
        <v>0.2</v>
      </c>
      <c r="AE114">
        <v>0.2</v>
      </c>
      <c r="AF114">
        <v>7</v>
      </c>
      <c r="AG114" t="s">
        <v>432</v>
      </c>
      <c r="AH114" t="s">
        <v>433</v>
      </c>
      <c r="AM114" t="s">
        <v>436</v>
      </c>
      <c r="AP114">
        <v>35</v>
      </c>
      <c r="AQ114">
        <v>-30</v>
      </c>
      <c r="AT114">
        <v>7.4999999999999997E-2</v>
      </c>
      <c r="AU114">
        <v>4</v>
      </c>
      <c r="AV114">
        <v>7.4999999999999997E-2</v>
      </c>
      <c r="AW114">
        <v>4</v>
      </c>
      <c r="AX114" t="s">
        <v>437</v>
      </c>
      <c r="AY114" t="s">
        <v>438</v>
      </c>
      <c r="AZ114" t="s">
        <v>440</v>
      </c>
      <c r="BA114" t="s">
        <v>441</v>
      </c>
      <c r="BB114">
        <v>3</v>
      </c>
      <c r="BC114">
        <v>0.75</v>
      </c>
      <c r="BD114">
        <v>0</v>
      </c>
      <c r="BE114" t="s">
        <v>442</v>
      </c>
      <c r="BF114" t="s">
        <v>442</v>
      </c>
      <c r="BG114" t="s">
        <v>443</v>
      </c>
      <c r="BH114" t="s">
        <v>443</v>
      </c>
      <c r="BI114" t="s">
        <v>443</v>
      </c>
      <c r="BJ114">
        <v>0</v>
      </c>
      <c r="BK114" t="s">
        <v>444</v>
      </c>
      <c r="BL114">
        <v>0</v>
      </c>
    </row>
    <row r="115" spans="1:64" x14ac:dyDescent="0.25">
      <c r="A115" t="s">
        <v>157</v>
      </c>
      <c r="B115" t="str">
        <f t="shared" si="1"/>
        <v>3 Occupant_USA_AZ_Prescott</v>
      </c>
      <c r="C115">
        <v>4</v>
      </c>
      <c r="D115" t="s">
        <v>326</v>
      </c>
      <c r="E115">
        <v>0</v>
      </c>
      <c r="F115">
        <v>1900</v>
      </c>
      <c r="G115">
        <v>1</v>
      </c>
      <c r="H115">
        <v>9</v>
      </c>
      <c r="I115">
        <v>1.2</v>
      </c>
      <c r="J115" t="s">
        <v>425</v>
      </c>
      <c r="K115" t="s">
        <v>426</v>
      </c>
      <c r="L115" t="s">
        <v>427</v>
      </c>
      <c r="N115" t="s">
        <v>426</v>
      </c>
      <c r="O115" t="s">
        <v>428</v>
      </c>
      <c r="Q115" t="s">
        <v>426</v>
      </c>
      <c r="R115" t="s">
        <v>429</v>
      </c>
      <c r="Y115">
        <v>0.38800000000000001</v>
      </c>
      <c r="Z115">
        <v>0.4</v>
      </c>
      <c r="AA115" t="s">
        <v>431</v>
      </c>
      <c r="AB115">
        <v>0.2</v>
      </c>
      <c r="AC115">
        <v>0.2</v>
      </c>
      <c r="AD115">
        <v>0.2</v>
      </c>
      <c r="AE115">
        <v>0.2</v>
      </c>
      <c r="AF115">
        <v>7</v>
      </c>
      <c r="AG115" t="s">
        <v>432</v>
      </c>
      <c r="AH115" t="s">
        <v>433</v>
      </c>
      <c r="AM115" t="s">
        <v>436</v>
      </c>
      <c r="AP115">
        <v>35</v>
      </c>
      <c r="AQ115">
        <v>-30</v>
      </c>
      <c r="AT115">
        <v>7.4999999999999997E-2</v>
      </c>
      <c r="AU115">
        <v>4</v>
      </c>
      <c r="AV115">
        <v>7.4999999999999997E-2</v>
      </c>
      <c r="AW115">
        <v>4</v>
      </c>
      <c r="AX115" t="s">
        <v>437</v>
      </c>
      <c r="AY115" t="s">
        <v>438</v>
      </c>
      <c r="AZ115" t="s">
        <v>440</v>
      </c>
      <c r="BA115" t="s">
        <v>441</v>
      </c>
      <c r="BB115">
        <v>3</v>
      </c>
      <c r="BC115">
        <v>0.75</v>
      </c>
      <c r="BD115">
        <v>0</v>
      </c>
      <c r="BE115" t="s">
        <v>442</v>
      </c>
      <c r="BF115" t="s">
        <v>442</v>
      </c>
      <c r="BG115" t="s">
        <v>443</v>
      </c>
      <c r="BH115" t="s">
        <v>443</v>
      </c>
      <c r="BI115" t="s">
        <v>443</v>
      </c>
      <c r="BJ115">
        <v>0</v>
      </c>
      <c r="BK115" t="s">
        <v>444</v>
      </c>
      <c r="BL115">
        <v>0</v>
      </c>
    </row>
    <row r="116" spans="1:64" x14ac:dyDescent="0.25">
      <c r="A116" t="s">
        <v>158</v>
      </c>
      <c r="B116" t="str">
        <f t="shared" si="1"/>
        <v>3 Occupant_USA_CA_Bakersfi</v>
      </c>
      <c r="C116">
        <v>4</v>
      </c>
      <c r="D116" t="s">
        <v>327</v>
      </c>
      <c r="E116">
        <v>0</v>
      </c>
      <c r="F116">
        <v>1900</v>
      </c>
      <c r="G116">
        <v>1</v>
      </c>
      <c r="H116">
        <v>9</v>
      </c>
      <c r="I116">
        <v>1.2</v>
      </c>
      <c r="J116" t="s">
        <v>425</v>
      </c>
      <c r="K116" t="s">
        <v>426</v>
      </c>
      <c r="L116" t="s">
        <v>427</v>
      </c>
      <c r="N116" t="s">
        <v>426</v>
      </c>
      <c r="O116" t="s">
        <v>428</v>
      </c>
      <c r="Q116" t="s">
        <v>426</v>
      </c>
      <c r="R116" t="s">
        <v>429</v>
      </c>
      <c r="Y116">
        <v>0.38800000000000001</v>
      </c>
      <c r="Z116">
        <v>0.4</v>
      </c>
      <c r="AA116" t="s">
        <v>431</v>
      </c>
      <c r="AB116">
        <v>0.2</v>
      </c>
      <c r="AC116">
        <v>0.2</v>
      </c>
      <c r="AD116">
        <v>0.2</v>
      </c>
      <c r="AE116">
        <v>0.2</v>
      </c>
      <c r="AF116">
        <v>7</v>
      </c>
      <c r="AG116" t="s">
        <v>432</v>
      </c>
      <c r="AH116" t="s">
        <v>433</v>
      </c>
      <c r="AM116" t="s">
        <v>436</v>
      </c>
      <c r="AP116">
        <v>35</v>
      </c>
      <c r="AQ116">
        <v>-30</v>
      </c>
      <c r="AT116">
        <v>7.4999999999999997E-2</v>
      </c>
      <c r="AU116">
        <v>4</v>
      </c>
      <c r="AV116">
        <v>7.4999999999999997E-2</v>
      </c>
      <c r="AW116">
        <v>4</v>
      </c>
      <c r="AX116" t="s">
        <v>437</v>
      </c>
      <c r="AY116" t="s">
        <v>438</v>
      </c>
      <c r="AZ116" t="s">
        <v>440</v>
      </c>
      <c r="BA116" t="s">
        <v>441</v>
      </c>
      <c r="BB116">
        <v>3</v>
      </c>
      <c r="BC116">
        <v>0.75</v>
      </c>
      <c r="BD116">
        <v>0</v>
      </c>
      <c r="BE116" t="s">
        <v>442</v>
      </c>
      <c r="BF116" t="s">
        <v>442</v>
      </c>
      <c r="BG116" t="s">
        <v>443</v>
      </c>
      <c r="BH116" t="s">
        <v>443</v>
      </c>
      <c r="BI116" t="s">
        <v>443</v>
      </c>
      <c r="BJ116">
        <v>0</v>
      </c>
      <c r="BK116" t="s">
        <v>444</v>
      </c>
      <c r="BL116">
        <v>0</v>
      </c>
    </row>
    <row r="117" spans="1:64" x14ac:dyDescent="0.25">
      <c r="A117" t="s">
        <v>159</v>
      </c>
      <c r="B117" t="str">
        <f t="shared" si="1"/>
        <v>3 Occupant_USA_CA_Bishop-E</v>
      </c>
      <c r="C117">
        <v>4</v>
      </c>
      <c r="D117" t="s">
        <v>328</v>
      </c>
      <c r="E117">
        <v>0</v>
      </c>
      <c r="F117">
        <v>1900</v>
      </c>
      <c r="G117">
        <v>1</v>
      </c>
      <c r="H117">
        <v>9</v>
      </c>
      <c r="I117">
        <v>1.2</v>
      </c>
      <c r="J117" t="s">
        <v>425</v>
      </c>
      <c r="K117" t="s">
        <v>426</v>
      </c>
      <c r="L117" t="s">
        <v>427</v>
      </c>
      <c r="N117" t="s">
        <v>426</v>
      </c>
      <c r="O117" t="s">
        <v>428</v>
      </c>
      <c r="Q117" t="s">
        <v>426</v>
      </c>
      <c r="R117" t="s">
        <v>429</v>
      </c>
      <c r="Y117">
        <v>0.38800000000000001</v>
      </c>
      <c r="Z117">
        <v>0.4</v>
      </c>
      <c r="AA117" t="s">
        <v>431</v>
      </c>
      <c r="AB117">
        <v>0.2</v>
      </c>
      <c r="AC117">
        <v>0.2</v>
      </c>
      <c r="AD117">
        <v>0.2</v>
      </c>
      <c r="AE117">
        <v>0.2</v>
      </c>
      <c r="AF117">
        <v>7</v>
      </c>
      <c r="AG117" t="s">
        <v>432</v>
      </c>
      <c r="AH117" t="s">
        <v>433</v>
      </c>
      <c r="AM117" t="s">
        <v>436</v>
      </c>
      <c r="AP117">
        <v>35</v>
      </c>
      <c r="AQ117">
        <v>-30</v>
      </c>
      <c r="AT117">
        <v>7.4999999999999997E-2</v>
      </c>
      <c r="AU117">
        <v>4</v>
      </c>
      <c r="AV117">
        <v>7.4999999999999997E-2</v>
      </c>
      <c r="AW117">
        <v>4</v>
      </c>
      <c r="AX117" t="s">
        <v>437</v>
      </c>
      <c r="AY117" t="s">
        <v>438</v>
      </c>
      <c r="AZ117" t="s">
        <v>440</v>
      </c>
      <c r="BA117" t="s">
        <v>441</v>
      </c>
      <c r="BB117">
        <v>3</v>
      </c>
      <c r="BC117">
        <v>0.75</v>
      </c>
      <c r="BD117">
        <v>0</v>
      </c>
      <c r="BE117" t="s">
        <v>442</v>
      </c>
      <c r="BF117" t="s">
        <v>442</v>
      </c>
      <c r="BG117" t="s">
        <v>443</v>
      </c>
      <c r="BH117" t="s">
        <v>443</v>
      </c>
      <c r="BI117" t="s">
        <v>443</v>
      </c>
      <c r="BJ117">
        <v>0</v>
      </c>
      <c r="BK117" t="s">
        <v>444</v>
      </c>
      <c r="BL117">
        <v>0</v>
      </c>
    </row>
    <row r="118" spans="1:64" x14ac:dyDescent="0.25">
      <c r="A118" t="s">
        <v>160</v>
      </c>
      <c r="B118" t="str">
        <f t="shared" si="1"/>
        <v>3 Occupant_USA_CA_Crescent</v>
      </c>
      <c r="C118">
        <v>4</v>
      </c>
      <c r="D118" t="s">
        <v>329</v>
      </c>
      <c r="E118">
        <v>0</v>
      </c>
      <c r="F118">
        <v>1900</v>
      </c>
      <c r="G118">
        <v>1</v>
      </c>
      <c r="H118">
        <v>9</v>
      </c>
      <c r="I118">
        <v>1.2</v>
      </c>
      <c r="J118" t="s">
        <v>425</v>
      </c>
      <c r="K118" t="s">
        <v>426</v>
      </c>
      <c r="L118" t="s">
        <v>427</v>
      </c>
      <c r="N118" t="s">
        <v>426</v>
      </c>
      <c r="O118" t="s">
        <v>428</v>
      </c>
      <c r="Q118" t="s">
        <v>426</v>
      </c>
      <c r="R118" t="s">
        <v>429</v>
      </c>
      <c r="Y118">
        <v>0.38800000000000001</v>
      </c>
      <c r="Z118">
        <v>0.4</v>
      </c>
      <c r="AA118" t="s">
        <v>431</v>
      </c>
      <c r="AB118">
        <v>0.2</v>
      </c>
      <c r="AC118">
        <v>0.2</v>
      </c>
      <c r="AD118">
        <v>0.2</v>
      </c>
      <c r="AE118">
        <v>0.2</v>
      </c>
      <c r="AF118">
        <v>7</v>
      </c>
      <c r="AG118" t="s">
        <v>432</v>
      </c>
      <c r="AH118" t="s">
        <v>433</v>
      </c>
      <c r="AM118" t="s">
        <v>436</v>
      </c>
      <c r="AP118">
        <v>35</v>
      </c>
      <c r="AQ118">
        <v>-30</v>
      </c>
      <c r="AT118">
        <v>7.4999999999999997E-2</v>
      </c>
      <c r="AU118">
        <v>4</v>
      </c>
      <c r="AV118">
        <v>7.4999999999999997E-2</v>
      </c>
      <c r="AW118">
        <v>4</v>
      </c>
      <c r="AX118" t="s">
        <v>437</v>
      </c>
      <c r="AY118" t="s">
        <v>438</v>
      </c>
      <c r="AZ118" t="s">
        <v>440</v>
      </c>
      <c r="BA118" t="s">
        <v>441</v>
      </c>
      <c r="BB118">
        <v>3</v>
      </c>
      <c r="BC118">
        <v>0.75</v>
      </c>
      <c r="BD118">
        <v>0</v>
      </c>
      <c r="BE118" t="s">
        <v>442</v>
      </c>
      <c r="BF118" t="s">
        <v>442</v>
      </c>
      <c r="BG118" t="s">
        <v>443</v>
      </c>
      <c r="BH118" t="s">
        <v>443</v>
      </c>
      <c r="BI118" t="s">
        <v>443</v>
      </c>
      <c r="BJ118">
        <v>0</v>
      </c>
      <c r="BK118" t="s">
        <v>444</v>
      </c>
      <c r="BL118">
        <v>0</v>
      </c>
    </row>
    <row r="119" spans="1:64" x14ac:dyDescent="0.25">
      <c r="A119" t="s">
        <v>161</v>
      </c>
      <c r="B119" t="str">
        <f t="shared" si="1"/>
        <v>3 Occupant_USA_CA_Imperial</v>
      </c>
      <c r="C119">
        <v>4</v>
      </c>
      <c r="D119" t="s">
        <v>330</v>
      </c>
      <c r="E119">
        <v>0</v>
      </c>
      <c r="F119">
        <v>1900</v>
      </c>
      <c r="G119">
        <v>1</v>
      </c>
      <c r="H119">
        <v>9</v>
      </c>
      <c r="I119">
        <v>1.2</v>
      </c>
      <c r="J119" t="s">
        <v>425</v>
      </c>
      <c r="K119" t="s">
        <v>426</v>
      </c>
      <c r="L119" t="s">
        <v>427</v>
      </c>
      <c r="N119" t="s">
        <v>426</v>
      </c>
      <c r="O119" t="s">
        <v>428</v>
      </c>
      <c r="Q119" t="s">
        <v>426</v>
      </c>
      <c r="R119" t="s">
        <v>429</v>
      </c>
      <c r="Y119">
        <v>0.38800000000000001</v>
      </c>
      <c r="Z119">
        <v>0.4</v>
      </c>
      <c r="AA119" t="s">
        <v>431</v>
      </c>
      <c r="AB119">
        <v>0.2</v>
      </c>
      <c r="AC119">
        <v>0.2</v>
      </c>
      <c r="AD119">
        <v>0.2</v>
      </c>
      <c r="AE119">
        <v>0.2</v>
      </c>
      <c r="AF119">
        <v>7</v>
      </c>
      <c r="AG119" t="s">
        <v>432</v>
      </c>
      <c r="AH119" t="s">
        <v>433</v>
      </c>
      <c r="AM119" t="s">
        <v>436</v>
      </c>
      <c r="AP119">
        <v>35</v>
      </c>
      <c r="AQ119">
        <v>-30</v>
      </c>
      <c r="AT119">
        <v>7.4999999999999997E-2</v>
      </c>
      <c r="AU119">
        <v>4</v>
      </c>
      <c r="AV119">
        <v>7.4999999999999997E-2</v>
      </c>
      <c r="AW119">
        <v>4</v>
      </c>
      <c r="AX119" t="s">
        <v>437</v>
      </c>
      <c r="AY119" t="s">
        <v>438</v>
      </c>
      <c r="AZ119" t="s">
        <v>440</v>
      </c>
      <c r="BA119" t="s">
        <v>441</v>
      </c>
      <c r="BB119">
        <v>3</v>
      </c>
      <c r="BC119">
        <v>0.75</v>
      </c>
      <c r="BD119">
        <v>0</v>
      </c>
      <c r="BE119" t="s">
        <v>442</v>
      </c>
      <c r="BF119" t="s">
        <v>442</v>
      </c>
      <c r="BG119" t="s">
        <v>443</v>
      </c>
      <c r="BH119" t="s">
        <v>443</v>
      </c>
      <c r="BI119" t="s">
        <v>443</v>
      </c>
      <c r="BJ119">
        <v>0</v>
      </c>
      <c r="BK119" t="s">
        <v>444</v>
      </c>
      <c r="BL119">
        <v>0</v>
      </c>
    </row>
    <row r="120" spans="1:64" x14ac:dyDescent="0.25">
      <c r="A120" t="s">
        <v>162</v>
      </c>
      <c r="B120" t="str">
        <f t="shared" si="1"/>
        <v>3 Occupant_USA_CA_Los.Ange</v>
      </c>
      <c r="C120">
        <v>4</v>
      </c>
      <c r="D120" t="s">
        <v>331</v>
      </c>
      <c r="E120">
        <v>0</v>
      </c>
      <c r="F120">
        <v>1900</v>
      </c>
      <c r="G120">
        <v>1</v>
      </c>
      <c r="H120">
        <v>9</v>
      </c>
      <c r="I120">
        <v>1.2</v>
      </c>
      <c r="J120" t="s">
        <v>425</v>
      </c>
      <c r="K120" t="s">
        <v>426</v>
      </c>
      <c r="L120" t="s">
        <v>427</v>
      </c>
      <c r="N120" t="s">
        <v>426</v>
      </c>
      <c r="O120" t="s">
        <v>428</v>
      </c>
      <c r="Q120" t="s">
        <v>426</v>
      </c>
      <c r="R120" t="s">
        <v>429</v>
      </c>
      <c r="Y120">
        <v>0.38800000000000001</v>
      </c>
      <c r="Z120">
        <v>0.4</v>
      </c>
      <c r="AA120" t="s">
        <v>431</v>
      </c>
      <c r="AB120">
        <v>0.2</v>
      </c>
      <c r="AC120">
        <v>0.2</v>
      </c>
      <c r="AD120">
        <v>0.2</v>
      </c>
      <c r="AE120">
        <v>0.2</v>
      </c>
      <c r="AF120">
        <v>7</v>
      </c>
      <c r="AG120" t="s">
        <v>432</v>
      </c>
      <c r="AH120" t="s">
        <v>433</v>
      </c>
      <c r="AM120" t="s">
        <v>436</v>
      </c>
      <c r="AP120">
        <v>35</v>
      </c>
      <c r="AQ120">
        <v>-30</v>
      </c>
      <c r="AT120">
        <v>7.4999999999999997E-2</v>
      </c>
      <c r="AU120">
        <v>4</v>
      </c>
      <c r="AV120">
        <v>7.4999999999999997E-2</v>
      </c>
      <c r="AW120">
        <v>4</v>
      </c>
      <c r="AX120" t="s">
        <v>437</v>
      </c>
      <c r="AY120" t="s">
        <v>438</v>
      </c>
      <c r="AZ120" t="s">
        <v>440</v>
      </c>
      <c r="BA120" t="s">
        <v>441</v>
      </c>
      <c r="BB120">
        <v>3</v>
      </c>
      <c r="BC120">
        <v>0.75</v>
      </c>
      <c r="BD120">
        <v>0</v>
      </c>
      <c r="BE120" t="s">
        <v>442</v>
      </c>
      <c r="BF120" t="s">
        <v>442</v>
      </c>
      <c r="BG120" t="s">
        <v>443</v>
      </c>
      <c r="BH120" t="s">
        <v>443</v>
      </c>
      <c r="BI120" t="s">
        <v>443</v>
      </c>
      <c r="BJ120">
        <v>0</v>
      </c>
      <c r="BK120" t="s">
        <v>444</v>
      </c>
      <c r="BL120">
        <v>0</v>
      </c>
    </row>
    <row r="121" spans="1:64" x14ac:dyDescent="0.25">
      <c r="A121" t="s">
        <v>163</v>
      </c>
      <c r="B121" t="str">
        <f t="shared" si="1"/>
        <v>3 Occupant_USA_CA_Riversid</v>
      </c>
      <c r="C121">
        <v>4</v>
      </c>
      <c r="D121" t="s">
        <v>332</v>
      </c>
      <c r="E121">
        <v>0</v>
      </c>
      <c r="F121">
        <v>1900</v>
      </c>
      <c r="G121">
        <v>1</v>
      </c>
      <c r="H121">
        <v>9</v>
      </c>
      <c r="I121">
        <v>1.2</v>
      </c>
      <c r="J121" t="s">
        <v>425</v>
      </c>
      <c r="K121" t="s">
        <v>426</v>
      </c>
      <c r="L121" t="s">
        <v>427</v>
      </c>
      <c r="N121" t="s">
        <v>426</v>
      </c>
      <c r="O121" t="s">
        <v>428</v>
      </c>
      <c r="Q121" t="s">
        <v>426</v>
      </c>
      <c r="R121" t="s">
        <v>429</v>
      </c>
      <c r="Y121">
        <v>0.38800000000000001</v>
      </c>
      <c r="Z121">
        <v>0.4</v>
      </c>
      <c r="AA121" t="s">
        <v>431</v>
      </c>
      <c r="AB121">
        <v>0.2</v>
      </c>
      <c r="AC121">
        <v>0.2</v>
      </c>
      <c r="AD121">
        <v>0.2</v>
      </c>
      <c r="AE121">
        <v>0.2</v>
      </c>
      <c r="AF121">
        <v>7</v>
      </c>
      <c r="AG121" t="s">
        <v>432</v>
      </c>
      <c r="AH121" t="s">
        <v>433</v>
      </c>
      <c r="AM121" t="s">
        <v>436</v>
      </c>
      <c r="AP121">
        <v>35</v>
      </c>
      <c r="AQ121">
        <v>-30</v>
      </c>
      <c r="AT121">
        <v>7.4999999999999997E-2</v>
      </c>
      <c r="AU121">
        <v>4</v>
      </c>
      <c r="AV121">
        <v>7.4999999999999997E-2</v>
      </c>
      <c r="AW121">
        <v>4</v>
      </c>
      <c r="AX121" t="s">
        <v>437</v>
      </c>
      <c r="AY121" t="s">
        <v>438</v>
      </c>
      <c r="AZ121" t="s">
        <v>440</v>
      </c>
      <c r="BA121" t="s">
        <v>441</v>
      </c>
      <c r="BB121">
        <v>3</v>
      </c>
      <c r="BC121">
        <v>0.75</v>
      </c>
      <c r="BD121">
        <v>0</v>
      </c>
      <c r="BE121" t="s">
        <v>442</v>
      </c>
      <c r="BF121" t="s">
        <v>442</v>
      </c>
      <c r="BG121" t="s">
        <v>443</v>
      </c>
      <c r="BH121" t="s">
        <v>443</v>
      </c>
      <c r="BI121" t="s">
        <v>443</v>
      </c>
      <c r="BJ121">
        <v>0</v>
      </c>
      <c r="BK121" t="s">
        <v>444</v>
      </c>
      <c r="BL121">
        <v>0</v>
      </c>
    </row>
    <row r="122" spans="1:64" x14ac:dyDescent="0.25">
      <c r="A122" t="s">
        <v>164</v>
      </c>
      <c r="B122" t="str">
        <f t="shared" si="1"/>
        <v>3 Occupant_USA_CA_Sacramen</v>
      </c>
      <c r="C122">
        <v>4</v>
      </c>
      <c r="D122" t="s">
        <v>333</v>
      </c>
      <c r="E122">
        <v>0</v>
      </c>
      <c r="F122">
        <v>1900</v>
      </c>
      <c r="G122">
        <v>1</v>
      </c>
      <c r="H122">
        <v>9</v>
      </c>
      <c r="I122">
        <v>1.2</v>
      </c>
      <c r="J122" t="s">
        <v>425</v>
      </c>
      <c r="K122" t="s">
        <v>426</v>
      </c>
      <c r="L122" t="s">
        <v>427</v>
      </c>
      <c r="N122" t="s">
        <v>426</v>
      </c>
      <c r="O122" t="s">
        <v>428</v>
      </c>
      <c r="Q122" t="s">
        <v>426</v>
      </c>
      <c r="R122" t="s">
        <v>429</v>
      </c>
      <c r="Y122">
        <v>0.38800000000000001</v>
      </c>
      <c r="Z122">
        <v>0.4</v>
      </c>
      <c r="AA122" t="s">
        <v>431</v>
      </c>
      <c r="AB122">
        <v>0.2</v>
      </c>
      <c r="AC122">
        <v>0.2</v>
      </c>
      <c r="AD122">
        <v>0.2</v>
      </c>
      <c r="AE122">
        <v>0.2</v>
      </c>
      <c r="AF122">
        <v>7</v>
      </c>
      <c r="AG122" t="s">
        <v>432</v>
      </c>
      <c r="AH122" t="s">
        <v>433</v>
      </c>
      <c r="AM122" t="s">
        <v>436</v>
      </c>
      <c r="AP122">
        <v>35</v>
      </c>
      <c r="AQ122">
        <v>-30</v>
      </c>
      <c r="AT122">
        <v>7.4999999999999997E-2</v>
      </c>
      <c r="AU122">
        <v>4</v>
      </c>
      <c r="AV122">
        <v>7.4999999999999997E-2</v>
      </c>
      <c r="AW122">
        <v>4</v>
      </c>
      <c r="AX122" t="s">
        <v>437</v>
      </c>
      <c r="AY122" t="s">
        <v>438</v>
      </c>
      <c r="AZ122" t="s">
        <v>440</v>
      </c>
      <c r="BA122" t="s">
        <v>441</v>
      </c>
      <c r="BB122">
        <v>3</v>
      </c>
      <c r="BC122">
        <v>0.75</v>
      </c>
      <c r="BD122">
        <v>0</v>
      </c>
      <c r="BE122" t="s">
        <v>442</v>
      </c>
      <c r="BF122" t="s">
        <v>442</v>
      </c>
      <c r="BG122" t="s">
        <v>443</v>
      </c>
      <c r="BH122" t="s">
        <v>443</v>
      </c>
      <c r="BI122" t="s">
        <v>443</v>
      </c>
      <c r="BJ122">
        <v>0</v>
      </c>
      <c r="BK122" t="s">
        <v>444</v>
      </c>
      <c r="BL122">
        <v>0</v>
      </c>
    </row>
    <row r="123" spans="1:64" x14ac:dyDescent="0.25">
      <c r="A123" t="s">
        <v>165</v>
      </c>
      <c r="B123" t="str">
        <f t="shared" si="1"/>
        <v>3 Occupant_USA_CA_San.Jose</v>
      </c>
      <c r="C123">
        <v>4</v>
      </c>
      <c r="D123" t="s">
        <v>334</v>
      </c>
      <c r="E123">
        <v>0</v>
      </c>
      <c r="F123">
        <v>1900</v>
      </c>
      <c r="G123">
        <v>1</v>
      </c>
      <c r="H123">
        <v>9</v>
      </c>
      <c r="I123">
        <v>1.2</v>
      </c>
      <c r="J123" t="s">
        <v>425</v>
      </c>
      <c r="K123" t="s">
        <v>426</v>
      </c>
      <c r="L123" t="s">
        <v>427</v>
      </c>
      <c r="N123" t="s">
        <v>426</v>
      </c>
      <c r="O123" t="s">
        <v>428</v>
      </c>
      <c r="Q123" t="s">
        <v>426</v>
      </c>
      <c r="R123" t="s">
        <v>429</v>
      </c>
      <c r="Y123">
        <v>0.38800000000000001</v>
      </c>
      <c r="Z123">
        <v>0.4</v>
      </c>
      <c r="AA123" t="s">
        <v>431</v>
      </c>
      <c r="AB123">
        <v>0.2</v>
      </c>
      <c r="AC123">
        <v>0.2</v>
      </c>
      <c r="AD123">
        <v>0.2</v>
      </c>
      <c r="AE123">
        <v>0.2</v>
      </c>
      <c r="AF123">
        <v>7</v>
      </c>
      <c r="AG123" t="s">
        <v>432</v>
      </c>
      <c r="AH123" t="s">
        <v>433</v>
      </c>
      <c r="AM123" t="s">
        <v>436</v>
      </c>
      <c r="AP123">
        <v>35</v>
      </c>
      <c r="AQ123">
        <v>-30</v>
      </c>
      <c r="AT123">
        <v>7.4999999999999997E-2</v>
      </c>
      <c r="AU123">
        <v>4</v>
      </c>
      <c r="AV123">
        <v>7.4999999999999997E-2</v>
      </c>
      <c r="AW123">
        <v>4</v>
      </c>
      <c r="AX123" t="s">
        <v>437</v>
      </c>
      <c r="AY123" t="s">
        <v>438</v>
      </c>
      <c r="AZ123" t="s">
        <v>440</v>
      </c>
      <c r="BA123" t="s">
        <v>441</v>
      </c>
      <c r="BB123">
        <v>3</v>
      </c>
      <c r="BC123">
        <v>0.75</v>
      </c>
      <c r="BD123">
        <v>0</v>
      </c>
      <c r="BE123" t="s">
        <v>442</v>
      </c>
      <c r="BF123" t="s">
        <v>442</v>
      </c>
      <c r="BG123" t="s">
        <v>443</v>
      </c>
      <c r="BH123" t="s">
        <v>443</v>
      </c>
      <c r="BI123" t="s">
        <v>443</v>
      </c>
      <c r="BJ123">
        <v>0</v>
      </c>
      <c r="BK123" t="s">
        <v>444</v>
      </c>
      <c r="BL123">
        <v>0</v>
      </c>
    </row>
    <row r="124" spans="1:64" x14ac:dyDescent="0.25">
      <c r="A124" t="s">
        <v>166</v>
      </c>
      <c r="B124" t="str">
        <f t="shared" si="1"/>
        <v>3 Occupant_USA_CA_Santa.An</v>
      </c>
      <c r="C124">
        <v>4</v>
      </c>
      <c r="D124" t="s">
        <v>335</v>
      </c>
      <c r="E124">
        <v>0</v>
      </c>
      <c r="F124">
        <v>1900</v>
      </c>
      <c r="G124">
        <v>1</v>
      </c>
      <c r="H124">
        <v>9</v>
      </c>
      <c r="I124">
        <v>1.2</v>
      </c>
      <c r="J124" t="s">
        <v>425</v>
      </c>
      <c r="K124" t="s">
        <v>426</v>
      </c>
      <c r="L124" t="s">
        <v>427</v>
      </c>
      <c r="N124" t="s">
        <v>426</v>
      </c>
      <c r="O124" t="s">
        <v>428</v>
      </c>
      <c r="Q124" t="s">
        <v>426</v>
      </c>
      <c r="R124" t="s">
        <v>429</v>
      </c>
      <c r="Y124">
        <v>0.38800000000000001</v>
      </c>
      <c r="Z124">
        <v>0.4</v>
      </c>
      <c r="AA124" t="s">
        <v>431</v>
      </c>
      <c r="AB124">
        <v>0.2</v>
      </c>
      <c r="AC124">
        <v>0.2</v>
      </c>
      <c r="AD124">
        <v>0.2</v>
      </c>
      <c r="AE124">
        <v>0.2</v>
      </c>
      <c r="AF124">
        <v>7</v>
      </c>
      <c r="AG124" t="s">
        <v>432</v>
      </c>
      <c r="AH124" t="s">
        <v>433</v>
      </c>
      <c r="AM124" t="s">
        <v>436</v>
      </c>
      <c r="AP124">
        <v>35</v>
      </c>
      <c r="AQ124">
        <v>-30</v>
      </c>
      <c r="AT124">
        <v>7.4999999999999997E-2</v>
      </c>
      <c r="AU124">
        <v>4</v>
      </c>
      <c r="AV124">
        <v>7.4999999999999997E-2</v>
      </c>
      <c r="AW124">
        <v>4</v>
      </c>
      <c r="AX124" t="s">
        <v>437</v>
      </c>
      <c r="AY124" t="s">
        <v>438</v>
      </c>
      <c r="AZ124" t="s">
        <v>440</v>
      </c>
      <c r="BA124" t="s">
        <v>441</v>
      </c>
      <c r="BB124">
        <v>3</v>
      </c>
      <c r="BC124">
        <v>0.75</v>
      </c>
      <c r="BD124">
        <v>0</v>
      </c>
      <c r="BE124" t="s">
        <v>442</v>
      </c>
      <c r="BF124" t="s">
        <v>442</v>
      </c>
      <c r="BG124" t="s">
        <v>443</v>
      </c>
      <c r="BH124" t="s">
        <v>443</v>
      </c>
      <c r="BI124" t="s">
        <v>443</v>
      </c>
      <c r="BJ124">
        <v>0</v>
      </c>
      <c r="BK124" t="s">
        <v>444</v>
      </c>
      <c r="BL124">
        <v>0</v>
      </c>
    </row>
    <row r="125" spans="1:64" x14ac:dyDescent="0.25">
      <c r="A125" t="s">
        <v>167</v>
      </c>
      <c r="B125" t="str">
        <f t="shared" si="1"/>
        <v>3 Occupant_USA_CO_Alamosa-</v>
      </c>
      <c r="C125">
        <v>4</v>
      </c>
      <c r="D125" t="s">
        <v>336</v>
      </c>
      <c r="E125">
        <v>0</v>
      </c>
      <c r="F125">
        <v>1900</v>
      </c>
      <c r="G125">
        <v>1</v>
      </c>
      <c r="H125">
        <v>9</v>
      </c>
      <c r="I125">
        <v>1.2</v>
      </c>
      <c r="J125" t="s">
        <v>425</v>
      </c>
      <c r="K125" t="s">
        <v>426</v>
      </c>
      <c r="L125" t="s">
        <v>427</v>
      </c>
      <c r="N125" t="s">
        <v>426</v>
      </c>
      <c r="O125" t="s">
        <v>428</v>
      </c>
      <c r="Q125" t="s">
        <v>426</v>
      </c>
      <c r="R125" t="s">
        <v>429</v>
      </c>
      <c r="Y125">
        <v>0.38800000000000001</v>
      </c>
      <c r="Z125">
        <v>0.4</v>
      </c>
      <c r="AA125" t="s">
        <v>431</v>
      </c>
      <c r="AB125">
        <v>0.2</v>
      </c>
      <c r="AC125">
        <v>0.2</v>
      </c>
      <c r="AD125">
        <v>0.2</v>
      </c>
      <c r="AE125">
        <v>0.2</v>
      </c>
      <c r="AF125">
        <v>7</v>
      </c>
      <c r="AG125" t="s">
        <v>432</v>
      </c>
      <c r="AH125" t="s">
        <v>433</v>
      </c>
      <c r="AM125" t="s">
        <v>436</v>
      </c>
      <c r="AP125">
        <v>35</v>
      </c>
      <c r="AQ125">
        <v>-30</v>
      </c>
      <c r="AT125">
        <v>7.4999999999999997E-2</v>
      </c>
      <c r="AU125">
        <v>4</v>
      </c>
      <c r="AV125">
        <v>7.4999999999999997E-2</v>
      </c>
      <c r="AW125">
        <v>4</v>
      </c>
      <c r="AX125" t="s">
        <v>437</v>
      </c>
      <c r="AY125" t="s">
        <v>438</v>
      </c>
      <c r="AZ125" t="s">
        <v>440</v>
      </c>
      <c r="BA125" t="s">
        <v>441</v>
      </c>
      <c r="BB125">
        <v>3</v>
      </c>
      <c r="BC125">
        <v>0.75</v>
      </c>
      <c r="BD125">
        <v>0</v>
      </c>
      <c r="BE125" t="s">
        <v>442</v>
      </c>
      <c r="BF125" t="s">
        <v>442</v>
      </c>
      <c r="BG125" t="s">
        <v>443</v>
      </c>
      <c r="BH125" t="s">
        <v>443</v>
      </c>
      <c r="BI125" t="s">
        <v>443</v>
      </c>
      <c r="BJ125">
        <v>0</v>
      </c>
      <c r="BK125" t="s">
        <v>444</v>
      </c>
      <c r="BL125">
        <v>0</v>
      </c>
    </row>
    <row r="126" spans="1:64" x14ac:dyDescent="0.25">
      <c r="A126" t="s">
        <v>168</v>
      </c>
      <c r="B126" t="str">
        <f t="shared" si="1"/>
        <v>3 Occupant_USA_CO_Aspen-Pi</v>
      </c>
      <c r="C126">
        <v>4</v>
      </c>
      <c r="D126" t="s">
        <v>337</v>
      </c>
      <c r="E126">
        <v>0</v>
      </c>
      <c r="F126">
        <v>1900</v>
      </c>
      <c r="G126">
        <v>1</v>
      </c>
      <c r="H126">
        <v>9</v>
      </c>
      <c r="I126">
        <v>1.2</v>
      </c>
      <c r="J126" t="s">
        <v>425</v>
      </c>
      <c r="K126" t="s">
        <v>426</v>
      </c>
      <c r="L126" t="s">
        <v>427</v>
      </c>
      <c r="N126" t="s">
        <v>426</v>
      </c>
      <c r="O126" t="s">
        <v>428</v>
      </c>
      <c r="Q126" t="s">
        <v>426</v>
      </c>
      <c r="R126" t="s">
        <v>429</v>
      </c>
      <c r="Y126">
        <v>0.38800000000000001</v>
      </c>
      <c r="Z126">
        <v>0.4</v>
      </c>
      <c r="AA126" t="s">
        <v>431</v>
      </c>
      <c r="AB126">
        <v>0.2</v>
      </c>
      <c r="AC126">
        <v>0.2</v>
      </c>
      <c r="AD126">
        <v>0.2</v>
      </c>
      <c r="AE126">
        <v>0.2</v>
      </c>
      <c r="AF126">
        <v>7</v>
      </c>
      <c r="AG126" t="s">
        <v>432</v>
      </c>
      <c r="AH126" t="s">
        <v>433</v>
      </c>
      <c r="AM126" t="s">
        <v>436</v>
      </c>
      <c r="AP126">
        <v>35</v>
      </c>
      <c r="AQ126">
        <v>-30</v>
      </c>
      <c r="AT126">
        <v>7.4999999999999997E-2</v>
      </c>
      <c r="AU126">
        <v>4</v>
      </c>
      <c r="AV126">
        <v>7.4999999999999997E-2</v>
      </c>
      <c r="AW126">
        <v>4</v>
      </c>
      <c r="AX126" t="s">
        <v>437</v>
      </c>
      <c r="AY126" t="s">
        <v>438</v>
      </c>
      <c r="AZ126" t="s">
        <v>440</v>
      </c>
      <c r="BA126" t="s">
        <v>441</v>
      </c>
      <c r="BB126">
        <v>3</v>
      </c>
      <c r="BC126">
        <v>0.75</v>
      </c>
      <c r="BD126">
        <v>0</v>
      </c>
      <c r="BE126" t="s">
        <v>442</v>
      </c>
      <c r="BF126" t="s">
        <v>442</v>
      </c>
      <c r="BG126" t="s">
        <v>443</v>
      </c>
      <c r="BH126" t="s">
        <v>443</v>
      </c>
      <c r="BI126" t="s">
        <v>443</v>
      </c>
      <c r="BJ126">
        <v>0</v>
      </c>
      <c r="BK126" t="s">
        <v>444</v>
      </c>
      <c r="BL126">
        <v>0</v>
      </c>
    </row>
    <row r="127" spans="1:64" x14ac:dyDescent="0.25">
      <c r="A127" t="s">
        <v>169</v>
      </c>
      <c r="B127" t="str">
        <f t="shared" si="1"/>
        <v>3 Occupant_USA_CO_Denver.I</v>
      </c>
      <c r="C127">
        <v>4</v>
      </c>
      <c r="D127" t="s">
        <v>338</v>
      </c>
      <c r="E127">
        <v>0</v>
      </c>
      <c r="F127">
        <v>1900</v>
      </c>
      <c r="G127">
        <v>1</v>
      </c>
      <c r="H127">
        <v>9</v>
      </c>
      <c r="I127">
        <v>1.2</v>
      </c>
      <c r="J127" t="s">
        <v>425</v>
      </c>
      <c r="K127" t="s">
        <v>426</v>
      </c>
      <c r="L127" t="s">
        <v>427</v>
      </c>
      <c r="N127" t="s">
        <v>426</v>
      </c>
      <c r="O127" t="s">
        <v>428</v>
      </c>
      <c r="Q127" t="s">
        <v>426</v>
      </c>
      <c r="R127" t="s">
        <v>429</v>
      </c>
      <c r="Y127">
        <v>0.38800000000000001</v>
      </c>
      <c r="Z127">
        <v>0.4</v>
      </c>
      <c r="AA127" t="s">
        <v>431</v>
      </c>
      <c r="AB127">
        <v>0.2</v>
      </c>
      <c r="AC127">
        <v>0.2</v>
      </c>
      <c r="AD127">
        <v>0.2</v>
      </c>
      <c r="AE127">
        <v>0.2</v>
      </c>
      <c r="AF127">
        <v>7</v>
      </c>
      <c r="AG127" t="s">
        <v>432</v>
      </c>
      <c r="AH127" t="s">
        <v>433</v>
      </c>
      <c r="AM127" t="s">
        <v>436</v>
      </c>
      <c r="AP127">
        <v>35</v>
      </c>
      <c r="AQ127">
        <v>-30</v>
      </c>
      <c r="AT127">
        <v>7.4999999999999997E-2</v>
      </c>
      <c r="AU127">
        <v>4</v>
      </c>
      <c r="AV127">
        <v>7.4999999999999997E-2</v>
      </c>
      <c r="AW127">
        <v>4</v>
      </c>
      <c r="AX127" t="s">
        <v>437</v>
      </c>
      <c r="AY127" t="s">
        <v>438</v>
      </c>
      <c r="AZ127" t="s">
        <v>440</v>
      </c>
      <c r="BA127" t="s">
        <v>441</v>
      </c>
      <c r="BB127">
        <v>3</v>
      </c>
      <c r="BC127">
        <v>0.75</v>
      </c>
      <c r="BD127">
        <v>0</v>
      </c>
      <c r="BE127" t="s">
        <v>442</v>
      </c>
      <c r="BF127" t="s">
        <v>442</v>
      </c>
      <c r="BG127" t="s">
        <v>443</v>
      </c>
      <c r="BH127" t="s">
        <v>443</v>
      </c>
      <c r="BI127" t="s">
        <v>443</v>
      </c>
      <c r="BJ127">
        <v>0</v>
      </c>
      <c r="BK127" t="s">
        <v>444</v>
      </c>
      <c r="BL127">
        <v>0</v>
      </c>
    </row>
    <row r="128" spans="1:64" x14ac:dyDescent="0.25">
      <c r="A128" t="s">
        <v>170</v>
      </c>
      <c r="B128" t="str">
        <f t="shared" si="1"/>
        <v>3 Occupant_USA_CO_Trinidad</v>
      </c>
      <c r="C128">
        <v>4</v>
      </c>
      <c r="D128" t="s">
        <v>339</v>
      </c>
      <c r="E128">
        <v>0</v>
      </c>
      <c r="F128">
        <v>1900</v>
      </c>
      <c r="G128">
        <v>1</v>
      </c>
      <c r="H128">
        <v>9</v>
      </c>
      <c r="I128">
        <v>1.2</v>
      </c>
      <c r="J128" t="s">
        <v>425</v>
      </c>
      <c r="K128" t="s">
        <v>426</v>
      </c>
      <c r="L128" t="s">
        <v>427</v>
      </c>
      <c r="N128" t="s">
        <v>426</v>
      </c>
      <c r="O128" t="s">
        <v>428</v>
      </c>
      <c r="Q128" t="s">
        <v>426</v>
      </c>
      <c r="R128" t="s">
        <v>429</v>
      </c>
      <c r="Y128">
        <v>0.38800000000000001</v>
      </c>
      <c r="Z128">
        <v>0.4</v>
      </c>
      <c r="AA128" t="s">
        <v>431</v>
      </c>
      <c r="AB128">
        <v>0.2</v>
      </c>
      <c r="AC128">
        <v>0.2</v>
      </c>
      <c r="AD128">
        <v>0.2</v>
      </c>
      <c r="AE128">
        <v>0.2</v>
      </c>
      <c r="AF128">
        <v>7</v>
      </c>
      <c r="AG128" t="s">
        <v>432</v>
      </c>
      <c r="AH128" t="s">
        <v>433</v>
      </c>
      <c r="AM128" t="s">
        <v>436</v>
      </c>
      <c r="AP128">
        <v>35</v>
      </c>
      <c r="AQ128">
        <v>-30</v>
      </c>
      <c r="AT128">
        <v>7.4999999999999997E-2</v>
      </c>
      <c r="AU128">
        <v>4</v>
      </c>
      <c r="AV128">
        <v>7.4999999999999997E-2</v>
      </c>
      <c r="AW128">
        <v>4</v>
      </c>
      <c r="AX128" t="s">
        <v>437</v>
      </c>
      <c r="AY128" t="s">
        <v>438</v>
      </c>
      <c r="AZ128" t="s">
        <v>440</v>
      </c>
      <c r="BA128" t="s">
        <v>441</v>
      </c>
      <c r="BB128">
        <v>3</v>
      </c>
      <c r="BC128">
        <v>0.75</v>
      </c>
      <c r="BD128">
        <v>0</v>
      </c>
      <c r="BE128" t="s">
        <v>442</v>
      </c>
      <c r="BF128" t="s">
        <v>442</v>
      </c>
      <c r="BG128" t="s">
        <v>443</v>
      </c>
      <c r="BH128" t="s">
        <v>443</v>
      </c>
      <c r="BI128" t="s">
        <v>443</v>
      </c>
      <c r="BJ128">
        <v>0</v>
      </c>
      <c r="BK128" t="s">
        <v>444</v>
      </c>
      <c r="BL128">
        <v>0</v>
      </c>
    </row>
    <row r="129" spans="1:64" x14ac:dyDescent="0.25">
      <c r="A129" t="s">
        <v>171</v>
      </c>
      <c r="B129" t="str">
        <f t="shared" si="1"/>
        <v>3 Occupant_USA_CT_Bridgepo</v>
      </c>
      <c r="C129">
        <v>4</v>
      </c>
      <c r="D129" t="s">
        <v>340</v>
      </c>
      <c r="E129">
        <v>0</v>
      </c>
      <c r="F129">
        <v>1900</v>
      </c>
      <c r="G129">
        <v>1</v>
      </c>
      <c r="H129">
        <v>9</v>
      </c>
      <c r="I129">
        <v>1.2</v>
      </c>
      <c r="J129" t="s">
        <v>425</v>
      </c>
      <c r="K129" t="s">
        <v>426</v>
      </c>
      <c r="L129" t="s">
        <v>427</v>
      </c>
      <c r="N129" t="s">
        <v>426</v>
      </c>
      <c r="O129" t="s">
        <v>428</v>
      </c>
      <c r="Q129" t="s">
        <v>426</v>
      </c>
      <c r="R129" t="s">
        <v>429</v>
      </c>
      <c r="Y129">
        <v>0.38800000000000001</v>
      </c>
      <c r="Z129">
        <v>0.4</v>
      </c>
      <c r="AA129" t="s">
        <v>431</v>
      </c>
      <c r="AB129">
        <v>0.2</v>
      </c>
      <c r="AC129">
        <v>0.2</v>
      </c>
      <c r="AD129">
        <v>0.2</v>
      </c>
      <c r="AE129">
        <v>0.2</v>
      </c>
      <c r="AF129">
        <v>7</v>
      </c>
      <c r="AG129" t="s">
        <v>432</v>
      </c>
      <c r="AH129" t="s">
        <v>433</v>
      </c>
      <c r="AM129" t="s">
        <v>436</v>
      </c>
      <c r="AP129">
        <v>35</v>
      </c>
      <c r="AQ129">
        <v>-30</v>
      </c>
      <c r="AT129">
        <v>7.4999999999999997E-2</v>
      </c>
      <c r="AU129">
        <v>4</v>
      </c>
      <c r="AV129">
        <v>7.4999999999999997E-2</v>
      </c>
      <c r="AW129">
        <v>4</v>
      </c>
      <c r="AX129" t="s">
        <v>437</v>
      </c>
      <c r="AY129" t="s">
        <v>438</v>
      </c>
      <c r="AZ129" t="s">
        <v>440</v>
      </c>
      <c r="BA129" t="s">
        <v>441</v>
      </c>
      <c r="BB129">
        <v>3</v>
      </c>
      <c r="BC129">
        <v>0.75</v>
      </c>
      <c r="BD129">
        <v>0</v>
      </c>
      <c r="BE129" t="s">
        <v>442</v>
      </c>
      <c r="BF129" t="s">
        <v>442</v>
      </c>
      <c r="BG129" t="s">
        <v>443</v>
      </c>
      <c r="BH129" t="s">
        <v>443</v>
      </c>
      <c r="BI129" t="s">
        <v>443</v>
      </c>
      <c r="BJ129">
        <v>0</v>
      </c>
      <c r="BK129" t="s">
        <v>444</v>
      </c>
      <c r="BL129">
        <v>0</v>
      </c>
    </row>
    <row r="130" spans="1:64" x14ac:dyDescent="0.25">
      <c r="A130" t="s">
        <v>172</v>
      </c>
      <c r="B130" t="str">
        <f t="shared" si="1"/>
        <v>3 Occupant_USA_DE_Wilmingt</v>
      </c>
      <c r="C130">
        <v>4</v>
      </c>
      <c r="D130" t="s">
        <v>341</v>
      </c>
      <c r="E130">
        <v>0</v>
      </c>
      <c r="F130">
        <v>1900</v>
      </c>
      <c r="G130">
        <v>1</v>
      </c>
      <c r="H130">
        <v>9</v>
      </c>
      <c r="I130">
        <v>1.2</v>
      </c>
      <c r="J130" t="s">
        <v>425</v>
      </c>
      <c r="K130" t="s">
        <v>426</v>
      </c>
      <c r="L130" t="s">
        <v>427</v>
      </c>
      <c r="N130" t="s">
        <v>426</v>
      </c>
      <c r="O130" t="s">
        <v>428</v>
      </c>
      <c r="Q130" t="s">
        <v>426</v>
      </c>
      <c r="R130" t="s">
        <v>429</v>
      </c>
      <c r="Y130">
        <v>0.38800000000000001</v>
      </c>
      <c r="Z130">
        <v>0.4</v>
      </c>
      <c r="AA130" t="s">
        <v>431</v>
      </c>
      <c r="AB130">
        <v>0.2</v>
      </c>
      <c r="AC130">
        <v>0.2</v>
      </c>
      <c r="AD130">
        <v>0.2</v>
      </c>
      <c r="AE130">
        <v>0.2</v>
      </c>
      <c r="AF130">
        <v>7</v>
      </c>
      <c r="AG130" t="s">
        <v>432</v>
      </c>
      <c r="AH130" t="s">
        <v>433</v>
      </c>
      <c r="AM130" t="s">
        <v>436</v>
      </c>
      <c r="AP130">
        <v>35</v>
      </c>
      <c r="AQ130">
        <v>-30</v>
      </c>
      <c r="AT130">
        <v>7.4999999999999997E-2</v>
      </c>
      <c r="AU130">
        <v>4</v>
      </c>
      <c r="AV130">
        <v>7.4999999999999997E-2</v>
      </c>
      <c r="AW130">
        <v>4</v>
      </c>
      <c r="AX130" t="s">
        <v>437</v>
      </c>
      <c r="AY130" t="s">
        <v>438</v>
      </c>
      <c r="AZ130" t="s">
        <v>440</v>
      </c>
      <c r="BA130" t="s">
        <v>441</v>
      </c>
      <c r="BB130">
        <v>3</v>
      </c>
      <c r="BC130">
        <v>0.75</v>
      </c>
      <c r="BD130">
        <v>0</v>
      </c>
      <c r="BE130" t="s">
        <v>442</v>
      </c>
      <c r="BF130" t="s">
        <v>442</v>
      </c>
      <c r="BG130" t="s">
        <v>443</v>
      </c>
      <c r="BH130" t="s">
        <v>443</v>
      </c>
      <c r="BI130" t="s">
        <v>443</v>
      </c>
      <c r="BJ130">
        <v>0</v>
      </c>
      <c r="BK130" t="s">
        <v>444</v>
      </c>
      <c r="BL130">
        <v>0</v>
      </c>
    </row>
    <row r="131" spans="1:64" x14ac:dyDescent="0.25">
      <c r="A131" t="s">
        <v>173</v>
      </c>
      <c r="B131" t="str">
        <f t="shared" ref="B131:B194" si="2">LEFT(A131,26)</f>
        <v>3 Occupant_USA_FL_Fort.Mye</v>
      </c>
      <c r="C131">
        <v>4</v>
      </c>
      <c r="D131" t="s">
        <v>342</v>
      </c>
      <c r="E131">
        <v>0</v>
      </c>
      <c r="F131">
        <v>1900</v>
      </c>
      <c r="G131">
        <v>1</v>
      </c>
      <c r="H131">
        <v>9</v>
      </c>
      <c r="I131">
        <v>1.2</v>
      </c>
      <c r="J131" t="s">
        <v>425</v>
      </c>
      <c r="K131" t="s">
        <v>426</v>
      </c>
      <c r="L131" t="s">
        <v>427</v>
      </c>
      <c r="N131" t="s">
        <v>426</v>
      </c>
      <c r="O131" t="s">
        <v>428</v>
      </c>
      <c r="Q131" t="s">
        <v>426</v>
      </c>
      <c r="R131" t="s">
        <v>429</v>
      </c>
      <c r="Y131">
        <v>0.38800000000000001</v>
      </c>
      <c r="Z131">
        <v>0.4</v>
      </c>
      <c r="AA131" t="s">
        <v>431</v>
      </c>
      <c r="AB131">
        <v>0.2</v>
      </c>
      <c r="AC131">
        <v>0.2</v>
      </c>
      <c r="AD131">
        <v>0.2</v>
      </c>
      <c r="AE131">
        <v>0.2</v>
      </c>
      <c r="AF131">
        <v>7</v>
      </c>
      <c r="AG131" t="s">
        <v>432</v>
      </c>
      <c r="AH131" t="s">
        <v>433</v>
      </c>
      <c r="AM131" t="s">
        <v>436</v>
      </c>
      <c r="AP131">
        <v>35</v>
      </c>
      <c r="AQ131">
        <v>-30</v>
      </c>
      <c r="AT131">
        <v>7.4999999999999997E-2</v>
      </c>
      <c r="AU131">
        <v>4</v>
      </c>
      <c r="AV131">
        <v>7.4999999999999997E-2</v>
      </c>
      <c r="AW131">
        <v>4</v>
      </c>
      <c r="AX131" t="s">
        <v>437</v>
      </c>
      <c r="AY131" t="s">
        <v>438</v>
      </c>
      <c r="AZ131" t="s">
        <v>440</v>
      </c>
      <c r="BA131" t="s">
        <v>441</v>
      </c>
      <c r="BB131">
        <v>3</v>
      </c>
      <c r="BC131">
        <v>0.75</v>
      </c>
      <c r="BD131">
        <v>0</v>
      </c>
      <c r="BE131" t="s">
        <v>442</v>
      </c>
      <c r="BF131" t="s">
        <v>442</v>
      </c>
      <c r="BG131" t="s">
        <v>443</v>
      </c>
      <c r="BH131" t="s">
        <v>443</v>
      </c>
      <c r="BI131" t="s">
        <v>443</v>
      </c>
      <c r="BJ131">
        <v>0</v>
      </c>
      <c r="BK131" t="s">
        <v>444</v>
      </c>
      <c r="BL131">
        <v>0</v>
      </c>
    </row>
    <row r="132" spans="1:64" x14ac:dyDescent="0.25">
      <c r="A132" t="s">
        <v>174</v>
      </c>
      <c r="B132" t="str">
        <f t="shared" si="2"/>
        <v>3 Occupant_USA_FL_Jacksonv</v>
      </c>
      <c r="C132">
        <v>4</v>
      </c>
      <c r="D132" t="s">
        <v>343</v>
      </c>
      <c r="E132">
        <v>0</v>
      </c>
      <c r="F132">
        <v>1900</v>
      </c>
      <c r="G132">
        <v>1</v>
      </c>
      <c r="H132">
        <v>9</v>
      </c>
      <c r="I132">
        <v>1.2</v>
      </c>
      <c r="J132" t="s">
        <v>425</v>
      </c>
      <c r="K132" t="s">
        <v>426</v>
      </c>
      <c r="L132" t="s">
        <v>427</v>
      </c>
      <c r="N132" t="s">
        <v>426</v>
      </c>
      <c r="O132" t="s">
        <v>428</v>
      </c>
      <c r="Q132" t="s">
        <v>426</v>
      </c>
      <c r="R132" t="s">
        <v>429</v>
      </c>
      <c r="Y132">
        <v>0.38800000000000001</v>
      </c>
      <c r="Z132">
        <v>0.4</v>
      </c>
      <c r="AA132" t="s">
        <v>431</v>
      </c>
      <c r="AB132">
        <v>0.2</v>
      </c>
      <c r="AC132">
        <v>0.2</v>
      </c>
      <c r="AD132">
        <v>0.2</v>
      </c>
      <c r="AE132">
        <v>0.2</v>
      </c>
      <c r="AF132">
        <v>7</v>
      </c>
      <c r="AG132" t="s">
        <v>432</v>
      </c>
      <c r="AH132" t="s">
        <v>433</v>
      </c>
      <c r="AM132" t="s">
        <v>436</v>
      </c>
      <c r="AP132">
        <v>35</v>
      </c>
      <c r="AQ132">
        <v>-30</v>
      </c>
      <c r="AT132">
        <v>7.4999999999999997E-2</v>
      </c>
      <c r="AU132">
        <v>4</v>
      </c>
      <c r="AV132">
        <v>7.4999999999999997E-2</v>
      </c>
      <c r="AW132">
        <v>4</v>
      </c>
      <c r="AX132" t="s">
        <v>437</v>
      </c>
      <c r="AY132" t="s">
        <v>438</v>
      </c>
      <c r="AZ132" t="s">
        <v>440</v>
      </c>
      <c r="BA132" t="s">
        <v>441</v>
      </c>
      <c r="BB132">
        <v>3</v>
      </c>
      <c r="BC132">
        <v>0.75</v>
      </c>
      <c r="BD132">
        <v>0</v>
      </c>
      <c r="BE132" t="s">
        <v>442</v>
      </c>
      <c r="BF132" t="s">
        <v>442</v>
      </c>
      <c r="BG132" t="s">
        <v>443</v>
      </c>
      <c r="BH132" t="s">
        <v>443</v>
      </c>
      <c r="BI132" t="s">
        <v>443</v>
      </c>
      <c r="BJ132">
        <v>0</v>
      </c>
      <c r="BK132" t="s">
        <v>444</v>
      </c>
      <c r="BL132">
        <v>0</v>
      </c>
    </row>
    <row r="133" spans="1:64" x14ac:dyDescent="0.25">
      <c r="A133" t="s">
        <v>175</v>
      </c>
      <c r="B133" t="str">
        <f t="shared" si="2"/>
        <v>3 Occupant_USA_FL_Miami.Na</v>
      </c>
      <c r="C133">
        <v>4</v>
      </c>
      <c r="D133" t="s">
        <v>344</v>
      </c>
      <c r="E133">
        <v>0</v>
      </c>
      <c r="F133">
        <v>1900</v>
      </c>
      <c r="G133">
        <v>1</v>
      </c>
      <c r="H133">
        <v>9</v>
      </c>
      <c r="I133">
        <v>1.2</v>
      </c>
      <c r="J133" t="s">
        <v>425</v>
      </c>
      <c r="K133" t="s">
        <v>426</v>
      </c>
      <c r="L133" t="s">
        <v>427</v>
      </c>
      <c r="N133" t="s">
        <v>426</v>
      </c>
      <c r="O133" t="s">
        <v>428</v>
      </c>
      <c r="Q133" t="s">
        <v>426</v>
      </c>
      <c r="R133" t="s">
        <v>429</v>
      </c>
      <c r="Y133">
        <v>0.38800000000000001</v>
      </c>
      <c r="Z133">
        <v>0.4</v>
      </c>
      <c r="AA133" t="s">
        <v>431</v>
      </c>
      <c r="AB133">
        <v>0.2</v>
      </c>
      <c r="AC133">
        <v>0.2</v>
      </c>
      <c r="AD133">
        <v>0.2</v>
      </c>
      <c r="AE133">
        <v>0.2</v>
      </c>
      <c r="AF133">
        <v>7</v>
      </c>
      <c r="AG133" t="s">
        <v>432</v>
      </c>
      <c r="AH133" t="s">
        <v>433</v>
      </c>
      <c r="AM133" t="s">
        <v>436</v>
      </c>
      <c r="AP133">
        <v>35</v>
      </c>
      <c r="AQ133">
        <v>-30</v>
      </c>
      <c r="AT133">
        <v>7.4999999999999997E-2</v>
      </c>
      <c r="AU133">
        <v>4</v>
      </c>
      <c r="AV133">
        <v>7.4999999999999997E-2</v>
      </c>
      <c r="AW133">
        <v>4</v>
      </c>
      <c r="AX133" t="s">
        <v>437</v>
      </c>
      <c r="AY133" t="s">
        <v>438</v>
      </c>
      <c r="AZ133" t="s">
        <v>440</v>
      </c>
      <c r="BA133" t="s">
        <v>441</v>
      </c>
      <c r="BB133">
        <v>3</v>
      </c>
      <c r="BC133">
        <v>0.75</v>
      </c>
      <c r="BD133">
        <v>0</v>
      </c>
      <c r="BE133" t="s">
        <v>442</v>
      </c>
      <c r="BF133" t="s">
        <v>442</v>
      </c>
      <c r="BG133" t="s">
        <v>443</v>
      </c>
      <c r="BH133" t="s">
        <v>443</v>
      </c>
      <c r="BI133" t="s">
        <v>443</v>
      </c>
      <c r="BJ133">
        <v>0</v>
      </c>
      <c r="BK133" t="s">
        <v>444</v>
      </c>
      <c r="BL133">
        <v>0</v>
      </c>
    </row>
    <row r="134" spans="1:64" x14ac:dyDescent="0.25">
      <c r="A134" t="s">
        <v>176</v>
      </c>
      <c r="B134" t="str">
        <f t="shared" si="2"/>
        <v>3 Occupant_USA_GA_Atlanta-</v>
      </c>
      <c r="C134">
        <v>4</v>
      </c>
      <c r="D134" t="s">
        <v>345</v>
      </c>
      <c r="E134">
        <v>0</v>
      </c>
      <c r="F134">
        <v>1900</v>
      </c>
      <c r="G134">
        <v>1</v>
      </c>
      <c r="H134">
        <v>9</v>
      </c>
      <c r="I134">
        <v>1.2</v>
      </c>
      <c r="J134" t="s">
        <v>425</v>
      </c>
      <c r="K134" t="s">
        <v>426</v>
      </c>
      <c r="L134" t="s">
        <v>427</v>
      </c>
      <c r="N134" t="s">
        <v>426</v>
      </c>
      <c r="O134" t="s">
        <v>428</v>
      </c>
      <c r="Q134" t="s">
        <v>426</v>
      </c>
      <c r="R134" t="s">
        <v>429</v>
      </c>
      <c r="Y134">
        <v>0.38800000000000001</v>
      </c>
      <c r="Z134">
        <v>0.4</v>
      </c>
      <c r="AA134" t="s">
        <v>431</v>
      </c>
      <c r="AB134">
        <v>0.2</v>
      </c>
      <c r="AC134">
        <v>0.2</v>
      </c>
      <c r="AD134">
        <v>0.2</v>
      </c>
      <c r="AE134">
        <v>0.2</v>
      </c>
      <c r="AF134">
        <v>7</v>
      </c>
      <c r="AG134" t="s">
        <v>432</v>
      </c>
      <c r="AH134" t="s">
        <v>433</v>
      </c>
      <c r="AM134" t="s">
        <v>436</v>
      </c>
      <c r="AP134">
        <v>35</v>
      </c>
      <c r="AQ134">
        <v>-30</v>
      </c>
      <c r="AT134">
        <v>7.4999999999999997E-2</v>
      </c>
      <c r="AU134">
        <v>4</v>
      </c>
      <c r="AV134">
        <v>7.4999999999999997E-2</v>
      </c>
      <c r="AW134">
        <v>4</v>
      </c>
      <c r="AX134" t="s">
        <v>437</v>
      </c>
      <c r="AY134" t="s">
        <v>438</v>
      </c>
      <c r="AZ134" t="s">
        <v>440</v>
      </c>
      <c r="BA134" t="s">
        <v>441</v>
      </c>
      <c r="BB134">
        <v>3</v>
      </c>
      <c r="BC134">
        <v>0.75</v>
      </c>
      <c r="BD134">
        <v>0</v>
      </c>
      <c r="BE134" t="s">
        <v>442</v>
      </c>
      <c r="BF134" t="s">
        <v>442</v>
      </c>
      <c r="BG134" t="s">
        <v>443</v>
      </c>
      <c r="BH134" t="s">
        <v>443</v>
      </c>
      <c r="BI134" t="s">
        <v>443</v>
      </c>
      <c r="BJ134">
        <v>0</v>
      </c>
      <c r="BK134" t="s">
        <v>444</v>
      </c>
      <c r="BL134">
        <v>0</v>
      </c>
    </row>
    <row r="135" spans="1:64" x14ac:dyDescent="0.25">
      <c r="A135" t="s">
        <v>177</v>
      </c>
      <c r="B135" t="str">
        <f t="shared" si="2"/>
        <v>3 Occupant_USA_GA_Rome-Rus</v>
      </c>
      <c r="C135">
        <v>4</v>
      </c>
      <c r="D135" t="s">
        <v>346</v>
      </c>
      <c r="E135">
        <v>0</v>
      </c>
      <c r="F135">
        <v>1900</v>
      </c>
      <c r="G135">
        <v>1</v>
      </c>
      <c r="H135">
        <v>9</v>
      </c>
      <c r="I135">
        <v>1.2</v>
      </c>
      <c r="J135" t="s">
        <v>425</v>
      </c>
      <c r="K135" t="s">
        <v>426</v>
      </c>
      <c r="L135" t="s">
        <v>427</v>
      </c>
      <c r="N135" t="s">
        <v>426</v>
      </c>
      <c r="O135" t="s">
        <v>428</v>
      </c>
      <c r="Q135" t="s">
        <v>426</v>
      </c>
      <c r="R135" t="s">
        <v>429</v>
      </c>
      <c r="Y135">
        <v>0.38800000000000001</v>
      </c>
      <c r="Z135">
        <v>0.4</v>
      </c>
      <c r="AA135" t="s">
        <v>431</v>
      </c>
      <c r="AB135">
        <v>0.2</v>
      </c>
      <c r="AC135">
        <v>0.2</v>
      </c>
      <c r="AD135">
        <v>0.2</v>
      </c>
      <c r="AE135">
        <v>0.2</v>
      </c>
      <c r="AF135">
        <v>7</v>
      </c>
      <c r="AG135" t="s">
        <v>432</v>
      </c>
      <c r="AH135" t="s">
        <v>433</v>
      </c>
      <c r="AM135" t="s">
        <v>436</v>
      </c>
      <c r="AP135">
        <v>35</v>
      </c>
      <c r="AQ135">
        <v>-30</v>
      </c>
      <c r="AT135">
        <v>7.4999999999999997E-2</v>
      </c>
      <c r="AU135">
        <v>4</v>
      </c>
      <c r="AV135">
        <v>7.4999999999999997E-2</v>
      </c>
      <c r="AW135">
        <v>4</v>
      </c>
      <c r="AX135" t="s">
        <v>437</v>
      </c>
      <c r="AY135" t="s">
        <v>438</v>
      </c>
      <c r="AZ135" t="s">
        <v>440</v>
      </c>
      <c r="BA135" t="s">
        <v>441</v>
      </c>
      <c r="BB135">
        <v>3</v>
      </c>
      <c r="BC135">
        <v>0.75</v>
      </c>
      <c r="BD135">
        <v>0</v>
      </c>
      <c r="BE135" t="s">
        <v>442</v>
      </c>
      <c r="BF135" t="s">
        <v>442</v>
      </c>
      <c r="BG135" t="s">
        <v>443</v>
      </c>
      <c r="BH135" t="s">
        <v>443</v>
      </c>
      <c r="BI135" t="s">
        <v>443</v>
      </c>
      <c r="BJ135">
        <v>0</v>
      </c>
      <c r="BK135" t="s">
        <v>444</v>
      </c>
      <c r="BL135">
        <v>0</v>
      </c>
    </row>
    <row r="136" spans="1:64" x14ac:dyDescent="0.25">
      <c r="A136" t="s">
        <v>178</v>
      </c>
      <c r="B136" t="str">
        <f t="shared" si="2"/>
        <v>3 Occupant_USA_GA_Savannah</v>
      </c>
      <c r="C136">
        <v>4</v>
      </c>
      <c r="D136" t="s">
        <v>347</v>
      </c>
      <c r="E136">
        <v>0</v>
      </c>
      <c r="F136">
        <v>1900</v>
      </c>
      <c r="G136">
        <v>1</v>
      </c>
      <c r="H136">
        <v>9</v>
      </c>
      <c r="I136">
        <v>1.2</v>
      </c>
      <c r="J136" t="s">
        <v>425</v>
      </c>
      <c r="K136" t="s">
        <v>426</v>
      </c>
      <c r="L136" t="s">
        <v>427</v>
      </c>
      <c r="N136" t="s">
        <v>426</v>
      </c>
      <c r="O136" t="s">
        <v>428</v>
      </c>
      <c r="Q136" t="s">
        <v>426</v>
      </c>
      <c r="R136" t="s">
        <v>429</v>
      </c>
      <c r="Y136">
        <v>0.38800000000000001</v>
      </c>
      <c r="Z136">
        <v>0.4</v>
      </c>
      <c r="AA136" t="s">
        <v>431</v>
      </c>
      <c r="AB136">
        <v>0.2</v>
      </c>
      <c r="AC136">
        <v>0.2</v>
      </c>
      <c r="AD136">
        <v>0.2</v>
      </c>
      <c r="AE136">
        <v>0.2</v>
      </c>
      <c r="AF136">
        <v>7</v>
      </c>
      <c r="AG136" t="s">
        <v>432</v>
      </c>
      <c r="AH136" t="s">
        <v>433</v>
      </c>
      <c r="AM136" t="s">
        <v>436</v>
      </c>
      <c r="AP136">
        <v>35</v>
      </c>
      <c r="AQ136">
        <v>-30</v>
      </c>
      <c r="AT136">
        <v>7.4999999999999997E-2</v>
      </c>
      <c r="AU136">
        <v>4</v>
      </c>
      <c r="AV136">
        <v>7.4999999999999997E-2</v>
      </c>
      <c r="AW136">
        <v>4</v>
      </c>
      <c r="AX136" t="s">
        <v>437</v>
      </c>
      <c r="AY136" t="s">
        <v>438</v>
      </c>
      <c r="AZ136" t="s">
        <v>440</v>
      </c>
      <c r="BA136" t="s">
        <v>441</v>
      </c>
      <c r="BB136">
        <v>3</v>
      </c>
      <c r="BC136">
        <v>0.75</v>
      </c>
      <c r="BD136">
        <v>0</v>
      </c>
      <c r="BE136" t="s">
        <v>442</v>
      </c>
      <c r="BF136" t="s">
        <v>442</v>
      </c>
      <c r="BG136" t="s">
        <v>443</v>
      </c>
      <c r="BH136" t="s">
        <v>443</v>
      </c>
      <c r="BI136" t="s">
        <v>443</v>
      </c>
      <c r="BJ136">
        <v>0</v>
      </c>
      <c r="BK136" t="s">
        <v>444</v>
      </c>
      <c r="BL136">
        <v>0</v>
      </c>
    </row>
    <row r="137" spans="1:64" x14ac:dyDescent="0.25">
      <c r="A137" t="s">
        <v>179</v>
      </c>
      <c r="B137" t="str">
        <f t="shared" si="2"/>
        <v>3 Occupant_USA_IA_Des.Moin</v>
      </c>
      <c r="C137">
        <v>4</v>
      </c>
      <c r="D137" t="s">
        <v>348</v>
      </c>
      <c r="E137">
        <v>0</v>
      </c>
      <c r="F137">
        <v>1900</v>
      </c>
      <c r="G137">
        <v>1</v>
      </c>
      <c r="H137">
        <v>9</v>
      </c>
      <c r="I137">
        <v>1.2</v>
      </c>
      <c r="J137" t="s">
        <v>425</v>
      </c>
      <c r="K137" t="s">
        <v>426</v>
      </c>
      <c r="L137" t="s">
        <v>427</v>
      </c>
      <c r="N137" t="s">
        <v>426</v>
      </c>
      <c r="O137" t="s">
        <v>428</v>
      </c>
      <c r="Q137" t="s">
        <v>426</v>
      </c>
      <c r="R137" t="s">
        <v>429</v>
      </c>
      <c r="Y137">
        <v>0.38800000000000001</v>
      </c>
      <c r="Z137">
        <v>0.4</v>
      </c>
      <c r="AA137" t="s">
        <v>431</v>
      </c>
      <c r="AB137">
        <v>0.2</v>
      </c>
      <c r="AC137">
        <v>0.2</v>
      </c>
      <c r="AD137">
        <v>0.2</v>
      </c>
      <c r="AE137">
        <v>0.2</v>
      </c>
      <c r="AF137">
        <v>7</v>
      </c>
      <c r="AG137" t="s">
        <v>432</v>
      </c>
      <c r="AH137" t="s">
        <v>433</v>
      </c>
      <c r="AM137" t="s">
        <v>436</v>
      </c>
      <c r="AP137">
        <v>35</v>
      </c>
      <c r="AQ137">
        <v>-30</v>
      </c>
      <c r="AT137">
        <v>7.4999999999999997E-2</v>
      </c>
      <c r="AU137">
        <v>4</v>
      </c>
      <c r="AV137">
        <v>7.4999999999999997E-2</v>
      </c>
      <c r="AW137">
        <v>4</v>
      </c>
      <c r="AX137" t="s">
        <v>437</v>
      </c>
      <c r="AY137" t="s">
        <v>438</v>
      </c>
      <c r="AZ137" t="s">
        <v>440</v>
      </c>
      <c r="BA137" t="s">
        <v>441</v>
      </c>
      <c r="BB137">
        <v>3</v>
      </c>
      <c r="BC137">
        <v>0.75</v>
      </c>
      <c r="BD137">
        <v>0</v>
      </c>
      <c r="BE137" t="s">
        <v>442</v>
      </c>
      <c r="BF137" t="s">
        <v>442</v>
      </c>
      <c r="BG137" t="s">
        <v>443</v>
      </c>
      <c r="BH137" t="s">
        <v>443</v>
      </c>
      <c r="BI137" t="s">
        <v>443</v>
      </c>
      <c r="BJ137">
        <v>0</v>
      </c>
      <c r="BK137" t="s">
        <v>444</v>
      </c>
      <c r="BL137">
        <v>0</v>
      </c>
    </row>
    <row r="138" spans="1:64" x14ac:dyDescent="0.25">
      <c r="A138" t="s">
        <v>180</v>
      </c>
      <c r="B138" t="str">
        <f t="shared" si="2"/>
        <v>3 Occupant_USA_IA_Sioux.Ci</v>
      </c>
      <c r="C138">
        <v>4</v>
      </c>
      <c r="D138" t="s">
        <v>349</v>
      </c>
      <c r="E138">
        <v>0</v>
      </c>
      <c r="F138">
        <v>1900</v>
      </c>
      <c r="G138">
        <v>1</v>
      </c>
      <c r="H138">
        <v>9</v>
      </c>
      <c r="I138">
        <v>1.2</v>
      </c>
      <c r="J138" t="s">
        <v>425</v>
      </c>
      <c r="K138" t="s">
        <v>426</v>
      </c>
      <c r="L138" t="s">
        <v>427</v>
      </c>
      <c r="N138" t="s">
        <v>426</v>
      </c>
      <c r="O138" t="s">
        <v>428</v>
      </c>
      <c r="Q138" t="s">
        <v>426</v>
      </c>
      <c r="R138" t="s">
        <v>429</v>
      </c>
      <c r="Y138">
        <v>0.38800000000000001</v>
      </c>
      <c r="Z138">
        <v>0.4</v>
      </c>
      <c r="AA138" t="s">
        <v>431</v>
      </c>
      <c r="AB138">
        <v>0.2</v>
      </c>
      <c r="AC138">
        <v>0.2</v>
      </c>
      <c r="AD138">
        <v>0.2</v>
      </c>
      <c r="AE138">
        <v>0.2</v>
      </c>
      <c r="AF138">
        <v>7</v>
      </c>
      <c r="AG138" t="s">
        <v>432</v>
      </c>
      <c r="AH138" t="s">
        <v>433</v>
      </c>
      <c r="AM138" t="s">
        <v>436</v>
      </c>
      <c r="AP138">
        <v>35</v>
      </c>
      <c r="AQ138">
        <v>-30</v>
      </c>
      <c r="AT138">
        <v>7.4999999999999997E-2</v>
      </c>
      <c r="AU138">
        <v>4</v>
      </c>
      <c r="AV138">
        <v>7.4999999999999997E-2</v>
      </c>
      <c r="AW138">
        <v>4</v>
      </c>
      <c r="AX138" t="s">
        <v>437</v>
      </c>
      <c r="AY138" t="s">
        <v>438</v>
      </c>
      <c r="AZ138" t="s">
        <v>440</v>
      </c>
      <c r="BA138" t="s">
        <v>441</v>
      </c>
      <c r="BB138">
        <v>3</v>
      </c>
      <c r="BC138">
        <v>0.75</v>
      </c>
      <c r="BD138">
        <v>0</v>
      </c>
      <c r="BE138" t="s">
        <v>442</v>
      </c>
      <c r="BF138" t="s">
        <v>442</v>
      </c>
      <c r="BG138" t="s">
        <v>443</v>
      </c>
      <c r="BH138" t="s">
        <v>443</v>
      </c>
      <c r="BI138" t="s">
        <v>443</v>
      </c>
      <c r="BJ138">
        <v>0</v>
      </c>
      <c r="BK138" t="s">
        <v>444</v>
      </c>
      <c r="BL138">
        <v>0</v>
      </c>
    </row>
    <row r="139" spans="1:64" x14ac:dyDescent="0.25">
      <c r="A139" t="s">
        <v>181</v>
      </c>
      <c r="B139" t="str">
        <f t="shared" si="2"/>
        <v>3 Occupant_USA_ID_Boise.AP</v>
      </c>
      <c r="C139">
        <v>4</v>
      </c>
      <c r="D139" t="s">
        <v>350</v>
      </c>
      <c r="E139">
        <v>0</v>
      </c>
      <c r="F139">
        <v>1900</v>
      </c>
      <c r="G139">
        <v>1</v>
      </c>
      <c r="H139">
        <v>9</v>
      </c>
      <c r="I139">
        <v>1.2</v>
      </c>
      <c r="J139" t="s">
        <v>425</v>
      </c>
      <c r="K139" t="s">
        <v>426</v>
      </c>
      <c r="L139" t="s">
        <v>427</v>
      </c>
      <c r="N139" t="s">
        <v>426</v>
      </c>
      <c r="O139" t="s">
        <v>428</v>
      </c>
      <c r="Q139" t="s">
        <v>426</v>
      </c>
      <c r="R139" t="s">
        <v>429</v>
      </c>
      <c r="Y139">
        <v>0.38800000000000001</v>
      </c>
      <c r="Z139">
        <v>0.4</v>
      </c>
      <c r="AA139" t="s">
        <v>431</v>
      </c>
      <c r="AB139">
        <v>0.2</v>
      </c>
      <c r="AC139">
        <v>0.2</v>
      </c>
      <c r="AD139">
        <v>0.2</v>
      </c>
      <c r="AE139">
        <v>0.2</v>
      </c>
      <c r="AF139">
        <v>7</v>
      </c>
      <c r="AG139" t="s">
        <v>432</v>
      </c>
      <c r="AH139" t="s">
        <v>433</v>
      </c>
      <c r="AM139" t="s">
        <v>436</v>
      </c>
      <c r="AP139">
        <v>35</v>
      </c>
      <c r="AQ139">
        <v>-30</v>
      </c>
      <c r="AT139">
        <v>7.4999999999999997E-2</v>
      </c>
      <c r="AU139">
        <v>4</v>
      </c>
      <c r="AV139">
        <v>7.4999999999999997E-2</v>
      </c>
      <c r="AW139">
        <v>4</v>
      </c>
      <c r="AX139" t="s">
        <v>437</v>
      </c>
      <c r="AY139" t="s">
        <v>438</v>
      </c>
      <c r="AZ139" t="s">
        <v>440</v>
      </c>
      <c r="BA139" t="s">
        <v>441</v>
      </c>
      <c r="BB139">
        <v>3</v>
      </c>
      <c r="BC139">
        <v>0.75</v>
      </c>
      <c r="BD139">
        <v>0</v>
      </c>
      <c r="BE139" t="s">
        <v>442</v>
      </c>
      <c r="BF139" t="s">
        <v>442</v>
      </c>
      <c r="BG139" t="s">
        <v>443</v>
      </c>
      <c r="BH139" t="s">
        <v>443</v>
      </c>
      <c r="BI139" t="s">
        <v>443</v>
      </c>
      <c r="BJ139">
        <v>0</v>
      </c>
      <c r="BK139" t="s">
        <v>444</v>
      </c>
      <c r="BL139">
        <v>0</v>
      </c>
    </row>
    <row r="140" spans="1:64" x14ac:dyDescent="0.25">
      <c r="A140" t="s">
        <v>182</v>
      </c>
      <c r="B140" t="str">
        <f t="shared" si="2"/>
        <v>3 Occupant_USA_ID_Idaho.Fa</v>
      </c>
      <c r="C140">
        <v>4</v>
      </c>
      <c r="D140" t="s">
        <v>351</v>
      </c>
      <c r="E140">
        <v>0</v>
      </c>
      <c r="F140">
        <v>1900</v>
      </c>
      <c r="G140">
        <v>1</v>
      </c>
      <c r="H140">
        <v>9</v>
      </c>
      <c r="I140">
        <v>1.2</v>
      </c>
      <c r="J140" t="s">
        <v>425</v>
      </c>
      <c r="K140" t="s">
        <v>426</v>
      </c>
      <c r="L140" t="s">
        <v>427</v>
      </c>
      <c r="N140" t="s">
        <v>426</v>
      </c>
      <c r="O140" t="s">
        <v>428</v>
      </c>
      <c r="Q140" t="s">
        <v>426</v>
      </c>
      <c r="R140" t="s">
        <v>429</v>
      </c>
      <c r="Y140">
        <v>0.38800000000000001</v>
      </c>
      <c r="Z140">
        <v>0.4</v>
      </c>
      <c r="AA140" t="s">
        <v>431</v>
      </c>
      <c r="AB140">
        <v>0.2</v>
      </c>
      <c r="AC140">
        <v>0.2</v>
      </c>
      <c r="AD140">
        <v>0.2</v>
      </c>
      <c r="AE140">
        <v>0.2</v>
      </c>
      <c r="AF140">
        <v>7</v>
      </c>
      <c r="AG140" t="s">
        <v>432</v>
      </c>
      <c r="AH140" t="s">
        <v>433</v>
      </c>
      <c r="AM140" t="s">
        <v>436</v>
      </c>
      <c r="AP140">
        <v>35</v>
      </c>
      <c r="AQ140">
        <v>-30</v>
      </c>
      <c r="AT140">
        <v>7.4999999999999997E-2</v>
      </c>
      <c r="AU140">
        <v>4</v>
      </c>
      <c r="AV140">
        <v>7.4999999999999997E-2</v>
      </c>
      <c r="AW140">
        <v>4</v>
      </c>
      <c r="AX140" t="s">
        <v>437</v>
      </c>
      <c r="AY140" t="s">
        <v>438</v>
      </c>
      <c r="AZ140" t="s">
        <v>440</v>
      </c>
      <c r="BA140" t="s">
        <v>441</v>
      </c>
      <c r="BB140">
        <v>3</v>
      </c>
      <c r="BC140">
        <v>0.75</v>
      </c>
      <c r="BD140">
        <v>0</v>
      </c>
      <c r="BE140" t="s">
        <v>442</v>
      </c>
      <c r="BF140" t="s">
        <v>442</v>
      </c>
      <c r="BG140" t="s">
        <v>443</v>
      </c>
      <c r="BH140" t="s">
        <v>443</v>
      </c>
      <c r="BI140" t="s">
        <v>443</v>
      </c>
      <c r="BJ140">
        <v>0</v>
      </c>
      <c r="BK140" t="s">
        <v>444</v>
      </c>
      <c r="BL140">
        <v>0</v>
      </c>
    </row>
    <row r="141" spans="1:64" x14ac:dyDescent="0.25">
      <c r="A141" t="s">
        <v>183</v>
      </c>
      <c r="B141" t="str">
        <f t="shared" si="2"/>
        <v>3 Occupant_USA_IL_Bellevil</v>
      </c>
      <c r="C141">
        <v>4</v>
      </c>
      <c r="D141" t="s">
        <v>352</v>
      </c>
      <c r="E141">
        <v>0</v>
      </c>
      <c r="F141">
        <v>1900</v>
      </c>
      <c r="G141">
        <v>1</v>
      </c>
      <c r="H141">
        <v>9</v>
      </c>
      <c r="I141">
        <v>1.2</v>
      </c>
      <c r="J141" t="s">
        <v>425</v>
      </c>
      <c r="K141" t="s">
        <v>426</v>
      </c>
      <c r="L141" t="s">
        <v>427</v>
      </c>
      <c r="N141" t="s">
        <v>426</v>
      </c>
      <c r="O141" t="s">
        <v>428</v>
      </c>
      <c r="Q141" t="s">
        <v>426</v>
      </c>
      <c r="R141" t="s">
        <v>429</v>
      </c>
      <c r="Y141">
        <v>0.38800000000000001</v>
      </c>
      <c r="Z141">
        <v>0.4</v>
      </c>
      <c r="AA141" t="s">
        <v>431</v>
      </c>
      <c r="AB141">
        <v>0.2</v>
      </c>
      <c r="AC141">
        <v>0.2</v>
      </c>
      <c r="AD141">
        <v>0.2</v>
      </c>
      <c r="AE141">
        <v>0.2</v>
      </c>
      <c r="AF141">
        <v>7</v>
      </c>
      <c r="AG141" t="s">
        <v>432</v>
      </c>
      <c r="AH141" t="s">
        <v>433</v>
      </c>
      <c r="AM141" t="s">
        <v>436</v>
      </c>
      <c r="AP141">
        <v>35</v>
      </c>
      <c r="AQ141">
        <v>-30</v>
      </c>
      <c r="AT141">
        <v>7.4999999999999997E-2</v>
      </c>
      <c r="AU141">
        <v>4</v>
      </c>
      <c r="AV141">
        <v>7.4999999999999997E-2</v>
      </c>
      <c r="AW141">
        <v>4</v>
      </c>
      <c r="AX141" t="s">
        <v>437</v>
      </c>
      <c r="AY141" t="s">
        <v>438</v>
      </c>
      <c r="AZ141" t="s">
        <v>440</v>
      </c>
      <c r="BA141" t="s">
        <v>441</v>
      </c>
      <c r="BB141">
        <v>3</v>
      </c>
      <c r="BC141">
        <v>0.75</v>
      </c>
      <c r="BD141">
        <v>0</v>
      </c>
      <c r="BE141" t="s">
        <v>442</v>
      </c>
      <c r="BF141" t="s">
        <v>442</v>
      </c>
      <c r="BG141" t="s">
        <v>443</v>
      </c>
      <c r="BH141" t="s">
        <v>443</v>
      </c>
      <c r="BI141" t="s">
        <v>443</v>
      </c>
      <c r="BJ141">
        <v>0</v>
      </c>
      <c r="BK141" t="s">
        <v>444</v>
      </c>
      <c r="BL141">
        <v>0</v>
      </c>
    </row>
    <row r="142" spans="1:64" x14ac:dyDescent="0.25">
      <c r="A142" t="s">
        <v>184</v>
      </c>
      <c r="B142" t="str">
        <f t="shared" si="2"/>
        <v>3 Occupant_USA_IL_Chicago.</v>
      </c>
      <c r="C142">
        <v>4</v>
      </c>
      <c r="D142" t="s">
        <v>353</v>
      </c>
      <c r="E142">
        <v>0</v>
      </c>
      <c r="F142">
        <v>1900</v>
      </c>
      <c r="G142">
        <v>1</v>
      </c>
      <c r="H142">
        <v>9</v>
      </c>
      <c r="I142">
        <v>1.2</v>
      </c>
      <c r="J142" t="s">
        <v>425</v>
      </c>
      <c r="K142" t="s">
        <v>426</v>
      </c>
      <c r="L142" t="s">
        <v>427</v>
      </c>
      <c r="N142" t="s">
        <v>426</v>
      </c>
      <c r="O142" t="s">
        <v>428</v>
      </c>
      <c r="Q142" t="s">
        <v>426</v>
      </c>
      <c r="R142" t="s">
        <v>429</v>
      </c>
      <c r="Y142">
        <v>0.38800000000000001</v>
      </c>
      <c r="Z142">
        <v>0.4</v>
      </c>
      <c r="AA142" t="s">
        <v>431</v>
      </c>
      <c r="AB142">
        <v>0.2</v>
      </c>
      <c r="AC142">
        <v>0.2</v>
      </c>
      <c r="AD142">
        <v>0.2</v>
      </c>
      <c r="AE142">
        <v>0.2</v>
      </c>
      <c r="AF142">
        <v>7</v>
      </c>
      <c r="AG142" t="s">
        <v>432</v>
      </c>
      <c r="AH142" t="s">
        <v>433</v>
      </c>
      <c r="AM142" t="s">
        <v>436</v>
      </c>
      <c r="AP142">
        <v>35</v>
      </c>
      <c r="AQ142">
        <v>-30</v>
      </c>
      <c r="AT142">
        <v>7.4999999999999997E-2</v>
      </c>
      <c r="AU142">
        <v>4</v>
      </c>
      <c r="AV142">
        <v>7.4999999999999997E-2</v>
      </c>
      <c r="AW142">
        <v>4</v>
      </c>
      <c r="AX142" t="s">
        <v>437</v>
      </c>
      <c r="AY142" t="s">
        <v>438</v>
      </c>
      <c r="AZ142" t="s">
        <v>440</v>
      </c>
      <c r="BA142" t="s">
        <v>441</v>
      </c>
      <c r="BB142">
        <v>3</v>
      </c>
      <c r="BC142">
        <v>0.75</v>
      </c>
      <c r="BD142">
        <v>0</v>
      </c>
      <c r="BE142" t="s">
        <v>442</v>
      </c>
      <c r="BF142" t="s">
        <v>442</v>
      </c>
      <c r="BG142" t="s">
        <v>443</v>
      </c>
      <c r="BH142" t="s">
        <v>443</v>
      </c>
      <c r="BI142" t="s">
        <v>443</v>
      </c>
      <c r="BJ142">
        <v>0</v>
      </c>
      <c r="BK142" t="s">
        <v>444</v>
      </c>
      <c r="BL142">
        <v>0</v>
      </c>
    </row>
    <row r="143" spans="1:64" x14ac:dyDescent="0.25">
      <c r="A143" t="s">
        <v>185</v>
      </c>
      <c r="B143" t="str">
        <f t="shared" si="2"/>
        <v>3 Occupant_USA_IN_Evansvil</v>
      </c>
      <c r="C143">
        <v>4</v>
      </c>
      <c r="D143" t="s">
        <v>354</v>
      </c>
      <c r="E143">
        <v>0</v>
      </c>
      <c r="F143">
        <v>1900</v>
      </c>
      <c r="G143">
        <v>1</v>
      </c>
      <c r="H143">
        <v>9</v>
      </c>
      <c r="I143">
        <v>1.2</v>
      </c>
      <c r="J143" t="s">
        <v>425</v>
      </c>
      <c r="K143" t="s">
        <v>426</v>
      </c>
      <c r="L143" t="s">
        <v>427</v>
      </c>
      <c r="N143" t="s">
        <v>426</v>
      </c>
      <c r="O143" t="s">
        <v>428</v>
      </c>
      <c r="Q143" t="s">
        <v>426</v>
      </c>
      <c r="R143" t="s">
        <v>429</v>
      </c>
      <c r="Y143">
        <v>0.38800000000000001</v>
      </c>
      <c r="Z143">
        <v>0.4</v>
      </c>
      <c r="AA143" t="s">
        <v>431</v>
      </c>
      <c r="AB143">
        <v>0.2</v>
      </c>
      <c r="AC143">
        <v>0.2</v>
      </c>
      <c r="AD143">
        <v>0.2</v>
      </c>
      <c r="AE143">
        <v>0.2</v>
      </c>
      <c r="AF143">
        <v>7</v>
      </c>
      <c r="AG143" t="s">
        <v>432</v>
      </c>
      <c r="AH143" t="s">
        <v>433</v>
      </c>
      <c r="AM143" t="s">
        <v>436</v>
      </c>
      <c r="AP143">
        <v>35</v>
      </c>
      <c r="AQ143">
        <v>-30</v>
      </c>
      <c r="AT143">
        <v>7.4999999999999997E-2</v>
      </c>
      <c r="AU143">
        <v>4</v>
      </c>
      <c r="AV143">
        <v>7.4999999999999997E-2</v>
      </c>
      <c r="AW143">
        <v>4</v>
      </c>
      <c r="AX143" t="s">
        <v>437</v>
      </c>
      <c r="AY143" t="s">
        <v>438</v>
      </c>
      <c r="AZ143" t="s">
        <v>440</v>
      </c>
      <c r="BA143" t="s">
        <v>441</v>
      </c>
      <c r="BB143">
        <v>3</v>
      </c>
      <c r="BC143">
        <v>0.75</v>
      </c>
      <c r="BD143">
        <v>0</v>
      </c>
      <c r="BE143" t="s">
        <v>442</v>
      </c>
      <c r="BF143" t="s">
        <v>442</v>
      </c>
      <c r="BG143" t="s">
        <v>443</v>
      </c>
      <c r="BH143" t="s">
        <v>443</v>
      </c>
      <c r="BI143" t="s">
        <v>443</v>
      </c>
      <c r="BJ143">
        <v>0</v>
      </c>
      <c r="BK143" t="s">
        <v>444</v>
      </c>
      <c r="BL143">
        <v>0</v>
      </c>
    </row>
    <row r="144" spans="1:64" x14ac:dyDescent="0.25">
      <c r="A144" t="s">
        <v>186</v>
      </c>
      <c r="B144" t="str">
        <f t="shared" si="2"/>
        <v>3 Occupant_USA_IN_Indianap</v>
      </c>
      <c r="C144">
        <v>4</v>
      </c>
      <c r="D144" t="s">
        <v>355</v>
      </c>
      <c r="E144">
        <v>0</v>
      </c>
      <c r="F144">
        <v>1900</v>
      </c>
      <c r="G144">
        <v>1</v>
      </c>
      <c r="H144">
        <v>9</v>
      </c>
      <c r="I144">
        <v>1.2</v>
      </c>
      <c r="J144" t="s">
        <v>425</v>
      </c>
      <c r="K144" t="s">
        <v>426</v>
      </c>
      <c r="L144" t="s">
        <v>427</v>
      </c>
      <c r="N144" t="s">
        <v>426</v>
      </c>
      <c r="O144" t="s">
        <v>428</v>
      </c>
      <c r="Q144" t="s">
        <v>426</v>
      </c>
      <c r="R144" t="s">
        <v>429</v>
      </c>
      <c r="Y144">
        <v>0.38800000000000001</v>
      </c>
      <c r="Z144">
        <v>0.4</v>
      </c>
      <c r="AA144" t="s">
        <v>431</v>
      </c>
      <c r="AB144">
        <v>0.2</v>
      </c>
      <c r="AC144">
        <v>0.2</v>
      </c>
      <c r="AD144">
        <v>0.2</v>
      </c>
      <c r="AE144">
        <v>0.2</v>
      </c>
      <c r="AF144">
        <v>7</v>
      </c>
      <c r="AG144" t="s">
        <v>432</v>
      </c>
      <c r="AH144" t="s">
        <v>433</v>
      </c>
      <c r="AM144" t="s">
        <v>436</v>
      </c>
      <c r="AP144">
        <v>35</v>
      </c>
      <c r="AQ144">
        <v>-30</v>
      </c>
      <c r="AT144">
        <v>7.4999999999999997E-2</v>
      </c>
      <c r="AU144">
        <v>4</v>
      </c>
      <c r="AV144">
        <v>7.4999999999999997E-2</v>
      </c>
      <c r="AW144">
        <v>4</v>
      </c>
      <c r="AX144" t="s">
        <v>437</v>
      </c>
      <c r="AY144" t="s">
        <v>438</v>
      </c>
      <c r="AZ144" t="s">
        <v>440</v>
      </c>
      <c r="BA144" t="s">
        <v>441</v>
      </c>
      <c r="BB144">
        <v>3</v>
      </c>
      <c r="BC144">
        <v>0.75</v>
      </c>
      <c r="BD144">
        <v>0</v>
      </c>
      <c r="BE144" t="s">
        <v>442</v>
      </c>
      <c r="BF144" t="s">
        <v>442</v>
      </c>
      <c r="BG144" t="s">
        <v>443</v>
      </c>
      <c r="BH144" t="s">
        <v>443</v>
      </c>
      <c r="BI144" t="s">
        <v>443</v>
      </c>
      <c r="BJ144">
        <v>0</v>
      </c>
      <c r="BK144" t="s">
        <v>444</v>
      </c>
      <c r="BL144">
        <v>0</v>
      </c>
    </row>
    <row r="145" spans="1:64" x14ac:dyDescent="0.25">
      <c r="A145" t="s">
        <v>187</v>
      </c>
      <c r="B145" t="str">
        <f t="shared" si="2"/>
        <v>3 Occupant_USA_KS_Hays.Rgn</v>
      </c>
      <c r="C145">
        <v>4</v>
      </c>
      <c r="D145" t="s">
        <v>356</v>
      </c>
      <c r="E145">
        <v>0</v>
      </c>
      <c r="F145">
        <v>1900</v>
      </c>
      <c r="G145">
        <v>1</v>
      </c>
      <c r="H145">
        <v>9</v>
      </c>
      <c r="I145">
        <v>1.2</v>
      </c>
      <c r="J145" t="s">
        <v>425</v>
      </c>
      <c r="K145" t="s">
        <v>426</v>
      </c>
      <c r="L145" t="s">
        <v>427</v>
      </c>
      <c r="N145" t="s">
        <v>426</v>
      </c>
      <c r="O145" t="s">
        <v>428</v>
      </c>
      <c r="Q145" t="s">
        <v>426</v>
      </c>
      <c r="R145" t="s">
        <v>429</v>
      </c>
      <c r="Y145">
        <v>0.38800000000000001</v>
      </c>
      <c r="Z145">
        <v>0.4</v>
      </c>
      <c r="AA145" t="s">
        <v>431</v>
      </c>
      <c r="AB145">
        <v>0.2</v>
      </c>
      <c r="AC145">
        <v>0.2</v>
      </c>
      <c r="AD145">
        <v>0.2</v>
      </c>
      <c r="AE145">
        <v>0.2</v>
      </c>
      <c r="AF145">
        <v>7</v>
      </c>
      <c r="AG145" t="s">
        <v>432</v>
      </c>
      <c r="AH145" t="s">
        <v>433</v>
      </c>
      <c r="AM145" t="s">
        <v>436</v>
      </c>
      <c r="AP145">
        <v>35</v>
      </c>
      <c r="AQ145">
        <v>-30</v>
      </c>
      <c r="AT145">
        <v>7.4999999999999997E-2</v>
      </c>
      <c r="AU145">
        <v>4</v>
      </c>
      <c r="AV145">
        <v>7.4999999999999997E-2</v>
      </c>
      <c r="AW145">
        <v>4</v>
      </c>
      <c r="AX145" t="s">
        <v>437</v>
      </c>
      <c r="AY145" t="s">
        <v>438</v>
      </c>
      <c r="AZ145" t="s">
        <v>440</v>
      </c>
      <c r="BA145" t="s">
        <v>441</v>
      </c>
      <c r="BB145">
        <v>3</v>
      </c>
      <c r="BC145">
        <v>0.75</v>
      </c>
      <c r="BD145">
        <v>0</v>
      </c>
      <c r="BE145" t="s">
        <v>442</v>
      </c>
      <c r="BF145" t="s">
        <v>442</v>
      </c>
      <c r="BG145" t="s">
        <v>443</v>
      </c>
      <c r="BH145" t="s">
        <v>443</v>
      </c>
      <c r="BI145" t="s">
        <v>443</v>
      </c>
      <c r="BJ145">
        <v>0</v>
      </c>
      <c r="BK145" t="s">
        <v>444</v>
      </c>
      <c r="BL145">
        <v>0</v>
      </c>
    </row>
    <row r="146" spans="1:64" x14ac:dyDescent="0.25">
      <c r="A146" t="s">
        <v>188</v>
      </c>
      <c r="B146" t="str">
        <f t="shared" si="2"/>
        <v>3 Occupant_USA_KS_Wichita.</v>
      </c>
      <c r="C146">
        <v>4</v>
      </c>
      <c r="D146" t="s">
        <v>357</v>
      </c>
      <c r="E146">
        <v>0</v>
      </c>
      <c r="F146">
        <v>1900</v>
      </c>
      <c r="G146">
        <v>1</v>
      </c>
      <c r="H146">
        <v>9</v>
      </c>
      <c r="I146">
        <v>1.2</v>
      </c>
      <c r="J146" t="s">
        <v>425</v>
      </c>
      <c r="K146" t="s">
        <v>426</v>
      </c>
      <c r="L146" t="s">
        <v>427</v>
      </c>
      <c r="N146" t="s">
        <v>426</v>
      </c>
      <c r="O146" t="s">
        <v>428</v>
      </c>
      <c r="Q146" t="s">
        <v>426</v>
      </c>
      <c r="R146" t="s">
        <v>429</v>
      </c>
      <c r="Y146">
        <v>0.38800000000000001</v>
      </c>
      <c r="Z146">
        <v>0.4</v>
      </c>
      <c r="AA146" t="s">
        <v>431</v>
      </c>
      <c r="AB146">
        <v>0.2</v>
      </c>
      <c r="AC146">
        <v>0.2</v>
      </c>
      <c r="AD146">
        <v>0.2</v>
      </c>
      <c r="AE146">
        <v>0.2</v>
      </c>
      <c r="AF146">
        <v>7</v>
      </c>
      <c r="AG146" t="s">
        <v>432</v>
      </c>
      <c r="AH146" t="s">
        <v>433</v>
      </c>
      <c r="AM146" t="s">
        <v>436</v>
      </c>
      <c r="AP146">
        <v>35</v>
      </c>
      <c r="AQ146">
        <v>-30</v>
      </c>
      <c r="AT146">
        <v>7.4999999999999997E-2</v>
      </c>
      <c r="AU146">
        <v>4</v>
      </c>
      <c r="AV146">
        <v>7.4999999999999997E-2</v>
      </c>
      <c r="AW146">
        <v>4</v>
      </c>
      <c r="AX146" t="s">
        <v>437</v>
      </c>
      <c r="AY146" t="s">
        <v>438</v>
      </c>
      <c r="AZ146" t="s">
        <v>440</v>
      </c>
      <c r="BA146" t="s">
        <v>441</v>
      </c>
      <c r="BB146">
        <v>3</v>
      </c>
      <c r="BC146">
        <v>0.75</v>
      </c>
      <c r="BD146">
        <v>0</v>
      </c>
      <c r="BE146" t="s">
        <v>442</v>
      </c>
      <c r="BF146" t="s">
        <v>442</v>
      </c>
      <c r="BG146" t="s">
        <v>443</v>
      </c>
      <c r="BH146" t="s">
        <v>443</v>
      </c>
      <c r="BI146" t="s">
        <v>443</v>
      </c>
      <c r="BJ146">
        <v>0</v>
      </c>
      <c r="BK146" t="s">
        <v>444</v>
      </c>
      <c r="BL146">
        <v>0</v>
      </c>
    </row>
    <row r="147" spans="1:64" x14ac:dyDescent="0.25">
      <c r="A147" t="s">
        <v>189</v>
      </c>
      <c r="B147" t="str">
        <f t="shared" si="2"/>
        <v>3 Occupant_USA_KY_Louisvil</v>
      </c>
      <c r="C147">
        <v>4</v>
      </c>
      <c r="D147" t="s">
        <v>358</v>
      </c>
      <c r="E147">
        <v>0</v>
      </c>
      <c r="F147">
        <v>1900</v>
      </c>
      <c r="G147">
        <v>1</v>
      </c>
      <c r="H147">
        <v>9</v>
      </c>
      <c r="I147">
        <v>1.2</v>
      </c>
      <c r="J147" t="s">
        <v>425</v>
      </c>
      <c r="K147" t="s">
        <v>426</v>
      </c>
      <c r="L147" t="s">
        <v>427</v>
      </c>
      <c r="N147" t="s">
        <v>426</v>
      </c>
      <c r="O147" t="s">
        <v>428</v>
      </c>
      <c r="Q147" t="s">
        <v>426</v>
      </c>
      <c r="R147" t="s">
        <v>429</v>
      </c>
      <c r="Y147">
        <v>0.38800000000000001</v>
      </c>
      <c r="Z147">
        <v>0.4</v>
      </c>
      <c r="AA147" t="s">
        <v>431</v>
      </c>
      <c r="AB147">
        <v>0.2</v>
      </c>
      <c r="AC147">
        <v>0.2</v>
      </c>
      <c r="AD147">
        <v>0.2</v>
      </c>
      <c r="AE147">
        <v>0.2</v>
      </c>
      <c r="AF147">
        <v>7</v>
      </c>
      <c r="AG147" t="s">
        <v>432</v>
      </c>
      <c r="AH147" t="s">
        <v>433</v>
      </c>
      <c r="AM147" t="s">
        <v>436</v>
      </c>
      <c r="AP147">
        <v>35</v>
      </c>
      <c r="AQ147">
        <v>-30</v>
      </c>
      <c r="AT147">
        <v>7.4999999999999997E-2</v>
      </c>
      <c r="AU147">
        <v>4</v>
      </c>
      <c r="AV147">
        <v>7.4999999999999997E-2</v>
      </c>
      <c r="AW147">
        <v>4</v>
      </c>
      <c r="AX147" t="s">
        <v>437</v>
      </c>
      <c r="AY147" t="s">
        <v>438</v>
      </c>
      <c r="AZ147" t="s">
        <v>440</v>
      </c>
      <c r="BA147" t="s">
        <v>441</v>
      </c>
      <c r="BB147">
        <v>3</v>
      </c>
      <c r="BC147">
        <v>0.75</v>
      </c>
      <c r="BD147">
        <v>0</v>
      </c>
      <c r="BE147" t="s">
        <v>442</v>
      </c>
      <c r="BF147" t="s">
        <v>442</v>
      </c>
      <c r="BG147" t="s">
        <v>443</v>
      </c>
      <c r="BH147" t="s">
        <v>443</v>
      </c>
      <c r="BI147" t="s">
        <v>443</v>
      </c>
      <c r="BJ147">
        <v>0</v>
      </c>
      <c r="BK147" t="s">
        <v>444</v>
      </c>
      <c r="BL147">
        <v>0</v>
      </c>
    </row>
    <row r="148" spans="1:64" x14ac:dyDescent="0.25">
      <c r="A148" t="s">
        <v>190</v>
      </c>
      <c r="B148" t="str">
        <f t="shared" si="2"/>
        <v>3 Occupant_USA_LA_New.Orle</v>
      </c>
      <c r="C148">
        <v>4</v>
      </c>
      <c r="D148" t="s">
        <v>359</v>
      </c>
      <c r="E148">
        <v>0</v>
      </c>
      <c r="F148">
        <v>1900</v>
      </c>
      <c r="G148">
        <v>1</v>
      </c>
      <c r="H148">
        <v>9</v>
      </c>
      <c r="I148">
        <v>1.2</v>
      </c>
      <c r="J148" t="s">
        <v>425</v>
      </c>
      <c r="K148" t="s">
        <v>426</v>
      </c>
      <c r="L148" t="s">
        <v>427</v>
      </c>
      <c r="N148" t="s">
        <v>426</v>
      </c>
      <c r="O148" t="s">
        <v>428</v>
      </c>
      <c r="Q148" t="s">
        <v>426</v>
      </c>
      <c r="R148" t="s">
        <v>429</v>
      </c>
      <c r="Y148">
        <v>0.38800000000000001</v>
      </c>
      <c r="Z148">
        <v>0.4</v>
      </c>
      <c r="AA148" t="s">
        <v>431</v>
      </c>
      <c r="AB148">
        <v>0.2</v>
      </c>
      <c r="AC148">
        <v>0.2</v>
      </c>
      <c r="AD148">
        <v>0.2</v>
      </c>
      <c r="AE148">
        <v>0.2</v>
      </c>
      <c r="AF148">
        <v>7</v>
      </c>
      <c r="AG148" t="s">
        <v>432</v>
      </c>
      <c r="AH148" t="s">
        <v>433</v>
      </c>
      <c r="AM148" t="s">
        <v>436</v>
      </c>
      <c r="AP148">
        <v>35</v>
      </c>
      <c r="AQ148">
        <v>-30</v>
      </c>
      <c r="AT148">
        <v>7.4999999999999997E-2</v>
      </c>
      <c r="AU148">
        <v>4</v>
      </c>
      <c r="AV148">
        <v>7.4999999999999997E-2</v>
      </c>
      <c r="AW148">
        <v>4</v>
      </c>
      <c r="AX148" t="s">
        <v>437</v>
      </c>
      <c r="AY148" t="s">
        <v>438</v>
      </c>
      <c r="AZ148" t="s">
        <v>440</v>
      </c>
      <c r="BA148" t="s">
        <v>441</v>
      </c>
      <c r="BB148">
        <v>3</v>
      </c>
      <c r="BC148">
        <v>0.75</v>
      </c>
      <c r="BD148">
        <v>0</v>
      </c>
      <c r="BE148" t="s">
        <v>442</v>
      </c>
      <c r="BF148" t="s">
        <v>442</v>
      </c>
      <c r="BG148" t="s">
        <v>443</v>
      </c>
      <c r="BH148" t="s">
        <v>443</v>
      </c>
      <c r="BI148" t="s">
        <v>443</v>
      </c>
      <c r="BJ148">
        <v>0</v>
      </c>
      <c r="BK148" t="s">
        <v>444</v>
      </c>
      <c r="BL148">
        <v>0</v>
      </c>
    </row>
    <row r="149" spans="1:64" x14ac:dyDescent="0.25">
      <c r="A149" t="s">
        <v>191</v>
      </c>
      <c r="B149" t="str">
        <f t="shared" si="2"/>
        <v>3 Occupant_USA_LA_Shrevepo</v>
      </c>
      <c r="C149">
        <v>4</v>
      </c>
      <c r="D149" t="s">
        <v>360</v>
      </c>
      <c r="E149">
        <v>0</v>
      </c>
      <c r="F149">
        <v>1900</v>
      </c>
      <c r="G149">
        <v>1</v>
      </c>
      <c r="H149">
        <v>9</v>
      </c>
      <c r="I149">
        <v>1.2</v>
      </c>
      <c r="J149" t="s">
        <v>425</v>
      </c>
      <c r="K149" t="s">
        <v>426</v>
      </c>
      <c r="L149" t="s">
        <v>427</v>
      </c>
      <c r="N149" t="s">
        <v>426</v>
      </c>
      <c r="O149" t="s">
        <v>428</v>
      </c>
      <c r="Q149" t="s">
        <v>426</v>
      </c>
      <c r="R149" t="s">
        <v>429</v>
      </c>
      <c r="Y149">
        <v>0.38800000000000001</v>
      </c>
      <c r="Z149">
        <v>0.4</v>
      </c>
      <c r="AA149" t="s">
        <v>431</v>
      </c>
      <c r="AB149">
        <v>0.2</v>
      </c>
      <c r="AC149">
        <v>0.2</v>
      </c>
      <c r="AD149">
        <v>0.2</v>
      </c>
      <c r="AE149">
        <v>0.2</v>
      </c>
      <c r="AF149">
        <v>7</v>
      </c>
      <c r="AG149" t="s">
        <v>432</v>
      </c>
      <c r="AH149" t="s">
        <v>433</v>
      </c>
      <c r="AM149" t="s">
        <v>436</v>
      </c>
      <c r="AP149">
        <v>35</v>
      </c>
      <c r="AQ149">
        <v>-30</v>
      </c>
      <c r="AT149">
        <v>7.4999999999999997E-2</v>
      </c>
      <c r="AU149">
        <v>4</v>
      </c>
      <c r="AV149">
        <v>7.4999999999999997E-2</v>
      </c>
      <c r="AW149">
        <v>4</v>
      </c>
      <c r="AX149" t="s">
        <v>437</v>
      </c>
      <c r="AY149" t="s">
        <v>438</v>
      </c>
      <c r="AZ149" t="s">
        <v>440</v>
      </c>
      <c r="BA149" t="s">
        <v>441</v>
      </c>
      <c r="BB149">
        <v>3</v>
      </c>
      <c r="BC149">
        <v>0.75</v>
      </c>
      <c r="BD149">
        <v>0</v>
      </c>
      <c r="BE149" t="s">
        <v>442</v>
      </c>
      <c r="BF149" t="s">
        <v>442</v>
      </c>
      <c r="BG149" t="s">
        <v>443</v>
      </c>
      <c r="BH149" t="s">
        <v>443</v>
      </c>
      <c r="BI149" t="s">
        <v>443</v>
      </c>
      <c r="BJ149">
        <v>0</v>
      </c>
      <c r="BK149" t="s">
        <v>444</v>
      </c>
      <c r="BL149">
        <v>0</v>
      </c>
    </row>
    <row r="150" spans="1:64" x14ac:dyDescent="0.25">
      <c r="A150" t="s">
        <v>192</v>
      </c>
      <c r="B150" t="str">
        <f t="shared" si="2"/>
        <v>3 Occupant_USA_MA_Boston-L</v>
      </c>
      <c r="C150">
        <v>4</v>
      </c>
      <c r="D150" t="s">
        <v>361</v>
      </c>
      <c r="E150">
        <v>0</v>
      </c>
      <c r="F150">
        <v>1900</v>
      </c>
      <c r="G150">
        <v>1</v>
      </c>
      <c r="H150">
        <v>9</v>
      </c>
      <c r="I150">
        <v>1.2</v>
      </c>
      <c r="J150" t="s">
        <v>425</v>
      </c>
      <c r="K150" t="s">
        <v>426</v>
      </c>
      <c r="L150" t="s">
        <v>427</v>
      </c>
      <c r="N150" t="s">
        <v>426</v>
      </c>
      <c r="O150" t="s">
        <v>428</v>
      </c>
      <c r="Q150" t="s">
        <v>426</v>
      </c>
      <c r="R150" t="s">
        <v>429</v>
      </c>
      <c r="Y150">
        <v>0.38800000000000001</v>
      </c>
      <c r="Z150">
        <v>0.4</v>
      </c>
      <c r="AA150" t="s">
        <v>431</v>
      </c>
      <c r="AB150">
        <v>0.2</v>
      </c>
      <c r="AC150">
        <v>0.2</v>
      </c>
      <c r="AD150">
        <v>0.2</v>
      </c>
      <c r="AE150">
        <v>0.2</v>
      </c>
      <c r="AF150">
        <v>7</v>
      </c>
      <c r="AG150" t="s">
        <v>432</v>
      </c>
      <c r="AH150" t="s">
        <v>433</v>
      </c>
      <c r="AM150" t="s">
        <v>436</v>
      </c>
      <c r="AP150">
        <v>35</v>
      </c>
      <c r="AQ150">
        <v>-30</v>
      </c>
      <c r="AT150">
        <v>7.4999999999999997E-2</v>
      </c>
      <c r="AU150">
        <v>4</v>
      </c>
      <c r="AV150">
        <v>7.4999999999999997E-2</v>
      </c>
      <c r="AW150">
        <v>4</v>
      </c>
      <c r="AX150" t="s">
        <v>437</v>
      </c>
      <c r="AY150" t="s">
        <v>438</v>
      </c>
      <c r="AZ150" t="s">
        <v>440</v>
      </c>
      <c r="BA150" t="s">
        <v>441</v>
      </c>
      <c r="BB150">
        <v>3</v>
      </c>
      <c r="BC150">
        <v>0.75</v>
      </c>
      <c r="BD150">
        <v>0</v>
      </c>
      <c r="BE150" t="s">
        <v>442</v>
      </c>
      <c r="BF150" t="s">
        <v>442</v>
      </c>
      <c r="BG150" t="s">
        <v>443</v>
      </c>
      <c r="BH150" t="s">
        <v>443</v>
      </c>
      <c r="BI150" t="s">
        <v>443</v>
      </c>
      <c r="BJ150">
        <v>0</v>
      </c>
      <c r="BK150" t="s">
        <v>444</v>
      </c>
      <c r="BL150">
        <v>0</v>
      </c>
    </row>
    <row r="151" spans="1:64" x14ac:dyDescent="0.25">
      <c r="A151" t="s">
        <v>193</v>
      </c>
      <c r="B151" t="str">
        <f t="shared" si="2"/>
        <v>3 Occupant_USA_MD_Baltimor</v>
      </c>
      <c r="C151">
        <v>4</v>
      </c>
      <c r="D151" t="s">
        <v>362</v>
      </c>
      <c r="E151">
        <v>0</v>
      </c>
      <c r="F151">
        <v>1900</v>
      </c>
      <c r="G151">
        <v>1</v>
      </c>
      <c r="H151">
        <v>9</v>
      </c>
      <c r="I151">
        <v>1.2</v>
      </c>
      <c r="J151" t="s">
        <v>425</v>
      </c>
      <c r="K151" t="s">
        <v>426</v>
      </c>
      <c r="L151" t="s">
        <v>427</v>
      </c>
      <c r="N151" t="s">
        <v>426</v>
      </c>
      <c r="O151" t="s">
        <v>428</v>
      </c>
      <c r="Q151" t="s">
        <v>426</v>
      </c>
      <c r="R151" t="s">
        <v>429</v>
      </c>
      <c r="Y151">
        <v>0.38800000000000001</v>
      </c>
      <c r="Z151">
        <v>0.4</v>
      </c>
      <c r="AA151" t="s">
        <v>431</v>
      </c>
      <c r="AB151">
        <v>0.2</v>
      </c>
      <c r="AC151">
        <v>0.2</v>
      </c>
      <c r="AD151">
        <v>0.2</v>
      </c>
      <c r="AE151">
        <v>0.2</v>
      </c>
      <c r="AF151">
        <v>7</v>
      </c>
      <c r="AG151" t="s">
        <v>432</v>
      </c>
      <c r="AH151" t="s">
        <v>433</v>
      </c>
      <c r="AM151" t="s">
        <v>436</v>
      </c>
      <c r="AP151">
        <v>35</v>
      </c>
      <c r="AQ151">
        <v>-30</v>
      </c>
      <c r="AT151">
        <v>7.4999999999999997E-2</v>
      </c>
      <c r="AU151">
        <v>4</v>
      </c>
      <c r="AV151">
        <v>7.4999999999999997E-2</v>
      </c>
      <c r="AW151">
        <v>4</v>
      </c>
      <c r="AX151" t="s">
        <v>437</v>
      </c>
      <c r="AY151" t="s">
        <v>438</v>
      </c>
      <c r="AZ151" t="s">
        <v>440</v>
      </c>
      <c r="BA151" t="s">
        <v>441</v>
      </c>
      <c r="BB151">
        <v>3</v>
      </c>
      <c r="BC151">
        <v>0.75</v>
      </c>
      <c r="BD151">
        <v>0</v>
      </c>
      <c r="BE151" t="s">
        <v>442</v>
      </c>
      <c r="BF151" t="s">
        <v>442</v>
      </c>
      <c r="BG151" t="s">
        <v>443</v>
      </c>
      <c r="BH151" t="s">
        <v>443</v>
      </c>
      <c r="BI151" t="s">
        <v>443</v>
      </c>
      <c r="BJ151">
        <v>0</v>
      </c>
      <c r="BK151" t="s">
        <v>444</v>
      </c>
      <c r="BL151">
        <v>0</v>
      </c>
    </row>
    <row r="152" spans="1:64" x14ac:dyDescent="0.25">
      <c r="A152" t="s">
        <v>194</v>
      </c>
      <c r="B152" t="str">
        <f t="shared" si="2"/>
        <v>3 Occupant_USA_ME_Portland</v>
      </c>
      <c r="C152">
        <v>4</v>
      </c>
      <c r="D152" t="s">
        <v>363</v>
      </c>
      <c r="E152">
        <v>0</v>
      </c>
      <c r="F152">
        <v>1900</v>
      </c>
      <c r="G152">
        <v>1</v>
      </c>
      <c r="H152">
        <v>9</v>
      </c>
      <c r="I152">
        <v>1.2</v>
      </c>
      <c r="J152" t="s">
        <v>425</v>
      </c>
      <c r="K152" t="s">
        <v>426</v>
      </c>
      <c r="L152" t="s">
        <v>427</v>
      </c>
      <c r="N152" t="s">
        <v>426</v>
      </c>
      <c r="O152" t="s">
        <v>428</v>
      </c>
      <c r="Q152" t="s">
        <v>426</v>
      </c>
      <c r="R152" t="s">
        <v>429</v>
      </c>
      <c r="Y152">
        <v>0.38800000000000001</v>
      </c>
      <c r="Z152">
        <v>0.4</v>
      </c>
      <c r="AA152" t="s">
        <v>431</v>
      </c>
      <c r="AB152">
        <v>0.2</v>
      </c>
      <c r="AC152">
        <v>0.2</v>
      </c>
      <c r="AD152">
        <v>0.2</v>
      </c>
      <c r="AE152">
        <v>0.2</v>
      </c>
      <c r="AF152">
        <v>7</v>
      </c>
      <c r="AG152" t="s">
        <v>432</v>
      </c>
      <c r="AH152" t="s">
        <v>433</v>
      </c>
      <c r="AM152" t="s">
        <v>436</v>
      </c>
      <c r="AP152">
        <v>35</v>
      </c>
      <c r="AQ152">
        <v>-30</v>
      </c>
      <c r="AT152">
        <v>7.4999999999999997E-2</v>
      </c>
      <c r="AU152">
        <v>4</v>
      </c>
      <c r="AV152">
        <v>7.4999999999999997E-2</v>
      </c>
      <c r="AW152">
        <v>4</v>
      </c>
      <c r="AX152" t="s">
        <v>437</v>
      </c>
      <c r="AY152" t="s">
        <v>438</v>
      </c>
      <c r="AZ152" t="s">
        <v>440</v>
      </c>
      <c r="BA152" t="s">
        <v>441</v>
      </c>
      <c r="BB152">
        <v>3</v>
      </c>
      <c r="BC152">
        <v>0.75</v>
      </c>
      <c r="BD152">
        <v>0</v>
      </c>
      <c r="BE152" t="s">
        <v>442</v>
      </c>
      <c r="BF152" t="s">
        <v>442</v>
      </c>
      <c r="BG152" t="s">
        <v>443</v>
      </c>
      <c r="BH152" t="s">
        <v>443</v>
      </c>
      <c r="BI152" t="s">
        <v>443</v>
      </c>
      <c r="BJ152">
        <v>0</v>
      </c>
      <c r="BK152" t="s">
        <v>444</v>
      </c>
      <c r="BL152">
        <v>0</v>
      </c>
    </row>
    <row r="153" spans="1:64" x14ac:dyDescent="0.25">
      <c r="A153" t="s">
        <v>195</v>
      </c>
      <c r="B153" t="str">
        <f t="shared" si="2"/>
        <v>3 Occupant_USA_ME_Presque.</v>
      </c>
      <c r="C153">
        <v>4</v>
      </c>
      <c r="D153" t="s">
        <v>364</v>
      </c>
      <c r="E153">
        <v>0</v>
      </c>
      <c r="F153">
        <v>1900</v>
      </c>
      <c r="G153">
        <v>1</v>
      </c>
      <c r="H153">
        <v>9</v>
      </c>
      <c r="I153">
        <v>1.2</v>
      </c>
      <c r="J153" t="s">
        <v>425</v>
      </c>
      <c r="K153" t="s">
        <v>426</v>
      </c>
      <c r="L153" t="s">
        <v>427</v>
      </c>
      <c r="N153" t="s">
        <v>426</v>
      </c>
      <c r="O153" t="s">
        <v>428</v>
      </c>
      <c r="Q153" t="s">
        <v>426</v>
      </c>
      <c r="R153" t="s">
        <v>429</v>
      </c>
      <c r="Y153">
        <v>0.38800000000000001</v>
      </c>
      <c r="Z153">
        <v>0.4</v>
      </c>
      <c r="AA153" t="s">
        <v>431</v>
      </c>
      <c r="AB153">
        <v>0.2</v>
      </c>
      <c r="AC153">
        <v>0.2</v>
      </c>
      <c r="AD153">
        <v>0.2</v>
      </c>
      <c r="AE153">
        <v>0.2</v>
      </c>
      <c r="AF153">
        <v>7</v>
      </c>
      <c r="AG153" t="s">
        <v>432</v>
      </c>
      <c r="AH153" t="s">
        <v>433</v>
      </c>
      <c r="AM153" t="s">
        <v>436</v>
      </c>
      <c r="AP153">
        <v>35</v>
      </c>
      <c r="AQ153">
        <v>-30</v>
      </c>
      <c r="AT153">
        <v>7.4999999999999997E-2</v>
      </c>
      <c r="AU153">
        <v>4</v>
      </c>
      <c r="AV153">
        <v>7.4999999999999997E-2</v>
      </c>
      <c r="AW153">
        <v>4</v>
      </c>
      <c r="AX153" t="s">
        <v>437</v>
      </c>
      <c r="AY153" t="s">
        <v>438</v>
      </c>
      <c r="AZ153" t="s">
        <v>440</v>
      </c>
      <c r="BA153" t="s">
        <v>441</v>
      </c>
      <c r="BB153">
        <v>3</v>
      </c>
      <c r="BC153">
        <v>0.75</v>
      </c>
      <c r="BD153">
        <v>0</v>
      </c>
      <c r="BE153" t="s">
        <v>442</v>
      </c>
      <c r="BF153" t="s">
        <v>442</v>
      </c>
      <c r="BG153" t="s">
        <v>443</v>
      </c>
      <c r="BH153" t="s">
        <v>443</v>
      </c>
      <c r="BI153" t="s">
        <v>443</v>
      </c>
      <c r="BJ153">
        <v>0</v>
      </c>
      <c r="BK153" t="s">
        <v>444</v>
      </c>
      <c r="BL153">
        <v>0</v>
      </c>
    </row>
    <row r="154" spans="1:64" x14ac:dyDescent="0.25">
      <c r="A154" t="s">
        <v>196</v>
      </c>
      <c r="B154" t="str">
        <f t="shared" si="2"/>
        <v>3 Occupant_USA_MI_Detroit-</v>
      </c>
      <c r="C154">
        <v>4</v>
      </c>
      <c r="D154" t="s">
        <v>365</v>
      </c>
      <c r="E154">
        <v>0</v>
      </c>
      <c r="F154">
        <v>1900</v>
      </c>
      <c r="G154">
        <v>1</v>
      </c>
      <c r="H154">
        <v>9</v>
      </c>
      <c r="I154">
        <v>1.2</v>
      </c>
      <c r="J154" t="s">
        <v>425</v>
      </c>
      <c r="K154" t="s">
        <v>426</v>
      </c>
      <c r="L154" t="s">
        <v>427</v>
      </c>
      <c r="N154" t="s">
        <v>426</v>
      </c>
      <c r="O154" t="s">
        <v>428</v>
      </c>
      <c r="Q154" t="s">
        <v>426</v>
      </c>
      <c r="R154" t="s">
        <v>429</v>
      </c>
      <c r="Y154">
        <v>0.38800000000000001</v>
      </c>
      <c r="Z154">
        <v>0.4</v>
      </c>
      <c r="AA154" t="s">
        <v>431</v>
      </c>
      <c r="AB154">
        <v>0.2</v>
      </c>
      <c r="AC154">
        <v>0.2</v>
      </c>
      <c r="AD154">
        <v>0.2</v>
      </c>
      <c r="AE154">
        <v>0.2</v>
      </c>
      <c r="AF154">
        <v>7</v>
      </c>
      <c r="AG154" t="s">
        <v>432</v>
      </c>
      <c r="AH154" t="s">
        <v>433</v>
      </c>
      <c r="AM154" t="s">
        <v>436</v>
      </c>
      <c r="AP154">
        <v>35</v>
      </c>
      <c r="AQ154">
        <v>-30</v>
      </c>
      <c r="AT154">
        <v>7.4999999999999997E-2</v>
      </c>
      <c r="AU154">
        <v>4</v>
      </c>
      <c r="AV154">
        <v>7.4999999999999997E-2</v>
      </c>
      <c r="AW154">
        <v>4</v>
      </c>
      <c r="AX154" t="s">
        <v>437</v>
      </c>
      <c r="AY154" t="s">
        <v>438</v>
      </c>
      <c r="AZ154" t="s">
        <v>440</v>
      </c>
      <c r="BA154" t="s">
        <v>441</v>
      </c>
      <c r="BB154">
        <v>3</v>
      </c>
      <c r="BC154">
        <v>0.75</v>
      </c>
      <c r="BD154">
        <v>0</v>
      </c>
      <c r="BE154" t="s">
        <v>442</v>
      </c>
      <c r="BF154" t="s">
        <v>442</v>
      </c>
      <c r="BG154" t="s">
        <v>443</v>
      </c>
      <c r="BH154" t="s">
        <v>443</v>
      </c>
      <c r="BI154" t="s">
        <v>443</v>
      </c>
      <c r="BJ154">
        <v>0</v>
      </c>
      <c r="BK154" t="s">
        <v>444</v>
      </c>
      <c r="BL154">
        <v>0</v>
      </c>
    </row>
    <row r="155" spans="1:64" x14ac:dyDescent="0.25">
      <c r="A155" t="s">
        <v>197</v>
      </c>
      <c r="B155" t="str">
        <f t="shared" si="2"/>
        <v>3 Occupant_USA_MI_Houghton</v>
      </c>
      <c r="C155">
        <v>4</v>
      </c>
      <c r="D155" t="s">
        <v>366</v>
      </c>
      <c r="E155">
        <v>0</v>
      </c>
      <c r="F155">
        <v>1900</v>
      </c>
      <c r="G155">
        <v>1</v>
      </c>
      <c r="H155">
        <v>9</v>
      </c>
      <c r="I155">
        <v>1.2</v>
      </c>
      <c r="J155" t="s">
        <v>425</v>
      </c>
      <c r="K155" t="s">
        <v>426</v>
      </c>
      <c r="L155" t="s">
        <v>427</v>
      </c>
      <c r="N155" t="s">
        <v>426</v>
      </c>
      <c r="O155" t="s">
        <v>428</v>
      </c>
      <c r="Q155" t="s">
        <v>426</v>
      </c>
      <c r="R155" t="s">
        <v>429</v>
      </c>
      <c r="Y155">
        <v>0.38800000000000001</v>
      </c>
      <c r="Z155">
        <v>0.4</v>
      </c>
      <c r="AA155" t="s">
        <v>431</v>
      </c>
      <c r="AB155">
        <v>0.2</v>
      </c>
      <c r="AC155">
        <v>0.2</v>
      </c>
      <c r="AD155">
        <v>0.2</v>
      </c>
      <c r="AE155">
        <v>0.2</v>
      </c>
      <c r="AF155">
        <v>7</v>
      </c>
      <c r="AG155" t="s">
        <v>432</v>
      </c>
      <c r="AH155" t="s">
        <v>433</v>
      </c>
      <c r="AM155" t="s">
        <v>436</v>
      </c>
      <c r="AP155">
        <v>35</v>
      </c>
      <c r="AQ155">
        <v>-30</v>
      </c>
      <c r="AT155">
        <v>7.4999999999999997E-2</v>
      </c>
      <c r="AU155">
        <v>4</v>
      </c>
      <c r="AV155">
        <v>7.4999999999999997E-2</v>
      </c>
      <c r="AW155">
        <v>4</v>
      </c>
      <c r="AX155" t="s">
        <v>437</v>
      </c>
      <c r="AY155" t="s">
        <v>438</v>
      </c>
      <c r="AZ155" t="s">
        <v>440</v>
      </c>
      <c r="BA155" t="s">
        <v>441</v>
      </c>
      <c r="BB155">
        <v>3</v>
      </c>
      <c r="BC155">
        <v>0.75</v>
      </c>
      <c r="BD155">
        <v>0</v>
      </c>
      <c r="BE155" t="s">
        <v>442</v>
      </c>
      <c r="BF155" t="s">
        <v>442</v>
      </c>
      <c r="BG155" t="s">
        <v>443</v>
      </c>
      <c r="BH155" t="s">
        <v>443</v>
      </c>
      <c r="BI155" t="s">
        <v>443</v>
      </c>
      <c r="BJ155">
        <v>0</v>
      </c>
      <c r="BK155" t="s">
        <v>444</v>
      </c>
      <c r="BL155">
        <v>0</v>
      </c>
    </row>
    <row r="156" spans="1:64" x14ac:dyDescent="0.25">
      <c r="A156" t="s">
        <v>198</v>
      </c>
      <c r="B156" t="str">
        <f t="shared" si="2"/>
        <v>3 Occupant_USA_MI_Traverse</v>
      </c>
      <c r="C156">
        <v>4</v>
      </c>
      <c r="D156" t="s">
        <v>367</v>
      </c>
      <c r="E156">
        <v>0</v>
      </c>
      <c r="F156">
        <v>1900</v>
      </c>
      <c r="G156">
        <v>1</v>
      </c>
      <c r="H156">
        <v>9</v>
      </c>
      <c r="I156">
        <v>1.2</v>
      </c>
      <c r="J156" t="s">
        <v>425</v>
      </c>
      <c r="K156" t="s">
        <v>426</v>
      </c>
      <c r="L156" t="s">
        <v>427</v>
      </c>
      <c r="N156" t="s">
        <v>426</v>
      </c>
      <c r="O156" t="s">
        <v>428</v>
      </c>
      <c r="Q156" t="s">
        <v>426</v>
      </c>
      <c r="R156" t="s">
        <v>429</v>
      </c>
      <c r="Y156">
        <v>0.38800000000000001</v>
      </c>
      <c r="Z156">
        <v>0.4</v>
      </c>
      <c r="AA156" t="s">
        <v>431</v>
      </c>
      <c r="AB156">
        <v>0.2</v>
      </c>
      <c r="AC156">
        <v>0.2</v>
      </c>
      <c r="AD156">
        <v>0.2</v>
      </c>
      <c r="AE156">
        <v>0.2</v>
      </c>
      <c r="AF156">
        <v>7</v>
      </c>
      <c r="AG156" t="s">
        <v>432</v>
      </c>
      <c r="AH156" t="s">
        <v>433</v>
      </c>
      <c r="AM156" t="s">
        <v>436</v>
      </c>
      <c r="AP156">
        <v>35</v>
      </c>
      <c r="AQ156">
        <v>-30</v>
      </c>
      <c r="AT156">
        <v>7.4999999999999997E-2</v>
      </c>
      <c r="AU156">
        <v>4</v>
      </c>
      <c r="AV156">
        <v>7.4999999999999997E-2</v>
      </c>
      <c r="AW156">
        <v>4</v>
      </c>
      <c r="AX156" t="s">
        <v>437</v>
      </c>
      <c r="AY156" t="s">
        <v>438</v>
      </c>
      <c r="AZ156" t="s">
        <v>440</v>
      </c>
      <c r="BA156" t="s">
        <v>441</v>
      </c>
      <c r="BB156">
        <v>3</v>
      </c>
      <c r="BC156">
        <v>0.75</v>
      </c>
      <c r="BD156">
        <v>0</v>
      </c>
      <c r="BE156" t="s">
        <v>442</v>
      </c>
      <c r="BF156" t="s">
        <v>442</v>
      </c>
      <c r="BG156" t="s">
        <v>443</v>
      </c>
      <c r="BH156" t="s">
        <v>443</v>
      </c>
      <c r="BI156" t="s">
        <v>443</v>
      </c>
      <c r="BJ156">
        <v>0</v>
      </c>
      <c r="BK156" t="s">
        <v>444</v>
      </c>
      <c r="BL156">
        <v>0</v>
      </c>
    </row>
    <row r="157" spans="1:64" x14ac:dyDescent="0.25">
      <c r="A157" t="s">
        <v>199</v>
      </c>
      <c r="B157" t="str">
        <f t="shared" si="2"/>
        <v>3 Occupant_USA_MN_Duluth.I</v>
      </c>
      <c r="C157">
        <v>4</v>
      </c>
      <c r="D157" t="s">
        <v>368</v>
      </c>
      <c r="E157">
        <v>0</v>
      </c>
      <c r="F157">
        <v>1900</v>
      </c>
      <c r="G157">
        <v>1</v>
      </c>
      <c r="H157">
        <v>9</v>
      </c>
      <c r="I157">
        <v>1.2</v>
      </c>
      <c r="J157" t="s">
        <v>425</v>
      </c>
      <c r="K157" t="s">
        <v>426</v>
      </c>
      <c r="L157" t="s">
        <v>427</v>
      </c>
      <c r="N157" t="s">
        <v>426</v>
      </c>
      <c r="O157" t="s">
        <v>428</v>
      </c>
      <c r="Q157" t="s">
        <v>426</v>
      </c>
      <c r="R157" t="s">
        <v>429</v>
      </c>
      <c r="Y157">
        <v>0.38800000000000001</v>
      </c>
      <c r="Z157">
        <v>0.4</v>
      </c>
      <c r="AA157" t="s">
        <v>431</v>
      </c>
      <c r="AB157">
        <v>0.2</v>
      </c>
      <c r="AC157">
        <v>0.2</v>
      </c>
      <c r="AD157">
        <v>0.2</v>
      </c>
      <c r="AE157">
        <v>0.2</v>
      </c>
      <c r="AF157">
        <v>7</v>
      </c>
      <c r="AG157" t="s">
        <v>432</v>
      </c>
      <c r="AH157" t="s">
        <v>433</v>
      </c>
      <c r="AM157" t="s">
        <v>436</v>
      </c>
      <c r="AP157">
        <v>35</v>
      </c>
      <c r="AQ157">
        <v>-30</v>
      </c>
      <c r="AT157">
        <v>7.4999999999999997E-2</v>
      </c>
      <c r="AU157">
        <v>4</v>
      </c>
      <c r="AV157">
        <v>7.4999999999999997E-2</v>
      </c>
      <c r="AW157">
        <v>4</v>
      </c>
      <c r="AX157" t="s">
        <v>437</v>
      </c>
      <c r="AY157" t="s">
        <v>438</v>
      </c>
      <c r="AZ157" t="s">
        <v>440</v>
      </c>
      <c r="BA157" t="s">
        <v>441</v>
      </c>
      <c r="BB157">
        <v>3</v>
      </c>
      <c r="BC157">
        <v>0.75</v>
      </c>
      <c r="BD157">
        <v>0</v>
      </c>
      <c r="BE157" t="s">
        <v>442</v>
      </c>
      <c r="BF157" t="s">
        <v>442</v>
      </c>
      <c r="BG157" t="s">
        <v>443</v>
      </c>
      <c r="BH157" t="s">
        <v>443</v>
      </c>
      <c r="BI157" t="s">
        <v>443</v>
      </c>
      <c r="BJ157">
        <v>0</v>
      </c>
      <c r="BK157" t="s">
        <v>444</v>
      </c>
      <c r="BL157">
        <v>0</v>
      </c>
    </row>
    <row r="158" spans="1:64" x14ac:dyDescent="0.25">
      <c r="A158" t="s">
        <v>200</v>
      </c>
      <c r="B158" t="str">
        <f t="shared" si="2"/>
        <v>3 Occupant_USA_MN_Minneapo</v>
      </c>
      <c r="C158">
        <v>4</v>
      </c>
      <c r="D158" t="s">
        <v>369</v>
      </c>
      <c r="E158">
        <v>0</v>
      </c>
      <c r="F158">
        <v>1900</v>
      </c>
      <c r="G158">
        <v>1</v>
      </c>
      <c r="H158">
        <v>9</v>
      </c>
      <c r="I158">
        <v>1.2</v>
      </c>
      <c r="J158" t="s">
        <v>425</v>
      </c>
      <c r="K158" t="s">
        <v>426</v>
      </c>
      <c r="L158" t="s">
        <v>427</v>
      </c>
      <c r="N158" t="s">
        <v>426</v>
      </c>
      <c r="O158" t="s">
        <v>428</v>
      </c>
      <c r="Q158" t="s">
        <v>426</v>
      </c>
      <c r="R158" t="s">
        <v>429</v>
      </c>
      <c r="Y158">
        <v>0.38800000000000001</v>
      </c>
      <c r="Z158">
        <v>0.4</v>
      </c>
      <c r="AA158" t="s">
        <v>431</v>
      </c>
      <c r="AB158">
        <v>0.2</v>
      </c>
      <c r="AC158">
        <v>0.2</v>
      </c>
      <c r="AD158">
        <v>0.2</v>
      </c>
      <c r="AE158">
        <v>0.2</v>
      </c>
      <c r="AF158">
        <v>7</v>
      </c>
      <c r="AG158" t="s">
        <v>432</v>
      </c>
      <c r="AH158" t="s">
        <v>433</v>
      </c>
      <c r="AM158" t="s">
        <v>436</v>
      </c>
      <c r="AP158">
        <v>35</v>
      </c>
      <c r="AQ158">
        <v>-30</v>
      </c>
      <c r="AT158">
        <v>7.4999999999999997E-2</v>
      </c>
      <c r="AU158">
        <v>4</v>
      </c>
      <c r="AV158">
        <v>7.4999999999999997E-2</v>
      </c>
      <c r="AW158">
        <v>4</v>
      </c>
      <c r="AX158" t="s">
        <v>437</v>
      </c>
      <c r="AY158" t="s">
        <v>438</v>
      </c>
      <c r="AZ158" t="s">
        <v>440</v>
      </c>
      <c r="BA158" t="s">
        <v>441</v>
      </c>
      <c r="BB158">
        <v>3</v>
      </c>
      <c r="BC158">
        <v>0.75</v>
      </c>
      <c r="BD158">
        <v>0</v>
      </c>
      <c r="BE158" t="s">
        <v>442</v>
      </c>
      <c r="BF158" t="s">
        <v>442</v>
      </c>
      <c r="BG158" t="s">
        <v>443</v>
      </c>
      <c r="BH158" t="s">
        <v>443</v>
      </c>
      <c r="BI158" t="s">
        <v>443</v>
      </c>
      <c r="BJ158">
        <v>0</v>
      </c>
      <c r="BK158" t="s">
        <v>444</v>
      </c>
      <c r="BL158">
        <v>0</v>
      </c>
    </row>
    <row r="159" spans="1:64" x14ac:dyDescent="0.25">
      <c r="A159" t="s">
        <v>201</v>
      </c>
      <c r="B159" t="str">
        <f t="shared" si="2"/>
        <v>3 Occupant_USA_MO_Kansas.C</v>
      </c>
      <c r="C159">
        <v>4</v>
      </c>
      <c r="D159" t="s">
        <v>370</v>
      </c>
      <c r="E159">
        <v>0</v>
      </c>
      <c r="F159">
        <v>1900</v>
      </c>
      <c r="G159">
        <v>1</v>
      </c>
      <c r="H159">
        <v>9</v>
      </c>
      <c r="I159">
        <v>1.2</v>
      </c>
      <c r="J159" t="s">
        <v>425</v>
      </c>
      <c r="K159" t="s">
        <v>426</v>
      </c>
      <c r="L159" t="s">
        <v>427</v>
      </c>
      <c r="N159" t="s">
        <v>426</v>
      </c>
      <c r="O159" t="s">
        <v>428</v>
      </c>
      <c r="Q159" t="s">
        <v>426</v>
      </c>
      <c r="R159" t="s">
        <v>429</v>
      </c>
      <c r="Y159">
        <v>0.38800000000000001</v>
      </c>
      <c r="Z159">
        <v>0.4</v>
      </c>
      <c r="AA159" t="s">
        <v>431</v>
      </c>
      <c r="AB159">
        <v>0.2</v>
      </c>
      <c r="AC159">
        <v>0.2</v>
      </c>
      <c r="AD159">
        <v>0.2</v>
      </c>
      <c r="AE159">
        <v>0.2</v>
      </c>
      <c r="AF159">
        <v>7</v>
      </c>
      <c r="AG159" t="s">
        <v>432</v>
      </c>
      <c r="AH159" t="s">
        <v>433</v>
      </c>
      <c r="AM159" t="s">
        <v>436</v>
      </c>
      <c r="AP159">
        <v>35</v>
      </c>
      <c r="AQ159">
        <v>-30</v>
      </c>
      <c r="AT159">
        <v>7.4999999999999997E-2</v>
      </c>
      <c r="AU159">
        <v>4</v>
      </c>
      <c r="AV159">
        <v>7.4999999999999997E-2</v>
      </c>
      <c r="AW159">
        <v>4</v>
      </c>
      <c r="AX159" t="s">
        <v>437</v>
      </c>
      <c r="AY159" t="s">
        <v>438</v>
      </c>
      <c r="AZ159" t="s">
        <v>440</v>
      </c>
      <c r="BA159" t="s">
        <v>441</v>
      </c>
      <c r="BB159">
        <v>3</v>
      </c>
      <c r="BC159">
        <v>0.75</v>
      </c>
      <c r="BD159">
        <v>0</v>
      </c>
      <c r="BE159" t="s">
        <v>442</v>
      </c>
      <c r="BF159" t="s">
        <v>442</v>
      </c>
      <c r="BG159" t="s">
        <v>443</v>
      </c>
      <c r="BH159" t="s">
        <v>443</v>
      </c>
      <c r="BI159" t="s">
        <v>443</v>
      </c>
      <c r="BJ159">
        <v>0</v>
      </c>
      <c r="BK159" t="s">
        <v>444</v>
      </c>
      <c r="BL159">
        <v>0</v>
      </c>
    </row>
    <row r="160" spans="1:64" x14ac:dyDescent="0.25">
      <c r="A160" t="s">
        <v>202</v>
      </c>
      <c r="B160" t="str">
        <f t="shared" si="2"/>
        <v>3 Occupant_USA_MO_St.Josep</v>
      </c>
      <c r="C160">
        <v>4</v>
      </c>
      <c r="D160" t="s">
        <v>371</v>
      </c>
      <c r="E160">
        <v>0</v>
      </c>
      <c r="F160">
        <v>1900</v>
      </c>
      <c r="G160">
        <v>1</v>
      </c>
      <c r="H160">
        <v>9</v>
      </c>
      <c r="I160">
        <v>1.2</v>
      </c>
      <c r="J160" t="s">
        <v>425</v>
      </c>
      <c r="K160" t="s">
        <v>426</v>
      </c>
      <c r="L160" t="s">
        <v>427</v>
      </c>
      <c r="N160" t="s">
        <v>426</v>
      </c>
      <c r="O160" t="s">
        <v>428</v>
      </c>
      <c r="Q160" t="s">
        <v>426</v>
      </c>
      <c r="R160" t="s">
        <v>429</v>
      </c>
      <c r="Y160">
        <v>0.38800000000000001</v>
      </c>
      <c r="Z160">
        <v>0.4</v>
      </c>
      <c r="AA160" t="s">
        <v>431</v>
      </c>
      <c r="AB160">
        <v>0.2</v>
      </c>
      <c r="AC160">
        <v>0.2</v>
      </c>
      <c r="AD160">
        <v>0.2</v>
      </c>
      <c r="AE160">
        <v>0.2</v>
      </c>
      <c r="AF160">
        <v>7</v>
      </c>
      <c r="AG160" t="s">
        <v>432</v>
      </c>
      <c r="AH160" t="s">
        <v>433</v>
      </c>
      <c r="AM160" t="s">
        <v>436</v>
      </c>
      <c r="AP160">
        <v>35</v>
      </c>
      <c r="AQ160">
        <v>-30</v>
      </c>
      <c r="AT160">
        <v>7.4999999999999997E-2</v>
      </c>
      <c r="AU160">
        <v>4</v>
      </c>
      <c r="AV160">
        <v>7.4999999999999997E-2</v>
      </c>
      <c r="AW160">
        <v>4</v>
      </c>
      <c r="AX160" t="s">
        <v>437</v>
      </c>
      <c r="AY160" t="s">
        <v>438</v>
      </c>
      <c r="AZ160" t="s">
        <v>440</v>
      </c>
      <c r="BA160" t="s">
        <v>441</v>
      </c>
      <c r="BB160">
        <v>3</v>
      </c>
      <c r="BC160">
        <v>0.75</v>
      </c>
      <c r="BD160">
        <v>0</v>
      </c>
      <c r="BE160" t="s">
        <v>442</v>
      </c>
      <c r="BF160" t="s">
        <v>442</v>
      </c>
      <c r="BG160" t="s">
        <v>443</v>
      </c>
      <c r="BH160" t="s">
        <v>443</v>
      </c>
      <c r="BI160" t="s">
        <v>443</v>
      </c>
      <c r="BJ160">
        <v>0</v>
      </c>
      <c r="BK160" t="s">
        <v>444</v>
      </c>
      <c r="BL160">
        <v>0</v>
      </c>
    </row>
    <row r="161" spans="1:64" x14ac:dyDescent="0.25">
      <c r="A161" t="s">
        <v>203</v>
      </c>
      <c r="B161" t="str">
        <f t="shared" si="2"/>
        <v>3 Occupant_USA_MS_Gulfport</v>
      </c>
      <c r="C161">
        <v>4</v>
      </c>
      <c r="D161" t="s">
        <v>372</v>
      </c>
      <c r="E161">
        <v>0</v>
      </c>
      <c r="F161">
        <v>1900</v>
      </c>
      <c r="G161">
        <v>1</v>
      </c>
      <c r="H161">
        <v>9</v>
      </c>
      <c r="I161">
        <v>1.2</v>
      </c>
      <c r="J161" t="s">
        <v>425</v>
      </c>
      <c r="K161" t="s">
        <v>426</v>
      </c>
      <c r="L161" t="s">
        <v>427</v>
      </c>
      <c r="N161" t="s">
        <v>426</v>
      </c>
      <c r="O161" t="s">
        <v>428</v>
      </c>
      <c r="Q161" t="s">
        <v>426</v>
      </c>
      <c r="R161" t="s">
        <v>429</v>
      </c>
      <c r="Y161">
        <v>0.38800000000000001</v>
      </c>
      <c r="Z161">
        <v>0.4</v>
      </c>
      <c r="AA161" t="s">
        <v>431</v>
      </c>
      <c r="AB161">
        <v>0.2</v>
      </c>
      <c r="AC161">
        <v>0.2</v>
      </c>
      <c r="AD161">
        <v>0.2</v>
      </c>
      <c r="AE161">
        <v>0.2</v>
      </c>
      <c r="AF161">
        <v>7</v>
      </c>
      <c r="AG161" t="s">
        <v>432</v>
      </c>
      <c r="AH161" t="s">
        <v>433</v>
      </c>
      <c r="AM161" t="s">
        <v>436</v>
      </c>
      <c r="AP161">
        <v>35</v>
      </c>
      <c r="AQ161">
        <v>-30</v>
      </c>
      <c r="AT161">
        <v>7.4999999999999997E-2</v>
      </c>
      <c r="AU161">
        <v>4</v>
      </c>
      <c r="AV161">
        <v>7.4999999999999997E-2</v>
      </c>
      <c r="AW161">
        <v>4</v>
      </c>
      <c r="AX161" t="s">
        <v>437</v>
      </c>
      <c r="AY161" t="s">
        <v>438</v>
      </c>
      <c r="AZ161" t="s">
        <v>440</v>
      </c>
      <c r="BA161" t="s">
        <v>441</v>
      </c>
      <c r="BB161">
        <v>3</v>
      </c>
      <c r="BC161">
        <v>0.75</v>
      </c>
      <c r="BD161">
        <v>0</v>
      </c>
      <c r="BE161" t="s">
        <v>442</v>
      </c>
      <c r="BF161" t="s">
        <v>442</v>
      </c>
      <c r="BG161" t="s">
        <v>443</v>
      </c>
      <c r="BH161" t="s">
        <v>443</v>
      </c>
      <c r="BI161" t="s">
        <v>443</v>
      </c>
      <c r="BJ161">
        <v>0</v>
      </c>
      <c r="BK161" t="s">
        <v>444</v>
      </c>
      <c r="BL161">
        <v>0</v>
      </c>
    </row>
    <row r="162" spans="1:64" x14ac:dyDescent="0.25">
      <c r="A162" t="s">
        <v>204</v>
      </c>
      <c r="B162" t="str">
        <f t="shared" si="2"/>
        <v>3 Occupant_USA_MS_Jackson-</v>
      </c>
      <c r="C162">
        <v>4</v>
      </c>
      <c r="D162" t="s">
        <v>373</v>
      </c>
      <c r="E162">
        <v>0</v>
      </c>
      <c r="F162">
        <v>1900</v>
      </c>
      <c r="G162">
        <v>1</v>
      </c>
      <c r="H162">
        <v>9</v>
      </c>
      <c r="I162">
        <v>1.2</v>
      </c>
      <c r="J162" t="s">
        <v>425</v>
      </c>
      <c r="K162" t="s">
        <v>426</v>
      </c>
      <c r="L162" t="s">
        <v>427</v>
      </c>
      <c r="N162" t="s">
        <v>426</v>
      </c>
      <c r="O162" t="s">
        <v>428</v>
      </c>
      <c r="Q162" t="s">
        <v>426</v>
      </c>
      <c r="R162" t="s">
        <v>429</v>
      </c>
      <c r="Y162">
        <v>0.38800000000000001</v>
      </c>
      <c r="Z162">
        <v>0.4</v>
      </c>
      <c r="AA162" t="s">
        <v>431</v>
      </c>
      <c r="AB162">
        <v>0.2</v>
      </c>
      <c r="AC162">
        <v>0.2</v>
      </c>
      <c r="AD162">
        <v>0.2</v>
      </c>
      <c r="AE162">
        <v>0.2</v>
      </c>
      <c r="AF162">
        <v>7</v>
      </c>
      <c r="AG162" t="s">
        <v>432</v>
      </c>
      <c r="AH162" t="s">
        <v>433</v>
      </c>
      <c r="AM162" t="s">
        <v>436</v>
      </c>
      <c r="AP162">
        <v>35</v>
      </c>
      <c r="AQ162">
        <v>-30</v>
      </c>
      <c r="AT162">
        <v>7.4999999999999997E-2</v>
      </c>
      <c r="AU162">
        <v>4</v>
      </c>
      <c r="AV162">
        <v>7.4999999999999997E-2</v>
      </c>
      <c r="AW162">
        <v>4</v>
      </c>
      <c r="AX162" t="s">
        <v>437</v>
      </c>
      <c r="AY162" t="s">
        <v>438</v>
      </c>
      <c r="AZ162" t="s">
        <v>440</v>
      </c>
      <c r="BA162" t="s">
        <v>441</v>
      </c>
      <c r="BB162">
        <v>3</v>
      </c>
      <c r="BC162">
        <v>0.75</v>
      </c>
      <c r="BD162">
        <v>0</v>
      </c>
      <c r="BE162" t="s">
        <v>442</v>
      </c>
      <c r="BF162" t="s">
        <v>442</v>
      </c>
      <c r="BG162" t="s">
        <v>443</v>
      </c>
      <c r="BH162" t="s">
        <v>443</v>
      </c>
      <c r="BI162" t="s">
        <v>443</v>
      </c>
      <c r="BJ162">
        <v>0</v>
      </c>
      <c r="BK162" t="s">
        <v>444</v>
      </c>
      <c r="BL162">
        <v>0</v>
      </c>
    </row>
    <row r="163" spans="1:64" x14ac:dyDescent="0.25">
      <c r="A163" t="s">
        <v>205</v>
      </c>
      <c r="B163" t="str">
        <f t="shared" si="2"/>
        <v>3 Occupant_USA_MT_Billings</v>
      </c>
      <c r="C163">
        <v>4</v>
      </c>
      <c r="D163" t="s">
        <v>374</v>
      </c>
      <c r="E163">
        <v>0</v>
      </c>
      <c r="F163">
        <v>1900</v>
      </c>
      <c r="G163">
        <v>1</v>
      </c>
      <c r="H163">
        <v>9</v>
      </c>
      <c r="I163">
        <v>1.2</v>
      </c>
      <c r="J163" t="s">
        <v>425</v>
      </c>
      <c r="K163" t="s">
        <v>426</v>
      </c>
      <c r="L163" t="s">
        <v>427</v>
      </c>
      <c r="N163" t="s">
        <v>426</v>
      </c>
      <c r="O163" t="s">
        <v>428</v>
      </c>
      <c r="Q163" t="s">
        <v>426</v>
      </c>
      <c r="R163" t="s">
        <v>429</v>
      </c>
      <c r="Y163">
        <v>0.38800000000000001</v>
      </c>
      <c r="Z163">
        <v>0.4</v>
      </c>
      <c r="AA163" t="s">
        <v>431</v>
      </c>
      <c r="AB163">
        <v>0.2</v>
      </c>
      <c r="AC163">
        <v>0.2</v>
      </c>
      <c r="AD163">
        <v>0.2</v>
      </c>
      <c r="AE163">
        <v>0.2</v>
      </c>
      <c r="AF163">
        <v>7</v>
      </c>
      <c r="AG163" t="s">
        <v>432</v>
      </c>
      <c r="AH163" t="s">
        <v>433</v>
      </c>
      <c r="AM163" t="s">
        <v>436</v>
      </c>
      <c r="AP163">
        <v>35</v>
      </c>
      <c r="AQ163">
        <v>-30</v>
      </c>
      <c r="AT163">
        <v>7.4999999999999997E-2</v>
      </c>
      <c r="AU163">
        <v>4</v>
      </c>
      <c r="AV163">
        <v>7.4999999999999997E-2</v>
      </c>
      <c r="AW163">
        <v>4</v>
      </c>
      <c r="AX163" t="s">
        <v>437</v>
      </c>
      <c r="AY163" t="s">
        <v>438</v>
      </c>
      <c r="AZ163" t="s">
        <v>440</v>
      </c>
      <c r="BA163" t="s">
        <v>441</v>
      </c>
      <c r="BB163">
        <v>3</v>
      </c>
      <c r="BC163">
        <v>0.75</v>
      </c>
      <c r="BD163">
        <v>0</v>
      </c>
      <c r="BE163" t="s">
        <v>442</v>
      </c>
      <c r="BF163" t="s">
        <v>442</v>
      </c>
      <c r="BG163" t="s">
        <v>443</v>
      </c>
      <c r="BH163" t="s">
        <v>443</v>
      </c>
      <c r="BI163" t="s">
        <v>443</v>
      </c>
      <c r="BJ163">
        <v>0</v>
      </c>
      <c r="BK163" t="s">
        <v>444</v>
      </c>
      <c r="BL163">
        <v>0</v>
      </c>
    </row>
    <row r="164" spans="1:64" x14ac:dyDescent="0.25">
      <c r="A164" t="s">
        <v>206</v>
      </c>
      <c r="B164" t="str">
        <f t="shared" si="2"/>
        <v>3 Occupant_USA_NC_Charlott</v>
      </c>
      <c r="C164">
        <v>4</v>
      </c>
      <c r="D164" t="s">
        <v>375</v>
      </c>
      <c r="E164">
        <v>0</v>
      </c>
      <c r="F164">
        <v>1900</v>
      </c>
      <c r="G164">
        <v>1</v>
      </c>
      <c r="H164">
        <v>9</v>
      </c>
      <c r="I164">
        <v>1.2</v>
      </c>
      <c r="J164" t="s">
        <v>425</v>
      </c>
      <c r="K164" t="s">
        <v>426</v>
      </c>
      <c r="L164" t="s">
        <v>427</v>
      </c>
      <c r="N164" t="s">
        <v>426</v>
      </c>
      <c r="O164" t="s">
        <v>428</v>
      </c>
      <c r="Q164" t="s">
        <v>426</v>
      </c>
      <c r="R164" t="s">
        <v>429</v>
      </c>
      <c r="Y164">
        <v>0.38800000000000001</v>
      </c>
      <c r="Z164">
        <v>0.4</v>
      </c>
      <c r="AA164" t="s">
        <v>431</v>
      </c>
      <c r="AB164">
        <v>0.2</v>
      </c>
      <c r="AC164">
        <v>0.2</v>
      </c>
      <c r="AD164">
        <v>0.2</v>
      </c>
      <c r="AE164">
        <v>0.2</v>
      </c>
      <c r="AF164">
        <v>7</v>
      </c>
      <c r="AG164" t="s">
        <v>432</v>
      </c>
      <c r="AH164" t="s">
        <v>433</v>
      </c>
      <c r="AM164" t="s">
        <v>436</v>
      </c>
      <c r="AP164">
        <v>35</v>
      </c>
      <c r="AQ164">
        <v>-30</v>
      </c>
      <c r="AT164">
        <v>7.4999999999999997E-2</v>
      </c>
      <c r="AU164">
        <v>4</v>
      </c>
      <c r="AV164">
        <v>7.4999999999999997E-2</v>
      </c>
      <c r="AW164">
        <v>4</v>
      </c>
      <c r="AX164" t="s">
        <v>437</v>
      </c>
      <c r="AY164" t="s">
        <v>438</v>
      </c>
      <c r="AZ164" t="s">
        <v>440</v>
      </c>
      <c r="BA164" t="s">
        <v>441</v>
      </c>
      <c r="BB164">
        <v>3</v>
      </c>
      <c r="BC164">
        <v>0.75</v>
      </c>
      <c r="BD164">
        <v>0</v>
      </c>
      <c r="BE164" t="s">
        <v>442</v>
      </c>
      <c r="BF164" t="s">
        <v>442</v>
      </c>
      <c r="BG164" t="s">
        <v>443</v>
      </c>
      <c r="BH164" t="s">
        <v>443</v>
      </c>
      <c r="BI164" t="s">
        <v>443</v>
      </c>
      <c r="BJ164">
        <v>0</v>
      </c>
      <c r="BK164" t="s">
        <v>444</v>
      </c>
      <c r="BL164">
        <v>0</v>
      </c>
    </row>
    <row r="165" spans="1:64" x14ac:dyDescent="0.25">
      <c r="A165" t="s">
        <v>207</v>
      </c>
      <c r="B165" t="str">
        <f t="shared" si="2"/>
        <v>3 Occupant_USA_NC_Raleigh-</v>
      </c>
      <c r="C165">
        <v>4</v>
      </c>
      <c r="D165" t="s">
        <v>376</v>
      </c>
      <c r="E165">
        <v>0</v>
      </c>
      <c r="F165">
        <v>1900</v>
      </c>
      <c r="G165">
        <v>1</v>
      </c>
      <c r="H165">
        <v>9</v>
      </c>
      <c r="I165">
        <v>1.2</v>
      </c>
      <c r="J165" t="s">
        <v>425</v>
      </c>
      <c r="K165" t="s">
        <v>426</v>
      </c>
      <c r="L165" t="s">
        <v>427</v>
      </c>
      <c r="N165" t="s">
        <v>426</v>
      </c>
      <c r="O165" t="s">
        <v>428</v>
      </c>
      <c r="Q165" t="s">
        <v>426</v>
      </c>
      <c r="R165" t="s">
        <v>429</v>
      </c>
      <c r="Y165">
        <v>0.38800000000000001</v>
      </c>
      <c r="Z165">
        <v>0.4</v>
      </c>
      <c r="AA165" t="s">
        <v>431</v>
      </c>
      <c r="AB165">
        <v>0.2</v>
      </c>
      <c r="AC165">
        <v>0.2</v>
      </c>
      <c r="AD165">
        <v>0.2</v>
      </c>
      <c r="AE165">
        <v>0.2</v>
      </c>
      <c r="AF165">
        <v>7</v>
      </c>
      <c r="AG165" t="s">
        <v>432</v>
      </c>
      <c r="AH165" t="s">
        <v>433</v>
      </c>
      <c r="AM165" t="s">
        <v>436</v>
      </c>
      <c r="AP165">
        <v>35</v>
      </c>
      <c r="AQ165">
        <v>-30</v>
      </c>
      <c r="AT165">
        <v>7.4999999999999997E-2</v>
      </c>
      <c r="AU165">
        <v>4</v>
      </c>
      <c r="AV165">
        <v>7.4999999999999997E-2</v>
      </c>
      <c r="AW165">
        <v>4</v>
      </c>
      <c r="AX165" t="s">
        <v>437</v>
      </c>
      <c r="AY165" t="s">
        <v>438</v>
      </c>
      <c r="AZ165" t="s">
        <v>440</v>
      </c>
      <c r="BA165" t="s">
        <v>441</v>
      </c>
      <c r="BB165">
        <v>3</v>
      </c>
      <c r="BC165">
        <v>0.75</v>
      </c>
      <c r="BD165">
        <v>0</v>
      </c>
      <c r="BE165" t="s">
        <v>442</v>
      </c>
      <c r="BF165" t="s">
        <v>442</v>
      </c>
      <c r="BG165" t="s">
        <v>443</v>
      </c>
      <c r="BH165" t="s">
        <v>443</v>
      </c>
      <c r="BI165" t="s">
        <v>443</v>
      </c>
      <c r="BJ165">
        <v>0</v>
      </c>
      <c r="BK165" t="s">
        <v>444</v>
      </c>
      <c r="BL165">
        <v>0</v>
      </c>
    </row>
    <row r="166" spans="1:64" x14ac:dyDescent="0.25">
      <c r="A166" t="s">
        <v>208</v>
      </c>
      <c r="B166" t="str">
        <f t="shared" si="2"/>
        <v>3 Occupant_USA_ND_Bismarck</v>
      </c>
      <c r="C166">
        <v>4</v>
      </c>
      <c r="D166" t="s">
        <v>377</v>
      </c>
      <c r="E166">
        <v>0</v>
      </c>
      <c r="F166">
        <v>1900</v>
      </c>
      <c r="G166">
        <v>1</v>
      </c>
      <c r="H166">
        <v>9</v>
      </c>
      <c r="I166">
        <v>1.2</v>
      </c>
      <c r="J166" t="s">
        <v>425</v>
      </c>
      <c r="K166" t="s">
        <v>426</v>
      </c>
      <c r="L166" t="s">
        <v>427</v>
      </c>
      <c r="N166" t="s">
        <v>426</v>
      </c>
      <c r="O166" t="s">
        <v>428</v>
      </c>
      <c r="Q166" t="s">
        <v>426</v>
      </c>
      <c r="R166" t="s">
        <v>429</v>
      </c>
      <c r="Y166">
        <v>0.38800000000000001</v>
      </c>
      <c r="Z166">
        <v>0.4</v>
      </c>
      <c r="AA166" t="s">
        <v>431</v>
      </c>
      <c r="AB166">
        <v>0.2</v>
      </c>
      <c r="AC166">
        <v>0.2</v>
      </c>
      <c r="AD166">
        <v>0.2</v>
      </c>
      <c r="AE166">
        <v>0.2</v>
      </c>
      <c r="AF166">
        <v>7</v>
      </c>
      <c r="AG166" t="s">
        <v>432</v>
      </c>
      <c r="AH166" t="s">
        <v>433</v>
      </c>
      <c r="AM166" t="s">
        <v>436</v>
      </c>
      <c r="AP166">
        <v>35</v>
      </c>
      <c r="AQ166">
        <v>-30</v>
      </c>
      <c r="AT166">
        <v>7.4999999999999997E-2</v>
      </c>
      <c r="AU166">
        <v>4</v>
      </c>
      <c r="AV166">
        <v>7.4999999999999997E-2</v>
      </c>
      <c r="AW166">
        <v>4</v>
      </c>
      <c r="AX166" t="s">
        <v>437</v>
      </c>
      <c r="AY166" t="s">
        <v>438</v>
      </c>
      <c r="AZ166" t="s">
        <v>440</v>
      </c>
      <c r="BA166" t="s">
        <v>441</v>
      </c>
      <c r="BB166">
        <v>3</v>
      </c>
      <c r="BC166">
        <v>0.75</v>
      </c>
      <c r="BD166">
        <v>0</v>
      </c>
      <c r="BE166" t="s">
        <v>442</v>
      </c>
      <c r="BF166" t="s">
        <v>442</v>
      </c>
      <c r="BG166" t="s">
        <v>443</v>
      </c>
      <c r="BH166" t="s">
        <v>443</v>
      </c>
      <c r="BI166" t="s">
        <v>443</v>
      </c>
      <c r="BJ166">
        <v>0</v>
      </c>
      <c r="BK166" t="s">
        <v>444</v>
      </c>
      <c r="BL166">
        <v>0</v>
      </c>
    </row>
    <row r="167" spans="1:64" x14ac:dyDescent="0.25">
      <c r="A167" t="s">
        <v>209</v>
      </c>
      <c r="B167" t="str">
        <f t="shared" si="2"/>
        <v>3 Occupant_USA_ND_Fargo-He</v>
      </c>
      <c r="C167">
        <v>4</v>
      </c>
      <c r="D167" t="s">
        <v>378</v>
      </c>
      <c r="E167">
        <v>0</v>
      </c>
      <c r="F167">
        <v>1900</v>
      </c>
      <c r="G167">
        <v>1</v>
      </c>
      <c r="H167">
        <v>9</v>
      </c>
      <c r="I167">
        <v>1.2</v>
      </c>
      <c r="J167" t="s">
        <v>425</v>
      </c>
      <c r="K167" t="s">
        <v>426</v>
      </c>
      <c r="L167" t="s">
        <v>427</v>
      </c>
      <c r="N167" t="s">
        <v>426</v>
      </c>
      <c r="O167" t="s">
        <v>428</v>
      </c>
      <c r="Q167" t="s">
        <v>426</v>
      </c>
      <c r="R167" t="s">
        <v>429</v>
      </c>
      <c r="Y167">
        <v>0.38800000000000001</v>
      </c>
      <c r="Z167">
        <v>0.4</v>
      </c>
      <c r="AA167" t="s">
        <v>431</v>
      </c>
      <c r="AB167">
        <v>0.2</v>
      </c>
      <c r="AC167">
        <v>0.2</v>
      </c>
      <c r="AD167">
        <v>0.2</v>
      </c>
      <c r="AE167">
        <v>0.2</v>
      </c>
      <c r="AF167">
        <v>7</v>
      </c>
      <c r="AG167" t="s">
        <v>432</v>
      </c>
      <c r="AH167" t="s">
        <v>433</v>
      </c>
      <c r="AM167" t="s">
        <v>436</v>
      </c>
      <c r="AP167">
        <v>35</v>
      </c>
      <c r="AQ167">
        <v>-30</v>
      </c>
      <c r="AT167">
        <v>7.4999999999999997E-2</v>
      </c>
      <c r="AU167">
        <v>4</v>
      </c>
      <c r="AV167">
        <v>7.4999999999999997E-2</v>
      </c>
      <c r="AW167">
        <v>4</v>
      </c>
      <c r="AX167" t="s">
        <v>437</v>
      </c>
      <c r="AY167" t="s">
        <v>438</v>
      </c>
      <c r="AZ167" t="s">
        <v>440</v>
      </c>
      <c r="BA167" t="s">
        <v>441</v>
      </c>
      <c r="BB167">
        <v>3</v>
      </c>
      <c r="BC167">
        <v>0.75</v>
      </c>
      <c r="BD167">
        <v>0</v>
      </c>
      <c r="BE167" t="s">
        <v>442</v>
      </c>
      <c r="BF167" t="s">
        <v>442</v>
      </c>
      <c r="BG167" t="s">
        <v>443</v>
      </c>
      <c r="BH167" t="s">
        <v>443</v>
      </c>
      <c r="BI167" t="s">
        <v>443</v>
      </c>
      <c r="BJ167">
        <v>0</v>
      </c>
      <c r="BK167" t="s">
        <v>444</v>
      </c>
      <c r="BL167">
        <v>0</v>
      </c>
    </row>
    <row r="168" spans="1:64" x14ac:dyDescent="0.25">
      <c r="A168" t="s">
        <v>210</v>
      </c>
      <c r="B168" t="str">
        <f t="shared" si="2"/>
        <v>3 Occupant_USA_NE_Omaha-Mi</v>
      </c>
      <c r="C168">
        <v>4</v>
      </c>
      <c r="D168" t="s">
        <v>379</v>
      </c>
      <c r="E168">
        <v>0</v>
      </c>
      <c r="F168">
        <v>1900</v>
      </c>
      <c r="G168">
        <v>1</v>
      </c>
      <c r="H168">
        <v>9</v>
      </c>
      <c r="I168">
        <v>1.2</v>
      </c>
      <c r="J168" t="s">
        <v>425</v>
      </c>
      <c r="K168" t="s">
        <v>426</v>
      </c>
      <c r="L168" t="s">
        <v>427</v>
      </c>
      <c r="N168" t="s">
        <v>426</v>
      </c>
      <c r="O168" t="s">
        <v>428</v>
      </c>
      <c r="Q168" t="s">
        <v>426</v>
      </c>
      <c r="R168" t="s">
        <v>429</v>
      </c>
      <c r="Y168">
        <v>0.38800000000000001</v>
      </c>
      <c r="Z168">
        <v>0.4</v>
      </c>
      <c r="AA168" t="s">
        <v>431</v>
      </c>
      <c r="AB168">
        <v>0.2</v>
      </c>
      <c r="AC168">
        <v>0.2</v>
      </c>
      <c r="AD168">
        <v>0.2</v>
      </c>
      <c r="AE168">
        <v>0.2</v>
      </c>
      <c r="AF168">
        <v>7</v>
      </c>
      <c r="AG168" t="s">
        <v>432</v>
      </c>
      <c r="AH168" t="s">
        <v>433</v>
      </c>
      <c r="AM168" t="s">
        <v>436</v>
      </c>
      <c r="AP168">
        <v>35</v>
      </c>
      <c r="AQ168">
        <v>-30</v>
      </c>
      <c r="AT168">
        <v>7.4999999999999997E-2</v>
      </c>
      <c r="AU168">
        <v>4</v>
      </c>
      <c r="AV168">
        <v>7.4999999999999997E-2</v>
      </c>
      <c r="AW168">
        <v>4</v>
      </c>
      <c r="AX168" t="s">
        <v>437</v>
      </c>
      <c r="AY168" t="s">
        <v>438</v>
      </c>
      <c r="AZ168" t="s">
        <v>440</v>
      </c>
      <c r="BA168" t="s">
        <v>441</v>
      </c>
      <c r="BB168">
        <v>3</v>
      </c>
      <c r="BC168">
        <v>0.75</v>
      </c>
      <c r="BD168">
        <v>0</v>
      </c>
      <c r="BE168" t="s">
        <v>442</v>
      </c>
      <c r="BF168" t="s">
        <v>442</v>
      </c>
      <c r="BG168" t="s">
        <v>443</v>
      </c>
      <c r="BH168" t="s">
        <v>443</v>
      </c>
      <c r="BI168" t="s">
        <v>443</v>
      </c>
      <c r="BJ168">
        <v>0</v>
      </c>
      <c r="BK168" t="s">
        <v>444</v>
      </c>
      <c r="BL168">
        <v>0</v>
      </c>
    </row>
    <row r="169" spans="1:64" x14ac:dyDescent="0.25">
      <c r="A169" t="s">
        <v>211</v>
      </c>
      <c r="B169" t="str">
        <f t="shared" si="2"/>
        <v>3 Occupant_USA_NH_Concord.</v>
      </c>
      <c r="C169">
        <v>4</v>
      </c>
      <c r="D169" t="s">
        <v>380</v>
      </c>
      <c r="E169">
        <v>0</v>
      </c>
      <c r="F169">
        <v>1900</v>
      </c>
      <c r="G169">
        <v>1</v>
      </c>
      <c r="H169">
        <v>9</v>
      </c>
      <c r="I169">
        <v>1.2</v>
      </c>
      <c r="J169" t="s">
        <v>425</v>
      </c>
      <c r="K169" t="s">
        <v>426</v>
      </c>
      <c r="L169" t="s">
        <v>427</v>
      </c>
      <c r="N169" t="s">
        <v>426</v>
      </c>
      <c r="O169" t="s">
        <v>428</v>
      </c>
      <c r="Q169" t="s">
        <v>426</v>
      </c>
      <c r="R169" t="s">
        <v>429</v>
      </c>
      <c r="Y169">
        <v>0.38800000000000001</v>
      </c>
      <c r="Z169">
        <v>0.4</v>
      </c>
      <c r="AA169" t="s">
        <v>431</v>
      </c>
      <c r="AB169">
        <v>0.2</v>
      </c>
      <c r="AC169">
        <v>0.2</v>
      </c>
      <c r="AD169">
        <v>0.2</v>
      </c>
      <c r="AE169">
        <v>0.2</v>
      </c>
      <c r="AF169">
        <v>7</v>
      </c>
      <c r="AG169" t="s">
        <v>432</v>
      </c>
      <c r="AH169" t="s">
        <v>433</v>
      </c>
      <c r="AM169" t="s">
        <v>436</v>
      </c>
      <c r="AP169">
        <v>35</v>
      </c>
      <c r="AQ169">
        <v>-30</v>
      </c>
      <c r="AT169">
        <v>7.4999999999999997E-2</v>
      </c>
      <c r="AU169">
        <v>4</v>
      </c>
      <c r="AV169">
        <v>7.4999999999999997E-2</v>
      </c>
      <c r="AW169">
        <v>4</v>
      </c>
      <c r="AX169" t="s">
        <v>437</v>
      </c>
      <c r="AY169" t="s">
        <v>438</v>
      </c>
      <c r="AZ169" t="s">
        <v>440</v>
      </c>
      <c r="BA169" t="s">
        <v>441</v>
      </c>
      <c r="BB169">
        <v>3</v>
      </c>
      <c r="BC169">
        <v>0.75</v>
      </c>
      <c r="BD169">
        <v>0</v>
      </c>
      <c r="BE169" t="s">
        <v>442</v>
      </c>
      <c r="BF169" t="s">
        <v>442</v>
      </c>
      <c r="BG169" t="s">
        <v>443</v>
      </c>
      <c r="BH169" t="s">
        <v>443</v>
      </c>
      <c r="BI169" t="s">
        <v>443</v>
      </c>
      <c r="BJ169">
        <v>0</v>
      </c>
      <c r="BK169" t="s">
        <v>444</v>
      </c>
      <c r="BL169">
        <v>0</v>
      </c>
    </row>
    <row r="170" spans="1:64" x14ac:dyDescent="0.25">
      <c r="A170" t="s">
        <v>212</v>
      </c>
      <c r="B170" t="str">
        <f t="shared" si="2"/>
        <v>3 Occupant_USA_NH_Manchest</v>
      </c>
      <c r="C170">
        <v>4</v>
      </c>
      <c r="D170" t="s">
        <v>381</v>
      </c>
      <c r="E170">
        <v>0</v>
      </c>
      <c r="F170">
        <v>1900</v>
      </c>
      <c r="G170">
        <v>1</v>
      </c>
      <c r="H170">
        <v>9</v>
      </c>
      <c r="I170">
        <v>1.2</v>
      </c>
      <c r="J170" t="s">
        <v>425</v>
      </c>
      <c r="K170" t="s">
        <v>426</v>
      </c>
      <c r="L170" t="s">
        <v>427</v>
      </c>
      <c r="N170" t="s">
        <v>426</v>
      </c>
      <c r="O170" t="s">
        <v>428</v>
      </c>
      <c r="Q170" t="s">
        <v>426</v>
      </c>
      <c r="R170" t="s">
        <v>429</v>
      </c>
      <c r="Y170">
        <v>0.38800000000000001</v>
      </c>
      <c r="Z170">
        <v>0.4</v>
      </c>
      <c r="AA170" t="s">
        <v>431</v>
      </c>
      <c r="AB170">
        <v>0.2</v>
      </c>
      <c r="AC170">
        <v>0.2</v>
      </c>
      <c r="AD170">
        <v>0.2</v>
      </c>
      <c r="AE170">
        <v>0.2</v>
      </c>
      <c r="AF170">
        <v>7</v>
      </c>
      <c r="AG170" t="s">
        <v>432</v>
      </c>
      <c r="AH170" t="s">
        <v>433</v>
      </c>
      <c r="AM170" t="s">
        <v>436</v>
      </c>
      <c r="AP170">
        <v>35</v>
      </c>
      <c r="AQ170">
        <v>-30</v>
      </c>
      <c r="AT170">
        <v>7.4999999999999997E-2</v>
      </c>
      <c r="AU170">
        <v>4</v>
      </c>
      <c r="AV170">
        <v>7.4999999999999997E-2</v>
      </c>
      <c r="AW170">
        <v>4</v>
      </c>
      <c r="AX170" t="s">
        <v>437</v>
      </c>
      <c r="AY170" t="s">
        <v>438</v>
      </c>
      <c r="AZ170" t="s">
        <v>440</v>
      </c>
      <c r="BA170" t="s">
        <v>441</v>
      </c>
      <c r="BB170">
        <v>3</v>
      </c>
      <c r="BC170">
        <v>0.75</v>
      </c>
      <c r="BD170">
        <v>0</v>
      </c>
      <c r="BE170" t="s">
        <v>442</v>
      </c>
      <c r="BF170" t="s">
        <v>442</v>
      </c>
      <c r="BG170" t="s">
        <v>443</v>
      </c>
      <c r="BH170" t="s">
        <v>443</v>
      </c>
      <c r="BI170" t="s">
        <v>443</v>
      </c>
      <c r="BJ170">
        <v>0</v>
      </c>
      <c r="BK170" t="s">
        <v>444</v>
      </c>
      <c r="BL170">
        <v>0</v>
      </c>
    </row>
    <row r="171" spans="1:64" x14ac:dyDescent="0.25">
      <c r="A171" t="s">
        <v>213</v>
      </c>
      <c r="B171" t="str">
        <f t="shared" si="2"/>
        <v>3 Occupant_USA_NJ_Newark.L</v>
      </c>
      <c r="C171">
        <v>4</v>
      </c>
      <c r="D171" t="s">
        <v>382</v>
      </c>
      <c r="E171">
        <v>0</v>
      </c>
      <c r="F171">
        <v>1900</v>
      </c>
      <c r="G171">
        <v>1</v>
      </c>
      <c r="H171">
        <v>9</v>
      </c>
      <c r="I171">
        <v>1.2</v>
      </c>
      <c r="J171" t="s">
        <v>425</v>
      </c>
      <c r="K171" t="s">
        <v>426</v>
      </c>
      <c r="L171" t="s">
        <v>427</v>
      </c>
      <c r="N171" t="s">
        <v>426</v>
      </c>
      <c r="O171" t="s">
        <v>428</v>
      </c>
      <c r="Q171" t="s">
        <v>426</v>
      </c>
      <c r="R171" t="s">
        <v>429</v>
      </c>
      <c r="Y171">
        <v>0.38800000000000001</v>
      </c>
      <c r="Z171">
        <v>0.4</v>
      </c>
      <c r="AA171" t="s">
        <v>431</v>
      </c>
      <c r="AB171">
        <v>0.2</v>
      </c>
      <c r="AC171">
        <v>0.2</v>
      </c>
      <c r="AD171">
        <v>0.2</v>
      </c>
      <c r="AE171">
        <v>0.2</v>
      </c>
      <c r="AF171">
        <v>7</v>
      </c>
      <c r="AG171" t="s">
        <v>432</v>
      </c>
      <c r="AH171" t="s">
        <v>433</v>
      </c>
      <c r="AM171" t="s">
        <v>436</v>
      </c>
      <c r="AP171">
        <v>35</v>
      </c>
      <c r="AQ171">
        <v>-30</v>
      </c>
      <c r="AT171">
        <v>7.4999999999999997E-2</v>
      </c>
      <c r="AU171">
        <v>4</v>
      </c>
      <c r="AV171">
        <v>7.4999999999999997E-2</v>
      </c>
      <c r="AW171">
        <v>4</v>
      </c>
      <c r="AX171" t="s">
        <v>437</v>
      </c>
      <c r="AY171" t="s">
        <v>438</v>
      </c>
      <c r="AZ171" t="s">
        <v>440</v>
      </c>
      <c r="BA171" t="s">
        <v>441</v>
      </c>
      <c r="BB171">
        <v>3</v>
      </c>
      <c r="BC171">
        <v>0.75</v>
      </c>
      <c r="BD171">
        <v>0</v>
      </c>
      <c r="BE171" t="s">
        <v>442</v>
      </c>
      <c r="BF171" t="s">
        <v>442</v>
      </c>
      <c r="BG171" t="s">
        <v>443</v>
      </c>
      <c r="BH171" t="s">
        <v>443</v>
      </c>
      <c r="BI171" t="s">
        <v>443</v>
      </c>
      <c r="BJ171">
        <v>0</v>
      </c>
      <c r="BK171" t="s">
        <v>444</v>
      </c>
      <c r="BL171">
        <v>0</v>
      </c>
    </row>
    <row r="172" spans="1:64" x14ac:dyDescent="0.25">
      <c r="A172" t="s">
        <v>214</v>
      </c>
      <c r="B172" t="str">
        <f t="shared" si="2"/>
        <v>3 Occupant_USA_NJ_Trenton-</v>
      </c>
      <c r="C172">
        <v>4</v>
      </c>
      <c r="D172" t="s">
        <v>383</v>
      </c>
      <c r="E172">
        <v>0</v>
      </c>
      <c r="F172">
        <v>1900</v>
      </c>
      <c r="G172">
        <v>1</v>
      </c>
      <c r="H172">
        <v>9</v>
      </c>
      <c r="I172">
        <v>1.2</v>
      </c>
      <c r="J172" t="s">
        <v>425</v>
      </c>
      <c r="K172" t="s">
        <v>426</v>
      </c>
      <c r="L172" t="s">
        <v>427</v>
      </c>
      <c r="N172" t="s">
        <v>426</v>
      </c>
      <c r="O172" t="s">
        <v>428</v>
      </c>
      <c r="Q172" t="s">
        <v>426</v>
      </c>
      <c r="R172" t="s">
        <v>429</v>
      </c>
      <c r="Y172">
        <v>0.38800000000000001</v>
      </c>
      <c r="Z172">
        <v>0.4</v>
      </c>
      <c r="AA172" t="s">
        <v>431</v>
      </c>
      <c r="AB172">
        <v>0.2</v>
      </c>
      <c r="AC172">
        <v>0.2</v>
      </c>
      <c r="AD172">
        <v>0.2</v>
      </c>
      <c r="AE172">
        <v>0.2</v>
      </c>
      <c r="AF172">
        <v>7</v>
      </c>
      <c r="AG172" t="s">
        <v>432</v>
      </c>
      <c r="AH172" t="s">
        <v>433</v>
      </c>
      <c r="AM172" t="s">
        <v>436</v>
      </c>
      <c r="AP172">
        <v>35</v>
      </c>
      <c r="AQ172">
        <v>-30</v>
      </c>
      <c r="AT172">
        <v>7.4999999999999997E-2</v>
      </c>
      <c r="AU172">
        <v>4</v>
      </c>
      <c r="AV172">
        <v>7.4999999999999997E-2</v>
      </c>
      <c r="AW172">
        <v>4</v>
      </c>
      <c r="AX172" t="s">
        <v>437</v>
      </c>
      <c r="AY172" t="s">
        <v>438</v>
      </c>
      <c r="AZ172" t="s">
        <v>440</v>
      </c>
      <c r="BA172" t="s">
        <v>441</v>
      </c>
      <c r="BB172">
        <v>3</v>
      </c>
      <c r="BC172">
        <v>0.75</v>
      </c>
      <c r="BD172">
        <v>0</v>
      </c>
      <c r="BE172" t="s">
        <v>442</v>
      </c>
      <c r="BF172" t="s">
        <v>442</v>
      </c>
      <c r="BG172" t="s">
        <v>443</v>
      </c>
      <c r="BH172" t="s">
        <v>443</v>
      </c>
      <c r="BI172" t="s">
        <v>443</v>
      </c>
      <c r="BJ172">
        <v>0</v>
      </c>
      <c r="BK172" t="s">
        <v>444</v>
      </c>
      <c r="BL172">
        <v>0</v>
      </c>
    </row>
    <row r="173" spans="1:64" x14ac:dyDescent="0.25">
      <c r="A173" t="s">
        <v>215</v>
      </c>
      <c r="B173" t="str">
        <f t="shared" si="2"/>
        <v>3 Occupant_USA_NM_Albuquer</v>
      </c>
      <c r="C173">
        <v>4</v>
      </c>
      <c r="D173" t="s">
        <v>384</v>
      </c>
      <c r="E173">
        <v>0</v>
      </c>
      <c r="F173">
        <v>1900</v>
      </c>
      <c r="G173">
        <v>1</v>
      </c>
      <c r="H173">
        <v>9</v>
      </c>
      <c r="I173">
        <v>1.2</v>
      </c>
      <c r="J173" t="s">
        <v>425</v>
      </c>
      <c r="K173" t="s">
        <v>426</v>
      </c>
      <c r="L173" t="s">
        <v>427</v>
      </c>
      <c r="N173" t="s">
        <v>426</v>
      </c>
      <c r="O173" t="s">
        <v>428</v>
      </c>
      <c r="Q173" t="s">
        <v>426</v>
      </c>
      <c r="R173" t="s">
        <v>429</v>
      </c>
      <c r="Y173">
        <v>0.38800000000000001</v>
      </c>
      <c r="Z173">
        <v>0.4</v>
      </c>
      <c r="AA173" t="s">
        <v>431</v>
      </c>
      <c r="AB173">
        <v>0.2</v>
      </c>
      <c r="AC173">
        <v>0.2</v>
      </c>
      <c r="AD173">
        <v>0.2</v>
      </c>
      <c r="AE173">
        <v>0.2</v>
      </c>
      <c r="AF173">
        <v>7</v>
      </c>
      <c r="AG173" t="s">
        <v>432</v>
      </c>
      <c r="AH173" t="s">
        <v>433</v>
      </c>
      <c r="AM173" t="s">
        <v>436</v>
      </c>
      <c r="AP173">
        <v>35</v>
      </c>
      <c r="AQ173">
        <v>-30</v>
      </c>
      <c r="AT173">
        <v>7.4999999999999997E-2</v>
      </c>
      <c r="AU173">
        <v>4</v>
      </c>
      <c r="AV173">
        <v>7.4999999999999997E-2</v>
      </c>
      <c r="AW173">
        <v>4</v>
      </c>
      <c r="AX173" t="s">
        <v>437</v>
      </c>
      <c r="AY173" t="s">
        <v>438</v>
      </c>
      <c r="AZ173" t="s">
        <v>440</v>
      </c>
      <c r="BA173" t="s">
        <v>441</v>
      </c>
      <c r="BB173">
        <v>3</v>
      </c>
      <c r="BC173">
        <v>0.75</v>
      </c>
      <c r="BD173">
        <v>0</v>
      </c>
      <c r="BE173" t="s">
        <v>442</v>
      </c>
      <c r="BF173" t="s">
        <v>442</v>
      </c>
      <c r="BG173" t="s">
        <v>443</v>
      </c>
      <c r="BH173" t="s">
        <v>443</v>
      </c>
      <c r="BI173" t="s">
        <v>443</v>
      </c>
      <c r="BJ173">
        <v>0</v>
      </c>
      <c r="BK173" t="s">
        <v>444</v>
      </c>
      <c r="BL173">
        <v>0</v>
      </c>
    </row>
    <row r="174" spans="1:64" x14ac:dyDescent="0.25">
      <c r="A174" t="s">
        <v>216</v>
      </c>
      <c r="B174" t="str">
        <f t="shared" si="2"/>
        <v>3 Occupant_USA_NM_Las.Cruc</v>
      </c>
      <c r="C174">
        <v>4</v>
      </c>
      <c r="D174" t="s">
        <v>385</v>
      </c>
      <c r="E174">
        <v>0</v>
      </c>
      <c r="F174">
        <v>1900</v>
      </c>
      <c r="G174">
        <v>1</v>
      </c>
      <c r="H174">
        <v>9</v>
      </c>
      <c r="I174">
        <v>1.2</v>
      </c>
      <c r="J174" t="s">
        <v>425</v>
      </c>
      <c r="K174" t="s">
        <v>426</v>
      </c>
      <c r="L174" t="s">
        <v>427</v>
      </c>
      <c r="N174" t="s">
        <v>426</v>
      </c>
      <c r="O174" t="s">
        <v>428</v>
      </c>
      <c r="Q174" t="s">
        <v>426</v>
      </c>
      <c r="R174" t="s">
        <v>429</v>
      </c>
      <c r="Y174">
        <v>0.38800000000000001</v>
      </c>
      <c r="Z174">
        <v>0.4</v>
      </c>
      <c r="AA174" t="s">
        <v>431</v>
      </c>
      <c r="AB174">
        <v>0.2</v>
      </c>
      <c r="AC174">
        <v>0.2</v>
      </c>
      <c r="AD174">
        <v>0.2</v>
      </c>
      <c r="AE174">
        <v>0.2</v>
      </c>
      <c r="AF174">
        <v>7</v>
      </c>
      <c r="AG174" t="s">
        <v>432</v>
      </c>
      <c r="AH174" t="s">
        <v>433</v>
      </c>
      <c r="AM174" t="s">
        <v>436</v>
      </c>
      <c r="AP174">
        <v>35</v>
      </c>
      <c r="AQ174">
        <v>-30</v>
      </c>
      <c r="AT174">
        <v>7.4999999999999997E-2</v>
      </c>
      <c r="AU174">
        <v>4</v>
      </c>
      <c r="AV174">
        <v>7.4999999999999997E-2</v>
      </c>
      <c r="AW174">
        <v>4</v>
      </c>
      <c r="AX174" t="s">
        <v>437</v>
      </c>
      <c r="AY174" t="s">
        <v>438</v>
      </c>
      <c r="AZ174" t="s">
        <v>440</v>
      </c>
      <c r="BA174" t="s">
        <v>441</v>
      </c>
      <c r="BB174">
        <v>3</v>
      </c>
      <c r="BC174">
        <v>0.75</v>
      </c>
      <c r="BD174">
        <v>0</v>
      </c>
      <c r="BE174" t="s">
        <v>442</v>
      </c>
      <c r="BF174" t="s">
        <v>442</v>
      </c>
      <c r="BG174" t="s">
        <v>443</v>
      </c>
      <c r="BH174" t="s">
        <v>443</v>
      </c>
      <c r="BI174" t="s">
        <v>443</v>
      </c>
      <c r="BJ174">
        <v>0</v>
      </c>
      <c r="BK174" t="s">
        <v>444</v>
      </c>
      <c r="BL174">
        <v>0</v>
      </c>
    </row>
    <row r="175" spans="1:64" x14ac:dyDescent="0.25">
      <c r="A175" t="s">
        <v>217</v>
      </c>
      <c r="B175" t="str">
        <f t="shared" si="2"/>
        <v>3 Occupant_USA_NM_Santa.Fe</v>
      </c>
      <c r="C175">
        <v>4</v>
      </c>
      <c r="D175" t="s">
        <v>386</v>
      </c>
      <c r="E175">
        <v>0</v>
      </c>
      <c r="F175">
        <v>1900</v>
      </c>
      <c r="G175">
        <v>1</v>
      </c>
      <c r="H175">
        <v>9</v>
      </c>
      <c r="I175">
        <v>1.2</v>
      </c>
      <c r="J175" t="s">
        <v>425</v>
      </c>
      <c r="K175" t="s">
        <v>426</v>
      </c>
      <c r="L175" t="s">
        <v>427</v>
      </c>
      <c r="N175" t="s">
        <v>426</v>
      </c>
      <c r="O175" t="s">
        <v>428</v>
      </c>
      <c r="Q175" t="s">
        <v>426</v>
      </c>
      <c r="R175" t="s">
        <v>429</v>
      </c>
      <c r="Y175">
        <v>0.38800000000000001</v>
      </c>
      <c r="Z175">
        <v>0.4</v>
      </c>
      <c r="AA175" t="s">
        <v>431</v>
      </c>
      <c r="AB175">
        <v>0.2</v>
      </c>
      <c r="AC175">
        <v>0.2</v>
      </c>
      <c r="AD175">
        <v>0.2</v>
      </c>
      <c r="AE175">
        <v>0.2</v>
      </c>
      <c r="AF175">
        <v>7</v>
      </c>
      <c r="AG175" t="s">
        <v>432</v>
      </c>
      <c r="AH175" t="s">
        <v>433</v>
      </c>
      <c r="AM175" t="s">
        <v>436</v>
      </c>
      <c r="AP175">
        <v>35</v>
      </c>
      <c r="AQ175">
        <v>-30</v>
      </c>
      <c r="AT175">
        <v>7.4999999999999997E-2</v>
      </c>
      <c r="AU175">
        <v>4</v>
      </c>
      <c r="AV175">
        <v>7.4999999999999997E-2</v>
      </c>
      <c r="AW175">
        <v>4</v>
      </c>
      <c r="AX175" t="s">
        <v>437</v>
      </c>
      <c r="AY175" t="s">
        <v>438</v>
      </c>
      <c r="AZ175" t="s">
        <v>440</v>
      </c>
      <c r="BA175" t="s">
        <v>441</v>
      </c>
      <c r="BB175">
        <v>3</v>
      </c>
      <c r="BC175">
        <v>0.75</v>
      </c>
      <c r="BD175">
        <v>0</v>
      </c>
      <c r="BE175" t="s">
        <v>442</v>
      </c>
      <c r="BF175" t="s">
        <v>442</v>
      </c>
      <c r="BG175" t="s">
        <v>443</v>
      </c>
      <c r="BH175" t="s">
        <v>443</v>
      </c>
      <c r="BI175" t="s">
        <v>443</v>
      </c>
      <c r="BJ175">
        <v>0</v>
      </c>
      <c r="BK175" t="s">
        <v>444</v>
      </c>
      <c r="BL175">
        <v>0</v>
      </c>
    </row>
    <row r="176" spans="1:64" x14ac:dyDescent="0.25">
      <c r="A176" t="s">
        <v>218</v>
      </c>
      <c r="B176" t="str">
        <f t="shared" si="2"/>
        <v>3 Occupant_USA_NV_Las.Vega</v>
      </c>
      <c r="C176">
        <v>4</v>
      </c>
      <c r="D176" t="s">
        <v>387</v>
      </c>
      <c r="E176">
        <v>0</v>
      </c>
      <c r="F176">
        <v>1900</v>
      </c>
      <c r="G176">
        <v>1</v>
      </c>
      <c r="H176">
        <v>9</v>
      </c>
      <c r="I176">
        <v>1.2</v>
      </c>
      <c r="J176" t="s">
        <v>425</v>
      </c>
      <c r="K176" t="s">
        <v>426</v>
      </c>
      <c r="L176" t="s">
        <v>427</v>
      </c>
      <c r="N176" t="s">
        <v>426</v>
      </c>
      <c r="O176" t="s">
        <v>428</v>
      </c>
      <c r="Q176" t="s">
        <v>426</v>
      </c>
      <c r="R176" t="s">
        <v>429</v>
      </c>
      <c r="Y176">
        <v>0.38800000000000001</v>
      </c>
      <c r="Z176">
        <v>0.4</v>
      </c>
      <c r="AA176" t="s">
        <v>431</v>
      </c>
      <c r="AB176">
        <v>0.2</v>
      </c>
      <c r="AC176">
        <v>0.2</v>
      </c>
      <c r="AD176">
        <v>0.2</v>
      </c>
      <c r="AE176">
        <v>0.2</v>
      </c>
      <c r="AF176">
        <v>7</v>
      </c>
      <c r="AG176" t="s">
        <v>432</v>
      </c>
      <c r="AH176" t="s">
        <v>433</v>
      </c>
      <c r="AM176" t="s">
        <v>436</v>
      </c>
      <c r="AP176">
        <v>35</v>
      </c>
      <c r="AQ176">
        <v>-30</v>
      </c>
      <c r="AT176">
        <v>7.4999999999999997E-2</v>
      </c>
      <c r="AU176">
        <v>4</v>
      </c>
      <c r="AV176">
        <v>7.4999999999999997E-2</v>
      </c>
      <c r="AW176">
        <v>4</v>
      </c>
      <c r="AX176" t="s">
        <v>437</v>
      </c>
      <c r="AY176" t="s">
        <v>438</v>
      </c>
      <c r="AZ176" t="s">
        <v>440</v>
      </c>
      <c r="BA176" t="s">
        <v>441</v>
      </c>
      <c r="BB176">
        <v>3</v>
      </c>
      <c r="BC176">
        <v>0.75</v>
      </c>
      <c r="BD176">
        <v>0</v>
      </c>
      <c r="BE176" t="s">
        <v>442</v>
      </c>
      <c r="BF176" t="s">
        <v>442</v>
      </c>
      <c r="BG176" t="s">
        <v>443</v>
      </c>
      <c r="BH176" t="s">
        <v>443</v>
      </c>
      <c r="BI176" t="s">
        <v>443</v>
      </c>
      <c r="BJ176">
        <v>0</v>
      </c>
      <c r="BK176" t="s">
        <v>444</v>
      </c>
      <c r="BL176">
        <v>0</v>
      </c>
    </row>
    <row r="177" spans="1:64" x14ac:dyDescent="0.25">
      <c r="A177" t="s">
        <v>219</v>
      </c>
      <c r="B177" t="str">
        <f t="shared" si="2"/>
        <v>3 Occupant_USA_NV_Reno-Tah</v>
      </c>
      <c r="C177">
        <v>4</v>
      </c>
      <c r="D177" t="s">
        <v>388</v>
      </c>
      <c r="E177">
        <v>0</v>
      </c>
      <c r="F177">
        <v>1900</v>
      </c>
      <c r="G177">
        <v>1</v>
      </c>
      <c r="H177">
        <v>9</v>
      </c>
      <c r="I177">
        <v>1.2</v>
      </c>
      <c r="J177" t="s">
        <v>425</v>
      </c>
      <c r="K177" t="s">
        <v>426</v>
      </c>
      <c r="L177" t="s">
        <v>427</v>
      </c>
      <c r="N177" t="s">
        <v>426</v>
      </c>
      <c r="O177" t="s">
        <v>428</v>
      </c>
      <c r="Q177" t="s">
        <v>426</v>
      </c>
      <c r="R177" t="s">
        <v>429</v>
      </c>
      <c r="Y177">
        <v>0.38800000000000001</v>
      </c>
      <c r="Z177">
        <v>0.4</v>
      </c>
      <c r="AA177" t="s">
        <v>431</v>
      </c>
      <c r="AB177">
        <v>0.2</v>
      </c>
      <c r="AC177">
        <v>0.2</v>
      </c>
      <c r="AD177">
        <v>0.2</v>
      </c>
      <c r="AE177">
        <v>0.2</v>
      </c>
      <c r="AF177">
        <v>7</v>
      </c>
      <c r="AG177" t="s">
        <v>432</v>
      </c>
      <c r="AH177" t="s">
        <v>433</v>
      </c>
      <c r="AM177" t="s">
        <v>436</v>
      </c>
      <c r="AP177">
        <v>35</v>
      </c>
      <c r="AQ177">
        <v>-30</v>
      </c>
      <c r="AT177">
        <v>7.4999999999999997E-2</v>
      </c>
      <c r="AU177">
        <v>4</v>
      </c>
      <c r="AV177">
        <v>7.4999999999999997E-2</v>
      </c>
      <c r="AW177">
        <v>4</v>
      </c>
      <c r="AX177" t="s">
        <v>437</v>
      </c>
      <c r="AY177" t="s">
        <v>438</v>
      </c>
      <c r="AZ177" t="s">
        <v>440</v>
      </c>
      <c r="BA177" t="s">
        <v>441</v>
      </c>
      <c r="BB177">
        <v>3</v>
      </c>
      <c r="BC177">
        <v>0.75</v>
      </c>
      <c r="BD177">
        <v>0</v>
      </c>
      <c r="BE177" t="s">
        <v>442</v>
      </c>
      <c r="BF177" t="s">
        <v>442</v>
      </c>
      <c r="BG177" t="s">
        <v>443</v>
      </c>
      <c r="BH177" t="s">
        <v>443</v>
      </c>
      <c r="BI177" t="s">
        <v>443</v>
      </c>
      <c r="BJ177">
        <v>0</v>
      </c>
      <c r="BK177" t="s">
        <v>444</v>
      </c>
      <c r="BL177">
        <v>0</v>
      </c>
    </row>
    <row r="178" spans="1:64" x14ac:dyDescent="0.25">
      <c r="A178" t="s">
        <v>220</v>
      </c>
      <c r="B178" t="str">
        <f t="shared" si="2"/>
        <v>3 Occupant_USA_NY_Buffalo.</v>
      </c>
      <c r="C178">
        <v>4</v>
      </c>
      <c r="D178" t="s">
        <v>389</v>
      </c>
      <c r="E178">
        <v>0</v>
      </c>
      <c r="F178">
        <v>1900</v>
      </c>
      <c r="G178">
        <v>1</v>
      </c>
      <c r="H178">
        <v>9</v>
      </c>
      <c r="I178">
        <v>1.2</v>
      </c>
      <c r="J178" t="s">
        <v>425</v>
      </c>
      <c r="K178" t="s">
        <v>426</v>
      </c>
      <c r="L178" t="s">
        <v>427</v>
      </c>
      <c r="N178" t="s">
        <v>426</v>
      </c>
      <c r="O178" t="s">
        <v>428</v>
      </c>
      <c r="Q178" t="s">
        <v>426</v>
      </c>
      <c r="R178" t="s">
        <v>429</v>
      </c>
      <c r="Y178">
        <v>0.38800000000000001</v>
      </c>
      <c r="Z178">
        <v>0.4</v>
      </c>
      <c r="AA178" t="s">
        <v>431</v>
      </c>
      <c r="AB178">
        <v>0.2</v>
      </c>
      <c r="AC178">
        <v>0.2</v>
      </c>
      <c r="AD178">
        <v>0.2</v>
      </c>
      <c r="AE178">
        <v>0.2</v>
      </c>
      <c r="AF178">
        <v>7</v>
      </c>
      <c r="AG178" t="s">
        <v>432</v>
      </c>
      <c r="AH178" t="s">
        <v>433</v>
      </c>
      <c r="AM178" t="s">
        <v>436</v>
      </c>
      <c r="AP178">
        <v>35</v>
      </c>
      <c r="AQ178">
        <v>-30</v>
      </c>
      <c r="AT178">
        <v>7.4999999999999997E-2</v>
      </c>
      <c r="AU178">
        <v>4</v>
      </c>
      <c r="AV178">
        <v>7.4999999999999997E-2</v>
      </c>
      <c r="AW178">
        <v>4</v>
      </c>
      <c r="AX178" t="s">
        <v>437</v>
      </c>
      <c r="AY178" t="s">
        <v>438</v>
      </c>
      <c r="AZ178" t="s">
        <v>440</v>
      </c>
      <c r="BA178" t="s">
        <v>441</v>
      </c>
      <c r="BB178">
        <v>3</v>
      </c>
      <c r="BC178">
        <v>0.75</v>
      </c>
      <c r="BD178">
        <v>0</v>
      </c>
      <c r="BE178" t="s">
        <v>442</v>
      </c>
      <c r="BF178" t="s">
        <v>442</v>
      </c>
      <c r="BG178" t="s">
        <v>443</v>
      </c>
      <c r="BH178" t="s">
        <v>443</v>
      </c>
      <c r="BI178" t="s">
        <v>443</v>
      </c>
      <c r="BJ178">
        <v>0</v>
      </c>
      <c r="BK178" t="s">
        <v>444</v>
      </c>
      <c r="BL178">
        <v>0</v>
      </c>
    </row>
    <row r="179" spans="1:64" x14ac:dyDescent="0.25">
      <c r="A179" t="s">
        <v>221</v>
      </c>
      <c r="B179" t="str">
        <f t="shared" si="2"/>
        <v>3 Occupant_USA_NY_New.York</v>
      </c>
      <c r="C179">
        <v>4</v>
      </c>
      <c r="D179" t="s">
        <v>390</v>
      </c>
      <c r="E179">
        <v>0</v>
      </c>
      <c r="F179">
        <v>1900</v>
      </c>
      <c r="G179">
        <v>1</v>
      </c>
      <c r="H179">
        <v>9</v>
      </c>
      <c r="I179">
        <v>1.2</v>
      </c>
      <c r="J179" t="s">
        <v>425</v>
      </c>
      <c r="K179" t="s">
        <v>426</v>
      </c>
      <c r="L179" t="s">
        <v>427</v>
      </c>
      <c r="N179" t="s">
        <v>426</v>
      </c>
      <c r="O179" t="s">
        <v>428</v>
      </c>
      <c r="Q179" t="s">
        <v>426</v>
      </c>
      <c r="R179" t="s">
        <v>429</v>
      </c>
      <c r="Y179">
        <v>0.38800000000000001</v>
      </c>
      <c r="Z179">
        <v>0.4</v>
      </c>
      <c r="AA179" t="s">
        <v>431</v>
      </c>
      <c r="AB179">
        <v>0.2</v>
      </c>
      <c r="AC179">
        <v>0.2</v>
      </c>
      <c r="AD179">
        <v>0.2</v>
      </c>
      <c r="AE179">
        <v>0.2</v>
      </c>
      <c r="AF179">
        <v>7</v>
      </c>
      <c r="AG179" t="s">
        <v>432</v>
      </c>
      <c r="AH179" t="s">
        <v>433</v>
      </c>
      <c r="AM179" t="s">
        <v>436</v>
      </c>
      <c r="AP179">
        <v>35</v>
      </c>
      <c r="AQ179">
        <v>-30</v>
      </c>
      <c r="AT179">
        <v>7.4999999999999997E-2</v>
      </c>
      <c r="AU179">
        <v>4</v>
      </c>
      <c r="AV179">
        <v>7.4999999999999997E-2</v>
      </c>
      <c r="AW179">
        <v>4</v>
      </c>
      <c r="AX179" t="s">
        <v>437</v>
      </c>
      <c r="AY179" t="s">
        <v>438</v>
      </c>
      <c r="AZ179" t="s">
        <v>440</v>
      </c>
      <c r="BA179" t="s">
        <v>441</v>
      </c>
      <c r="BB179">
        <v>3</v>
      </c>
      <c r="BC179">
        <v>0.75</v>
      </c>
      <c r="BD179">
        <v>0</v>
      </c>
      <c r="BE179" t="s">
        <v>442</v>
      </c>
      <c r="BF179" t="s">
        <v>442</v>
      </c>
      <c r="BG179" t="s">
        <v>443</v>
      </c>
      <c r="BH179" t="s">
        <v>443</v>
      </c>
      <c r="BI179" t="s">
        <v>443</v>
      </c>
      <c r="BJ179">
        <v>0</v>
      </c>
      <c r="BK179" t="s">
        <v>444</v>
      </c>
      <c r="BL179">
        <v>0</v>
      </c>
    </row>
    <row r="180" spans="1:64" x14ac:dyDescent="0.25">
      <c r="A180" t="s">
        <v>222</v>
      </c>
      <c r="B180" t="str">
        <f t="shared" si="2"/>
        <v>3 Occupant_USA_NY_Syracuse</v>
      </c>
      <c r="C180">
        <v>4</v>
      </c>
      <c r="D180" t="s">
        <v>391</v>
      </c>
      <c r="E180">
        <v>0</v>
      </c>
      <c r="F180">
        <v>1900</v>
      </c>
      <c r="G180">
        <v>1</v>
      </c>
      <c r="H180">
        <v>9</v>
      </c>
      <c r="I180">
        <v>1.2</v>
      </c>
      <c r="J180" t="s">
        <v>425</v>
      </c>
      <c r="K180" t="s">
        <v>426</v>
      </c>
      <c r="L180" t="s">
        <v>427</v>
      </c>
      <c r="N180" t="s">
        <v>426</v>
      </c>
      <c r="O180" t="s">
        <v>428</v>
      </c>
      <c r="Q180" t="s">
        <v>426</v>
      </c>
      <c r="R180" t="s">
        <v>429</v>
      </c>
      <c r="Y180">
        <v>0.38800000000000001</v>
      </c>
      <c r="Z180">
        <v>0.4</v>
      </c>
      <c r="AA180" t="s">
        <v>431</v>
      </c>
      <c r="AB180">
        <v>0.2</v>
      </c>
      <c r="AC180">
        <v>0.2</v>
      </c>
      <c r="AD180">
        <v>0.2</v>
      </c>
      <c r="AE180">
        <v>0.2</v>
      </c>
      <c r="AF180">
        <v>7</v>
      </c>
      <c r="AG180" t="s">
        <v>432</v>
      </c>
      <c r="AH180" t="s">
        <v>433</v>
      </c>
      <c r="AM180" t="s">
        <v>436</v>
      </c>
      <c r="AP180">
        <v>35</v>
      </c>
      <c r="AQ180">
        <v>-30</v>
      </c>
      <c r="AT180">
        <v>7.4999999999999997E-2</v>
      </c>
      <c r="AU180">
        <v>4</v>
      </c>
      <c r="AV180">
        <v>7.4999999999999997E-2</v>
      </c>
      <c r="AW180">
        <v>4</v>
      </c>
      <c r="AX180" t="s">
        <v>437</v>
      </c>
      <c r="AY180" t="s">
        <v>438</v>
      </c>
      <c r="AZ180" t="s">
        <v>440</v>
      </c>
      <c r="BA180" t="s">
        <v>441</v>
      </c>
      <c r="BB180">
        <v>3</v>
      </c>
      <c r="BC180">
        <v>0.75</v>
      </c>
      <c r="BD180">
        <v>0</v>
      </c>
      <c r="BE180" t="s">
        <v>442</v>
      </c>
      <c r="BF180" t="s">
        <v>442</v>
      </c>
      <c r="BG180" t="s">
        <v>443</v>
      </c>
      <c r="BH180" t="s">
        <v>443</v>
      </c>
      <c r="BI180" t="s">
        <v>443</v>
      </c>
      <c r="BJ180">
        <v>0</v>
      </c>
      <c r="BK180" t="s">
        <v>444</v>
      </c>
      <c r="BL180">
        <v>0</v>
      </c>
    </row>
    <row r="181" spans="1:64" x14ac:dyDescent="0.25">
      <c r="A181" t="s">
        <v>223</v>
      </c>
      <c r="B181" t="str">
        <f t="shared" si="2"/>
        <v>3 Occupant_USA_OH_Cincinna</v>
      </c>
      <c r="C181">
        <v>4</v>
      </c>
      <c r="D181" t="s">
        <v>392</v>
      </c>
      <c r="E181">
        <v>0</v>
      </c>
      <c r="F181">
        <v>1900</v>
      </c>
      <c r="G181">
        <v>1</v>
      </c>
      <c r="H181">
        <v>9</v>
      </c>
      <c r="I181">
        <v>1.2</v>
      </c>
      <c r="J181" t="s">
        <v>425</v>
      </c>
      <c r="K181" t="s">
        <v>426</v>
      </c>
      <c r="L181" t="s">
        <v>427</v>
      </c>
      <c r="N181" t="s">
        <v>426</v>
      </c>
      <c r="O181" t="s">
        <v>428</v>
      </c>
      <c r="Q181" t="s">
        <v>426</v>
      </c>
      <c r="R181" t="s">
        <v>429</v>
      </c>
      <c r="Y181">
        <v>0.38800000000000001</v>
      </c>
      <c r="Z181">
        <v>0.4</v>
      </c>
      <c r="AA181" t="s">
        <v>431</v>
      </c>
      <c r="AB181">
        <v>0.2</v>
      </c>
      <c r="AC181">
        <v>0.2</v>
      </c>
      <c r="AD181">
        <v>0.2</v>
      </c>
      <c r="AE181">
        <v>0.2</v>
      </c>
      <c r="AF181">
        <v>7</v>
      </c>
      <c r="AG181" t="s">
        <v>432</v>
      </c>
      <c r="AH181" t="s">
        <v>433</v>
      </c>
      <c r="AM181" t="s">
        <v>436</v>
      </c>
      <c r="AP181">
        <v>35</v>
      </c>
      <c r="AQ181">
        <v>-30</v>
      </c>
      <c r="AT181">
        <v>7.4999999999999997E-2</v>
      </c>
      <c r="AU181">
        <v>4</v>
      </c>
      <c r="AV181">
        <v>7.4999999999999997E-2</v>
      </c>
      <c r="AW181">
        <v>4</v>
      </c>
      <c r="AX181" t="s">
        <v>437</v>
      </c>
      <c r="AY181" t="s">
        <v>438</v>
      </c>
      <c r="AZ181" t="s">
        <v>440</v>
      </c>
      <c r="BA181" t="s">
        <v>441</v>
      </c>
      <c r="BB181">
        <v>3</v>
      </c>
      <c r="BC181">
        <v>0.75</v>
      </c>
      <c r="BD181">
        <v>0</v>
      </c>
      <c r="BE181" t="s">
        <v>442</v>
      </c>
      <c r="BF181" t="s">
        <v>442</v>
      </c>
      <c r="BG181" t="s">
        <v>443</v>
      </c>
      <c r="BH181" t="s">
        <v>443</v>
      </c>
      <c r="BI181" t="s">
        <v>443</v>
      </c>
      <c r="BJ181">
        <v>0</v>
      </c>
      <c r="BK181" t="s">
        <v>444</v>
      </c>
      <c r="BL181">
        <v>0</v>
      </c>
    </row>
    <row r="182" spans="1:64" x14ac:dyDescent="0.25">
      <c r="A182" t="s">
        <v>224</v>
      </c>
      <c r="B182" t="str">
        <f t="shared" si="2"/>
        <v>3 Occupant_USA_OH_Columbus</v>
      </c>
      <c r="C182">
        <v>4</v>
      </c>
      <c r="D182" t="s">
        <v>393</v>
      </c>
      <c r="E182">
        <v>0</v>
      </c>
      <c r="F182">
        <v>1900</v>
      </c>
      <c r="G182">
        <v>1</v>
      </c>
      <c r="H182">
        <v>9</v>
      </c>
      <c r="I182">
        <v>1.2</v>
      </c>
      <c r="J182" t="s">
        <v>425</v>
      </c>
      <c r="K182" t="s">
        <v>426</v>
      </c>
      <c r="L182" t="s">
        <v>427</v>
      </c>
      <c r="N182" t="s">
        <v>426</v>
      </c>
      <c r="O182" t="s">
        <v>428</v>
      </c>
      <c r="Q182" t="s">
        <v>426</v>
      </c>
      <c r="R182" t="s">
        <v>429</v>
      </c>
      <c r="Y182">
        <v>0.38800000000000001</v>
      </c>
      <c r="Z182">
        <v>0.4</v>
      </c>
      <c r="AA182" t="s">
        <v>431</v>
      </c>
      <c r="AB182">
        <v>0.2</v>
      </c>
      <c r="AC182">
        <v>0.2</v>
      </c>
      <c r="AD182">
        <v>0.2</v>
      </c>
      <c r="AE182">
        <v>0.2</v>
      </c>
      <c r="AF182">
        <v>7</v>
      </c>
      <c r="AG182" t="s">
        <v>432</v>
      </c>
      <c r="AH182" t="s">
        <v>433</v>
      </c>
      <c r="AM182" t="s">
        <v>436</v>
      </c>
      <c r="AP182">
        <v>35</v>
      </c>
      <c r="AQ182">
        <v>-30</v>
      </c>
      <c r="AT182">
        <v>7.4999999999999997E-2</v>
      </c>
      <c r="AU182">
        <v>4</v>
      </c>
      <c r="AV182">
        <v>7.4999999999999997E-2</v>
      </c>
      <c r="AW182">
        <v>4</v>
      </c>
      <c r="AX182" t="s">
        <v>437</v>
      </c>
      <c r="AY182" t="s">
        <v>438</v>
      </c>
      <c r="AZ182" t="s">
        <v>440</v>
      </c>
      <c r="BA182" t="s">
        <v>441</v>
      </c>
      <c r="BB182">
        <v>3</v>
      </c>
      <c r="BC182">
        <v>0.75</v>
      </c>
      <c r="BD182">
        <v>0</v>
      </c>
      <c r="BE182" t="s">
        <v>442</v>
      </c>
      <c r="BF182" t="s">
        <v>442</v>
      </c>
      <c r="BG182" t="s">
        <v>443</v>
      </c>
      <c r="BH182" t="s">
        <v>443</v>
      </c>
      <c r="BI182" t="s">
        <v>443</v>
      </c>
      <c r="BJ182">
        <v>0</v>
      </c>
      <c r="BK182" t="s">
        <v>444</v>
      </c>
      <c r="BL182">
        <v>0</v>
      </c>
    </row>
    <row r="183" spans="1:64" x14ac:dyDescent="0.25">
      <c r="A183" t="s">
        <v>225</v>
      </c>
      <c r="B183" t="str">
        <f t="shared" si="2"/>
        <v>3 Occupant_USA_OK_Oklahoma</v>
      </c>
      <c r="C183">
        <v>4</v>
      </c>
      <c r="D183" t="s">
        <v>394</v>
      </c>
      <c r="E183">
        <v>0</v>
      </c>
      <c r="F183">
        <v>1900</v>
      </c>
      <c r="G183">
        <v>1</v>
      </c>
      <c r="H183">
        <v>9</v>
      </c>
      <c r="I183">
        <v>1.2</v>
      </c>
      <c r="J183" t="s">
        <v>425</v>
      </c>
      <c r="K183" t="s">
        <v>426</v>
      </c>
      <c r="L183" t="s">
        <v>427</v>
      </c>
      <c r="N183" t="s">
        <v>426</v>
      </c>
      <c r="O183" t="s">
        <v>428</v>
      </c>
      <c r="Q183" t="s">
        <v>426</v>
      </c>
      <c r="R183" t="s">
        <v>429</v>
      </c>
      <c r="Y183">
        <v>0.38800000000000001</v>
      </c>
      <c r="Z183">
        <v>0.4</v>
      </c>
      <c r="AA183" t="s">
        <v>431</v>
      </c>
      <c r="AB183">
        <v>0.2</v>
      </c>
      <c r="AC183">
        <v>0.2</v>
      </c>
      <c r="AD183">
        <v>0.2</v>
      </c>
      <c r="AE183">
        <v>0.2</v>
      </c>
      <c r="AF183">
        <v>7</v>
      </c>
      <c r="AG183" t="s">
        <v>432</v>
      </c>
      <c r="AH183" t="s">
        <v>433</v>
      </c>
      <c r="AM183" t="s">
        <v>436</v>
      </c>
      <c r="AP183">
        <v>35</v>
      </c>
      <c r="AQ183">
        <v>-30</v>
      </c>
      <c r="AT183">
        <v>7.4999999999999997E-2</v>
      </c>
      <c r="AU183">
        <v>4</v>
      </c>
      <c r="AV183">
        <v>7.4999999999999997E-2</v>
      </c>
      <c r="AW183">
        <v>4</v>
      </c>
      <c r="AX183" t="s">
        <v>437</v>
      </c>
      <c r="AY183" t="s">
        <v>438</v>
      </c>
      <c r="AZ183" t="s">
        <v>440</v>
      </c>
      <c r="BA183" t="s">
        <v>441</v>
      </c>
      <c r="BB183">
        <v>3</v>
      </c>
      <c r="BC183">
        <v>0.75</v>
      </c>
      <c r="BD183">
        <v>0</v>
      </c>
      <c r="BE183" t="s">
        <v>442</v>
      </c>
      <c r="BF183" t="s">
        <v>442</v>
      </c>
      <c r="BG183" t="s">
        <v>443</v>
      </c>
      <c r="BH183" t="s">
        <v>443</v>
      </c>
      <c r="BI183" t="s">
        <v>443</v>
      </c>
      <c r="BJ183">
        <v>0</v>
      </c>
      <c r="BK183" t="s">
        <v>444</v>
      </c>
      <c r="BL183">
        <v>0</v>
      </c>
    </row>
    <row r="184" spans="1:64" x14ac:dyDescent="0.25">
      <c r="A184" t="s">
        <v>226</v>
      </c>
      <c r="B184" t="str">
        <f t="shared" si="2"/>
        <v>3 Occupant_USA_OR_Portland</v>
      </c>
      <c r="C184">
        <v>4</v>
      </c>
      <c r="D184" t="s">
        <v>395</v>
      </c>
      <c r="E184">
        <v>0</v>
      </c>
      <c r="F184">
        <v>1900</v>
      </c>
      <c r="G184">
        <v>1</v>
      </c>
      <c r="H184">
        <v>9</v>
      </c>
      <c r="I184">
        <v>1.2</v>
      </c>
      <c r="J184" t="s">
        <v>425</v>
      </c>
      <c r="K184" t="s">
        <v>426</v>
      </c>
      <c r="L184" t="s">
        <v>427</v>
      </c>
      <c r="N184" t="s">
        <v>426</v>
      </c>
      <c r="O184" t="s">
        <v>428</v>
      </c>
      <c r="Q184" t="s">
        <v>426</v>
      </c>
      <c r="R184" t="s">
        <v>429</v>
      </c>
      <c r="Y184">
        <v>0.38800000000000001</v>
      </c>
      <c r="Z184">
        <v>0.4</v>
      </c>
      <c r="AA184" t="s">
        <v>431</v>
      </c>
      <c r="AB184">
        <v>0.2</v>
      </c>
      <c r="AC184">
        <v>0.2</v>
      </c>
      <c r="AD184">
        <v>0.2</v>
      </c>
      <c r="AE184">
        <v>0.2</v>
      </c>
      <c r="AF184">
        <v>7</v>
      </c>
      <c r="AG184" t="s">
        <v>432</v>
      </c>
      <c r="AH184" t="s">
        <v>433</v>
      </c>
      <c r="AM184" t="s">
        <v>436</v>
      </c>
      <c r="AP184">
        <v>35</v>
      </c>
      <c r="AQ184">
        <v>-30</v>
      </c>
      <c r="AT184">
        <v>7.4999999999999997E-2</v>
      </c>
      <c r="AU184">
        <v>4</v>
      </c>
      <c r="AV184">
        <v>7.4999999999999997E-2</v>
      </c>
      <c r="AW184">
        <v>4</v>
      </c>
      <c r="AX184" t="s">
        <v>437</v>
      </c>
      <c r="AY184" t="s">
        <v>438</v>
      </c>
      <c r="AZ184" t="s">
        <v>440</v>
      </c>
      <c r="BA184" t="s">
        <v>441</v>
      </c>
      <c r="BB184">
        <v>3</v>
      </c>
      <c r="BC184">
        <v>0.75</v>
      </c>
      <c r="BD184">
        <v>0</v>
      </c>
      <c r="BE184" t="s">
        <v>442</v>
      </c>
      <c r="BF184" t="s">
        <v>442</v>
      </c>
      <c r="BG184" t="s">
        <v>443</v>
      </c>
      <c r="BH184" t="s">
        <v>443</v>
      </c>
      <c r="BI184" t="s">
        <v>443</v>
      </c>
      <c r="BJ184">
        <v>0</v>
      </c>
      <c r="BK184" t="s">
        <v>444</v>
      </c>
      <c r="BL184">
        <v>0</v>
      </c>
    </row>
    <row r="185" spans="1:64" x14ac:dyDescent="0.25">
      <c r="A185" t="s">
        <v>227</v>
      </c>
      <c r="B185" t="str">
        <f t="shared" si="2"/>
        <v>3 Occupant_USA_OR_Redmond.</v>
      </c>
      <c r="C185">
        <v>4</v>
      </c>
      <c r="D185" t="s">
        <v>396</v>
      </c>
      <c r="E185">
        <v>0</v>
      </c>
      <c r="F185">
        <v>1900</v>
      </c>
      <c r="G185">
        <v>1</v>
      </c>
      <c r="H185">
        <v>9</v>
      </c>
      <c r="I185">
        <v>1.2</v>
      </c>
      <c r="J185" t="s">
        <v>425</v>
      </c>
      <c r="K185" t="s">
        <v>426</v>
      </c>
      <c r="L185" t="s">
        <v>427</v>
      </c>
      <c r="N185" t="s">
        <v>426</v>
      </c>
      <c r="O185" t="s">
        <v>428</v>
      </c>
      <c r="Q185" t="s">
        <v>426</v>
      </c>
      <c r="R185" t="s">
        <v>429</v>
      </c>
      <c r="Y185">
        <v>0.38800000000000001</v>
      </c>
      <c r="Z185">
        <v>0.4</v>
      </c>
      <c r="AA185" t="s">
        <v>431</v>
      </c>
      <c r="AB185">
        <v>0.2</v>
      </c>
      <c r="AC185">
        <v>0.2</v>
      </c>
      <c r="AD185">
        <v>0.2</v>
      </c>
      <c r="AE185">
        <v>0.2</v>
      </c>
      <c r="AF185">
        <v>7</v>
      </c>
      <c r="AG185" t="s">
        <v>432</v>
      </c>
      <c r="AH185" t="s">
        <v>433</v>
      </c>
      <c r="AM185" t="s">
        <v>436</v>
      </c>
      <c r="AP185">
        <v>35</v>
      </c>
      <c r="AQ185">
        <v>-30</v>
      </c>
      <c r="AT185">
        <v>7.4999999999999997E-2</v>
      </c>
      <c r="AU185">
        <v>4</v>
      </c>
      <c r="AV185">
        <v>7.4999999999999997E-2</v>
      </c>
      <c r="AW185">
        <v>4</v>
      </c>
      <c r="AX185" t="s">
        <v>437</v>
      </c>
      <c r="AY185" t="s">
        <v>438</v>
      </c>
      <c r="AZ185" t="s">
        <v>440</v>
      </c>
      <c r="BA185" t="s">
        <v>441</v>
      </c>
      <c r="BB185">
        <v>3</v>
      </c>
      <c r="BC185">
        <v>0.75</v>
      </c>
      <c r="BD185">
        <v>0</v>
      </c>
      <c r="BE185" t="s">
        <v>442</v>
      </c>
      <c r="BF185" t="s">
        <v>442</v>
      </c>
      <c r="BG185" t="s">
        <v>443</v>
      </c>
      <c r="BH185" t="s">
        <v>443</v>
      </c>
      <c r="BI185" t="s">
        <v>443</v>
      </c>
      <c r="BJ185">
        <v>0</v>
      </c>
      <c r="BK185" t="s">
        <v>444</v>
      </c>
      <c r="BL185">
        <v>0</v>
      </c>
    </row>
    <row r="186" spans="1:64" x14ac:dyDescent="0.25">
      <c r="A186" t="s">
        <v>228</v>
      </c>
      <c r="B186" t="str">
        <f t="shared" si="2"/>
        <v>3 Occupant_USA_PA_Bradford</v>
      </c>
      <c r="C186">
        <v>4</v>
      </c>
      <c r="D186" t="s">
        <v>397</v>
      </c>
      <c r="E186">
        <v>0</v>
      </c>
      <c r="F186">
        <v>1900</v>
      </c>
      <c r="G186">
        <v>1</v>
      </c>
      <c r="H186">
        <v>9</v>
      </c>
      <c r="I186">
        <v>1.2</v>
      </c>
      <c r="J186" t="s">
        <v>425</v>
      </c>
      <c r="K186" t="s">
        <v>426</v>
      </c>
      <c r="L186" t="s">
        <v>427</v>
      </c>
      <c r="N186" t="s">
        <v>426</v>
      </c>
      <c r="O186" t="s">
        <v>428</v>
      </c>
      <c r="Q186" t="s">
        <v>426</v>
      </c>
      <c r="R186" t="s">
        <v>429</v>
      </c>
      <c r="Y186">
        <v>0.38800000000000001</v>
      </c>
      <c r="Z186">
        <v>0.4</v>
      </c>
      <c r="AA186" t="s">
        <v>431</v>
      </c>
      <c r="AB186">
        <v>0.2</v>
      </c>
      <c r="AC186">
        <v>0.2</v>
      </c>
      <c r="AD186">
        <v>0.2</v>
      </c>
      <c r="AE186">
        <v>0.2</v>
      </c>
      <c r="AF186">
        <v>7</v>
      </c>
      <c r="AG186" t="s">
        <v>432</v>
      </c>
      <c r="AH186" t="s">
        <v>433</v>
      </c>
      <c r="AM186" t="s">
        <v>436</v>
      </c>
      <c r="AP186">
        <v>35</v>
      </c>
      <c r="AQ186">
        <v>-30</v>
      </c>
      <c r="AT186">
        <v>7.4999999999999997E-2</v>
      </c>
      <c r="AU186">
        <v>4</v>
      </c>
      <c r="AV186">
        <v>7.4999999999999997E-2</v>
      </c>
      <c r="AW186">
        <v>4</v>
      </c>
      <c r="AX186" t="s">
        <v>437</v>
      </c>
      <c r="AY186" t="s">
        <v>438</v>
      </c>
      <c r="AZ186" t="s">
        <v>440</v>
      </c>
      <c r="BA186" t="s">
        <v>441</v>
      </c>
      <c r="BB186">
        <v>3</v>
      </c>
      <c r="BC186">
        <v>0.75</v>
      </c>
      <c r="BD186">
        <v>0</v>
      </c>
      <c r="BE186" t="s">
        <v>442</v>
      </c>
      <c r="BF186" t="s">
        <v>442</v>
      </c>
      <c r="BG186" t="s">
        <v>443</v>
      </c>
      <c r="BH186" t="s">
        <v>443</v>
      </c>
      <c r="BI186" t="s">
        <v>443</v>
      </c>
      <c r="BJ186">
        <v>0</v>
      </c>
      <c r="BK186" t="s">
        <v>444</v>
      </c>
      <c r="BL186">
        <v>0</v>
      </c>
    </row>
    <row r="187" spans="1:64" x14ac:dyDescent="0.25">
      <c r="A187" t="s">
        <v>229</v>
      </c>
      <c r="B187" t="str">
        <f t="shared" si="2"/>
        <v>3 Occupant_USA_PA_Philadel</v>
      </c>
      <c r="C187">
        <v>4</v>
      </c>
      <c r="D187" t="s">
        <v>398</v>
      </c>
      <c r="E187">
        <v>0</v>
      </c>
      <c r="F187">
        <v>1900</v>
      </c>
      <c r="G187">
        <v>1</v>
      </c>
      <c r="H187">
        <v>9</v>
      </c>
      <c r="I187">
        <v>1.2</v>
      </c>
      <c r="J187" t="s">
        <v>425</v>
      </c>
      <c r="K187" t="s">
        <v>426</v>
      </c>
      <c r="L187" t="s">
        <v>427</v>
      </c>
      <c r="N187" t="s">
        <v>426</v>
      </c>
      <c r="O187" t="s">
        <v>428</v>
      </c>
      <c r="Q187" t="s">
        <v>426</v>
      </c>
      <c r="R187" t="s">
        <v>429</v>
      </c>
      <c r="Y187">
        <v>0.38800000000000001</v>
      </c>
      <c r="Z187">
        <v>0.4</v>
      </c>
      <c r="AA187" t="s">
        <v>431</v>
      </c>
      <c r="AB187">
        <v>0.2</v>
      </c>
      <c r="AC187">
        <v>0.2</v>
      </c>
      <c r="AD187">
        <v>0.2</v>
      </c>
      <c r="AE187">
        <v>0.2</v>
      </c>
      <c r="AF187">
        <v>7</v>
      </c>
      <c r="AG187" t="s">
        <v>432</v>
      </c>
      <c r="AH187" t="s">
        <v>433</v>
      </c>
      <c r="AM187" t="s">
        <v>436</v>
      </c>
      <c r="AP187">
        <v>35</v>
      </c>
      <c r="AQ187">
        <v>-30</v>
      </c>
      <c r="AT187">
        <v>7.4999999999999997E-2</v>
      </c>
      <c r="AU187">
        <v>4</v>
      </c>
      <c r="AV187">
        <v>7.4999999999999997E-2</v>
      </c>
      <c r="AW187">
        <v>4</v>
      </c>
      <c r="AX187" t="s">
        <v>437</v>
      </c>
      <c r="AY187" t="s">
        <v>438</v>
      </c>
      <c r="AZ187" t="s">
        <v>440</v>
      </c>
      <c r="BA187" t="s">
        <v>441</v>
      </c>
      <c r="BB187">
        <v>3</v>
      </c>
      <c r="BC187">
        <v>0.75</v>
      </c>
      <c r="BD187">
        <v>0</v>
      </c>
      <c r="BE187" t="s">
        <v>442</v>
      </c>
      <c r="BF187" t="s">
        <v>442</v>
      </c>
      <c r="BG187" t="s">
        <v>443</v>
      </c>
      <c r="BH187" t="s">
        <v>443</v>
      </c>
      <c r="BI187" t="s">
        <v>443</v>
      </c>
      <c r="BJ187">
        <v>0</v>
      </c>
      <c r="BK187" t="s">
        <v>444</v>
      </c>
      <c r="BL187">
        <v>0</v>
      </c>
    </row>
    <row r="188" spans="1:64" x14ac:dyDescent="0.25">
      <c r="A188" t="s">
        <v>230</v>
      </c>
      <c r="B188" t="str">
        <f t="shared" si="2"/>
        <v>3 Occupant_USA_PA_Pittsbur</v>
      </c>
      <c r="C188">
        <v>4</v>
      </c>
      <c r="D188" t="s">
        <v>399</v>
      </c>
      <c r="E188">
        <v>0</v>
      </c>
      <c r="F188">
        <v>1900</v>
      </c>
      <c r="G188">
        <v>1</v>
      </c>
      <c r="H188">
        <v>9</v>
      </c>
      <c r="I188">
        <v>1.2</v>
      </c>
      <c r="J188" t="s">
        <v>425</v>
      </c>
      <c r="K188" t="s">
        <v>426</v>
      </c>
      <c r="L188" t="s">
        <v>427</v>
      </c>
      <c r="N188" t="s">
        <v>426</v>
      </c>
      <c r="O188" t="s">
        <v>428</v>
      </c>
      <c r="Q188" t="s">
        <v>426</v>
      </c>
      <c r="R188" t="s">
        <v>429</v>
      </c>
      <c r="Y188">
        <v>0.38800000000000001</v>
      </c>
      <c r="Z188">
        <v>0.4</v>
      </c>
      <c r="AA188" t="s">
        <v>431</v>
      </c>
      <c r="AB188">
        <v>0.2</v>
      </c>
      <c r="AC188">
        <v>0.2</v>
      </c>
      <c r="AD188">
        <v>0.2</v>
      </c>
      <c r="AE188">
        <v>0.2</v>
      </c>
      <c r="AF188">
        <v>7</v>
      </c>
      <c r="AG188" t="s">
        <v>432</v>
      </c>
      <c r="AH188" t="s">
        <v>433</v>
      </c>
      <c r="AM188" t="s">
        <v>436</v>
      </c>
      <c r="AP188">
        <v>35</v>
      </c>
      <c r="AQ188">
        <v>-30</v>
      </c>
      <c r="AT188">
        <v>7.4999999999999997E-2</v>
      </c>
      <c r="AU188">
        <v>4</v>
      </c>
      <c r="AV188">
        <v>7.4999999999999997E-2</v>
      </c>
      <c r="AW188">
        <v>4</v>
      </c>
      <c r="AX188" t="s">
        <v>437</v>
      </c>
      <c r="AY188" t="s">
        <v>438</v>
      </c>
      <c r="AZ188" t="s">
        <v>440</v>
      </c>
      <c r="BA188" t="s">
        <v>441</v>
      </c>
      <c r="BB188">
        <v>3</v>
      </c>
      <c r="BC188">
        <v>0.75</v>
      </c>
      <c r="BD188">
        <v>0</v>
      </c>
      <c r="BE188" t="s">
        <v>442</v>
      </c>
      <c r="BF188" t="s">
        <v>442</v>
      </c>
      <c r="BG188" t="s">
        <v>443</v>
      </c>
      <c r="BH188" t="s">
        <v>443</v>
      </c>
      <c r="BI188" t="s">
        <v>443</v>
      </c>
      <c r="BJ188">
        <v>0</v>
      </c>
      <c r="BK188" t="s">
        <v>444</v>
      </c>
      <c r="BL188">
        <v>0</v>
      </c>
    </row>
    <row r="189" spans="1:64" x14ac:dyDescent="0.25">
      <c r="A189" t="s">
        <v>231</v>
      </c>
      <c r="B189" t="str">
        <f t="shared" si="2"/>
        <v>3 Occupant_USA_RI_Providen</v>
      </c>
      <c r="C189">
        <v>4</v>
      </c>
      <c r="D189" t="s">
        <v>400</v>
      </c>
      <c r="E189">
        <v>0</v>
      </c>
      <c r="F189">
        <v>1900</v>
      </c>
      <c r="G189">
        <v>1</v>
      </c>
      <c r="H189">
        <v>9</v>
      </c>
      <c r="I189">
        <v>1.2</v>
      </c>
      <c r="J189" t="s">
        <v>425</v>
      </c>
      <c r="K189" t="s">
        <v>426</v>
      </c>
      <c r="L189" t="s">
        <v>427</v>
      </c>
      <c r="N189" t="s">
        <v>426</v>
      </c>
      <c r="O189" t="s">
        <v>428</v>
      </c>
      <c r="Q189" t="s">
        <v>426</v>
      </c>
      <c r="R189" t="s">
        <v>429</v>
      </c>
      <c r="Y189">
        <v>0.38800000000000001</v>
      </c>
      <c r="Z189">
        <v>0.4</v>
      </c>
      <c r="AA189" t="s">
        <v>431</v>
      </c>
      <c r="AB189">
        <v>0.2</v>
      </c>
      <c r="AC189">
        <v>0.2</v>
      </c>
      <c r="AD189">
        <v>0.2</v>
      </c>
      <c r="AE189">
        <v>0.2</v>
      </c>
      <c r="AF189">
        <v>7</v>
      </c>
      <c r="AG189" t="s">
        <v>432</v>
      </c>
      <c r="AH189" t="s">
        <v>433</v>
      </c>
      <c r="AM189" t="s">
        <v>436</v>
      </c>
      <c r="AP189">
        <v>35</v>
      </c>
      <c r="AQ189">
        <v>-30</v>
      </c>
      <c r="AT189">
        <v>7.4999999999999997E-2</v>
      </c>
      <c r="AU189">
        <v>4</v>
      </c>
      <c r="AV189">
        <v>7.4999999999999997E-2</v>
      </c>
      <c r="AW189">
        <v>4</v>
      </c>
      <c r="AX189" t="s">
        <v>437</v>
      </c>
      <c r="AY189" t="s">
        <v>438</v>
      </c>
      <c r="AZ189" t="s">
        <v>440</v>
      </c>
      <c r="BA189" t="s">
        <v>441</v>
      </c>
      <c r="BB189">
        <v>3</v>
      </c>
      <c r="BC189">
        <v>0.75</v>
      </c>
      <c r="BD189">
        <v>0</v>
      </c>
      <c r="BE189" t="s">
        <v>442</v>
      </c>
      <c r="BF189" t="s">
        <v>442</v>
      </c>
      <c r="BG189" t="s">
        <v>443</v>
      </c>
      <c r="BH189" t="s">
        <v>443</v>
      </c>
      <c r="BI189" t="s">
        <v>443</v>
      </c>
      <c r="BJ189">
        <v>0</v>
      </c>
      <c r="BK189" t="s">
        <v>444</v>
      </c>
      <c r="BL189">
        <v>0</v>
      </c>
    </row>
    <row r="190" spans="1:64" x14ac:dyDescent="0.25">
      <c r="A190" t="s">
        <v>232</v>
      </c>
      <c r="B190" t="str">
        <f t="shared" si="2"/>
        <v>3 Occupant_USA_SC_JB.Charl</v>
      </c>
      <c r="C190">
        <v>4</v>
      </c>
      <c r="D190" t="s">
        <v>401</v>
      </c>
      <c r="E190">
        <v>0</v>
      </c>
      <c r="F190">
        <v>1900</v>
      </c>
      <c r="G190">
        <v>1</v>
      </c>
      <c r="H190">
        <v>9</v>
      </c>
      <c r="I190">
        <v>1.2</v>
      </c>
      <c r="J190" t="s">
        <v>425</v>
      </c>
      <c r="K190" t="s">
        <v>426</v>
      </c>
      <c r="L190" t="s">
        <v>427</v>
      </c>
      <c r="N190" t="s">
        <v>426</v>
      </c>
      <c r="O190" t="s">
        <v>428</v>
      </c>
      <c r="Q190" t="s">
        <v>426</v>
      </c>
      <c r="R190" t="s">
        <v>429</v>
      </c>
      <c r="Y190">
        <v>0.38800000000000001</v>
      </c>
      <c r="Z190">
        <v>0.4</v>
      </c>
      <c r="AA190" t="s">
        <v>431</v>
      </c>
      <c r="AB190">
        <v>0.2</v>
      </c>
      <c r="AC190">
        <v>0.2</v>
      </c>
      <c r="AD190">
        <v>0.2</v>
      </c>
      <c r="AE190">
        <v>0.2</v>
      </c>
      <c r="AF190">
        <v>7</v>
      </c>
      <c r="AG190" t="s">
        <v>432</v>
      </c>
      <c r="AH190" t="s">
        <v>433</v>
      </c>
      <c r="AM190" t="s">
        <v>436</v>
      </c>
      <c r="AP190">
        <v>35</v>
      </c>
      <c r="AQ190">
        <v>-30</v>
      </c>
      <c r="AT190">
        <v>7.4999999999999997E-2</v>
      </c>
      <c r="AU190">
        <v>4</v>
      </c>
      <c r="AV190">
        <v>7.4999999999999997E-2</v>
      </c>
      <c r="AW190">
        <v>4</v>
      </c>
      <c r="AX190" t="s">
        <v>437</v>
      </c>
      <c r="AY190" t="s">
        <v>438</v>
      </c>
      <c r="AZ190" t="s">
        <v>440</v>
      </c>
      <c r="BA190" t="s">
        <v>441</v>
      </c>
      <c r="BB190">
        <v>3</v>
      </c>
      <c r="BC190">
        <v>0.75</v>
      </c>
      <c r="BD190">
        <v>0</v>
      </c>
      <c r="BE190" t="s">
        <v>442</v>
      </c>
      <c r="BF190" t="s">
        <v>442</v>
      </c>
      <c r="BG190" t="s">
        <v>443</v>
      </c>
      <c r="BH190" t="s">
        <v>443</v>
      </c>
      <c r="BI190" t="s">
        <v>443</v>
      </c>
      <c r="BJ190">
        <v>0</v>
      </c>
      <c r="BK190" t="s">
        <v>444</v>
      </c>
      <c r="BL190">
        <v>0</v>
      </c>
    </row>
    <row r="191" spans="1:64" x14ac:dyDescent="0.25">
      <c r="A191" t="s">
        <v>233</v>
      </c>
      <c r="B191" t="str">
        <f t="shared" si="2"/>
        <v>3 Occupant_USA_SC_Columbia</v>
      </c>
      <c r="C191">
        <v>4</v>
      </c>
      <c r="D191" t="s">
        <v>402</v>
      </c>
      <c r="E191">
        <v>0</v>
      </c>
      <c r="F191">
        <v>1900</v>
      </c>
      <c r="G191">
        <v>1</v>
      </c>
      <c r="H191">
        <v>9</v>
      </c>
      <c r="I191">
        <v>1.2</v>
      </c>
      <c r="J191" t="s">
        <v>425</v>
      </c>
      <c r="K191" t="s">
        <v>426</v>
      </c>
      <c r="L191" t="s">
        <v>427</v>
      </c>
      <c r="N191" t="s">
        <v>426</v>
      </c>
      <c r="O191" t="s">
        <v>428</v>
      </c>
      <c r="Q191" t="s">
        <v>426</v>
      </c>
      <c r="R191" t="s">
        <v>429</v>
      </c>
      <c r="Y191">
        <v>0.38800000000000001</v>
      </c>
      <c r="Z191">
        <v>0.4</v>
      </c>
      <c r="AA191" t="s">
        <v>431</v>
      </c>
      <c r="AB191">
        <v>0.2</v>
      </c>
      <c r="AC191">
        <v>0.2</v>
      </c>
      <c r="AD191">
        <v>0.2</v>
      </c>
      <c r="AE191">
        <v>0.2</v>
      </c>
      <c r="AF191">
        <v>7</v>
      </c>
      <c r="AG191" t="s">
        <v>432</v>
      </c>
      <c r="AH191" t="s">
        <v>433</v>
      </c>
      <c r="AM191" t="s">
        <v>436</v>
      </c>
      <c r="AP191">
        <v>35</v>
      </c>
      <c r="AQ191">
        <v>-30</v>
      </c>
      <c r="AT191">
        <v>7.4999999999999997E-2</v>
      </c>
      <c r="AU191">
        <v>4</v>
      </c>
      <c r="AV191">
        <v>7.4999999999999997E-2</v>
      </c>
      <c r="AW191">
        <v>4</v>
      </c>
      <c r="AX191" t="s">
        <v>437</v>
      </c>
      <c r="AY191" t="s">
        <v>438</v>
      </c>
      <c r="AZ191" t="s">
        <v>440</v>
      </c>
      <c r="BA191" t="s">
        <v>441</v>
      </c>
      <c r="BB191">
        <v>3</v>
      </c>
      <c r="BC191">
        <v>0.75</v>
      </c>
      <c r="BD191">
        <v>0</v>
      </c>
      <c r="BE191" t="s">
        <v>442</v>
      </c>
      <c r="BF191" t="s">
        <v>442</v>
      </c>
      <c r="BG191" t="s">
        <v>443</v>
      </c>
      <c r="BH191" t="s">
        <v>443</v>
      </c>
      <c r="BI191" t="s">
        <v>443</v>
      </c>
      <c r="BJ191">
        <v>0</v>
      </c>
      <c r="BK191" t="s">
        <v>444</v>
      </c>
      <c r="BL191">
        <v>0</v>
      </c>
    </row>
    <row r="192" spans="1:64" x14ac:dyDescent="0.25">
      <c r="A192" t="s">
        <v>234</v>
      </c>
      <c r="B192" t="str">
        <f t="shared" si="2"/>
        <v>3 Occupant_USA_SD_Yankton-</v>
      </c>
      <c r="C192">
        <v>4</v>
      </c>
      <c r="D192" t="s">
        <v>403</v>
      </c>
      <c r="E192">
        <v>0</v>
      </c>
      <c r="F192">
        <v>1900</v>
      </c>
      <c r="G192">
        <v>1</v>
      </c>
      <c r="H192">
        <v>9</v>
      </c>
      <c r="I192">
        <v>1.2</v>
      </c>
      <c r="J192" t="s">
        <v>425</v>
      </c>
      <c r="K192" t="s">
        <v>426</v>
      </c>
      <c r="L192" t="s">
        <v>427</v>
      </c>
      <c r="N192" t="s">
        <v>426</v>
      </c>
      <c r="O192" t="s">
        <v>428</v>
      </c>
      <c r="Q192" t="s">
        <v>426</v>
      </c>
      <c r="R192" t="s">
        <v>429</v>
      </c>
      <c r="Y192">
        <v>0.38800000000000001</v>
      </c>
      <c r="Z192">
        <v>0.4</v>
      </c>
      <c r="AA192" t="s">
        <v>431</v>
      </c>
      <c r="AB192">
        <v>0.2</v>
      </c>
      <c r="AC192">
        <v>0.2</v>
      </c>
      <c r="AD192">
        <v>0.2</v>
      </c>
      <c r="AE192">
        <v>0.2</v>
      </c>
      <c r="AF192">
        <v>7</v>
      </c>
      <c r="AG192" t="s">
        <v>432</v>
      </c>
      <c r="AH192" t="s">
        <v>433</v>
      </c>
      <c r="AM192" t="s">
        <v>436</v>
      </c>
      <c r="AP192">
        <v>35</v>
      </c>
      <c r="AQ192">
        <v>-30</v>
      </c>
      <c r="AT192">
        <v>7.4999999999999997E-2</v>
      </c>
      <c r="AU192">
        <v>4</v>
      </c>
      <c r="AV192">
        <v>7.4999999999999997E-2</v>
      </c>
      <c r="AW192">
        <v>4</v>
      </c>
      <c r="AX192" t="s">
        <v>437</v>
      </c>
      <c r="AY192" t="s">
        <v>438</v>
      </c>
      <c r="AZ192" t="s">
        <v>440</v>
      </c>
      <c r="BA192" t="s">
        <v>441</v>
      </c>
      <c r="BB192">
        <v>3</v>
      </c>
      <c r="BC192">
        <v>0.75</v>
      </c>
      <c r="BD192">
        <v>0</v>
      </c>
      <c r="BE192" t="s">
        <v>442</v>
      </c>
      <c r="BF192" t="s">
        <v>442</v>
      </c>
      <c r="BG192" t="s">
        <v>443</v>
      </c>
      <c r="BH192" t="s">
        <v>443</v>
      </c>
      <c r="BI192" t="s">
        <v>443</v>
      </c>
      <c r="BJ192">
        <v>0</v>
      </c>
      <c r="BK192" t="s">
        <v>444</v>
      </c>
      <c r="BL192">
        <v>0</v>
      </c>
    </row>
    <row r="193" spans="1:64" x14ac:dyDescent="0.25">
      <c r="A193" t="s">
        <v>235</v>
      </c>
      <c r="B193" t="str">
        <f t="shared" si="2"/>
        <v>3 Occupant_USA_SD_Sioux.Fa</v>
      </c>
      <c r="C193">
        <v>4</v>
      </c>
      <c r="D193" t="s">
        <v>404</v>
      </c>
      <c r="E193">
        <v>0</v>
      </c>
      <c r="F193">
        <v>1900</v>
      </c>
      <c r="G193">
        <v>1</v>
      </c>
      <c r="H193">
        <v>9</v>
      </c>
      <c r="I193">
        <v>1.2</v>
      </c>
      <c r="J193" t="s">
        <v>425</v>
      </c>
      <c r="K193" t="s">
        <v>426</v>
      </c>
      <c r="L193" t="s">
        <v>427</v>
      </c>
      <c r="N193" t="s">
        <v>426</v>
      </c>
      <c r="O193" t="s">
        <v>428</v>
      </c>
      <c r="Q193" t="s">
        <v>426</v>
      </c>
      <c r="R193" t="s">
        <v>429</v>
      </c>
      <c r="Y193">
        <v>0.38800000000000001</v>
      </c>
      <c r="Z193">
        <v>0.4</v>
      </c>
      <c r="AA193" t="s">
        <v>431</v>
      </c>
      <c r="AB193">
        <v>0.2</v>
      </c>
      <c r="AC193">
        <v>0.2</v>
      </c>
      <c r="AD193">
        <v>0.2</v>
      </c>
      <c r="AE193">
        <v>0.2</v>
      </c>
      <c r="AF193">
        <v>7</v>
      </c>
      <c r="AG193" t="s">
        <v>432</v>
      </c>
      <c r="AH193" t="s">
        <v>433</v>
      </c>
      <c r="AM193" t="s">
        <v>436</v>
      </c>
      <c r="AP193">
        <v>35</v>
      </c>
      <c r="AQ193">
        <v>-30</v>
      </c>
      <c r="AT193">
        <v>7.4999999999999997E-2</v>
      </c>
      <c r="AU193">
        <v>4</v>
      </c>
      <c r="AV193">
        <v>7.4999999999999997E-2</v>
      </c>
      <c r="AW193">
        <v>4</v>
      </c>
      <c r="AX193" t="s">
        <v>437</v>
      </c>
      <c r="AY193" t="s">
        <v>438</v>
      </c>
      <c r="AZ193" t="s">
        <v>440</v>
      </c>
      <c r="BA193" t="s">
        <v>441</v>
      </c>
      <c r="BB193">
        <v>3</v>
      </c>
      <c r="BC193">
        <v>0.75</v>
      </c>
      <c r="BD193">
        <v>0</v>
      </c>
      <c r="BE193" t="s">
        <v>442</v>
      </c>
      <c r="BF193" t="s">
        <v>442</v>
      </c>
      <c r="BG193" t="s">
        <v>443</v>
      </c>
      <c r="BH193" t="s">
        <v>443</v>
      </c>
      <c r="BI193" t="s">
        <v>443</v>
      </c>
      <c r="BJ193">
        <v>0</v>
      </c>
      <c r="BK193" t="s">
        <v>444</v>
      </c>
      <c r="BL193">
        <v>0</v>
      </c>
    </row>
    <row r="194" spans="1:64" x14ac:dyDescent="0.25">
      <c r="A194" t="s">
        <v>236</v>
      </c>
      <c r="B194" t="str">
        <f t="shared" si="2"/>
        <v>3 Occupant_USA_TN_Memphis.</v>
      </c>
      <c r="C194">
        <v>4</v>
      </c>
      <c r="D194" t="s">
        <v>405</v>
      </c>
      <c r="E194">
        <v>0</v>
      </c>
      <c r="F194">
        <v>1900</v>
      </c>
      <c r="G194">
        <v>1</v>
      </c>
      <c r="H194">
        <v>9</v>
      </c>
      <c r="I194">
        <v>1.2</v>
      </c>
      <c r="J194" t="s">
        <v>425</v>
      </c>
      <c r="K194" t="s">
        <v>426</v>
      </c>
      <c r="L194" t="s">
        <v>427</v>
      </c>
      <c r="N194" t="s">
        <v>426</v>
      </c>
      <c r="O194" t="s">
        <v>428</v>
      </c>
      <c r="Q194" t="s">
        <v>426</v>
      </c>
      <c r="R194" t="s">
        <v>429</v>
      </c>
      <c r="Y194">
        <v>0.38800000000000001</v>
      </c>
      <c r="Z194">
        <v>0.4</v>
      </c>
      <c r="AA194" t="s">
        <v>431</v>
      </c>
      <c r="AB194">
        <v>0.2</v>
      </c>
      <c r="AC194">
        <v>0.2</v>
      </c>
      <c r="AD194">
        <v>0.2</v>
      </c>
      <c r="AE194">
        <v>0.2</v>
      </c>
      <c r="AF194">
        <v>7</v>
      </c>
      <c r="AG194" t="s">
        <v>432</v>
      </c>
      <c r="AH194" t="s">
        <v>433</v>
      </c>
      <c r="AM194" t="s">
        <v>436</v>
      </c>
      <c r="AP194">
        <v>35</v>
      </c>
      <c r="AQ194">
        <v>-30</v>
      </c>
      <c r="AT194">
        <v>7.4999999999999997E-2</v>
      </c>
      <c r="AU194">
        <v>4</v>
      </c>
      <c r="AV194">
        <v>7.4999999999999997E-2</v>
      </c>
      <c r="AW194">
        <v>4</v>
      </c>
      <c r="AX194" t="s">
        <v>437</v>
      </c>
      <c r="AY194" t="s">
        <v>438</v>
      </c>
      <c r="AZ194" t="s">
        <v>440</v>
      </c>
      <c r="BA194" t="s">
        <v>441</v>
      </c>
      <c r="BB194">
        <v>3</v>
      </c>
      <c r="BC194">
        <v>0.75</v>
      </c>
      <c r="BD194">
        <v>0</v>
      </c>
      <c r="BE194" t="s">
        <v>442</v>
      </c>
      <c r="BF194" t="s">
        <v>442</v>
      </c>
      <c r="BG194" t="s">
        <v>443</v>
      </c>
      <c r="BH194" t="s">
        <v>443</v>
      </c>
      <c r="BI194" t="s">
        <v>443</v>
      </c>
      <c r="BJ194">
        <v>0</v>
      </c>
      <c r="BK194" t="s">
        <v>444</v>
      </c>
      <c r="BL194">
        <v>0</v>
      </c>
    </row>
    <row r="195" spans="1:64" x14ac:dyDescent="0.25">
      <c r="A195" t="s">
        <v>237</v>
      </c>
      <c r="B195" t="str">
        <f t="shared" ref="B195:B213" si="3">LEFT(A195,26)</f>
        <v>3 Occupant_USA_TN_Nashvill</v>
      </c>
      <c r="C195">
        <v>4</v>
      </c>
      <c r="D195" t="s">
        <v>406</v>
      </c>
      <c r="E195">
        <v>0</v>
      </c>
      <c r="F195">
        <v>1900</v>
      </c>
      <c r="G195">
        <v>1</v>
      </c>
      <c r="H195">
        <v>9</v>
      </c>
      <c r="I195">
        <v>1.2</v>
      </c>
      <c r="J195" t="s">
        <v>425</v>
      </c>
      <c r="K195" t="s">
        <v>426</v>
      </c>
      <c r="L195" t="s">
        <v>427</v>
      </c>
      <c r="N195" t="s">
        <v>426</v>
      </c>
      <c r="O195" t="s">
        <v>428</v>
      </c>
      <c r="Q195" t="s">
        <v>426</v>
      </c>
      <c r="R195" t="s">
        <v>429</v>
      </c>
      <c r="Y195">
        <v>0.38800000000000001</v>
      </c>
      <c r="Z195">
        <v>0.4</v>
      </c>
      <c r="AA195" t="s">
        <v>431</v>
      </c>
      <c r="AB195">
        <v>0.2</v>
      </c>
      <c r="AC195">
        <v>0.2</v>
      </c>
      <c r="AD195">
        <v>0.2</v>
      </c>
      <c r="AE195">
        <v>0.2</v>
      </c>
      <c r="AF195">
        <v>7</v>
      </c>
      <c r="AG195" t="s">
        <v>432</v>
      </c>
      <c r="AH195" t="s">
        <v>433</v>
      </c>
      <c r="AM195" t="s">
        <v>436</v>
      </c>
      <c r="AP195">
        <v>35</v>
      </c>
      <c r="AQ195">
        <v>-30</v>
      </c>
      <c r="AT195">
        <v>7.4999999999999997E-2</v>
      </c>
      <c r="AU195">
        <v>4</v>
      </c>
      <c r="AV195">
        <v>7.4999999999999997E-2</v>
      </c>
      <c r="AW195">
        <v>4</v>
      </c>
      <c r="AX195" t="s">
        <v>437</v>
      </c>
      <c r="AY195" t="s">
        <v>438</v>
      </c>
      <c r="AZ195" t="s">
        <v>440</v>
      </c>
      <c r="BA195" t="s">
        <v>441</v>
      </c>
      <c r="BB195">
        <v>3</v>
      </c>
      <c r="BC195">
        <v>0.75</v>
      </c>
      <c r="BD195">
        <v>0</v>
      </c>
      <c r="BE195" t="s">
        <v>442</v>
      </c>
      <c r="BF195" t="s">
        <v>442</v>
      </c>
      <c r="BG195" t="s">
        <v>443</v>
      </c>
      <c r="BH195" t="s">
        <v>443</v>
      </c>
      <c r="BI195" t="s">
        <v>443</v>
      </c>
      <c r="BJ195">
        <v>0</v>
      </c>
      <c r="BK195" t="s">
        <v>444</v>
      </c>
      <c r="BL195">
        <v>0</v>
      </c>
    </row>
    <row r="196" spans="1:64" x14ac:dyDescent="0.25">
      <c r="A196" t="s">
        <v>238</v>
      </c>
      <c r="B196" t="str">
        <f t="shared" si="3"/>
        <v>3 Occupant_USA_TX_Austin-C</v>
      </c>
      <c r="C196">
        <v>4</v>
      </c>
      <c r="D196" t="s">
        <v>407</v>
      </c>
      <c r="E196">
        <v>0</v>
      </c>
      <c r="F196">
        <v>1900</v>
      </c>
      <c r="G196">
        <v>1</v>
      </c>
      <c r="H196">
        <v>9</v>
      </c>
      <c r="I196">
        <v>1.2</v>
      </c>
      <c r="J196" t="s">
        <v>425</v>
      </c>
      <c r="K196" t="s">
        <v>426</v>
      </c>
      <c r="L196" t="s">
        <v>427</v>
      </c>
      <c r="N196" t="s">
        <v>426</v>
      </c>
      <c r="O196" t="s">
        <v>428</v>
      </c>
      <c r="Q196" t="s">
        <v>426</v>
      </c>
      <c r="R196" t="s">
        <v>429</v>
      </c>
      <c r="Y196">
        <v>0.38800000000000001</v>
      </c>
      <c r="Z196">
        <v>0.4</v>
      </c>
      <c r="AA196" t="s">
        <v>431</v>
      </c>
      <c r="AB196">
        <v>0.2</v>
      </c>
      <c r="AC196">
        <v>0.2</v>
      </c>
      <c r="AD196">
        <v>0.2</v>
      </c>
      <c r="AE196">
        <v>0.2</v>
      </c>
      <c r="AF196">
        <v>7</v>
      </c>
      <c r="AG196" t="s">
        <v>432</v>
      </c>
      <c r="AH196" t="s">
        <v>433</v>
      </c>
      <c r="AM196" t="s">
        <v>436</v>
      </c>
      <c r="AP196">
        <v>35</v>
      </c>
      <c r="AQ196">
        <v>-30</v>
      </c>
      <c r="AT196">
        <v>7.4999999999999997E-2</v>
      </c>
      <c r="AU196">
        <v>4</v>
      </c>
      <c r="AV196">
        <v>7.4999999999999997E-2</v>
      </c>
      <c r="AW196">
        <v>4</v>
      </c>
      <c r="AX196" t="s">
        <v>437</v>
      </c>
      <c r="AY196" t="s">
        <v>438</v>
      </c>
      <c r="AZ196" t="s">
        <v>440</v>
      </c>
      <c r="BA196" t="s">
        <v>441</v>
      </c>
      <c r="BB196">
        <v>3</v>
      </c>
      <c r="BC196">
        <v>0.75</v>
      </c>
      <c r="BD196">
        <v>0</v>
      </c>
      <c r="BE196" t="s">
        <v>442</v>
      </c>
      <c r="BF196" t="s">
        <v>442</v>
      </c>
      <c r="BG196" t="s">
        <v>443</v>
      </c>
      <c r="BH196" t="s">
        <v>443</v>
      </c>
      <c r="BI196" t="s">
        <v>443</v>
      </c>
      <c r="BJ196">
        <v>0</v>
      </c>
      <c r="BK196" t="s">
        <v>444</v>
      </c>
      <c r="BL196">
        <v>0</v>
      </c>
    </row>
    <row r="197" spans="1:64" x14ac:dyDescent="0.25">
      <c r="A197" t="s">
        <v>239</v>
      </c>
      <c r="B197" t="str">
        <f t="shared" si="3"/>
        <v>3 Occupant_USA_TX_Dallas-F</v>
      </c>
      <c r="C197">
        <v>4</v>
      </c>
      <c r="D197" t="s">
        <v>408</v>
      </c>
      <c r="E197">
        <v>0</v>
      </c>
      <c r="F197">
        <v>1900</v>
      </c>
      <c r="G197">
        <v>1</v>
      </c>
      <c r="H197">
        <v>9</v>
      </c>
      <c r="I197">
        <v>1.2</v>
      </c>
      <c r="J197" t="s">
        <v>425</v>
      </c>
      <c r="K197" t="s">
        <v>426</v>
      </c>
      <c r="L197" t="s">
        <v>427</v>
      </c>
      <c r="N197" t="s">
        <v>426</v>
      </c>
      <c r="O197" t="s">
        <v>428</v>
      </c>
      <c r="Q197" t="s">
        <v>426</v>
      </c>
      <c r="R197" t="s">
        <v>429</v>
      </c>
      <c r="Y197">
        <v>0.38800000000000001</v>
      </c>
      <c r="Z197">
        <v>0.4</v>
      </c>
      <c r="AA197" t="s">
        <v>431</v>
      </c>
      <c r="AB197">
        <v>0.2</v>
      </c>
      <c r="AC197">
        <v>0.2</v>
      </c>
      <c r="AD197">
        <v>0.2</v>
      </c>
      <c r="AE197">
        <v>0.2</v>
      </c>
      <c r="AF197">
        <v>7</v>
      </c>
      <c r="AG197" t="s">
        <v>432</v>
      </c>
      <c r="AH197" t="s">
        <v>433</v>
      </c>
      <c r="AM197" t="s">
        <v>436</v>
      </c>
      <c r="AP197">
        <v>35</v>
      </c>
      <c r="AQ197">
        <v>-30</v>
      </c>
      <c r="AT197">
        <v>7.4999999999999997E-2</v>
      </c>
      <c r="AU197">
        <v>4</v>
      </c>
      <c r="AV197">
        <v>7.4999999999999997E-2</v>
      </c>
      <c r="AW197">
        <v>4</v>
      </c>
      <c r="AX197" t="s">
        <v>437</v>
      </c>
      <c r="AY197" t="s">
        <v>438</v>
      </c>
      <c r="AZ197" t="s">
        <v>440</v>
      </c>
      <c r="BA197" t="s">
        <v>441</v>
      </c>
      <c r="BB197">
        <v>3</v>
      </c>
      <c r="BC197">
        <v>0.75</v>
      </c>
      <c r="BD197">
        <v>0</v>
      </c>
      <c r="BE197" t="s">
        <v>442</v>
      </c>
      <c r="BF197" t="s">
        <v>442</v>
      </c>
      <c r="BG197" t="s">
        <v>443</v>
      </c>
      <c r="BH197" t="s">
        <v>443</v>
      </c>
      <c r="BI197" t="s">
        <v>443</v>
      </c>
      <c r="BJ197">
        <v>0</v>
      </c>
      <c r="BK197" t="s">
        <v>444</v>
      </c>
      <c r="BL197">
        <v>0</v>
      </c>
    </row>
    <row r="198" spans="1:64" x14ac:dyDescent="0.25">
      <c r="A198" t="s">
        <v>240</v>
      </c>
      <c r="B198" t="str">
        <f t="shared" si="3"/>
        <v>3 Occupant_USA_TX_Houston-</v>
      </c>
      <c r="C198">
        <v>4</v>
      </c>
      <c r="D198" t="s">
        <v>409</v>
      </c>
      <c r="E198">
        <v>0</v>
      </c>
      <c r="F198">
        <v>1900</v>
      </c>
      <c r="G198">
        <v>1</v>
      </c>
      <c r="H198">
        <v>9</v>
      </c>
      <c r="I198">
        <v>1.2</v>
      </c>
      <c r="J198" t="s">
        <v>425</v>
      </c>
      <c r="K198" t="s">
        <v>426</v>
      </c>
      <c r="L198" t="s">
        <v>427</v>
      </c>
      <c r="N198" t="s">
        <v>426</v>
      </c>
      <c r="O198" t="s">
        <v>428</v>
      </c>
      <c r="Q198" t="s">
        <v>426</v>
      </c>
      <c r="R198" t="s">
        <v>429</v>
      </c>
      <c r="Y198">
        <v>0.38800000000000001</v>
      </c>
      <c r="Z198">
        <v>0.4</v>
      </c>
      <c r="AA198" t="s">
        <v>431</v>
      </c>
      <c r="AB198">
        <v>0.2</v>
      </c>
      <c r="AC198">
        <v>0.2</v>
      </c>
      <c r="AD198">
        <v>0.2</v>
      </c>
      <c r="AE198">
        <v>0.2</v>
      </c>
      <c r="AF198">
        <v>7</v>
      </c>
      <c r="AG198" t="s">
        <v>432</v>
      </c>
      <c r="AH198" t="s">
        <v>433</v>
      </c>
      <c r="AM198" t="s">
        <v>436</v>
      </c>
      <c r="AP198">
        <v>35</v>
      </c>
      <c r="AQ198">
        <v>-30</v>
      </c>
      <c r="AT198">
        <v>7.4999999999999997E-2</v>
      </c>
      <c r="AU198">
        <v>4</v>
      </c>
      <c r="AV198">
        <v>7.4999999999999997E-2</v>
      </c>
      <c r="AW198">
        <v>4</v>
      </c>
      <c r="AX198" t="s">
        <v>437</v>
      </c>
      <c r="AY198" t="s">
        <v>438</v>
      </c>
      <c r="AZ198" t="s">
        <v>440</v>
      </c>
      <c r="BA198" t="s">
        <v>441</v>
      </c>
      <c r="BB198">
        <v>3</v>
      </c>
      <c r="BC198">
        <v>0.75</v>
      </c>
      <c r="BD198">
        <v>0</v>
      </c>
      <c r="BE198" t="s">
        <v>442</v>
      </c>
      <c r="BF198" t="s">
        <v>442</v>
      </c>
      <c r="BG198" t="s">
        <v>443</v>
      </c>
      <c r="BH198" t="s">
        <v>443</v>
      </c>
      <c r="BI198" t="s">
        <v>443</v>
      </c>
      <c r="BJ198">
        <v>0</v>
      </c>
      <c r="BK198" t="s">
        <v>444</v>
      </c>
      <c r="BL198">
        <v>0</v>
      </c>
    </row>
    <row r="199" spans="1:64" x14ac:dyDescent="0.25">
      <c r="A199" t="s">
        <v>241</v>
      </c>
      <c r="B199" t="str">
        <f t="shared" si="3"/>
        <v>3 Occupant_USA_TX_Lubbock.</v>
      </c>
      <c r="C199">
        <v>4</v>
      </c>
      <c r="D199" t="s">
        <v>410</v>
      </c>
      <c r="E199">
        <v>0</v>
      </c>
      <c r="F199">
        <v>1900</v>
      </c>
      <c r="G199">
        <v>1</v>
      </c>
      <c r="H199">
        <v>9</v>
      </c>
      <c r="I199">
        <v>1.2</v>
      </c>
      <c r="J199" t="s">
        <v>425</v>
      </c>
      <c r="K199" t="s">
        <v>426</v>
      </c>
      <c r="L199" t="s">
        <v>427</v>
      </c>
      <c r="N199" t="s">
        <v>426</v>
      </c>
      <c r="O199" t="s">
        <v>428</v>
      </c>
      <c r="Q199" t="s">
        <v>426</v>
      </c>
      <c r="R199" t="s">
        <v>429</v>
      </c>
      <c r="Y199">
        <v>0.38800000000000001</v>
      </c>
      <c r="Z199">
        <v>0.4</v>
      </c>
      <c r="AA199" t="s">
        <v>431</v>
      </c>
      <c r="AB199">
        <v>0.2</v>
      </c>
      <c r="AC199">
        <v>0.2</v>
      </c>
      <c r="AD199">
        <v>0.2</v>
      </c>
      <c r="AE199">
        <v>0.2</v>
      </c>
      <c r="AF199">
        <v>7</v>
      </c>
      <c r="AG199" t="s">
        <v>432</v>
      </c>
      <c r="AH199" t="s">
        <v>433</v>
      </c>
      <c r="AM199" t="s">
        <v>436</v>
      </c>
      <c r="AP199">
        <v>35</v>
      </c>
      <c r="AQ199">
        <v>-30</v>
      </c>
      <c r="AT199">
        <v>7.4999999999999997E-2</v>
      </c>
      <c r="AU199">
        <v>4</v>
      </c>
      <c r="AV199">
        <v>7.4999999999999997E-2</v>
      </c>
      <c r="AW199">
        <v>4</v>
      </c>
      <c r="AX199" t="s">
        <v>437</v>
      </c>
      <c r="AY199" t="s">
        <v>438</v>
      </c>
      <c r="AZ199" t="s">
        <v>440</v>
      </c>
      <c r="BA199" t="s">
        <v>441</v>
      </c>
      <c r="BB199">
        <v>3</v>
      </c>
      <c r="BC199">
        <v>0.75</v>
      </c>
      <c r="BD199">
        <v>0</v>
      </c>
      <c r="BE199" t="s">
        <v>442</v>
      </c>
      <c r="BF199" t="s">
        <v>442</v>
      </c>
      <c r="BG199" t="s">
        <v>443</v>
      </c>
      <c r="BH199" t="s">
        <v>443</v>
      </c>
      <c r="BI199" t="s">
        <v>443</v>
      </c>
      <c r="BJ199">
        <v>0</v>
      </c>
      <c r="BK199" t="s">
        <v>444</v>
      </c>
      <c r="BL199">
        <v>0</v>
      </c>
    </row>
    <row r="200" spans="1:64" x14ac:dyDescent="0.25">
      <c r="A200" t="s">
        <v>242</v>
      </c>
      <c r="B200" t="str">
        <f t="shared" si="3"/>
        <v>3 Occupant_USA_TX_San.Anto</v>
      </c>
      <c r="C200">
        <v>4</v>
      </c>
      <c r="D200" t="s">
        <v>411</v>
      </c>
      <c r="E200">
        <v>0</v>
      </c>
      <c r="F200">
        <v>1900</v>
      </c>
      <c r="G200">
        <v>1</v>
      </c>
      <c r="H200">
        <v>9</v>
      </c>
      <c r="I200">
        <v>1.2</v>
      </c>
      <c r="J200" t="s">
        <v>425</v>
      </c>
      <c r="K200" t="s">
        <v>426</v>
      </c>
      <c r="L200" t="s">
        <v>427</v>
      </c>
      <c r="N200" t="s">
        <v>426</v>
      </c>
      <c r="O200" t="s">
        <v>428</v>
      </c>
      <c r="Q200" t="s">
        <v>426</v>
      </c>
      <c r="R200" t="s">
        <v>429</v>
      </c>
      <c r="Y200">
        <v>0.38800000000000001</v>
      </c>
      <c r="Z200">
        <v>0.4</v>
      </c>
      <c r="AA200" t="s">
        <v>431</v>
      </c>
      <c r="AB200">
        <v>0.2</v>
      </c>
      <c r="AC200">
        <v>0.2</v>
      </c>
      <c r="AD200">
        <v>0.2</v>
      </c>
      <c r="AE200">
        <v>0.2</v>
      </c>
      <c r="AF200">
        <v>7</v>
      </c>
      <c r="AG200" t="s">
        <v>432</v>
      </c>
      <c r="AH200" t="s">
        <v>433</v>
      </c>
      <c r="AM200" t="s">
        <v>436</v>
      </c>
      <c r="AP200">
        <v>35</v>
      </c>
      <c r="AQ200">
        <v>-30</v>
      </c>
      <c r="AT200">
        <v>7.4999999999999997E-2</v>
      </c>
      <c r="AU200">
        <v>4</v>
      </c>
      <c r="AV200">
        <v>7.4999999999999997E-2</v>
      </c>
      <c r="AW200">
        <v>4</v>
      </c>
      <c r="AX200" t="s">
        <v>437</v>
      </c>
      <c r="AY200" t="s">
        <v>438</v>
      </c>
      <c r="AZ200" t="s">
        <v>440</v>
      </c>
      <c r="BA200" t="s">
        <v>441</v>
      </c>
      <c r="BB200">
        <v>3</v>
      </c>
      <c r="BC200">
        <v>0.75</v>
      </c>
      <c r="BD200">
        <v>0</v>
      </c>
      <c r="BE200" t="s">
        <v>442</v>
      </c>
      <c r="BF200" t="s">
        <v>442</v>
      </c>
      <c r="BG200" t="s">
        <v>443</v>
      </c>
      <c r="BH200" t="s">
        <v>443</v>
      </c>
      <c r="BI200" t="s">
        <v>443</v>
      </c>
      <c r="BJ200">
        <v>0</v>
      </c>
      <c r="BK200" t="s">
        <v>444</v>
      </c>
      <c r="BL200">
        <v>0</v>
      </c>
    </row>
    <row r="201" spans="1:64" x14ac:dyDescent="0.25">
      <c r="A201" t="s">
        <v>243</v>
      </c>
      <c r="B201" t="str">
        <f t="shared" si="3"/>
        <v>3 Occupant_USA_UT_Salt.Lak</v>
      </c>
      <c r="C201">
        <v>4</v>
      </c>
      <c r="D201" t="s">
        <v>412</v>
      </c>
      <c r="E201">
        <v>0</v>
      </c>
      <c r="F201">
        <v>1900</v>
      </c>
      <c r="G201">
        <v>1</v>
      </c>
      <c r="H201">
        <v>9</v>
      </c>
      <c r="I201">
        <v>1.2</v>
      </c>
      <c r="J201" t="s">
        <v>425</v>
      </c>
      <c r="K201" t="s">
        <v>426</v>
      </c>
      <c r="L201" t="s">
        <v>427</v>
      </c>
      <c r="N201" t="s">
        <v>426</v>
      </c>
      <c r="O201" t="s">
        <v>428</v>
      </c>
      <c r="Q201" t="s">
        <v>426</v>
      </c>
      <c r="R201" t="s">
        <v>429</v>
      </c>
      <c r="Y201">
        <v>0.38800000000000001</v>
      </c>
      <c r="Z201">
        <v>0.4</v>
      </c>
      <c r="AA201" t="s">
        <v>431</v>
      </c>
      <c r="AB201">
        <v>0.2</v>
      </c>
      <c r="AC201">
        <v>0.2</v>
      </c>
      <c r="AD201">
        <v>0.2</v>
      </c>
      <c r="AE201">
        <v>0.2</v>
      </c>
      <c r="AF201">
        <v>7</v>
      </c>
      <c r="AG201" t="s">
        <v>432</v>
      </c>
      <c r="AH201" t="s">
        <v>433</v>
      </c>
      <c r="AM201" t="s">
        <v>436</v>
      </c>
      <c r="AP201">
        <v>35</v>
      </c>
      <c r="AQ201">
        <v>-30</v>
      </c>
      <c r="AT201">
        <v>7.4999999999999997E-2</v>
      </c>
      <c r="AU201">
        <v>4</v>
      </c>
      <c r="AV201">
        <v>7.4999999999999997E-2</v>
      </c>
      <c r="AW201">
        <v>4</v>
      </c>
      <c r="AX201" t="s">
        <v>437</v>
      </c>
      <c r="AY201" t="s">
        <v>438</v>
      </c>
      <c r="AZ201" t="s">
        <v>440</v>
      </c>
      <c r="BA201" t="s">
        <v>441</v>
      </c>
      <c r="BB201">
        <v>3</v>
      </c>
      <c r="BC201">
        <v>0.75</v>
      </c>
      <c r="BD201">
        <v>0</v>
      </c>
      <c r="BE201" t="s">
        <v>442</v>
      </c>
      <c r="BF201" t="s">
        <v>442</v>
      </c>
      <c r="BG201" t="s">
        <v>443</v>
      </c>
      <c r="BH201" t="s">
        <v>443</v>
      </c>
      <c r="BI201" t="s">
        <v>443</v>
      </c>
      <c r="BJ201">
        <v>0</v>
      </c>
      <c r="BK201" t="s">
        <v>444</v>
      </c>
      <c r="BL201">
        <v>0</v>
      </c>
    </row>
    <row r="202" spans="1:64" x14ac:dyDescent="0.25">
      <c r="A202" t="s">
        <v>244</v>
      </c>
      <c r="B202" t="str">
        <f t="shared" si="3"/>
        <v>3 Occupant_USA_UT_St.Georg</v>
      </c>
      <c r="C202">
        <v>4</v>
      </c>
      <c r="D202" t="s">
        <v>413</v>
      </c>
      <c r="E202">
        <v>0</v>
      </c>
      <c r="F202">
        <v>1900</v>
      </c>
      <c r="G202">
        <v>1</v>
      </c>
      <c r="H202">
        <v>9</v>
      </c>
      <c r="I202">
        <v>1.2</v>
      </c>
      <c r="J202" t="s">
        <v>425</v>
      </c>
      <c r="K202" t="s">
        <v>426</v>
      </c>
      <c r="L202" t="s">
        <v>427</v>
      </c>
      <c r="N202" t="s">
        <v>426</v>
      </c>
      <c r="O202" t="s">
        <v>428</v>
      </c>
      <c r="Q202" t="s">
        <v>426</v>
      </c>
      <c r="R202" t="s">
        <v>429</v>
      </c>
      <c r="Y202">
        <v>0.38800000000000001</v>
      </c>
      <c r="Z202">
        <v>0.4</v>
      </c>
      <c r="AA202" t="s">
        <v>431</v>
      </c>
      <c r="AB202">
        <v>0.2</v>
      </c>
      <c r="AC202">
        <v>0.2</v>
      </c>
      <c r="AD202">
        <v>0.2</v>
      </c>
      <c r="AE202">
        <v>0.2</v>
      </c>
      <c r="AF202">
        <v>7</v>
      </c>
      <c r="AG202" t="s">
        <v>432</v>
      </c>
      <c r="AH202" t="s">
        <v>433</v>
      </c>
      <c r="AM202" t="s">
        <v>436</v>
      </c>
      <c r="AP202">
        <v>35</v>
      </c>
      <c r="AQ202">
        <v>-30</v>
      </c>
      <c r="AT202">
        <v>7.4999999999999997E-2</v>
      </c>
      <c r="AU202">
        <v>4</v>
      </c>
      <c r="AV202">
        <v>7.4999999999999997E-2</v>
      </c>
      <c r="AW202">
        <v>4</v>
      </c>
      <c r="AX202" t="s">
        <v>437</v>
      </c>
      <c r="AY202" t="s">
        <v>438</v>
      </c>
      <c r="AZ202" t="s">
        <v>440</v>
      </c>
      <c r="BA202" t="s">
        <v>441</v>
      </c>
      <c r="BB202">
        <v>3</v>
      </c>
      <c r="BC202">
        <v>0.75</v>
      </c>
      <c r="BD202">
        <v>0</v>
      </c>
      <c r="BE202" t="s">
        <v>442</v>
      </c>
      <c r="BF202" t="s">
        <v>442</v>
      </c>
      <c r="BG202" t="s">
        <v>443</v>
      </c>
      <c r="BH202" t="s">
        <v>443</v>
      </c>
      <c r="BI202" t="s">
        <v>443</v>
      </c>
      <c r="BJ202">
        <v>0</v>
      </c>
      <c r="BK202" t="s">
        <v>444</v>
      </c>
      <c r="BL202">
        <v>0</v>
      </c>
    </row>
    <row r="203" spans="1:64" x14ac:dyDescent="0.25">
      <c r="A203" t="s">
        <v>245</v>
      </c>
      <c r="B203" t="str">
        <f t="shared" si="3"/>
        <v>3 Occupant_USA_UT_Vernal.R</v>
      </c>
      <c r="C203">
        <v>4</v>
      </c>
      <c r="D203" t="s">
        <v>414</v>
      </c>
      <c r="E203">
        <v>0</v>
      </c>
      <c r="F203">
        <v>1900</v>
      </c>
      <c r="G203">
        <v>1</v>
      </c>
      <c r="H203">
        <v>9</v>
      </c>
      <c r="I203">
        <v>1.2</v>
      </c>
      <c r="J203" t="s">
        <v>425</v>
      </c>
      <c r="K203" t="s">
        <v>426</v>
      </c>
      <c r="L203" t="s">
        <v>427</v>
      </c>
      <c r="N203" t="s">
        <v>426</v>
      </c>
      <c r="O203" t="s">
        <v>428</v>
      </c>
      <c r="Q203" t="s">
        <v>426</v>
      </c>
      <c r="R203" t="s">
        <v>429</v>
      </c>
      <c r="Y203">
        <v>0.38800000000000001</v>
      </c>
      <c r="Z203">
        <v>0.4</v>
      </c>
      <c r="AA203" t="s">
        <v>431</v>
      </c>
      <c r="AB203">
        <v>0.2</v>
      </c>
      <c r="AC203">
        <v>0.2</v>
      </c>
      <c r="AD203">
        <v>0.2</v>
      </c>
      <c r="AE203">
        <v>0.2</v>
      </c>
      <c r="AF203">
        <v>7</v>
      </c>
      <c r="AG203" t="s">
        <v>432</v>
      </c>
      <c r="AH203" t="s">
        <v>433</v>
      </c>
      <c r="AM203" t="s">
        <v>436</v>
      </c>
      <c r="AP203">
        <v>35</v>
      </c>
      <c r="AQ203">
        <v>-30</v>
      </c>
      <c r="AT203">
        <v>7.4999999999999997E-2</v>
      </c>
      <c r="AU203">
        <v>4</v>
      </c>
      <c r="AV203">
        <v>7.4999999999999997E-2</v>
      </c>
      <c r="AW203">
        <v>4</v>
      </c>
      <c r="AX203" t="s">
        <v>437</v>
      </c>
      <c r="AY203" t="s">
        <v>438</v>
      </c>
      <c r="AZ203" t="s">
        <v>440</v>
      </c>
      <c r="BA203" t="s">
        <v>441</v>
      </c>
      <c r="BB203">
        <v>3</v>
      </c>
      <c r="BC203">
        <v>0.75</v>
      </c>
      <c r="BD203">
        <v>0</v>
      </c>
      <c r="BE203" t="s">
        <v>442</v>
      </c>
      <c r="BF203" t="s">
        <v>442</v>
      </c>
      <c r="BG203" t="s">
        <v>443</v>
      </c>
      <c r="BH203" t="s">
        <v>443</v>
      </c>
      <c r="BI203" t="s">
        <v>443</v>
      </c>
      <c r="BJ203">
        <v>0</v>
      </c>
      <c r="BK203" t="s">
        <v>444</v>
      </c>
      <c r="BL203">
        <v>0</v>
      </c>
    </row>
    <row r="204" spans="1:64" x14ac:dyDescent="0.25">
      <c r="A204" t="s">
        <v>246</v>
      </c>
      <c r="B204" t="str">
        <f t="shared" si="3"/>
        <v>3 Occupant_USA_VA_Norfolk.</v>
      </c>
      <c r="C204">
        <v>4</v>
      </c>
      <c r="D204" t="s">
        <v>415</v>
      </c>
      <c r="E204">
        <v>0</v>
      </c>
      <c r="F204">
        <v>1900</v>
      </c>
      <c r="G204">
        <v>1</v>
      </c>
      <c r="H204">
        <v>9</v>
      </c>
      <c r="I204">
        <v>1.2</v>
      </c>
      <c r="J204" t="s">
        <v>425</v>
      </c>
      <c r="K204" t="s">
        <v>426</v>
      </c>
      <c r="L204" t="s">
        <v>427</v>
      </c>
      <c r="N204" t="s">
        <v>426</v>
      </c>
      <c r="O204" t="s">
        <v>428</v>
      </c>
      <c r="Q204" t="s">
        <v>426</v>
      </c>
      <c r="R204" t="s">
        <v>429</v>
      </c>
      <c r="Y204">
        <v>0.38800000000000001</v>
      </c>
      <c r="Z204">
        <v>0.4</v>
      </c>
      <c r="AA204" t="s">
        <v>431</v>
      </c>
      <c r="AB204">
        <v>0.2</v>
      </c>
      <c r="AC204">
        <v>0.2</v>
      </c>
      <c r="AD204">
        <v>0.2</v>
      </c>
      <c r="AE204">
        <v>0.2</v>
      </c>
      <c r="AF204">
        <v>7</v>
      </c>
      <c r="AG204" t="s">
        <v>432</v>
      </c>
      <c r="AH204" t="s">
        <v>433</v>
      </c>
      <c r="AM204" t="s">
        <v>436</v>
      </c>
      <c r="AP204">
        <v>35</v>
      </c>
      <c r="AQ204">
        <v>-30</v>
      </c>
      <c r="AT204">
        <v>7.4999999999999997E-2</v>
      </c>
      <c r="AU204">
        <v>4</v>
      </c>
      <c r="AV204">
        <v>7.4999999999999997E-2</v>
      </c>
      <c r="AW204">
        <v>4</v>
      </c>
      <c r="AX204" t="s">
        <v>437</v>
      </c>
      <c r="AY204" t="s">
        <v>438</v>
      </c>
      <c r="AZ204" t="s">
        <v>440</v>
      </c>
      <c r="BA204" t="s">
        <v>441</v>
      </c>
      <c r="BB204">
        <v>3</v>
      </c>
      <c r="BC204">
        <v>0.75</v>
      </c>
      <c r="BD204">
        <v>0</v>
      </c>
      <c r="BE204" t="s">
        <v>442</v>
      </c>
      <c r="BF204" t="s">
        <v>442</v>
      </c>
      <c r="BG204" t="s">
        <v>443</v>
      </c>
      <c r="BH204" t="s">
        <v>443</v>
      </c>
      <c r="BI204" t="s">
        <v>443</v>
      </c>
      <c r="BJ204">
        <v>0</v>
      </c>
      <c r="BK204" t="s">
        <v>444</v>
      </c>
      <c r="BL204">
        <v>0</v>
      </c>
    </row>
    <row r="205" spans="1:64" x14ac:dyDescent="0.25">
      <c r="A205" t="s">
        <v>247</v>
      </c>
      <c r="B205" t="str">
        <f t="shared" si="3"/>
        <v>3 Occupant_USA_VT_Burlingt</v>
      </c>
      <c r="C205">
        <v>4</v>
      </c>
      <c r="D205" t="s">
        <v>416</v>
      </c>
      <c r="E205">
        <v>0</v>
      </c>
      <c r="F205">
        <v>1900</v>
      </c>
      <c r="G205">
        <v>1</v>
      </c>
      <c r="H205">
        <v>9</v>
      </c>
      <c r="I205">
        <v>1.2</v>
      </c>
      <c r="J205" t="s">
        <v>425</v>
      </c>
      <c r="K205" t="s">
        <v>426</v>
      </c>
      <c r="L205" t="s">
        <v>427</v>
      </c>
      <c r="N205" t="s">
        <v>426</v>
      </c>
      <c r="O205" t="s">
        <v>428</v>
      </c>
      <c r="Q205" t="s">
        <v>426</v>
      </c>
      <c r="R205" t="s">
        <v>429</v>
      </c>
      <c r="Y205">
        <v>0.38800000000000001</v>
      </c>
      <c r="Z205">
        <v>0.4</v>
      </c>
      <c r="AA205" t="s">
        <v>431</v>
      </c>
      <c r="AB205">
        <v>0.2</v>
      </c>
      <c r="AC205">
        <v>0.2</v>
      </c>
      <c r="AD205">
        <v>0.2</v>
      </c>
      <c r="AE205">
        <v>0.2</v>
      </c>
      <c r="AF205">
        <v>7</v>
      </c>
      <c r="AG205" t="s">
        <v>432</v>
      </c>
      <c r="AH205" t="s">
        <v>433</v>
      </c>
      <c r="AM205" t="s">
        <v>436</v>
      </c>
      <c r="AP205">
        <v>35</v>
      </c>
      <c r="AQ205">
        <v>-30</v>
      </c>
      <c r="AT205">
        <v>7.4999999999999997E-2</v>
      </c>
      <c r="AU205">
        <v>4</v>
      </c>
      <c r="AV205">
        <v>7.4999999999999997E-2</v>
      </c>
      <c r="AW205">
        <v>4</v>
      </c>
      <c r="AX205" t="s">
        <v>437</v>
      </c>
      <c r="AY205" t="s">
        <v>438</v>
      </c>
      <c r="AZ205" t="s">
        <v>440</v>
      </c>
      <c r="BA205" t="s">
        <v>441</v>
      </c>
      <c r="BB205">
        <v>3</v>
      </c>
      <c r="BC205">
        <v>0.75</v>
      </c>
      <c r="BD205">
        <v>0</v>
      </c>
      <c r="BE205" t="s">
        <v>442</v>
      </c>
      <c r="BF205" t="s">
        <v>442</v>
      </c>
      <c r="BG205" t="s">
        <v>443</v>
      </c>
      <c r="BH205" t="s">
        <v>443</v>
      </c>
      <c r="BI205" t="s">
        <v>443</v>
      </c>
      <c r="BJ205">
        <v>0</v>
      </c>
      <c r="BK205" t="s">
        <v>444</v>
      </c>
      <c r="BL205">
        <v>0</v>
      </c>
    </row>
    <row r="206" spans="1:64" x14ac:dyDescent="0.25">
      <c r="A206" t="s">
        <v>248</v>
      </c>
      <c r="B206" t="str">
        <f t="shared" si="3"/>
        <v>3 Occupant_USA_WA_Seattle-</v>
      </c>
      <c r="C206">
        <v>4</v>
      </c>
      <c r="D206" t="s">
        <v>417</v>
      </c>
      <c r="E206">
        <v>0</v>
      </c>
      <c r="F206">
        <v>1900</v>
      </c>
      <c r="G206">
        <v>1</v>
      </c>
      <c r="H206">
        <v>9</v>
      </c>
      <c r="I206">
        <v>1.2</v>
      </c>
      <c r="J206" t="s">
        <v>425</v>
      </c>
      <c r="K206" t="s">
        <v>426</v>
      </c>
      <c r="L206" t="s">
        <v>427</v>
      </c>
      <c r="N206" t="s">
        <v>426</v>
      </c>
      <c r="O206" t="s">
        <v>428</v>
      </c>
      <c r="Q206" t="s">
        <v>426</v>
      </c>
      <c r="R206" t="s">
        <v>429</v>
      </c>
      <c r="Y206">
        <v>0.38800000000000001</v>
      </c>
      <c r="Z206">
        <v>0.4</v>
      </c>
      <c r="AA206" t="s">
        <v>431</v>
      </c>
      <c r="AB206">
        <v>0.2</v>
      </c>
      <c r="AC206">
        <v>0.2</v>
      </c>
      <c r="AD206">
        <v>0.2</v>
      </c>
      <c r="AE206">
        <v>0.2</v>
      </c>
      <c r="AF206">
        <v>7</v>
      </c>
      <c r="AG206" t="s">
        <v>432</v>
      </c>
      <c r="AH206" t="s">
        <v>433</v>
      </c>
      <c r="AM206" t="s">
        <v>436</v>
      </c>
      <c r="AP206">
        <v>35</v>
      </c>
      <c r="AQ206">
        <v>-30</v>
      </c>
      <c r="AT206">
        <v>7.4999999999999997E-2</v>
      </c>
      <c r="AU206">
        <v>4</v>
      </c>
      <c r="AV206">
        <v>7.4999999999999997E-2</v>
      </c>
      <c r="AW206">
        <v>4</v>
      </c>
      <c r="AX206" t="s">
        <v>437</v>
      </c>
      <c r="AY206" t="s">
        <v>438</v>
      </c>
      <c r="AZ206" t="s">
        <v>440</v>
      </c>
      <c r="BA206" t="s">
        <v>441</v>
      </c>
      <c r="BB206">
        <v>3</v>
      </c>
      <c r="BC206">
        <v>0.75</v>
      </c>
      <c r="BD206">
        <v>0</v>
      </c>
      <c r="BE206" t="s">
        <v>442</v>
      </c>
      <c r="BF206" t="s">
        <v>442</v>
      </c>
      <c r="BG206" t="s">
        <v>443</v>
      </c>
      <c r="BH206" t="s">
        <v>443</v>
      </c>
      <c r="BI206" t="s">
        <v>443</v>
      </c>
      <c r="BJ206">
        <v>0</v>
      </c>
      <c r="BK206" t="s">
        <v>444</v>
      </c>
      <c r="BL206">
        <v>0</v>
      </c>
    </row>
    <row r="207" spans="1:64" x14ac:dyDescent="0.25">
      <c r="A207" t="s">
        <v>249</v>
      </c>
      <c r="B207" t="str">
        <f t="shared" si="3"/>
        <v>3 Occupant_USA_WA_Spokane.</v>
      </c>
      <c r="C207">
        <v>4</v>
      </c>
      <c r="D207" t="s">
        <v>418</v>
      </c>
      <c r="E207">
        <v>0</v>
      </c>
      <c r="F207">
        <v>1900</v>
      </c>
      <c r="G207">
        <v>1</v>
      </c>
      <c r="H207">
        <v>9</v>
      </c>
      <c r="I207">
        <v>1.2</v>
      </c>
      <c r="J207" t="s">
        <v>425</v>
      </c>
      <c r="K207" t="s">
        <v>426</v>
      </c>
      <c r="L207" t="s">
        <v>427</v>
      </c>
      <c r="N207" t="s">
        <v>426</v>
      </c>
      <c r="O207" t="s">
        <v>428</v>
      </c>
      <c r="Q207" t="s">
        <v>426</v>
      </c>
      <c r="R207" t="s">
        <v>429</v>
      </c>
      <c r="Y207">
        <v>0.38800000000000001</v>
      </c>
      <c r="Z207">
        <v>0.4</v>
      </c>
      <c r="AA207" t="s">
        <v>431</v>
      </c>
      <c r="AB207">
        <v>0.2</v>
      </c>
      <c r="AC207">
        <v>0.2</v>
      </c>
      <c r="AD207">
        <v>0.2</v>
      </c>
      <c r="AE207">
        <v>0.2</v>
      </c>
      <c r="AF207">
        <v>7</v>
      </c>
      <c r="AG207" t="s">
        <v>432</v>
      </c>
      <c r="AH207" t="s">
        <v>433</v>
      </c>
      <c r="AM207" t="s">
        <v>436</v>
      </c>
      <c r="AP207">
        <v>35</v>
      </c>
      <c r="AQ207">
        <v>-30</v>
      </c>
      <c r="AT207">
        <v>7.4999999999999997E-2</v>
      </c>
      <c r="AU207">
        <v>4</v>
      </c>
      <c r="AV207">
        <v>7.4999999999999997E-2</v>
      </c>
      <c r="AW207">
        <v>4</v>
      </c>
      <c r="AX207" t="s">
        <v>437</v>
      </c>
      <c r="AY207" t="s">
        <v>438</v>
      </c>
      <c r="AZ207" t="s">
        <v>440</v>
      </c>
      <c r="BA207" t="s">
        <v>441</v>
      </c>
      <c r="BB207">
        <v>3</v>
      </c>
      <c r="BC207">
        <v>0.75</v>
      </c>
      <c r="BD207">
        <v>0</v>
      </c>
      <c r="BE207" t="s">
        <v>442</v>
      </c>
      <c r="BF207" t="s">
        <v>442</v>
      </c>
      <c r="BG207" t="s">
        <v>443</v>
      </c>
      <c r="BH207" t="s">
        <v>443</v>
      </c>
      <c r="BI207" t="s">
        <v>443</v>
      </c>
      <c r="BJ207">
        <v>0</v>
      </c>
      <c r="BK207" t="s">
        <v>444</v>
      </c>
      <c r="BL207">
        <v>0</v>
      </c>
    </row>
    <row r="208" spans="1:64" x14ac:dyDescent="0.25">
      <c r="A208" t="s">
        <v>250</v>
      </c>
      <c r="B208" t="str">
        <f t="shared" si="3"/>
        <v>3 Occupant_USA_WI_Milwauke</v>
      </c>
      <c r="C208">
        <v>4</v>
      </c>
      <c r="D208" t="s">
        <v>419</v>
      </c>
      <c r="E208">
        <v>0</v>
      </c>
      <c r="F208">
        <v>1900</v>
      </c>
      <c r="G208">
        <v>1</v>
      </c>
      <c r="H208">
        <v>9</v>
      </c>
      <c r="I208">
        <v>1.2</v>
      </c>
      <c r="J208" t="s">
        <v>425</v>
      </c>
      <c r="K208" t="s">
        <v>426</v>
      </c>
      <c r="L208" t="s">
        <v>427</v>
      </c>
      <c r="N208" t="s">
        <v>426</v>
      </c>
      <c r="O208" t="s">
        <v>428</v>
      </c>
      <c r="Q208" t="s">
        <v>426</v>
      </c>
      <c r="R208" t="s">
        <v>429</v>
      </c>
      <c r="Y208">
        <v>0.38800000000000001</v>
      </c>
      <c r="Z208">
        <v>0.4</v>
      </c>
      <c r="AA208" t="s">
        <v>431</v>
      </c>
      <c r="AB208">
        <v>0.2</v>
      </c>
      <c r="AC208">
        <v>0.2</v>
      </c>
      <c r="AD208">
        <v>0.2</v>
      </c>
      <c r="AE208">
        <v>0.2</v>
      </c>
      <c r="AF208">
        <v>7</v>
      </c>
      <c r="AG208" t="s">
        <v>432</v>
      </c>
      <c r="AH208" t="s">
        <v>433</v>
      </c>
      <c r="AM208" t="s">
        <v>436</v>
      </c>
      <c r="AP208">
        <v>35</v>
      </c>
      <c r="AQ208">
        <v>-30</v>
      </c>
      <c r="AT208">
        <v>7.4999999999999997E-2</v>
      </c>
      <c r="AU208">
        <v>4</v>
      </c>
      <c r="AV208">
        <v>7.4999999999999997E-2</v>
      </c>
      <c r="AW208">
        <v>4</v>
      </c>
      <c r="AX208" t="s">
        <v>437</v>
      </c>
      <c r="AY208" t="s">
        <v>438</v>
      </c>
      <c r="AZ208" t="s">
        <v>440</v>
      </c>
      <c r="BA208" t="s">
        <v>441</v>
      </c>
      <c r="BB208">
        <v>3</v>
      </c>
      <c r="BC208">
        <v>0.75</v>
      </c>
      <c r="BD208">
        <v>0</v>
      </c>
      <c r="BE208" t="s">
        <v>442</v>
      </c>
      <c r="BF208" t="s">
        <v>442</v>
      </c>
      <c r="BG208" t="s">
        <v>443</v>
      </c>
      <c r="BH208" t="s">
        <v>443</v>
      </c>
      <c r="BI208" t="s">
        <v>443</v>
      </c>
      <c r="BJ208">
        <v>0</v>
      </c>
      <c r="BK208" t="s">
        <v>444</v>
      </c>
      <c r="BL208">
        <v>0</v>
      </c>
    </row>
    <row r="209" spans="1:64" x14ac:dyDescent="0.25">
      <c r="A209" t="s">
        <v>251</v>
      </c>
      <c r="B209" t="str">
        <f t="shared" si="3"/>
        <v>3 Occupant_USA_WI_Rhinelan</v>
      </c>
      <c r="C209">
        <v>4</v>
      </c>
      <c r="D209" t="s">
        <v>420</v>
      </c>
      <c r="E209">
        <v>0</v>
      </c>
      <c r="F209">
        <v>1900</v>
      </c>
      <c r="G209">
        <v>1</v>
      </c>
      <c r="H209">
        <v>9</v>
      </c>
      <c r="I209">
        <v>1.2</v>
      </c>
      <c r="J209" t="s">
        <v>425</v>
      </c>
      <c r="K209" t="s">
        <v>426</v>
      </c>
      <c r="L209" t="s">
        <v>427</v>
      </c>
      <c r="N209" t="s">
        <v>426</v>
      </c>
      <c r="O209" t="s">
        <v>428</v>
      </c>
      <c r="Q209" t="s">
        <v>426</v>
      </c>
      <c r="R209" t="s">
        <v>429</v>
      </c>
      <c r="Y209">
        <v>0.38800000000000001</v>
      </c>
      <c r="Z209">
        <v>0.4</v>
      </c>
      <c r="AA209" t="s">
        <v>431</v>
      </c>
      <c r="AB209">
        <v>0.2</v>
      </c>
      <c r="AC209">
        <v>0.2</v>
      </c>
      <c r="AD209">
        <v>0.2</v>
      </c>
      <c r="AE209">
        <v>0.2</v>
      </c>
      <c r="AF209">
        <v>7</v>
      </c>
      <c r="AG209" t="s">
        <v>432</v>
      </c>
      <c r="AH209" t="s">
        <v>433</v>
      </c>
      <c r="AM209" t="s">
        <v>436</v>
      </c>
      <c r="AP209">
        <v>35</v>
      </c>
      <c r="AQ209">
        <v>-30</v>
      </c>
      <c r="AT209">
        <v>7.4999999999999997E-2</v>
      </c>
      <c r="AU209">
        <v>4</v>
      </c>
      <c r="AV209">
        <v>7.4999999999999997E-2</v>
      </c>
      <c r="AW209">
        <v>4</v>
      </c>
      <c r="AX209" t="s">
        <v>437</v>
      </c>
      <c r="AY209" t="s">
        <v>438</v>
      </c>
      <c r="AZ209" t="s">
        <v>440</v>
      </c>
      <c r="BA209" t="s">
        <v>441</v>
      </c>
      <c r="BB209">
        <v>3</v>
      </c>
      <c r="BC209">
        <v>0.75</v>
      </c>
      <c r="BD209">
        <v>0</v>
      </c>
      <c r="BE209" t="s">
        <v>442</v>
      </c>
      <c r="BF209" t="s">
        <v>442</v>
      </c>
      <c r="BG209" t="s">
        <v>443</v>
      </c>
      <c r="BH209" t="s">
        <v>443</v>
      </c>
      <c r="BI209" t="s">
        <v>443</v>
      </c>
      <c r="BJ209">
        <v>0</v>
      </c>
      <c r="BK209" t="s">
        <v>444</v>
      </c>
      <c r="BL209">
        <v>0</v>
      </c>
    </row>
    <row r="210" spans="1:64" x14ac:dyDescent="0.25">
      <c r="A210" t="s">
        <v>252</v>
      </c>
      <c r="B210" t="str">
        <f t="shared" si="3"/>
        <v>3 Occupant_USA_WV_Charlest</v>
      </c>
      <c r="C210">
        <v>4</v>
      </c>
      <c r="D210" t="s">
        <v>421</v>
      </c>
      <c r="E210">
        <v>0</v>
      </c>
      <c r="F210">
        <v>1900</v>
      </c>
      <c r="G210">
        <v>1</v>
      </c>
      <c r="H210">
        <v>9</v>
      </c>
      <c r="I210">
        <v>1.2</v>
      </c>
      <c r="J210" t="s">
        <v>425</v>
      </c>
      <c r="K210" t="s">
        <v>426</v>
      </c>
      <c r="L210" t="s">
        <v>427</v>
      </c>
      <c r="N210" t="s">
        <v>426</v>
      </c>
      <c r="O210" t="s">
        <v>428</v>
      </c>
      <c r="Q210" t="s">
        <v>426</v>
      </c>
      <c r="R210" t="s">
        <v>429</v>
      </c>
      <c r="Y210">
        <v>0.38800000000000001</v>
      </c>
      <c r="Z210">
        <v>0.4</v>
      </c>
      <c r="AA210" t="s">
        <v>431</v>
      </c>
      <c r="AB210">
        <v>0.2</v>
      </c>
      <c r="AC210">
        <v>0.2</v>
      </c>
      <c r="AD210">
        <v>0.2</v>
      </c>
      <c r="AE210">
        <v>0.2</v>
      </c>
      <c r="AF210">
        <v>7</v>
      </c>
      <c r="AG210" t="s">
        <v>432</v>
      </c>
      <c r="AH210" t="s">
        <v>433</v>
      </c>
      <c r="AM210" t="s">
        <v>436</v>
      </c>
      <c r="AP210">
        <v>35</v>
      </c>
      <c r="AQ210">
        <v>-30</v>
      </c>
      <c r="AT210">
        <v>7.4999999999999997E-2</v>
      </c>
      <c r="AU210">
        <v>4</v>
      </c>
      <c r="AV210">
        <v>7.4999999999999997E-2</v>
      </c>
      <c r="AW210">
        <v>4</v>
      </c>
      <c r="AX210" t="s">
        <v>437</v>
      </c>
      <c r="AY210" t="s">
        <v>438</v>
      </c>
      <c r="AZ210" t="s">
        <v>440</v>
      </c>
      <c r="BA210" t="s">
        <v>441</v>
      </c>
      <c r="BB210">
        <v>3</v>
      </c>
      <c r="BC210">
        <v>0.75</v>
      </c>
      <c r="BD210">
        <v>0</v>
      </c>
      <c r="BE210" t="s">
        <v>442</v>
      </c>
      <c r="BF210" t="s">
        <v>442</v>
      </c>
      <c r="BG210" t="s">
        <v>443</v>
      </c>
      <c r="BH210" t="s">
        <v>443</v>
      </c>
      <c r="BI210" t="s">
        <v>443</v>
      </c>
      <c r="BJ210">
        <v>0</v>
      </c>
      <c r="BK210" t="s">
        <v>444</v>
      </c>
      <c r="BL210">
        <v>0</v>
      </c>
    </row>
    <row r="211" spans="1:64" x14ac:dyDescent="0.25">
      <c r="A211" t="s">
        <v>253</v>
      </c>
      <c r="B211" t="str">
        <f t="shared" si="3"/>
        <v>3 Occupant_USA_WV_Morganto</v>
      </c>
      <c r="C211">
        <v>4</v>
      </c>
      <c r="D211" t="s">
        <v>422</v>
      </c>
      <c r="E211">
        <v>0</v>
      </c>
      <c r="F211">
        <v>1900</v>
      </c>
      <c r="G211">
        <v>1</v>
      </c>
      <c r="H211">
        <v>9</v>
      </c>
      <c r="I211">
        <v>1.2</v>
      </c>
      <c r="J211" t="s">
        <v>425</v>
      </c>
      <c r="K211" t="s">
        <v>426</v>
      </c>
      <c r="L211" t="s">
        <v>427</v>
      </c>
      <c r="N211" t="s">
        <v>426</v>
      </c>
      <c r="O211" t="s">
        <v>428</v>
      </c>
      <c r="Q211" t="s">
        <v>426</v>
      </c>
      <c r="R211" t="s">
        <v>429</v>
      </c>
      <c r="Y211">
        <v>0.38800000000000001</v>
      </c>
      <c r="Z211">
        <v>0.4</v>
      </c>
      <c r="AA211" t="s">
        <v>431</v>
      </c>
      <c r="AB211">
        <v>0.2</v>
      </c>
      <c r="AC211">
        <v>0.2</v>
      </c>
      <c r="AD211">
        <v>0.2</v>
      </c>
      <c r="AE211">
        <v>0.2</v>
      </c>
      <c r="AF211">
        <v>7</v>
      </c>
      <c r="AG211" t="s">
        <v>432</v>
      </c>
      <c r="AH211" t="s">
        <v>433</v>
      </c>
      <c r="AM211" t="s">
        <v>436</v>
      </c>
      <c r="AP211">
        <v>35</v>
      </c>
      <c r="AQ211">
        <v>-30</v>
      </c>
      <c r="AT211">
        <v>7.4999999999999997E-2</v>
      </c>
      <c r="AU211">
        <v>4</v>
      </c>
      <c r="AV211">
        <v>7.4999999999999997E-2</v>
      </c>
      <c r="AW211">
        <v>4</v>
      </c>
      <c r="AX211" t="s">
        <v>437</v>
      </c>
      <c r="AY211" t="s">
        <v>438</v>
      </c>
      <c r="AZ211" t="s">
        <v>440</v>
      </c>
      <c r="BA211" t="s">
        <v>441</v>
      </c>
      <c r="BB211">
        <v>3</v>
      </c>
      <c r="BC211">
        <v>0.75</v>
      </c>
      <c r="BD211">
        <v>0</v>
      </c>
      <c r="BE211" t="s">
        <v>442</v>
      </c>
      <c r="BF211" t="s">
        <v>442</v>
      </c>
      <c r="BG211" t="s">
        <v>443</v>
      </c>
      <c r="BH211" t="s">
        <v>443</v>
      </c>
      <c r="BI211" t="s">
        <v>443</v>
      </c>
      <c r="BJ211">
        <v>0</v>
      </c>
      <c r="BK211" t="s">
        <v>444</v>
      </c>
      <c r="BL211">
        <v>0</v>
      </c>
    </row>
    <row r="212" spans="1:64" x14ac:dyDescent="0.25">
      <c r="A212" t="s">
        <v>254</v>
      </c>
      <c r="B212" t="str">
        <f t="shared" si="3"/>
        <v>3 Occupant_USA_WY_Cheyenne</v>
      </c>
      <c r="C212">
        <v>4</v>
      </c>
      <c r="D212" t="s">
        <v>423</v>
      </c>
      <c r="E212">
        <v>0</v>
      </c>
      <c r="F212">
        <v>1900</v>
      </c>
      <c r="G212">
        <v>1</v>
      </c>
      <c r="H212">
        <v>9</v>
      </c>
      <c r="I212">
        <v>1.2</v>
      </c>
      <c r="J212" t="s">
        <v>425</v>
      </c>
      <c r="K212" t="s">
        <v>426</v>
      </c>
      <c r="L212" t="s">
        <v>427</v>
      </c>
      <c r="N212" t="s">
        <v>426</v>
      </c>
      <c r="O212" t="s">
        <v>428</v>
      </c>
      <c r="Q212" t="s">
        <v>426</v>
      </c>
      <c r="R212" t="s">
        <v>429</v>
      </c>
      <c r="Y212">
        <v>0.38800000000000001</v>
      </c>
      <c r="Z212">
        <v>0.4</v>
      </c>
      <c r="AA212" t="s">
        <v>431</v>
      </c>
      <c r="AB212">
        <v>0.2</v>
      </c>
      <c r="AC212">
        <v>0.2</v>
      </c>
      <c r="AD212">
        <v>0.2</v>
      </c>
      <c r="AE212">
        <v>0.2</v>
      </c>
      <c r="AF212">
        <v>7</v>
      </c>
      <c r="AG212" t="s">
        <v>432</v>
      </c>
      <c r="AH212" t="s">
        <v>433</v>
      </c>
      <c r="AM212" t="s">
        <v>436</v>
      </c>
      <c r="AP212">
        <v>35</v>
      </c>
      <c r="AQ212">
        <v>-30</v>
      </c>
      <c r="AT212">
        <v>7.4999999999999997E-2</v>
      </c>
      <c r="AU212">
        <v>4</v>
      </c>
      <c r="AV212">
        <v>7.4999999999999997E-2</v>
      </c>
      <c r="AW212">
        <v>4</v>
      </c>
      <c r="AX212" t="s">
        <v>437</v>
      </c>
      <c r="AY212" t="s">
        <v>438</v>
      </c>
      <c r="AZ212" t="s">
        <v>440</v>
      </c>
      <c r="BA212" t="s">
        <v>441</v>
      </c>
      <c r="BB212">
        <v>3</v>
      </c>
      <c r="BC212">
        <v>0.75</v>
      </c>
      <c r="BD212">
        <v>0</v>
      </c>
      <c r="BE212" t="s">
        <v>442</v>
      </c>
      <c r="BF212" t="s">
        <v>442</v>
      </c>
      <c r="BG212" t="s">
        <v>443</v>
      </c>
      <c r="BH212" t="s">
        <v>443</v>
      </c>
      <c r="BI212" t="s">
        <v>443</v>
      </c>
      <c r="BJ212">
        <v>0</v>
      </c>
      <c r="BK212" t="s">
        <v>444</v>
      </c>
      <c r="BL212">
        <v>0</v>
      </c>
    </row>
    <row r="213" spans="1:64" x14ac:dyDescent="0.25">
      <c r="A213" t="s">
        <v>255</v>
      </c>
      <c r="B213" t="str">
        <f t="shared" si="3"/>
        <v>3 Occupant_USA_WY_Jackson.</v>
      </c>
      <c r="C213">
        <v>4</v>
      </c>
      <c r="D213" t="s">
        <v>424</v>
      </c>
      <c r="E213">
        <v>0</v>
      </c>
      <c r="F213">
        <v>1900</v>
      </c>
      <c r="G213">
        <v>1</v>
      </c>
      <c r="H213">
        <v>9</v>
      </c>
      <c r="I213">
        <v>1.2</v>
      </c>
      <c r="J213" t="s">
        <v>425</v>
      </c>
      <c r="K213" t="s">
        <v>426</v>
      </c>
      <c r="L213" t="s">
        <v>427</v>
      </c>
      <c r="N213" t="s">
        <v>426</v>
      </c>
      <c r="O213" t="s">
        <v>428</v>
      </c>
      <c r="Q213" t="s">
        <v>426</v>
      </c>
      <c r="R213" t="s">
        <v>429</v>
      </c>
      <c r="Y213">
        <v>0.38800000000000001</v>
      </c>
      <c r="Z213">
        <v>0.4</v>
      </c>
      <c r="AA213" t="s">
        <v>431</v>
      </c>
      <c r="AB213">
        <v>0.2</v>
      </c>
      <c r="AC213">
        <v>0.2</v>
      </c>
      <c r="AD213">
        <v>0.2</v>
      </c>
      <c r="AE213">
        <v>0.2</v>
      </c>
      <c r="AF213">
        <v>7</v>
      </c>
      <c r="AG213" t="s">
        <v>432</v>
      </c>
      <c r="AH213" t="s">
        <v>433</v>
      </c>
      <c r="AM213" t="s">
        <v>436</v>
      </c>
      <c r="AP213">
        <v>35</v>
      </c>
      <c r="AQ213">
        <v>-30</v>
      </c>
      <c r="AT213">
        <v>7.4999999999999997E-2</v>
      </c>
      <c r="AU213">
        <v>4</v>
      </c>
      <c r="AV213">
        <v>7.4999999999999997E-2</v>
      </c>
      <c r="AW213">
        <v>4</v>
      </c>
      <c r="AX213" t="s">
        <v>437</v>
      </c>
      <c r="AY213" t="s">
        <v>438</v>
      </c>
      <c r="AZ213" t="s">
        <v>440</v>
      </c>
      <c r="BA213" t="s">
        <v>441</v>
      </c>
      <c r="BB213">
        <v>3</v>
      </c>
      <c r="BC213">
        <v>0.75</v>
      </c>
      <c r="BD213">
        <v>0</v>
      </c>
      <c r="BE213" t="s">
        <v>442</v>
      </c>
      <c r="BF213" t="s">
        <v>442</v>
      </c>
      <c r="BG213" t="s">
        <v>443</v>
      </c>
      <c r="BH213" t="s">
        <v>443</v>
      </c>
      <c r="BI213" t="s">
        <v>443</v>
      </c>
      <c r="BJ213">
        <v>0</v>
      </c>
      <c r="BK213" t="s">
        <v>444</v>
      </c>
      <c r="BL21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workbookViewId="0"/>
  </sheetViews>
  <sheetFormatPr defaultRowHeight="15" x14ac:dyDescent="0.25"/>
  <sheetData>
    <row r="1" spans="1:2" x14ac:dyDescent="0.25">
      <c r="A1" s="1" t="s">
        <v>445</v>
      </c>
      <c r="B1" t="s">
        <v>455</v>
      </c>
    </row>
    <row r="2" spans="1:2" x14ac:dyDescent="0.25">
      <c r="A2" s="1" t="s">
        <v>446</v>
      </c>
      <c r="B2" t="s">
        <v>456</v>
      </c>
    </row>
    <row r="3" spans="1:2" x14ac:dyDescent="0.25">
      <c r="A3" s="1" t="s">
        <v>447</v>
      </c>
      <c r="B3" t="s">
        <v>457</v>
      </c>
    </row>
    <row r="4" spans="1:2" x14ac:dyDescent="0.25">
      <c r="A4" s="1" t="s">
        <v>448</v>
      </c>
      <c r="B4">
        <v>1</v>
      </c>
    </row>
    <row r="5" spans="1:2" x14ac:dyDescent="0.25">
      <c r="A5" s="1" t="s">
        <v>449</v>
      </c>
      <c r="B5">
        <v>1</v>
      </c>
    </row>
    <row r="6" spans="1:2" x14ac:dyDescent="0.25">
      <c r="A6" s="1" t="s">
        <v>450</v>
      </c>
      <c r="B6">
        <v>12</v>
      </c>
    </row>
    <row r="7" spans="1:2" x14ac:dyDescent="0.25">
      <c r="A7" s="1" t="s">
        <v>451</v>
      </c>
      <c r="B7">
        <v>31</v>
      </c>
    </row>
    <row r="8" spans="1:2" x14ac:dyDescent="0.25">
      <c r="A8" s="1" t="s">
        <v>452</v>
      </c>
      <c r="B8" t="s">
        <v>457</v>
      </c>
    </row>
    <row r="9" spans="1:2" x14ac:dyDescent="0.25">
      <c r="A9" s="1" t="s">
        <v>453</v>
      </c>
      <c r="B9" t="s">
        <v>458</v>
      </c>
    </row>
    <row r="10" spans="1:2" x14ac:dyDescent="0.25">
      <c r="A10" s="1" t="s">
        <v>454</v>
      </c>
      <c r="B10" t="s">
        <v>459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Model Out</vt:lpstr>
      <vt:lpstr>Model In</vt:lpstr>
      <vt:lpstr>Run Characteristics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Christian Douglass</cp:lastModifiedBy>
  <dcterms:created xsi:type="dcterms:W3CDTF">2023-09-01T22:58:44Z</dcterms:created>
  <dcterms:modified xsi:type="dcterms:W3CDTF">2023-09-01T23:28:33Z</dcterms:modified>
</cp:coreProperties>
</file>