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09D32C56-F6F3-409D-B0AB-5FEC58890A71}" xr6:coauthVersionLast="47" xr6:coauthVersionMax="47" xr10:uidLastSave="{00000000-0000-0000-0000-000000000000}"/>
  <bookViews>
    <workbookView xWindow="29490" yWindow="720" windowWidth="14370" windowHeight="15555" tabRatio="674" firstSheet="22" activeTab="23" xr2:uid="{2D7608FA-5D3E-4A68-A20C-1B49CDEB16DA}"/>
  </bookViews>
  <sheets>
    <sheet name="Project Setup" sheetId="1" r:id="rId1"/>
    <sheet name="Model_Inputs" sheetId="2" r:id="rId2"/>
    <sheet name="Model_Inputs (2)" sheetId="29"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Rated Heating Capacity" sheetId="31" r:id="rId24"/>
    <sheet name="Supp_Heat_Type" sheetId="30" r:id="rId25"/>
    <sheet name="Water_Heater_Type" sheetId="18" r:id="rId26"/>
    <sheet name="WeatherFiles" sheetId="19" r:id="rId27"/>
  </sheets>
  <functionGroups builtInGroupCount="19"/>
  <externalReferences>
    <externalReference r:id="rId28"/>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3" i="31" l="1"/>
  <c r="E4" i="31"/>
  <c r="E5" i="31"/>
  <c r="E6" i="31"/>
  <c r="E7" i="31"/>
  <c r="E8" i="31"/>
  <c r="E9" i="31"/>
  <c r="E10" i="31"/>
  <c r="E11" i="31"/>
  <c r="E12" i="31"/>
  <c r="E13" i="31"/>
  <c r="E14" i="31"/>
  <c r="E15" i="31"/>
  <c r="E16" i="31"/>
  <c r="E17" i="31"/>
  <c r="E18" i="31"/>
  <c r="E19" i="31"/>
  <c r="E20" i="31"/>
  <c r="E21" i="31"/>
  <c r="E2" i="31"/>
  <c r="D3" i="31"/>
  <c r="D4" i="31"/>
  <c r="D5" i="31"/>
  <c r="D6" i="31"/>
  <c r="D7" i="31"/>
  <c r="D8" i="31"/>
  <c r="D9" i="31"/>
  <c r="D10" i="31"/>
  <c r="D11" i="31"/>
  <c r="D12" i="31"/>
  <c r="D13" i="31"/>
  <c r="D14" i="31"/>
  <c r="D15" i="31"/>
  <c r="D16" i="31"/>
  <c r="D17" i="31"/>
  <c r="D18" i="31"/>
  <c r="D19" i="31"/>
  <c r="D20" i="31"/>
  <c r="D21" i="31"/>
  <c r="D2" i="31"/>
  <c r="B3" i="31"/>
  <c r="B4" i="31"/>
  <c r="B5" i="31"/>
  <c r="B6" i="31"/>
  <c r="B7" i="31"/>
  <c r="B8" i="31"/>
  <c r="B9" i="31"/>
  <c r="B10" i="31"/>
  <c r="B11" i="31"/>
  <c r="B12" i="31"/>
  <c r="B13" i="31"/>
  <c r="B14" i="31"/>
  <c r="B15" i="31"/>
  <c r="B16" i="31"/>
  <c r="B17" i="31"/>
  <c r="B18" i="31"/>
  <c r="B19" i="31"/>
  <c r="B20" i="31"/>
  <c r="B21" i="31"/>
  <c r="B2" i="31"/>
  <c r="C3" i="31"/>
  <c r="C4" i="31"/>
  <c r="C5" i="31"/>
  <c r="C6" i="31"/>
  <c r="C7" i="31"/>
  <c r="C8" i="31"/>
  <c r="C9" i="31"/>
  <c r="C10" i="31"/>
  <c r="C11" i="31"/>
  <c r="C12" i="31"/>
  <c r="C13" i="31"/>
  <c r="C14" i="31"/>
  <c r="C15" i="31"/>
  <c r="C16" i="31"/>
  <c r="C17" i="31"/>
  <c r="C18" i="31"/>
  <c r="C19" i="31"/>
  <c r="C20" i="31"/>
  <c r="C21" i="31"/>
  <c r="C2" i="31"/>
  <c r="F5" i="2"/>
  <c r="A5" i="2"/>
  <c r="F4" i="2"/>
  <c r="A4" i="2"/>
  <c r="A3" i="2"/>
  <c r="A2" i="2"/>
  <c r="F3" i="2"/>
  <c r="F2" i="2"/>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K1" authorId="0" shapeId="0" xr:uid="{37AC4868-D228-4E24-885A-AE0955879D0D}">
      <text>
        <r>
          <rPr>
            <sz val="9"/>
            <color indexed="81"/>
            <rFont val="Tahoma"/>
            <family val="2"/>
          </rPr>
          <t>Interior lighting power density.</t>
        </r>
      </text>
    </comment>
    <comment ref="AL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46A403C9-6D37-4AD6-A2FE-F90A8C449AEF}">
      <text>
        <r>
          <rPr>
            <sz val="11"/>
            <color theme="1"/>
            <rFont val="Calibri"/>
            <family val="2"/>
            <scheme val="minor"/>
          </rPr>
          <t>Run labels must be unique.</t>
        </r>
      </text>
    </comment>
    <comment ref="D1" authorId="0" shapeId="0" xr:uid="{474CD85E-97A5-4A59-9760-9D8B04D49600}">
      <text>
        <r>
          <rPr>
            <sz val="11"/>
            <color theme="1"/>
            <rFont val="Calibri"/>
            <family val="2"/>
            <scheme val="minor"/>
          </rPr>
          <t>By default, back of building faces due North. This input can be used to rotate the building clockwise, in degrees, from that default position.</t>
        </r>
      </text>
    </comment>
    <comment ref="F1" authorId="0" shapeId="0" xr:uid="{07BDAF34-CB13-4051-B35C-2B7984E5945E}">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2CE5F48-AECF-4D5E-BAE4-86C5402BEA07}">
      <text>
        <r>
          <rPr>
            <sz val="9"/>
            <color indexed="81"/>
            <rFont val="Tahoma"/>
            <family val="2"/>
          </rPr>
          <t xml:space="preserve">Window-to-Wall Ratio for front windows. By default, the building front faces South, although this can be modified using the "Bldg Orient" input.
</t>
        </r>
      </text>
    </comment>
    <comment ref="AG1" authorId="0" shapeId="0" xr:uid="{7F7C83C8-F46E-44C9-89FD-BED948229C25}">
      <text>
        <r>
          <rPr>
            <sz val="9"/>
            <color indexed="81"/>
            <rFont val="Tahoma"/>
            <family val="2"/>
          </rPr>
          <t>Interior lighting power density.</t>
        </r>
      </text>
    </comment>
    <comment ref="AH1" authorId="0" shapeId="0" xr:uid="{5006341A-8EF7-4460-8789-706EF9E00983}">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<sst xmlns="http://schemas.openxmlformats.org/spreadsheetml/2006/main" count="10082" uniqueCount="2392">
  <si>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</si>
  <si>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</si>
  <si>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</si>
  <si>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</si>
  <si>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</si>
  <si>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</si>
  <si>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</si>
  <si>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</si>
  <si>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</si>
  <si>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</si>
  <si>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</si>
  <si>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</si>
  <si>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</si>
  <si>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</si>
  <si>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</si>
  <si>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</si>
  <si>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</si>
  <si>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</si>
  <si>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</si>
  <si>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</si>
  <si>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</si>
  <si>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</si>
  <si>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</si>
  <si>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</si>
  <si>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</si>
  <si>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</si>
  <si>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</si>
  <si>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</si>
  <si>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</si>
  <si>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</si>
  <si>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</si>
  <si>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</si>
  <si>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</si>
  <si>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</si>
  <si>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</si>
  <si>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</si>
  <si>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</si>
  <si>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</si>
  <si>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</si>
  <si>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</si>
  <si>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</si>
  <si>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</si>
  <si>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</si>
  <si>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</si>
  <si>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</si>
  <si>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</si>
  <si>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</si>
  <si>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</si>
  <si>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</si>
  <si>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</si>
  <si>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</si>
  <si>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</si>
  <si>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</si>
  <si>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</si>
  <si>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</si>
  <si>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</si>
  <si>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</si>
  <si>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</si>
  <si>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</si>
  <si>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</si>
  <si>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</si>
  <si>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</si>
  <si>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</si>
  <si>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</si>
  <si>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</si>
  <si>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</si>
  <si>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</si>
  <si>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</si>
  <si>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</si>
  <si>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</si>
  <si>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</si>
  <si>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</si>
  <si>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</si>
  <si>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</si>
  <si>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</si>
  <si>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</si>
  <si>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</si>
  <si>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</si>
  <si>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</si>
  <si>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</si>
  <si>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</si>
  <si>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</si>
  <si>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</si>
  <si>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</si>
  <si>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</si>
  <si>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</si>
  <si>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</si>
  <si>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</si>
  <si>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</si>
  <si>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</si>
  <si>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</si>
  <si>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</si>
  <si>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</si>
  <si>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</si>
  <si>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</si>
  <si>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</si>
  <si>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</si>
  <si>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</si>
  <si>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</si>
  <si>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</si>
  <si>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</si>
  <si>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</si>
  <si>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</si>
  <si>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</si>
  <si>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</si>
  <si>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</si>
  <si>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</si>
  <si>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</si>
  <si>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</si>
  <si>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</si>
  <si>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</si>
  <si>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</si>
  <si>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</si>
  <si>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</si>
  <si>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</si>
  <si>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</si>
  <si>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</si>
  <si>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</si>
  <si>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</si>
  <si>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</si>
  <si>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</si>
  <si>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</si>
  <si>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</si>
  <si>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</si>
  <si>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</si>
  <si>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</si>
  <si>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</si>
  <si>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</si>
  <si>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</si>
  <si>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</si>
  <si>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</si>
  <si>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</si>
  <si>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</si>
  <si>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</si>
  <si>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</si>
  <si>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</si>
  <si>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</si>
  <si>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</si>
  <si>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</si>
  <si>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</si>
  <si>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</si>
  <si>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</si>
  <si>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</si>
  <si>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</si>
  <si>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</si>
  <si>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</si>
  <si>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</si>
  <si>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</si>
  <si>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</si>
  <si>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</si>
  <si>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</si>
  <si>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</si>
  <si>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</si>
  <si>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</si>
  <si>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</si>
  <si>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</si>
  <si>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</si>
  <si>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</si>
  <si>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</si>
  <si>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</si>
  <si>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</si>
  <si>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</si>
  <si>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</si>
  <si>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</si>
  <si>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</si>
  <si>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</si>
  <si>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</si>
  <si>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</si>
  <si>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</si>
  <si>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</si>
  <si>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</si>
  <si>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</si>
  <si>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</si>
  <si>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</si>
  <si>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</si>
  <si>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</si>
  <si>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</si>
  <si>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</si>
  <si>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</si>
  <si>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</si>
  <si>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</si>
  <si>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</si>
  <si>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</si>
  <si>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</si>
  <si>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</si>
  <si>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</si>
  <si>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</si>
  <si>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</si>
  <si>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</si>
  <si>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</si>
  <si>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</si>
  <si>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</si>
  <si>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</si>
  <si>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</si>
  <si>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</si>
  <si>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</si>
  <si>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</si>
  <si>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</si>
  <si>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</si>
  <si>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</si>
  <si>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</si>
  <si>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</si>
  <si>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</si>
  <si>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</si>
  <si>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</si>
  <si>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</si>
  <si>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</si>
  <si>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</si>
  <si>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</si>
  <si>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</si>
  <si>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</si>
  <si>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</si>
  <si>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</si>
  <si>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</si>
  <si>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</si>
  <si>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</si>
  <si>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</si>
  <si>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</si>
  <si>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</si>
  <si>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</si>
  <si>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</si>
  <si>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</si>
  <si>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</si>
  <si>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</si>
  <si>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</si>
  <si>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</si>
  <si>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</si>
  <si>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</si>
  <si>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</si>
  <si>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</si>
  <si>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</si>
  <si>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</si>
  <si>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</si>
  <si>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</si>
  <si>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</si>
  <si>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</si>
  <si>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</si>
  <si>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</si>
  <si>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</si>
  <si>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</si>
  <si>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</si>
  <si>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</si>
  <si>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</si>
  <si>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</si>
  <si>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</si>
  <si>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</si>
  <si>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</si>
  <si>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</si>
  <si>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</si>
  <si>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</si>
  <si>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</si>
  <si>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</si>
  <si>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</si>
  <si>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</si>
  <si>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</si>
  <si>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</si>
  <si>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</si>
  <si>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</si>
  <si>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</si>
  <si>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</si>
  <si>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</si>
  <si>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</si>
  <si>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</si>
  <si>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</si>
  <si>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</si>
  <si>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</si>
  <si>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</si>
  <si>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</si>
  <si>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</si>
  <si>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</si>
  <si>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</si>
  <si>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</si>
  <si>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</si>
  <si>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</si>
  <si>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</si>
  <si>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</si>
  <si>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</si>
  <si>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</si>
  <si>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</si>
  <si>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</si>
  <si>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</si>
  <si>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</si>
  <si>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</si>
  <si>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</si>
  <si>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</si>
  <si>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</si>
  <si>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</si>
  <si>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</si>
  <si>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</si>
  <si>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</si>
  <si>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</si>
  <si>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</si>
  <si>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</si>
  <si>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</si>
  <si>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</si>
  <si>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</si>
  <si>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</si>
  <si>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</si>
  <si>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</si>
  <si>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</si>
  <si>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</si>
  <si>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</si>
  <si>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</si>
  <si>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</si>
  <si>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</si>
  <si>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</si>
  <si>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</si>
  <si>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</si>
  <si>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</si>
  <si>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</si>
  <si>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</si>
  <si>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</si>
  <si>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</si>
  <si>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</si>
  <si>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</si>
  <si>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</si>
  <si>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</si>
  <si>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</si>
  <si>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</si>
  <si>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</si>
  <si>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</si>
  <si>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</si>
  <si>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</si>
  <si>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</si>
  <si>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</si>
  <si>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</si>
  <si>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</si>
  <si>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</si>
  <si>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</si>
  <si>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</si>
  <si>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</si>
  <si>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</si>
  <si>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</si>
  <si>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</si>
  <si>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</si>
  <si>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</si>
  <si>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</si>
  <si>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</si>
  <si>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</si>
  <si>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</si>
  <si>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</si>
  <si>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</si>
  <si>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</si>
  <si>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</si>
  <si>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</si>
  <si>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</si>
  <si>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</si>
  <si>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</si>
  <si>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</si>
  <si>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</si>
  <si>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</si>
  <si>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</si>
  <si>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</si>
  <si>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</si>
  <si>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</si>
  <si>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</si>
  <si>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</si>
  <si>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</si>
  <si>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</si>
  <si>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</si>
  <si>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</si>
  <si>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</si>
  <si>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</si>
  <si>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</si>
  <si>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</si>
  <si>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</si>
  <si>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</si>
  <si>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</si>
  <si>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</si>
  <si>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</si>
  <si>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</si>
  <si>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</si>
  <si>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</si>
  <si>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</si>
  <si>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</si>
  <si>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</si>
  <si>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</si>
  <si>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</si>
  <si>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</si>
  <si>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</si>
  <si>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</si>
  <si>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</si>
  <si>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</si>
  <si>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</si>
  <si>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</si>
  <si>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</si>
  <si>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</si>
  <si>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</si>
  <si>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</si>
  <si>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</si>
  <si>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</si>
  <si>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</si>
  <si>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</si>
  <si>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</si>
  <si>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</si>
  <si>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</si>
  <si>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</si>
  <si>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</si>
  <si>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</si>
  <si>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</si>
  <si>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</si>
  <si>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</si>
  <si>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</si>
  <si>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</si>
  <si>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</si>
  <si>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</si>
  <si>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</si>
  <si>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</si>
  <si>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</si>
  <si>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</si>
  <si>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</si>
  <si>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</si>
  <si>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</si>
  <si>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</si>
  <si>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</si>
  <si>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</si>
  <si>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</si>
  <si>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</si>
  <si>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</si>
  <si>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</si>
  <si>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</si>
  <si>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</si>
  <si>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</si>
  <si>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</si>
  <si>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</si>
  <si>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</si>
  <si>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</si>
  <si>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</si>
  <si>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</si>
  <si>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</si>
  <si>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</si>
  <si>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</si>
  <si>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</si>
  <si>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</si>
  <si>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</si>
  <si>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</si>
  <si>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</si>
  <si>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</si>
  <si>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</si>
  <si>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</si>
  <si>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</si>
  <si>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</si>
  <si>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</si>
  <si>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</si>
  <si>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</si>
  <si>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</si>
  <si>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</si>
  <si>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</si>
  <si>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</si>
  <si>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</si>
  <si>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</si>
  <si>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</si>
  <si>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</si>
  <si>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</si>
  <si>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</si>
  <si>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</si>
  <si>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</si>
  <si>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</si>
  <si>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</si>
  <si>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</si>
  <si>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</si>
  <si>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</si>
  <si>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</si>
  <si>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</si>
  <si>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</si>
  <si>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</si>
  <si>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</si>
  <si>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</si>
  <si>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</si>
  <si>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</si>
  <si>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</si>
  <si>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</si>
  <si>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</si>
  <si>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</si>
  <si>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</si>
  <si>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</si>
  <si>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</si>
  <si>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</si>
  <si>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</si>
  <si>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</si>
  <si>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</si>
  <si>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</si>
  <si>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</si>
  <si>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</si>
  <si>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</si>
  <si>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</si>
  <si>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</si>
  <si>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</si>
  <si>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</si>
  <si>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</si>
  <si>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</si>
  <si>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</si>
  <si>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</si>
  <si>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</si>
  <si>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</si>
  <si>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</si>
  <si>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</si>
  <si>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</si>
  <si>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</si>
  <si>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</si>
  <si>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</si>
  <si>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</si>
  <si>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</si>
  <si>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</si>
  <si>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</si>
  <si>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</si>
  <si>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</si>
  <si>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</si>
  <si>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</si>
  <si>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</si>
  <si>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</si>
  <si>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</si>
  <si>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</si>
  <si>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</si>
  <si>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</si>
  <si>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</si>
  <si>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</si>
  <si>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</si>
  <si>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</si>
  <si>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</si>
  <si>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</si>
  <si>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</si>
  <si>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</si>
  <si>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</si>
  <si>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</si>
  <si>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</si>
  <si>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</si>
  <si>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</si>
  <si>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</si>
  <si>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</si>
  <si>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</si>
  <si>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</si>
  <si>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</si>
  <si>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</si>
  <si>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</si>
  <si>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</si>
  <si>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</si>
  <si>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</si>
  <si>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</si>
  <si>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</si>
  <si>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</si>
  <si>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</si>
  <si>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</si>
  <si>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</si>
  <si>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</si>
  <si>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</si>
  <si>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</si>
  <si>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</si>
  <si>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</si>
  <si>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</si>
  <si>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</si>
  <si>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</si>
  <si>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</si>
  <si>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</si>
  <si>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</si>
  <si>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</si>
  <si>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</si>
  <si>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</si>
  <si>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</si>
  <si>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</si>
  <si>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</si>
  <si>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</si>
  <si>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</si>
  <si>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</si>
  <si>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</si>
  <si>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</si>
  <si>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</si>
  <si>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</si>
  <si>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</si>
  <si>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</si>
  <si>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</si>
  <si>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</si>
  <si>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</si>
  <si>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</si>
  <si>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</si>
  <si>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</si>
  <si>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</si>
  <si>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</si>
  <si>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</si>
  <si>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</si>
  <si>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</si>
  <si>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</si>
  <si>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</si>
  <si>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</si>
  <si>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</si>
  <si>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</si>
  <si>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</si>
  <si>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</si>
  <si>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</si>
  <si>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</si>
  <si>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</si>
  <si>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</si>
  <si>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</si>
  <si>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</si>
  <si>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</si>
  <si>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</si>
  <si>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</si>
  <si>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</si>
  <si>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</si>
  <si>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</si>
  <si>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</si>
  <si>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</si>
  <si>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</si>
  <si>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</si>
  <si>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</si>
  <si>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</si>
  <si>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</si>
  <si>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</si>
  <si>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</si>
  <si>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</si>
  <si>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</si>
  <si>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</si>
  <si>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</si>
  <si>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</si>
  <si>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</si>
  <si>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</si>
  <si>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</si>
  <si>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</si>
  <si>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</si>
  <si>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</si>
  <si>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</si>
  <si>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</si>
  <si>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</si>
  <si>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</si>
  <si>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</si>
  <si>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</si>
  <si>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</si>
  <si>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</si>
  <si>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</si>
  <si>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</si>
  <si>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</si>
  <si>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</si>
  <si>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</si>
  <si>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</si>
  <si>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</si>
  <si>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</si>
  <si>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</si>
  <si>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</si>
  <si>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</si>
  <si>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</si>
  <si>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</si>
  <si>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</si>
  <si>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</si>
  <si>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</si>
  <si>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</si>
  <si>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</si>
  <si>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</si>
  <si>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</si>
  <si>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</si>
  <si>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</si>
  <si>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</si>
  <si>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</si>
  <si>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</si>
  <si>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</si>
  <si>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</si>
  <si>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</si>
  <si>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</si>
  <si>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</si>
  <si>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</si>
  <si>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</si>
  <si>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</si>
  <si>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</si>
  <si>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</si>
  <si>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</si>
  <si>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</si>
  <si>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</si>
  <si>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</si>
  <si>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</si>
  <si>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</si>
  <si>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</si>
  <si>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</si>
  <si>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</si>
  <si>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</si>
  <si>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</si>
  <si>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</si>
  <si>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</si>
  <si>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</si>
  <si>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</si>
  <si>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</si>
  <si>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</si>
  <si>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</si>
  <si>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</si>
  <si>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</si>
  <si>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</si>
  <si>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</si>
  <si>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</si>
  <si>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</si>
  <si>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</si>
  <si>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</si>
  <si>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</si>
  <si>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</si>
  <si>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</si>
  <si>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</si>
  <si>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</si>
  <si>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</si>
  <si>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</si>
  <si>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</si>
  <si>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</si>
  <si>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</si>
  <si>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</si>
  <si>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</si>
  <si>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</si>
  <si>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</si>
  <si>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</si>
  <si>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</si>
  <si>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</si>
  <si>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</si>
  <si>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</si>
  <si>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</si>
  <si>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</si>
  <si>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</si>
  <si>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</si>
  <si>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</si>
  <si>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</si>
  <si>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</si>
  <si>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</si>
  <si>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</si>
  <si>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</si>
  <si>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</si>
  <si>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</si>
  <si>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</si>
  <si>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</si>
  <si>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</si>
  <si>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</si>
  <si>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</si>
  <si>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</si>
  <si>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</si>
  <si>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</si>
  <si>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</si>
  <si>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</si>
  <si>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</si>
  <si>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</si>
  <si>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</si>
  <si>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</si>
  <si>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</si>
  <si>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</si>
  <si>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</si>
  <si>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</si>
  <si>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</si>
  <si>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</si>
  <si>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</si>
  <si>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</si>
  <si>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</si>
  <si>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</si>
  <si>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</si>
  <si>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</si>
  <si>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</si>
  <si>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</si>
  <si>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</si>
  <si>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</si>
  <si>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</si>
  <si>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</si>
  <si>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</si>
  <si>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</si>
  <si>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</si>
  <si>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</si>
  <si>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</si>
  <si>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</si>
  <si>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</si>
  <si>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</si>
  <si>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</si>
  <si>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</si>
  <si>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</si>
  <si>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</si>
  <si>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</si>
  <si>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</si>
  <si>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</si>
  <si>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</si>
  <si>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</si>
  <si>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</si>
  <si>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</si>
  <si>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</si>
  <si>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</si>
  <si>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</si>
  <si>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</si>
  <si>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</si>
  <si>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</si>
  <si>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</si>
  <si>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</si>
  <si>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</si>
  <si>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</si>
  <si>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</si>
  <si>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</si>
  <si>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</si>
  <si>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</si>
  <si>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</si>
  <si>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</si>
  <si>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</si>
  <si>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</si>
  <si>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</si>
  <si>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</si>
  <si>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</si>
  <si>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</si>
  <si>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</si>
  <si>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</si>
  <si>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</si>
  <si>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</si>
  <si>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</si>
  <si>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</si>
  <si>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</si>
  <si>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</si>
  <si>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</si>
  <si>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</si>
  <si>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</si>
  <si>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</si>
  <si>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</si>
  <si>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</si>
  <si>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</si>
  <si>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</si>
  <si>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</si>
  <si>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</si>
  <si>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</si>
  <si>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</si>
  <si>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</si>
  <si>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</si>
  <si>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</si>
  <si>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</si>
  <si>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</si>
  <si>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</si>
  <si>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</si>
  <si>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</si>
  <si>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</si>
  <si>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</si>
  <si>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</si>
  <si>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</si>
  <si>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</si>
  <si>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</si>
  <si>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</si>
  <si>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</si>
  <si>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</si>
  <si>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</si>
  <si>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</si>
  <si>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</si>
  <si>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</si>
  <si>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</si>
  <si>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</si>
  <si>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</si>
  <si>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</si>
  <si>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</si>
  <si>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</si>
  <si>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</si>
  <si>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</si>
  <si>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</si>
  <si>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</si>
  <si>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</si>
  <si>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</si>
  <si>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</si>
  <si>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</si>
  <si>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</si>
  <si>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</si>
  <si>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</si>
  <si>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</si>
  <si>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</si>
  <si>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</si>
  <si>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</si>
  <si>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</si>
  <si>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</si>
  <si>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</si>
  <si>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</si>
  <si>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</si>
  <si>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</si>
  <si>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</si>
  <si>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</si>
  <si>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</si>
  <si>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</si>
  <si>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</si>
  <si>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</si>
  <si>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</si>
  <si>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</si>
  <si>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</si>
  <si>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</si>
  <si>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</si>
  <si>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</si>
  <si>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</si>
  <si>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</si>
  <si>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</si>
  <si>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</si>
  <si>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</si>
  <si>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</si>
  <si>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</si>
  <si>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</si>
  <si>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</si>
  <si>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</si>
  <si>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</si>
  <si>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</si>
  <si>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</si>
  <si>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</si>
  <si>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</si>
  <si>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</si>
  <si>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</si>
  <si>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</si>
  <si>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</si>
  <si>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</si>
  <si>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</si>
  <si>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</si>
  <si>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</si>
  <si>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</si>
  <si>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</si>
  <si>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</si>
  <si>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</si>
  <si>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</si>
  <si>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</si>
  <si>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</si>
  <si>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</si>
  <si>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</si>
  <si>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</si>
  <si>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</si>
  <si>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</si>
  <si>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</si>
  <si>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</si>
  <si>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</si>
  <si>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</si>
  <si>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</si>
  <si>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</si>
  <si>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</si>
  <si>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</si>
  <si>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</si>
  <si>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</si>
  <si>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</si>
  <si>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</si>
  <si>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</si>
  <si>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</si>
  <si>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</si>
  <si>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</si>
  <si>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</si>
  <si>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</si>
  <si>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</si>
  <si>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</si>
  <si>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</si>
  <si>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</si>
  <si>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</si>
  <si>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</si>
  <si>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</si>
  <si>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</si>
  <si>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</si>
  <si>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</si>
  <si>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</si>
  <si>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</si>
  <si>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</si>
  <si>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</si>
  <si>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</si>
  <si>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</si>
  <si>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</si>
  <si>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</si>
  <si>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</si>
  <si>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</si>
  <si>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</si>
  <si>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</si>
  <si>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</si>
  <si>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</si>
  <si>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</si>
  <si>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</si>
  <si>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</si>
  <si>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</si>
  <si>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</si>
  <si>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</si>
  <si>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</si>
  <si>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</si>
  <si>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</si>
  <si>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</si>
  <si>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</si>
  <si>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</si>
  <si>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</si>
  <si>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</si>
  <si>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</si>
  <si>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</si>
  <si>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</si>
  <si>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</si>
  <si>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</si>
  <si>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</si>
  <si>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</si>
  <si>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</si>
  <si>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</si>
  <si>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</si>
  <si>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</si>
  <si>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</si>
  <si>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</si>
  <si>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</si>
  <si>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</si>
  <si>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</si>
  <si>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</si>
  <si>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</si>
  <si>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</si>
  <si>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</si>
  <si>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</si>
  <si>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</si>
  <si>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</si>
  <si>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</si>
  <si>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</si>
  <si>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</si>
  <si>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</si>
  <si>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</si>
  <si>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</si>
  <si>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</si>
  <si>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</si>
  <si>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</si>
  <si>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</si>
  <si>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</si>
  <si>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</si>
  <si>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</si>
  <si>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</si>
  <si>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</si>
  <si>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</si>
  <si>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</si>
  <si>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</si>
  <si>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</si>
  <si>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</si>
  <si>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</si>
  <si>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</si>
  <si>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</si>
  <si>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</si>
  <si>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</si>
  <si>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</si>
  <si>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</si>
  <si>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</si>
  <si>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</si>
  <si>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</si>
  <si>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</si>
  <si>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</si>
  <si>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</si>
  <si>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</si>
  <si>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</si>
  <si>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</si>
  <si>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</si>
  <si>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</si>
  <si>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</si>
  <si>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</si>
  <si>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</si>
  <si>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</si>
  <si>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</si>
  <si>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</si>
  <si>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</si>
  <si>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</si>
  <si>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</si>
  <si>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</si>
  <si>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</si>
  <si>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</si>
  <si>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</si>
  <si>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</si>
  <si>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</si>
  <si>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</si>
  <si>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</si>
  <si>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</si>
  <si>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</si>
  <si>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</si>
  <si>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</si>
  <si>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</si>
  <si>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</si>
  <si>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</si>
  <si>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</si>
  <si>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</si>
  <si>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</si>
  <si>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</si>
  <si>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</si>
  <si>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</si>
  <si>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</si>
  <si>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</si>
  <si>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</si>
  <si>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</si>
  <si>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</si>
  <si>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</si>
  <si>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</si>
  <si>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</si>
  <si>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</si>
  <si>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</si>
  <si>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</si>
  <si>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</si>
  <si>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</si>
  <si>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</si>
  <si>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</si>
  <si>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</si>
  <si>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</si>
  <si>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</si>
  <si>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</si>
  <si>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</si>
  <si>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</si>
  <si>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</si>
  <si>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</si>
  <si>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</si>
  <si>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</si>
  <si>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</si>
  <si>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</si>
  <si>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</si>
  <si>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</si>
  <si>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</si>
  <si>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</si>
  <si>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</si>
  <si>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</si>
  <si>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</si>
  <si>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</si>
  <si>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</si>
  <si>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</si>
  <si>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</si>
  <si>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</si>
  <si>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</si>
  <si>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</si>
  <si>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</si>
  <si>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</si>
  <si>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</si>
  <si>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</si>
  <si>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</si>
  <si>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</si>
  <si>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</si>
  <si>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</si>
  <si>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</si>
  <si>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</si>
  <si>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</si>
  <si>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</si>
  <si>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</si>
  <si>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</si>
  <si>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</si>
  <si>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</si>
  <si>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</si>
  <si>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</si>
  <si>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</si>
  <si>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</si>
  <si>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</si>
  <si>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</si>
  <si>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</si>
  <si>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</si>
  <si>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</si>
  <si>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</si>
  <si>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</si>
  <si>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</si>
  <si>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</si>
  <si>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</si>
  <si>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</si>
  <si>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</si>
  <si>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</si>
  <si>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</si>
  <si>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</si>
  <si>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</si>
  <si>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</si>
  <si>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</si>
  <si>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</si>
  <si>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</si>
  <si>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</si>
  <si>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</si>
  <si>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</si>
  <si>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</si>
  <si>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</si>
  <si>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</si>
  <si>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</si>
  <si>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</si>
  <si>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</si>
  <si>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</si>
  <si>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</si>
  <si>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</si>
  <si>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</si>
  <si>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</si>
  <si>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</si>
  <si>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</si>
  <si>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</si>
  <si>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</si>
  <si>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</si>
  <si>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</si>
  <si>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</si>
  <si>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</si>
  <si>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</si>
  <si>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</si>
  <si>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</si>
  <si>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</si>
  <si>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</si>
  <si>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</si>
  <si>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</si>
  <si>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</si>
  <si>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</si>
  <si>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</si>
  <si>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</si>
  <si>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</si>
  <si>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</si>
  <si>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</si>
  <si>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</si>
  <si>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</si>
  <si>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</si>
  <si>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</si>
  <si>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</si>
  <si>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</si>
  <si>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</si>
  <si>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</si>
  <si>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</si>
  <si>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</si>
  <si>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</si>
  <si>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</si>
  <si>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</si>
  <si>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</si>
  <si>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</si>
  <si>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</si>
  <si>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</si>
  <si>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</si>
  <si>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</si>
  <si>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</si>
  <si>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</si>
  <si>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</si>
  <si>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</si>
  <si>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</si>
  <si>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</si>
  <si>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</si>
  <si>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</si>
  <si>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</si>
  <si>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</si>
  <si>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</si>
  <si>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</si>
  <si>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</si>
  <si>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</si>
  <si>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</si>
  <si>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</si>
  <si>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</si>
  <si>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</si>
  <si>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</si>
  <si>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</si>
  <si>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</si>
  <si>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</si>
  <si>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</si>
  <si>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</si>
  <si>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</si>
  <si>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</si>
  <si>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</si>
  <si>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</si>
  <si>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</si>
  <si>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</si>
  <si>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</si>
  <si>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</si>
  <si>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</si>
  <si>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</si>
  <si>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</si>
  <si>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</si>
  <si>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</si>
  <si>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</si>
  <si>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</si>
  <si>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</si>
  <si>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</si>
  <si>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</si>
  <si>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</si>
  <si>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</si>
  <si>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</si>
  <si>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</si>
  <si>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</si>
  <si>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</si>
  <si>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</si>
  <si>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</si>
  <si>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</si>
  <si>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</si>
  <si>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</si>
  <si>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</si>
  <si>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</si>
  <si>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</si>
  <si>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</si>
  <si>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</si>
  <si>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</si>
  <si>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</si>
  <si>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</si>
  <si>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</si>
  <si>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</si>
  <si>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</si>
  <si>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</si>
  <si>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</si>
  <si>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</si>
  <si>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</si>
  <si>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</si>
  <si>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</si>
  <si>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</si>
  <si>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</si>
  <si>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</si>
  <si>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</si>
  <si>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</si>
  <si>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</si>
  <si>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</si>
  <si>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</si>
  <si>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</si>
  <si>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</si>
  <si>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</si>
  <si>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</si>
  <si>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</si>
  <si>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</si>
  <si>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</si>
  <si>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</si>
  <si>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</si>
  <si>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</si>
  <si>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</si>
  <si>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</si>
  <si>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</si>
  <si>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</si>
  <si>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</si>
  <si>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</si>
  <si>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</si>
  <si>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</si>
  <si>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</si>
  <si>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</si>
  <si>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</si>
  <si>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</si>
  <si>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</si>
  <si>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</si>
  <si>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</si>
  <si>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</si>
  <si>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</si>
  <si>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</si>
  <si>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</si>
  <si>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</si>
  <si>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</si>
  <si>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</si>
  <si>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</si>
  <si>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</si>
  <si>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</si>
  <si>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</si>
  <si>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</si>
  <si>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</si>
  <si>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</si>
  <si>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</si>
  <si>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</si>
  <si>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</si>
  <si>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</si>
  <si>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</si>
  <si>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</si>
  <si>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</si>
  <si>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</si>
  <si>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</si>
  <si>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</si>
  <si>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</si>
  <si>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</si>
  <si>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</si>
  <si>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</si>
  <si>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</si>
  <si>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</si>
  <si>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</si>
  <si>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</si>
  <si>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</si>
  <si>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</si>
  <si>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</si>
  <si>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</si>
  <si>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</si>
  <si>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</si>
  <si>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</si>
  <si>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</si>
  <si>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</si>
  <si>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</si>
  <si>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</si>
  <si>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</si>
  <si>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</si>
  <si>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</si>
  <si>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</si>
  <si>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</si>
  <si>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</si>
  <si>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</si>
  <si>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</si>
  <si>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</si>
  <si>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</si>
  <si>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</si>
  <si>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</si>
  <si>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</si>
  <si>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</si>
  <si>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</si>
  <si>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</si>
  <si>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</si>
  <si>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</si>
  <si>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</si>
  <si>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</si>
  <si>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</si>
  <si>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</si>
  <si>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</si>
  <si>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</si>
  <si>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</si>
  <si>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</si>
  <si>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</si>
  <si>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</si>
  <si>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</si>
  <si>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</si>
  <si>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</si>
  <si>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</si>
  <si>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</si>
  <si>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</si>
  <si>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</si>
  <si>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</si>
  <si>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</si>
  <si>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</si>
  <si>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</si>
  <si>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</si>
  <si>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</si>
  <si>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</si>
  <si>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</si>
  <si>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</si>
  <si>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</si>
  <si>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</si>
  <si>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</si>
  <si>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</si>
  <si>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</si>
  <si>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</si>
  <si>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</si>
  <si>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</si>
  <si>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</si>
  <si>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</si>
  <si>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</si>
  <si>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</si>
  <si>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</si>
  <si>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</si>
  <si>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</si>
  <si>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</si>
  <si>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</si>
  <si>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</si>
  <si>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</si>
  <si>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</si>
  <si>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</si>
  <si>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</si>
  <si>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</si>
  <si>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</si>
  <si>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</si>
  <si>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</si>
  <si>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</si>
  <si>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</si>
  <si>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</si>
  <si>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</si>
  <si>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</si>
  <si>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</si>
  <si>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</si>
  <si>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</si>
  <si>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</si>
  <si>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</si>
  <si>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</si>
  <si>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</si>
  <si>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</si>
  <si>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</si>
  <si>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</si>
  <si>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</si>
  <si>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</si>
  <si>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</si>
  <si>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</si>
  <si>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</si>
  <si>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</si>
  <si>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</si>
  <si>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</si>
  <si>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</si>
  <si>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</si>
  <si>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</si>
  <si>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</si>
  <si>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</si>
  <si>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</si>
  <si>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</si>
  <si>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</si>
  <si>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</si>
  <si>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</si>
  <si>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</si>
  <si>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</si>
  <si>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</si>
  <si>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</si>
  <si>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</si>
  <si>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</si>
  <si>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</si>
  <si>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</si>
  <si>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</si>
  <si>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</si>
  <si>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</si>
  <si>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</si>
  <si>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</si>
  <si>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</si>
  <si>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</si>
  <si>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</si>
  <si>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</si>
  <si>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</si>
  <si>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</si>
  <si>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</si>
  <si>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</si>
  <si>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</si>
  <si>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</si>
  <si>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</si>
  <si>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</si>
  <si>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</si>
  <si>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</si>
  <si>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</si>
  <si>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</si>
  <si>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</si>
  <si>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</si>
  <si>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</si>
  <si>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</si>
  <si>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</si>
  <si>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</si>
  <si>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</si>
  <si>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</si>
  <si>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</si>
  <si>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</si>
  <si>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</si>
  <si>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</si>
  <si>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</si>
  <si>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</si>
  <si>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</si>
  <si>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</si>
  <si>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</si>
  <si>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</si>
  <si>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</si>
  <si>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</si>
  <si>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</si>
  <si>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</si>
  <si>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</si>
  <si>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</si>
  <si>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</si>
  <si>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</si>
  <si>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</si>
  <si>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</si>
  <si>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</si>
  <si>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</si>
  <si>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</si>
  <si>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</si>
  <si>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</si>
  <si>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</si>
  <si>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</si>
  <si>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</si>
  <si>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</si>
  <si>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</si>
  <si>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</si>
  <si>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</si>
  <si>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</si>
  <si>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</si>
  <si>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</si>
  <si>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</si>
  <si>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</si>
  <si>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</si>
  <si>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</si>
  <si>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</si>
  <si>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</si>
  <si>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</si>
  <si>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</si>
  <si>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</si>
  <si>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</si>
  <si>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</si>
  <si>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</si>
  <si>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</si>
  <si>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</si>
  <si>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</si>
  <si>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</si>
  <si>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</si>
  <si>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</si>
  <si>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</si>
  <si>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</si>
  <si>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</si>
  <si>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</si>
  <si>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</si>
  <si>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</si>
  <si>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</si>
  <si>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</si>
  <si>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</si>
  <si>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</si>
  <si>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</si>
  <si>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</si>
  <si>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</si>
  <si>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</si>
  <si>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</si>
  <si>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</si>
  <si>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</si>
  <si>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</si>
  <si>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</si>
  <si>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</si>
  <si>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</si>
  <si>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</si>
  <si>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</si>
  <si>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</si>
  <si>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</si>
  <si>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</si>
  <si>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</si>
  <si>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</si>
  <si>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</si>
  <si>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</si>
  <si>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</si>
  <si>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</si>
  <si>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</si>
  <si>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</si>
  <si>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</si>
  <si>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</si>
  <si>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</si>
  <si>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</si>
  <si>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</si>
  <si>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</si>
  <si>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</si>
  <si>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</si>
  <si>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</si>
  <si>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</si>
  <si>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</si>
  <si>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</si>
  <si>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</si>
  <si>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</si>
  <si>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</si>
  <si>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</si>
  <si>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</si>
  <si>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</si>
  <si>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</si>
  <si>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</si>
  <si>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</si>
  <si>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</si>
  <si>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</si>
  <si>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</si>
  <si>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</si>
  <si>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</si>
  <si>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</si>
  <si>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</si>
  <si>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</si>
  <si>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</si>
  <si>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</si>
  <si>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</si>
  <si>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</si>
  <si>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</si>
  <si>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</si>
  <si>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</si>
  <si>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</si>
  <si>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</si>
  <si>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</si>
  <si>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</si>
  <si>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</si>
  <si>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</si>
  <si>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</si>
  <si>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</si>
  <si>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</si>
  <si>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</si>
  <si>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</si>
  <si>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</si>
  <si>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</si>
  <si>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</si>
  <si>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</si>
  <si>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</si>
  <si>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</si>
  <si>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</si>
  <si>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</si>
  <si>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</si>
  <si>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</si>
  <si>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</si>
  <si>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</si>
  <si>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</si>
  <si>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</si>
  <si>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</si>
  <si>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</si>
  <si>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</si>
  <si>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</si>
  <si>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</si>
  <si>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</si>
  <si>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</si>
  <si>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</si>
  <si>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</si>
  <si>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</si>
  <si>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</si>
  <si>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</si>
  <si>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</si>
  <si>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</si>
  <si>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</si>
  <si>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</si>
  <si>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</si>
  <si>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</si>
  <si>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</si>
  <si>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</si>
  <si>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</si>
  <si>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</si>
  <si>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</si>
  <si>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</si>
  <si>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</si>
  <si>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</si>
  <si>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</si>
  <si>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</si>
  <si>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</si>
  <si>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</si>
  <si>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</si>
  <si>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</si>
  <si>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</si>
  <si>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</si>
  <si>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</si>
  <si>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</si>
  <si>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</si>
  <si>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</si>
  <si>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</si>
  <si>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</si>
  <si>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</si>
  <si>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</si>
  <si>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</si>
  <si>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</si>
  <si>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</si>
  <si>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</si>
  <si>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</si>
  <si>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</si>
  <si>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</si>
  <si>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</si>
  <si>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</si>
  <si>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</si>
  <si>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</si>
  <si>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</si>
  <si>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</si>
  <si>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</si>
  <si>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</si>
  <si>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</si>
  <si>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</si>
  <si>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</si>
  <si>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</si>
  <si>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</si>
  <si>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</si>
  <si>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</si>
  <si>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</si>
  <si>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</si>
  <si>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</si>
  <si>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</si>
  <si>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</si>
  <si>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</si>
  <si>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</si>
  <si>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</si>
  <si>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</si>
  <si>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</si>
  <si>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</si>
  <si>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</si>
  <si>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</si>
  <si>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</si>
  <si>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</si>
  <si>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</si>
  <si>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</si>
  <si>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</si>
  <si>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</si>
  <si>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</si>
  <si>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</si>
  <si>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</si>
  <si>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</si>
  <si>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</si>
  <si>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</si>
  <si>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</si>
  <si>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</si>
  <si>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</si>
  <si>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</si>
  <si>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</si>
  <si>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</si>
  <si>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</si>
  <si>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</si>
  <si>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</si>
  <si>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</si>
  <si>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</si>
  <si>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</si>
  <si>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</si>
  <si>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</si>
  <si>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</si>
  <si>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</si>
  <si>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</si>
  <si>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</si>
  <si>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</si>
  <si>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</si>
  <si>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</si>
  <si>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</si>
  <si>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</si>
  <si>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</si>
  <si>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</si>
  <si>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</si>
  <si>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</si>
  <si>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</si>
  <si>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</si>
  <si>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</si>
  <si>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</si>
  <si>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</si>
  <si>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</si>
  <si>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</si>
  <si>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</si>
  <si>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</si>
  <si>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</si>
  <si>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</si>
  <si>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</si>
  <si>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</si>
  <si>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</si>
  <si>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</si>
  <si>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</si>
  <si>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</si>
  <si>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</si>
  <si>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</si>
  <si>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</si>
  <si>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</si>
  <si>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</si>
  <si>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</si>
  <si>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</si>
  <si>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</si>
  <si>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</si>
  <si>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</si>
  <si>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</si>
  <si>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</si>
  <si>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</si>
  <si>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</si>
  <si>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</si>
  <si>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</si>
  <si>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</si>
  <si>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</si>
  <si>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</si>
  <si>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</si>
  <si>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</si>
  <si>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</si>
  <si>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</si>
  <si>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</si>
  <si>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</si>
  <si>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</si>
  <si>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</si>
  <si>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</si>
  <si>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</si>
  <si>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</si>
  <si>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</si>
  <si>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</si>
  <si>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</si>
  <si>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</si>
  <si>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</si>
  <si>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</si>
  <si>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</si>
  <si>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</si>
  <si>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</si>
  <si>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</si>
  <si>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</si>
  <si>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</si>
  <si>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</si>
  <si>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</si>
  <si>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</si>
  <si>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</si>
  <si>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</si>
  <si>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</si>
  <si>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</si>
  <si>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</si>
  <si>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</si>
  <si>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</si>
  <si>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</si>
  <si>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</si>
  <si>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</si>
  <si>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</si>
  <si>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</si>
  <si>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</si>
  <si>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</si>
  <si>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</si>
  <si>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</si>
  <si>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</si>
  <si>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</si>
  <si>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</si>
  <si>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</si>
  <si>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</si>
  <si>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</si>
  <si>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</si>
  <si>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</si>
  <si>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</si>
  <si>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</si>
  <si>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</si>
  <si>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</si>
  <si>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</si>
  <si>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</si>
  <si>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</si>
  <si>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</si>
  <si>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</si>
  <si>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</si>
  <si>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</si>
  <si>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</si>
  <si>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</si>
  <si>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</si>
  <si>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</si>
  <si>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</si>
  <si>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</si>
  <si>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</si>
  <si>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</si>
  <si>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</si>
  <si>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</si>
  <si>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</si>
  <si>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</si>
  <si>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</si>
  <si>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</si>
  <si>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</si>
  <si>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</si>
  <si>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</si>
  <si>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</si>
  <si>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</si>
  <si>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</si>
  <si>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</si>
  <si>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</si>
  <si>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</si>
  <si>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</si>
  <si>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</si>
  <si>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</si>
  <si>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</si>
  <si>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</si>
  <si>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</si>
  <si>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</si>
  <si>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</si>
  <si>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</si>
  <si>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</si>
  <si>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</si>
  <si>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</si>
  <si>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</si>
  <si>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</si>
  <si>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</si>
  <si>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</si>
  <si>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</si>
  <si>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</si>
  <si>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</si>
  <si>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</si>
  <si>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</si>
  <si>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</si>
  <si>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</si>
  <si>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</si>
  <si>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</si>
  <si>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</si>
  <si>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</si>
  <si>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</si>
  <si>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</si>
  <si>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</si>
  <si>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</si>
  <si>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</si>
  <si>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</si>
  <si>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</si>
  <si>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</si>
  <si>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</si>
  <si>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</si>
  <si>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</si>
  <si>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</si>
  <si>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</si>
  <si>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</si>
  <si>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</si>
  <si>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</si>
  <si>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</si>
  <si>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</si>
  <si>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</si>
  <si>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</si>
  <si>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</si>
  <si>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</si>
  <si>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</si>
  <si>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</si>
  <si>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</si>
  <si>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</si>
  <si>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</si>
  <si>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</si>
  <si>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</si>
  <si>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</si>
  <si>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</si>
  <si>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</si>
  <si>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</si>
  <si>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</si>
  <si>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</si>
  <si>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</si>
  <si>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</si>
  <si>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</si>
  <si>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</si>
  <si>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</si>
  <si>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</si>
  <si>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</si>
  <si>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</si>
  <si>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</si>
  <si>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</si>
  <si>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</si>
  <si>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</si>
  <si>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</si>
  <si>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</si>
  <si>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</si>
  <si>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</si>
  <si>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</si>
  <si>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</si>
  <si>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</si>
  <si>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</si>
  <si>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</si>
  <si>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</si>
  <si>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</si>
  <si>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</si>
  <si>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</si>
  <si>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</si>
  <si>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</si>
  <si>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</si>
  <si>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</si>
  <si>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</si>
  <si>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</si>
  <si>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</si>
  <si>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</si>
  <si>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</si>
  <si>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</si>
  <si>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</si>
  <si>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</si>
  <si>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</si>
  <si>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</si>
  <si>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</si>
  <si>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</si>
  <si>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</si>
  <si>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</si>
  <si>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</si>
  <si>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</si>
  <si>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</si>
  <si>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</si>
  <si>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</si>
  <si>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</si>
  <si>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</si>
  <si>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</si>
  <si>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</si>
  <si>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</si>
  <si>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</si>
  <si>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</si>
  <si>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</si>
  <si>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</si>
  <si>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</si>
  <si>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</si>
  <si>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</si>
  <si>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</si>
  <si>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</si>
  <si>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</si>
  <si>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</si>
  <si>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</si>
  <si>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</si>
  <si>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</si>
  <si>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</si>
  <si>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</si>
  <si>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</si>
  <si>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</si>
  <si>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</si>
  <si>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</si>
  <si>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</si>
  <si>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</si>
  <si>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</si>
  <si>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</si>
  <si>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</si>
  <si>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</si>
  <si>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</si>
  <si>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</si>
  <si>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</si>
  <si>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</si>
  <si>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</si>
  <si>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</si>
  <si>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</si>
  <si>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</si>
  <si>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</si>
  <si>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</si>
  <si>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</si>
  <si>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</si>
  <si>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</si>
  <si>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</si>
  <si>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</si>
  <si>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</si>
  <si>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</si>
  <si>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</si>
  <si>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</si>
  <si>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</si>
  <si>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</si>
  <si>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</si>
  <si>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</si>
  <si>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</si>
  <si>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</si>
  <si>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</si>
  <si>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</si>
  <si>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</si>
  <si>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</si>
  <si>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</si>
  <si>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</si>
  <si>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</si>
  <si>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</si>
  <si>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</si>
  <si>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</si>
  <si>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</si>
  <si>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</si>
  <si>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</si>
  <si>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</si>
  <si>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</si>
  <si>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</si>
  <si>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</si>
  <si>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</si>
  <si>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</si>
  <si>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</si>
  <si>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</si>
  <si>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</si>
  <si>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</si>
  <si>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</si>
  <si>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</si>
  <si>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</si>
  <si>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</si>
  <si>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</si>
  <si>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</si>
  <si>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</si>
  <si>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</si>
  <si>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</si>
  <si>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</si>
  <si>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</si>
  <si>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</si>
  <si>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</si>
  <si>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</si>
  <si>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</si>
  <si>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</si>
  <si>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</si>
  <si>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</si>
  <si>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</si>
  <si>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</si>
  <si>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</si>
  <si>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</si>
  <si>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</si>
  <si>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</si>
  <si>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</si>
  <si>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</si>
  <si>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</si>
  <si>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</si>
  <si>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</si>
  <si>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</si>
  <si>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</si>
  <si>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</si>
  <si>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</si>
  <si>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</si>
  <si>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</si>
  <si>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</si>
  <si>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</si>
  <si>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</si>
  <si>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</si>
  <si>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</si>
  <si>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</si>
  <si>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</si>
  <si>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</si>
  <si>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</si>
  <si>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</si>
  <si>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</si>
  <si>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</si>
  <si>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</si>
  <si>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</si>
  <si>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</si>
  <si>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</si>
  <si>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</si>
  <si>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</si>
  <si>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</si>
  <si>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</si>
  <si>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</si>
  <si>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</si>
  <si>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</si>
  <si>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</si>
  <si>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</si>
  <si>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</si>
  <si>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</si>
  <si>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</si>
  <si>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</si>
  <si>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</si>
  <si>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</si>
  <si>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</si>
  <si>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</si>
  <si>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</si>
  <si>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</si>
  <si>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</si>
  <si>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</si>
  <si>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</si>
  <si>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</si>
  <si>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</si>
  <si>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</si>
  <si>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</si>
  <si>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</si>
  <si>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</si>
  <si>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</si>
  <si>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</si>
  <si>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</si>
  <si>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</si>
  <si>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</si>
  <si>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</si>
  <si>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</si>
  <si>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</si>
  <si>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</si>
  <si>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</si>
  <si>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</si>
  <si>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</si>
  <si>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</si>
  <si>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</si>
  <si>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</si>
  <si>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</si>
  <si>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</si>
  <si>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</si>
  <si>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</si>
  <si>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</si>
  <si>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</si>
  <si>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</si>
  <si>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</si>
  <si>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</si>
  <si>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</si>
  <si>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</si>
  <si>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</si>
  <si>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</si>
  <si>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</si>
  <si>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</si>
  <si>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</si>
  <si>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</si>
  <si>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</si>
  <si>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</si>
  <si>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</si>
  <si>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</si>
  <si>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</si>
  <si>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</si>
  <si>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</si>
  <si>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</si>
  <si>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</si>
  <si>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</si>
  <si>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</si>
  <si>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</si>
  <si>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</si>
  <si>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</si>
  <si>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</si>
  <si>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</si>
  <si>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</si>
  <si>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</si>
  <si>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</si>
  <si>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</si>
  <si>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</si>
  <si>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</si>
  <si>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</si>
  <si>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</si>
  <si>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</si>
  <si>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</si>
  <si>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</si>
  <si>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</si>
  <si>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</si>
  <si>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</si>
  <si>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</si>
  <si>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</si>
  <si>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</si>
  <si>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</si>
  <si>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</si>
  <si>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</si>
  <si>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</si>
  <si>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</si>
  <si>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</si>
  <si>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</si>
  <si>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</si>
  <si>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</si>
  <si>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</si>
  <si>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</si>
  <si>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</si>
  <si>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</si>
  <si>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</si>
  <si>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</si>
  <si>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</si>
  <si>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</si>
  <si>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</si>
  <si>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</si>
  <si>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</si>
  <si>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</si>
  <si>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</si>
  <si>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</si>
  <si>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</si>
  <si>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</si>
  <si>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</si>
  <si>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</si>
  <si>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</si>
  <si>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</si>
  <si>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</si>
  <si>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</si>
  <si>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</si>
  <si>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</si>
  <si>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</si>
  <si>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</si>
  <si>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</si>
  <si>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</si>
  <si>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</si>
  <si>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</si>
  <si>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</si>
  <si>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</si>
  <si>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</si>
  <si>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</si>
  <si>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</si>
  <si>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</si>
  <si>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</si>
  <si>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</si>
  <si>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</si>
  <si>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</si>
  <si>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</si>
  <si>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</si>
  <si>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</si>
  <si>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</si>
  <si>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</si>
  <si>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</si>
  <si>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</si>
  <si>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</si>
  <si>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</si>
  <si>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</si>
  <si>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</si>
  <si>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</si>
  <si>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</si>
  <si>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</si>
  <si>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</si>
  <si>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</si>
  <si>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</si>
  <si>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</si>
  <si>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</si>
  <si>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</si>
  <si>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</si>
  <si>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</si>
  <si>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</si>
  <si>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</si>
  <si>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</si>
  <si>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</si>
  <si>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</si>
  <si>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</si>
  <si>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</si>
  <si>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</si>
  <si>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</si>
  <si>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</si>
  <si>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</si>
  <si>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</si>
  <si>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</si>
  <si>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</si>
  <si>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</si>
  <si>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</si>
  <si>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</si>
  <si>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</si>
  <si>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</si>
  <si>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</si>
  <si>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</si>
  <si>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</si>
  <si>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</si>
  <si>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</si>
  <si>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</si>
  <si>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</si>
  <si>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</si>
  <si>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</si>
  <si>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</si>
  <si>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</si>
  <si>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</si>
  <si>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</si>
  <si>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</si>
  <si>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</si>
  <si>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</si>
  <si>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</si>
  <si>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</si>
  <si>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</si>
  <si>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</si>
  <si>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</si>
  <si>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</si>
  <si>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</si>
  <si>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</si>
  <si>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</si>
  <si>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</si>
  <si>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</si>
  <si>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</si>
  <si>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</si>
  <si>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</si>
  <si>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</si>
  <si>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</si>
  <si>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</si>
  <si>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</si>
  <si>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</si>
  <si>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</si>
  <si>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</si>
  <si>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</si>
  <si>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</si>
  <si>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</si>
  <si>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</si>
  <si>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</si>
  <si>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</si>
  <si>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</si>
  <si>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</si>
  <si>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</si>
  <si>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</si>
  <si>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</si>
  <si>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ASHP Max Supp Heat Temp [deg F]</t>
  </si>
  <si>
    <t>ASHP Min Compressor Temp [deg F]</t>
  </si>
  <si>
    <t>ASHP Supp Heat Type</t>
  </si>
  <si>
    <t>Electric</t>
  </si>
  <si>
    <t>Gas</t>
  </si>
  <si>
    <t>Run_2</t>
  </si>
  <si>
    <t>Run_3</t>
  </si>
  <si>
    <t>Run_4</t>
  </si>
  <si>
    <t>Run_5</t>
  </si>
  <si>
    <t>Run_6</t>
  </si>
  <si>
    <t>Run_7</t>
  </si>
  <si>
    <t>Run_8</t>
  </si>
  <si>
    <t>Gas Furnace AFUE [%]</t>
  </si>
  <si>
    <t>---------- Ducted Air Source Heat Pump (ASHP) ----------</t>
  </si>
  <si>
    <t>Single Speed ASHP (8.2 HSPF 14 SEER)</t>
  </si>
  <si>
    <t>Single Speed ASHP (8.5 HSPF 15 SEER)</t>
  </si>
  <si>
    <t>------- Ducted Electric Forced Air Furnace (EFAF) --------</t>
  </si>
  <si>
    <t>Gas Furnace with CAC (15 SEER)</t>
  </si>
  <si>
    <t>Electric Furnace with CAC (15 SEER)</t>
  </si>
  <si>
    <t>--------- Ducted Gas Forced Air Furnace (GFAF) ----------</t>
  </si>
  <si>
    <t>------------- Ductless Electric Resistance (ER) -------------</t>
  </si>
  <si>
    <t>Resistance Heat with No AC</t>
  </si>
  <si>
    <t>Resistance Heat with Room AC (8.5 EER)</t>
  </si>
  <si>
    <t>Resistance Heat with Room AC (9.8 EER)</t>
  </si>
  <si>
    <t>Resistance Heat with Room AC (10.7 EER)</t>
  </si>
  <si>
    <t>------------- Ductless Heat Pump (DHP) -------------</t>
  </si>
  <si>
    <t>Ductless Heat Pump (10 HSPF 22 SEER)</t>
  </si>
  <si>
    <t>Variable Speed ASHP (10 HSPF 22 SEER)</t>
  </si>
  <si>
    <t>Dual Speed ASHP (9.5 HSPF 19 SEER)</t>
  </si>
  <si>
    <t>Primary HVAC Type</t>
  </si>
  <si>
    <t>Supplemental Heat Type</t>
  </si>
  <si>
    <t>Primary HVAC Type Rated Heating Capacity</t>
  </si>
  <si>
    <t>Primary HVAC Type Rated Heating to Cooling Capacity Ratio</t>
  </si>
  <si>
    <t>Ton</t>
  </si>
  <si>
    <t>Btuh Equivalent</t>
  </si>
  <si>
    <t>kW Equivalent</t>
  </si>
  <si>
    <t>Primary HVAC Lookup Name</t>
  </si>
  <si>
    <t>Supp Heat Lookup Name</t>
  </si>
  <si>
    <t>30 kBtuh (8.8 kW or 2.5 ton)</t>
  </si>
  <si>
    <t>Supplemental Heat Capacity</t>
  </si>
  <si>
    <t>6 kBtuh (1.8 kW or 0.5 ton)</t>
  </si>
  <si>
    <t>12 kBtuh (3.5 kW or 1 ton)</t>
  </si>
  <si>
    <t>18 kBtuh (5.3 kW or 1.5 ton)</t>
  </si>
  <si>
    <t>24 kBtuh (7.0 kW or 2 ton)</t>
  </si>
  <si>
    <t>36 kBtuh (10.6 kW or 3 ton)</t>
  </si>
  <si>
    <t>42 kBtuh (12.3 kW or 3.5 ton)</t>
  </si>
  <si>
    <t>48 kBtuh (14.1 kW or 4 ton)</t>
  </si>
  <si>
    <t>54 kBtuh (15.8 kW or 4.5 ton)</t>
  </si>
  <si>
    <t>60 kBtuh (17.6 kW or 5 ton)</t>
  </si>
  <si>
    <t>66 kBtuh (19.3 kW or 5.5 ton)</t>
  </si>
  <si>
    <t>72 kBtuh (21.1 kW or 6 ton)</t>
  </si>
  <si>
    <t>78 kBtuh (22.9 kW or 6.5 ton)</t>
  </si>
  <si>
    <t>84 kBtuh (24.6 kW or 7 ton)</t>
  </si>
  <si>
    <t>90 kBtuh (26.4 kW or 7.5 ton)</t>
  </si>
  <si>
    <t>96 kBtuh (28.1 kW or 8 ton)</t>
  </si>
  <si>
    <t>102 kBtuh (29.9 kW or 8.5 ton)</t>
  </si>
  <si>
    <t>108 kBtuh (31.7 kW or 9 ton)</t>
  </si>
  <si>
    <t>114 kBtuh (33.4 kW or 9.5 ton)</t>
  </si>
  <si>
    <t>120 kBtuh (35.2 kW or 10 ton)</t>
  </si>
  <si>
    <t>54 kBtuh (15.8 kW)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</si>
</sst>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8">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2" fontId="6" fillId="4" borderId="2" xfId="0" applyNumberFormat="1" applyFont="1" applyFill="1" applyBorder="1" applyAlignment="1">
      <alignment horizontal="center"/>
    </xf>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38" t="s">
        <v>0</v>
      </c>
      <c r="M2" s="66"/>
    </row>
    <row r="3" spans="2:13" ht="18.75" customHeight="1" thickBot="1" x14ac:dyDescent="0.3">
      <c r="B3" s="66"/>
      <c r="C3" s="66"/>
      <c r="D3" s="67"/>
      <c r="E3" s="67"/>
      <c r="F3" s="67"/>
      <c r="G3" s="67"/>
      <c r="H3" s="67"/>
      <c r="I3" s="56"/>
      <c r="K3" s="66"/>
      <c r="L3" s="139"/>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413</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694</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423</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423</v>
      </c>
      <c r="E13" s="67"/>
      <c r="F13" s="67"/>
      <c r="G13" s="67"/>
      <c r="H13" s="67"/>
      <c r="I13" s="56"/>
    </row>
    <row r="14" spans="2:13" ht="18" customHeight="1" x14ac:dyDescent="0.25">
      <c r="B14" s="66"/>
      <c r="C14" s="78" t="s">
        <v>13</v>
      </c>
      <c r="D14" s="81" t="s">
        <v>372</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S226"/>
  <sheetViews>
    <sheetView workbookViewId="0">
      <pane xSplit="1" ySplit="1" topLeftCell="Y2" activePane="bottomRight" state="frozen"/>
      <selection pane="topRight" activeCell="B1" sqref="B1"/>
      <selection pane="bottomLeft" activeCell="A2" sqref="A2"/>
      <selection pane="bottomRight" activeCell="Z12" sqref="Z12"/>
    </sheetView>
  </sheetViews>
  <sheetFormatPr defaultColWidth="9.140625" defaultRowHeight="15" x14ac:dyDescent="0.25"/>
  <cols>
    <col min="1" max="1" width="54.4257812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35.7109375" style="12" customWidth="1"/>
    <col min="24" max="24" width="22.85546875" style="12" customWidth="1"/>
    <col min="25" max="25" width="16" style="12" customWidth="1"/>
    <col min="26" max="26" width="24.5703125" style="12" customWidth="1"/>
    <col min="27" max="27" width="21" style="12" customWidth="1"/>
    <col min="28" max="28" width="21.5703125" style="12" customWidth="1"/>
    <col min="29" max="29" width="14.140625" style="12" customWidth="1"/>
    <col min="30" max="30" width="21.28515625" style="12" customWidth="1"/>
    <col min="31" max="31" width="20.7109375" style="12" customWidth="1"/>
    <col min="32" max="32" width="15.5703125" style="12" customWidth="1"/>
    <col min="33" max="33" width="15.140625" style="12" customWidth="1"/>
    <col min="34" max="34" width="27.42578125" style="12" customWidth="1"/>
    <col min="35" max="35" width="17.140625" style="12" customWidth="1"/>
    <col min="36" max="36" width="19" style="12" bestFit="1" customWidth="1"/>
    <col min="37" max="37" width="16.42578125" style="12" customWidth="1"/>
    <col min="38" max="38" width="12.140625" style="12" customWidth="1"/>
    <col min="39" max="39" width="8.7109375" style="12" customWidth="1"/>
    <col min="40" max="40" width="7.85546875" style="12" customWidth="1"/>
    <col min="41" max="41" width="13.7109375" style="12" customWidth="1"/>
    <col min="42" max="42" width="15.7109375" style="12" bestFit="1" customWidth="1"/>
    <col min="43" max="43" width="11.7109375" style="12" bestFit="1" customWidth="1"/>
    <col min="44" max="44" width="15.7109375" style="12" bestFit="1" customWidth="1"/>
    <col min="45" max="45" width="15" style="12" customWidth="1"/>
    <col min="46" max="46" width="16" style="12" bestFit="1" customWidth="1"/>
    <col min="47" max="47" width="9.140625" style="12" customWidth="1"/>
    <col min="48" max="16384" width="9.140625" style="12"/>
  </cols>
  <sheetData>
    <row r="1" spans="1:45" s="134" customFormat="1" ht="45"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2361</v>
      </c>
      <c r="W1" s="131" t="s">
        <v>2363</v>
      </c>
      <c r="X1" s="131" t="s">
        <v>2364</v>
      </c>
      <c r="Y1" s="131" t="s">
        <v>2362</v>
      </c>
      <c r="Z1" s="131" t="s">
        <v>2371</v>
      </c>
      <c r="AA1" s="131" t="s">
        <v>2332</v>
      </c>
      <c r="AB1" s="131" t="s">
        <v>2333</v>
      </c>
      <c r="AC1" s="131" t="s">
        <v>2344</v>
      </c>
      <c r="AD1" s="131" t="s">
        <v>2321</v>
      </c>
      <c r="AE1" s="131" t="s">
        <v>2322</v>
      </c>
      <c r="AF1" s="131" t="s">
        <v>2306</v>
      </c>
      <c r="AG1" s="131" t="s">
        <v>2307</v>
      </c>
      <c r="AH1" s="131" t="s">
        <v>2308</v>
      </c>
      <c r="AI1" s="131" t="s">
        <v>2309</v>
      </c>
      <c r="AJ1" s="133" t="s">
        <v>2310</v>
      </c>
      <c r="AK1" s="131" t="s">
        <v>2325</v>
      </c>
      <c r="AL1" s="131" t="s">
        <v>2326</v>
      </c>
      <c r="AM1" s="131" t="s">
        <v>415</v>
      </c>
      <c r="AN1" s="131" t="s">
        <v>416</v>
      </c>
      <c r="AO1" s="131" t="s">
        <v>414</v>
      </c>
      <c r="AP1" s="131" t="s">
        <v>417</v>
      </c>
      <c r="AQ1" s="131" t="s">
        <v>418</v>
      </c>
      <c r="AR1" s="131" t="s">
        <v>2327</v>
      </c>
      <c r="AS1" s="131" t="s">
        <v>2328</v>
      </c>
    </row>
    <row r="2" spans="1:45" x14ac:dyDescent="0.25">
      <c r="A2" s="12" t="str">
        <f>V2</f>
        <v>Resistance Heat with Room AC (10.7 EER)</v>
      </c>
      <c r="B2" s="18">
        <v>4</v>
      </c>
      <c r="C2" s="18" t="s">
        <v>29</v>
      </c>
      <c r="D2" s="18">
        <v>0</v>
      </c>
      <c r="E2" s="132">
        <v>2000</v>
      </c>
      <c r="F2" s="132">
        <f>E2*9</f>
        <v>18000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2356</v>
      </c>
      <c r="W2" s="18" t="s">
        <v>2370</v>
      </c>
      <c r="X2" s="18">
        <v>1</v>
      </c>
      <c r="Y2" s="18" t="s">
        <v>2335</v>
      </c>
      <c r="Z2" s="18" t="s">
        <v>2391</v>
      </c>
      <c r="AA2" s="18">
        <v>40</v>
      </c>
      <c r="AB2" s="18">
        <v>-10</v>
      </c>
      <c r="AC2" s="137"/>
      <c r="AD2" s="136">
        <v>0.13</v>
      </c>
      <c r="AE2" s="136">
        <v>0.09</v>
      </c>
      <c r="AF2" s="18" t="s">
        <v>33</v>
      </c>
      <c r="AG2" s="18" t="s">
        <v>34</v>
      </c>
      <c r="AH2" s="18" t="s">
        <v>68</v>
      </c>
      <c r="AI2" s="18" t="s">
        <v>36</v>
      </c>
      <c r="AJ2" s="18">
        <v>0</v>
      </c>
      <c r="AK2" s="49">
        <v>0</v>
      </c>
      <c r="AL2" s="18">
        <v>0</v>
      </c>
      <c r="AM2" s="18" t="s">
        <v>68</v>
      </c>
      <c r="AN2" s="18" t="s">
        <v>68</v>
      </c>
      <c r="AO2" s="18" t="s">
        <v>68</v>
      </c>
      <c r="AP2" s="18" t="s">
        <v>68</v>
      </c>
      <c r="AQ2" s="18" t="s">
        <v>68</v>
      </c>
      <c r="AR2" s="18">
        <v>0</v>
      </c>
      <c r="AS2" s="18">
        <v>0</v>
      </c>
    </row>
    <row r="3" spans="1:45" x14ac:dyDescent="0.25">
      <c r="A3" s="12" t="str">
        <f>V3</f>
        <v>Ductless Heat Pump (10 HSPF 22 SEER)</v>
      </c>
      <c r="B3" s="18">
        <v>4</v>
      </c>
      <c r="C3" s="18" t="s">
        <v>29</v>
      </c>
      <c r="D3" s="18">
        <v>0</v>
      </c>
      <c r="E3" s="132">
        <v>2000</v>
      </c>
      <c r="F3" s="132">
        <f t="shared" ref="F3" si="0">E3*9</f>
        <v>18000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2358</v>
      </c>
      <c r="W3" s="18" t="s">
        <v>2370</v>
      </c>
      <c r="X3" s="18">
        <v>1</v>
      </c>
      <c r="Y3" s="18" t="s">
        <v>2335</v>
      </c>
      <c r="Z3" s="18" t="s">
        <v>2391</v>
      </c>
      <c r="AA3" s="18">
        <v>40</v>
      </c>
      <c r="AB3" s="18">
        <v>-10</v>
      </c>
      <c r="AC3" s="137"/>
      <c r="AD3" s="136">
        <v>0.13</v>
      </c>
      <c r="AE3" s="136">
        <v>0.09</v>
      </c>
      <c r="AF3" s="18" t="s">
        <v>33</v>
      </c>
      <c r="AG3" s="18" t="s">
        <v>34</v>
      </c>
      <c r="AH3" s="18" t="s">
        <v>68</v>
      </c>
      <c r="AI3" s="18" t="s">
        <v>36</v>
      </c>
      <c r="AJ3" s="18">
        <v>0</v>
      </c>
      <c r="AK3" s="49">
        <v>0</v>
      </c>
      <c r="AL3" s="18">
        <v>0</v>
      </c>
      <c r="AM3" s="18" t="s">
        <v>68</v>
      </c>
      <c r="AN3" s="18" t="s">
        <v>68</v>
      </c>
      <c r="AO3" s="18" t="s">
        <v>68</v>
      </c>
      <c r="AP3" s="18" t="s">
        <v>68</v>
      </c>
      <c r="AQ3" s="18" t="s">
        <v>68</v>
      </c>
      <c r="AR3" s="18">
        <v>0</v>
      </c>
      <c r="AS3" s="18">
        <v>0</v>
      </c>
    </row>
    <row r="4" spans="1:45" x14ac:dyDescent="0.25">
      <c r="A4" s="12" t="str">
        <f>V4</f>
        <v>Single Speed ASHP (8.5 HSPF 15 SEER)</v>
      </c>
      <c r="B4" s="18">
        <v>4</v>
      </c>
      <c r="C4" s="18" t="s">
        <v>29</v>
      </c>
      <c r="D4" s="18">
        <v>0</v>
      </c>
      <c r="E4" s="132">
        <v>2000</v>
      </c>
      <c r="F4" s="132">
        <f t="shared" ref="F4" si="1">E4*9</f>
        <v>18000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2347</v>
      </c>
      <c r="W4" s="18" t="s">
        <v>2370</v>
      </c>
      <c r="X4" s="18">
        <v>1</v>
      </c>
      <c r="Y4" s="18" t="s">
        <v>2335</v>
      </c>
      <c r="Z4" s="18" t="s">
        <v>2391</v>
      </c>
      <c r="AA4" s="18">
        <v>40</v>
      </c>
      <c r="AB4" s="18">
        <v>-10</v>
      </c>
      <c r="AC4" s="137"/>
      <c r="AD4" s="136">
        <v>0.13</v>
      </c>
      <c r="AE4" s="136">
        <v>0.09</v>
      </c>
      <c r="AF4" s="18" t="s">
        <v>33</v>
      </c>
      <c r="AG4" s="18" t="s">
        <v>34</v>
      </c>
      <c r="AH4" s="18" t="s">
        <v>68</v>
      </c>
      <c r="AI4" s="18" t="s">
        <v>36</v>
      </c>
      <c r="AJ4" s="18">
        <v>0</v>
      </c>
      <c r="AK4" s="49">
        <v>0</v>
      </c>
      <c r="AL4" s="18">
        <v>0</v>
      </c>
      <c r="AM4" s="18" t="s">
        <v>68</v>
      </c>
      <c r="AN4" s="18" t="s">
        <v>68</v>
      </c>
      <c r="AO4" s="18" t="s">
        <v>68</v>
      </c>
      <c r="AP4" s="18" t="s">
        <v>68</v>
      </c>
      <c r="AQ4" s="18" t="s">
        <v>68</v>
      </c>
      <c r="AR4" s="18">
        <v>0</v>
      </c>
      <c r="AS4" s="18">
        <v>0</v>
      </c>
    </row>
    <row r="5" spans="1:45" x14ac:dyDescent="0.25">
      <c r="A5" s="12" t="str">
        <f>V5</f>
        <v>Electric Furnace with CAC (15 SEER)</v>
      </c>
      <c r="B5" s="18">
        <v>4</v>
      </c>
      <c r="C5" s="18" t="s">
        <v>29</v>
      </c>
      <c r="D5" s="18">
        <v>0</v>
      </c>
      <c r="E5" s="132">
        <v>2000</v>
      </c>
      <c r="F5" s="132">
        <f t="shared" ref="F5" si="2">E5*9</f>
        <v>18000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2350</v>
      </c>
      <c r="W5" s="18" t="s">
        <v>2370</v>
      </c>
      <c r="X5" s="18">
        <v>1</v>
      </c>
      <c r="Y5" s="18" t="s">
        <v>2335</v>
      </c>
      <c r="Z5" s="18" t="s">
        <v>2391</v>
      </c>
      <c r="AA5" s="18">
        <v>40</v>
      </c>
      <c r="AB5" s="18">
        <v>-10</v>
      </c>
      <c r="AC5" s="137"/>
      <c r="AD5" s="136">
        <v>0.13</v>
      </c>
      <c r="AE5" s="136">
        <v>0.09</v>
      </c>
      <c r="AF5" s="18" t="s">
        <v>33</v>
      </c>
      <c r="AG5" s="18" t="s">
        <v>34</v>
      </c>
      <c r="AH5" s="18" t="s">
        <v>68</v>
      </c>
      <c r="AI5" s="18" t="s">
        <v>36</v>
      </c>
      <c r="AJ5" s="18">
        <v>0</v>
      </c>
      <c r="AK5" s="49">
        <v>0</v>
      </c>
      <c r="AL5" s="18">
        <v>0</v>
      </c>
      <c r="AM5" s="18" t="s">
        <v>68</v>
      </c>
      <c r="AN5" s="18" t="s">
        <v>68</v>
      </c>
      <c r="AO5" s="18" t="s">
        <v>68</v>
      </c>
      <c r="AP5" s="18" t="s">
        <v>68</v>
      </c>
      <c r="AQ5" s="18" t="s">
        <v>68</v>
      </c>
      <c r="AR5" s="18">
        <v>0</v>
      </c>
      <c r="AS5" s="18">
        <v>0</v>
      </c>
    </row>
    <row r="6" spans="1:45" x14ac:dyDescent="0.25">
      <c r="B6" s="18"/>
      <c r="C6" s="18"/>
      <c r="D6" s="18"/>
      <c r="E6" s="132"/>
      <c r="F6" s="132"/>
      <c r="G6" s="18"/>
      <c r="H6" s="18"/>
      <c r="I6" s="18"/>
      <c r="J6" s="18"/>
      <c r="K6" s="18"/>
      <c r="L6" s="18"/>
      <c r="M6" s="18"/>
      <c r="N6" s="18"/>
      <c r="O6" s="18"/>
      <c r="P6" s="18"/>
      <c r="Q6" s="18"/>
      <c r="R6" s="130"/>
      <c r="S6" s="130"/>
      <c r="T6" s="130"/>
      <c r="U6" s="130"/>
      <c r="V6" s="18"/>
      <c r="W6" s="18"/>
      <c r="X6" s="18"/>
      <c r="Y6" s="18"/>
      <c r="Z6" s="18"/>
      <c r="AA6" s="18"/>
      <c r="AB6" s="18"/>
      <c r="AC6" s="137"/>
      <c r="AD6" s="136"/>
      <c r="AE6" s="136"/>
      <c r="AF6" s="18"/>
      <c r="AG6" s="18"/>
      <c r="AH6" s="18"/>
      <c r="AI6" s="18"/>
      <c r="AJ6" s="18"/>
      <c r="AK6" s="49"/>
      <c r="AL6" s="18"/>
      <c r="AM6" s="18"/>
      <c r="AN6" s="18"/>
      <c r="AO6" s="18"/>
      <c r="AP6" s="18"/>
      <c r="AQ6" s="18"/>
      <c r="AR6" s="18"/>
      <c r="AS6" s="18"/>
    </row>
    <row r="7" spans="1:45" x14ac:dyDescent="0.25">
      <c r="B7" s="18"/>
      <c r="C7" s="18"/>
      <c r="D7" s="18"/>
      <c r="E7" s="132"/>
      <c r="F7" s="132"/>
      <c r="G7" s="18"/>
      <c r="H7" s="18"/>
      <c r="I7" s="18"/>
      <c r="J7" s="18"/>
      <c r="K7" s="18"/>
      <c r="L7" s="18"/>
      <c r="M7" s="18"/>
      <c r="N7" s="18"/>
      <c r="O7" s="18"/>
      <c r="P7" s="18"/>
      <c r="Q7" s="18"/>
      <c r="R7" s="130"/>
      <c r="S7" s="130"/>
      <c r="T7" s="130"/>
      <c r="U7" s="130"/>
      <c r="V7" s="18"/>
      <c r="W7" s="18"/>
      <c r="X7" s="18"/>
      <c r="Y7" s="18"/>
      <c r="Z7" s="18"/>
      <c r="AA7" s="18"/>
      <c r="AB7" s="18"/>
      <c r="AC7" s="137"/>
      <c r="AD7" s="136"/>
      <c r="AE7" s="136"/>
      <c r="AF7" s="18"/>
      <c r="AG7" s="18"/>
      <c r="AH7" s="18"/>
      <c r="AI7" s="18"/>
      <c r="AJ7" s="18"/>
      <c r="AK7" s="49"/>
      <c r="AL7" s="18"/>
      <c r="AM7" s="18"/>
      <c r="AN7" s="18"/>
      <c r="AO7" s="18"/>
      <c r="AP7" s="18"/>
      <c r="AQ7" s="18"/>
      <c r="AR7" s="18"/>
      <c r="AS7" s="18"/>
    </row>
    <row r="8" spans="1:45" x14ac:dyDescent="0.25">
      <c r="B8" s="18"/>
      <c r="C8" s="18"/>
      <c r="D8" s="18"/>
      <c r="E8" s="132"/>
      <c r="F8" s="132"/>
      <c r="G8" s="18"/>
      <c r="H8" s="18"/>
      <c r="I8" s="18"/>
      <c r="J8" s="18"/>
      <c r="K8" s="18"/>
      <c r="L8" s="18"/>
      <c r="M8" s="18"/>
      <c r="N8" s="18"/>
      <c r="O8" s="18"/>
      <c r="P8" s="18"/>
      <c r="Q8" s="18"/>
      <c r="R8" s="130"/>
      <c r="S8" s="130"/>
      <c r="T8" s="130"/>
      <c r="U8" s="130"/>
      <c r="V8" s="18"/>
      <c r="W8" s="18"/>
      <c r="X8" s="18"/>
      <c r="Y8" s="18"/>
      <c r="Z8" s="18"/>
      <c r="AA8" s="18"/>
      <c r="AB8" s="18"/>
      <c r="AC8" s="137"/>
      <c r="AD8" s="136"/>
      <c r="AE8" s="136"/>
      <c r="AF8" s="18"/>
      <c r="AG8" s="18"/>
      <c r="AH8" s="18"/>
      <c r="AI8" s="18"/>
      <c r="AJ8" s="18"/>
      <c r="AK8" s="49"/>
      <c r="AL8" s="18"/>
      <c r="AM8" s="18"/>
      <c r="AN8" s="18"/>
      <c r="AO8" s="18"/>
      <c r="AP8" s="18"/>
      <c r="AQ8" s="18"/>
      <c r="AR8" s="18"/>
      <c r="AS8" s="18"/>
    </row>
    <row r="9" spans="1:45" x14ac:dyDescent="0.25">
      <c r="B9" s="18"/>
      <c r="C9" s="18"/>
      <c r="D9" s="18"/>
      <c r="E9" s="132"/>
      <c r="F9" s="132"/>
      <c r="G9" s="18"/>
      <c r="H9" s="18"/>
      <c r="I9" s="18"/>
      <c r="J9" s="18"/>
      <c r="K9" s="18"/>
      <c r="L9" s="18"/>
      <c r="M9" s="18"/>
      <c r="N9" s="18"/>
      <c r="O9" s="18"/>
      <c r="P9" s="18"/>
      <c r="Q9" s="18"/>
      <c r="R9" s="130"/>
      <c r="S9" s="130"/>
      <c r="T9" s="130"/>
      <c r="U9" s="130"/>
      <c r="V9" s="18"/>
      <c r="W9" s="18"/>
      <c r="X9" s="18"/>
      <c r="Y9" s="18"/>
      <c r="Z9" s="18"/>
      <c r="AA9" s="18"/>
      <c r="AB9" s="18"/>
      <c r="AC9" s="137"/>
      <c r="AD9" s="136"/>
      <c r="AE9" s="136"/>
      <c r="AF9" s="18"/>
      <c r="AG9" s="18"/>
      <c r="AH9" s="18"/>
      <c r="AI9" s="18"/>
      <c r="AJ9" s="18"/>
      <c r="AK9" s="49"/>
      <c r="AL9" s="18"/>
      <c r="AM9" s="18"/>
      <c r="AN9" s="18"/>
      <c r="AO9" s="18"/>
      <c r="AP9" s="18"/>
      <c r="AQ9" s="18"/>
      <c r="AR9" s="18"/>
      <c r="AS9" s="18"/>
    </row>
    <row r="10" spans="1:45"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37"/>
      <c r="AD10" s="136"/>
      <c r="AE10" s="136"/>
      <c r="AF10" s="18"/>
      <c r="AG10" s="18"/>
      <c r="AH10" s="18"/>
      <c r="AI10" s="18"/>
      <c r="AJ10" s="18"/>
      <c r="AK10" s="49"/>
      <c r="AL10" s="18"/>
      <c r="AM10" s="18"/>
      <c r="AN10" s="18"/>
      <c r="AO10" s="18"/>
      <c r="AP10" s="18"/>
      <c r="AQ10" s="18"/>
      <c r="AR10" s="18"/>
      <c r="AS10" s="18"/>
    </row>
    <row r="11" spans="1:45"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37"/>
      <c r="AD11" s="136"/>
      <c r="AE11" s="136"/>
      <c r="AF11" s="18"/>
      <c r="AG11" s="18"/>
      <c r="AH11" s="18"/>
      <c r="AI11" s="18"/>
      <c r="AJ11" s="18"/>
      <c r="AK11" s="49"/>
      <c r="AL11" s="18"/>
      <c r="AM11" s="18"/>
      <c r="AN11" s="18"/>
      <c r="AO11" s="18"/>
      <c r="AP11" s="18"/>
      <c r="AQ11" s="18"/>
      <c r="AR11" s="18"/>
      <c r="AS11" s="18"/>
    </row>
    <row r="12" spans="1:45"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37"/>
      <c r="AD12" s="18"/>
      <c r="AE12" s="18"/>
      <c r="AF12" s="18"/>
      <c r="AG12" s="18"/>
      <c r="AH12" s="18"/>
      <c r="AI12" s="18"/>
      <c r="AJ12" s="18"/>
      <c r="AK12" s="49"/>
      <c r="AL12" s="18"/>
      <c r="AM12" s="18"/>
      <c r="AN12" s="18"/>
      <c r="AO12" s="18"/>
      <c r="AP12" s="18"/>
      <c r="AQ12" s="18"/>
      <c r="AR12" s="18"/>
      <c r="AS12" s="18"/>
    </row>
    <row r="13" spans="1:45"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37"/>
      <c r="AD13" s="18"/>
      <c r="AE13" s="18"/>
      <c r="AF13" s="18"/>
      <c r="AG13" s="18"/>
      <c r="AH13" s="18"/>
      <c r="AI13" s="18"/>
      <c r="AJ13" s="18"/>
      <c r="AK13" s="49"/>
      <c r="AL13" s="18"/>
      <c r="AM13" s="18"/>
      <c r="AN13" s="18"/>
      <c r="AO13" s="18"/>
      <c r="AP13" s="18"/>
      <c r="AQ13" s="18"/>
      <c r="AR13" s="18"/>
      <c r="AS13" s="18"/>
    </row>
    <row r="14" spans="1:45"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37"/>
      <c r="AD14" s="18"/>
      <c r="AE14" s="18"/>
      <c r="AF14" s="18"/>
      <c r="AG14" s="18"/>
      <c r="AH14" s="18"/>
      <c r="AI14" s="18"/>
      <c r="AJ14" s="18"/>
      <c r="AK14" s="49"/>
      <c r="AL14" s="18"/>
      <c r="AM14" s="18"/>
      <c r="AN14" s="18"/>
      <c r="AO14" s="18"/>
      <c r="AP14" s="18"/>
      <c r="AQ14" s="18"/>
      <c r="AR14" s="18"/>
      <c r="AS14" s="18"/>
    </row>
    <row r="15" spans="1:45"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37"/>
      <c r="AD15" s="18"/>
      <c r="AE15" s="18"/>
      <c r="AF15" s="18"/>
      <c r="AG15" s="18"/>
      <c r="AH15" s="18"/>
      <c r="AI15" s="18"/>
      <c r="AJ15" s="18"/>
      <c r="AK15" s="49"/>
      <c r="AL15" s="18"/>
      <c r="AM15" s="18"/>
      <c r="AN15" s="18"/>
      <c r="AO15" s="18"/>
      <c r="AP15" s="18"/>
      <c r="AQ15" s="18"/>
      <c r="AR15" s="18"/>
      <c r="AS15" s="18"/>
    </row>
    <row r="16" spans="1:45"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18"/>
      <c r="AH16" s="18"/>
      <c r="AI16" s="18"/>
      <c r="AJ16" s="18"/>
      <c r="AK16" s="49"/>
      <c r="AL16" s="18"/>
      <c r="AM16" s="18"/>
      <c r="AN16" s="18"/>
      <c r="AO16" s="18"/>
      <c r="AP16" s="18"/>
      <c r="AQ16" s="18"/>
      <c r="AR16" s="18"/>
      <c r="AS16" s="18"/>
    </row>
    <row r="17" spans="2:45"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18"/>
      <c r="AH17" s="18"/>
      <c r="AI17" s="18"/>
      <c r="AJ17" s="18"/>
      <c r="AK17" s="49"/>
      <c r="AL17" s="18"/>
      <c r="AM17" s="18"/>
      <c r="AN17" s="18"/>
      <c r="AO17" s="18"/>
      <c r="AP17" s="18"/>
      <c r="AQ17" s="18"/>
      <c r="AR17" s="18"/>
      <c r="AS17" s="18"/>
    </row>
    <row r="18" spans="2:45"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18"/>
      <c r="AH18" s="18"/>
      <c r="AI18" s="18"/>
      <c r="AJ18" s="18"/>
      <c r="AK18" s="49"/>
      <c r="AL18" s="18"/>
      <c r="AM18" s="18"/>
      <c r="AN18" s="18"/>
      <c r="AO18" s="18"/>
      <c r="AP18" s="18"/>
      <c r="AQ18" s="18"/>
      <c r="AR18" s="18"/>
      <c r="AS18" s="18"/>
    </row>
    <row r="19" spans="2:45"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18"/>
      <c r="AH19" s="18"/>
      <c r="AI19" s="18"/>
      <c r="AJ19" s="18"/>
      <c r="AK19" s="49"/>
      <c r="AL19" s="18"/>
      <c r="AM19" s="18"/>
      <c r="AN19" s="18"/>
      <c r="AO19" s="18"/>
      <c r="AP19" s="18"/>
      <c r="AQ19" s="18"/>
      <c r="AR19" s="18"/>
      <c r="AS19" s="18"/>
    </row>
    <row r="20" spans="2:45"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18"/>
      <c r="AH20" s="18"/>
      <c r="AI20" s="18"/>
      <c r="AJ20" s="18"/>
      <c r="AK20" s="49"/>
      <c r="AL20" s="18"/>
      <c r="AM20" s="18"/>
      <c r="AN20" s="18"/>
      <c r="AO20" s="18"/>
      <c r="AP20" s="18"/>
      <c r="AQ20" s="18"/>
      <c r="AR20" s="18"/>
      <c r="AS20" s="18"/>
    </row>
    <row r="21" spans="2:45"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18"/>
      <c r="AH21" s="18"/>
      <c r="AI21" s="18"/>
      <c r="AJ21" s="18"/>
      <c r="AK21" s="49"/>
      <c r="AL21" s="18"/>
      <c r="AM21" s="18"/>
      <c r="AN21" s="18"/>
      <c r="AO21" s="18"/>
      <c r="AP21" s="18"/>
      <c r="AQ21" s="18"/>
      <c r="AR21" s="18"/>
      <c r="AS21" s="18"/>
    </row>
    <row r="22" spans="2:45"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18"/>
      <c r="AH22" s="18"/>
      <c r="AI22" s="18"/>
      <c r="AJ22" s="18"/>
      <c r="AK22" s="49"/>
      <c r="AL22" s="18"/>
      <c r="AM22" s="18"/>
      <c r="AN22" s="18"/>
      <c r="AO22" s="18"/>
      <c r="AP22" s="18"/>
      <c r="AQ22" s="18"/>
      <c r="AR22" s="18"/>
      <c r="AS22" s="18"/>
    </row>
    <row r="23" spans="2:45"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18"/>
      <c r="AH23" s="18"/>
      <c r="AI23" s="18"/>
      <c r="AJ23" s="18"/>
      <c r="AK23" s="49"/>
      <c r="AL23" s="18"/>
      <c r="AM23" s="18"/>
      <c r="AN23" s="18"/>
      <c r="AO23" s="18"/>
      <c r="AP23" s="18"/>
      <c r="AQ23" s="18"/>
      <c r="AR23" s="18"/>
      <c r="AS23" s="18"/>
    </row>
    <row r="24" spans="2:45"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18"/>
      <c r="AH24" s="18"/>
      <c r="AI24" s="18"/>
      <c r="AJ24" s="18"/>
      <c r="AK24" s="49"/>
      <c r="AL24" s="18"/>
      <c r="AM24" s="18"/>
      <c r="AN24" s="18"/>
      <c r="AO24" s="18"/>
      <c r="AP24" s="18"/>
      <c r="AQ24" s="18"/>
      <c r="AR24" s="18"/>
      <c r="AS24" s="18"/>
    </row>
    <row r="25" spans="2:45"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18"/>
      <c r="AI25" s="18"/>
      <c r="AJ25" s="18"/>
      <c r="AK25" s="49"/>
      <c r="AL25" s="18"/>
      <c r="AM25" s="18"/>
      <c r="AN25" s="18"/>
      <c r="AO25" s="18"/>
      <c r="AP25" s="18"/>
      <c r="AQ25" s="18"/>
      <c r="AR25" s="18"/>
      <c r="AS25" s="18"/>
    </row>
    <row r="26" spans="2:45"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18"/>
      <c r="AI26" s="18"/>
      <c r="AJ26" s="18"/>
      <c r="AK26" s="49"/>
      <c r="AL26" s="18"/>
      <c r="AM26" s="18"/>
      <c r="AN26" s="18"/>
      <c r="AO26" s="18"/>
      <c r="AP26" s="18"/>
      <c r="AQ26" s="18"/>
      <c r="AR26" s="18"/>
      <c r="AS26" s="18"/>
    </row>
    <row r="27" spans="2:45"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49"/>
      <c r="AL27" s="18"/>
      <c r="AM27" s="18"/>
      <c r="AN27" s="18"/>
      <c r="AO27" s="18"/>
      <c r="AP27" s="18"/>
      <c r="AQ27" s="18"/>
      <c r="AR27" s="18"/>
      <c r="AS27" s="18"/>
    </row>
    <row r="28" spans="2:45"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49"/>
      <c r="AL28" s="18"/>
      <c r="AM28" s="18"/>
      <c r="AN28" s="18"/>
      <c r="AO28" s="18"/>
      <c r="AP28" s="18"/>
      <c r="AQ28" s="18"/>
      <c r="AR28" s="18"/>
      <c r="AS28" s="18"/>
    </row>
    <row r="29" spans="2:45"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49"/>
      <c r="AL29" s="18"/>
      <c r="AM29" s="18"/>
      <c r="AN29" s="18"/>
      <c r="AO29" s="18"/>
      <c r="AP29" s="18"/>
      <c r="AQ29" s="18"/>
      <c r="AR29" s="18"/>
      <c r="AS29" s="18"/>
    </row>
    <row r="30" spans="2:45"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49"/>
      <c r="AL30" s="18"/>
      <c r="AM30" s="18"/>
      <c r="AN30" s="18"/>
      <c r="AO30" s="18"/>
      <c r="AP30" s="18"/>
      <c r="AQ30" s="18"/>
      <c r="AR30" s="18"/>
      <c r="AS30" s="18"/>
    </row>
    <row r="31" spans="2:45"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49"/>
      <c r="AL31" s="18"/>
      <c r="AM31" s="18"/>
      <c r="AN31" s="18"/>
      <c r="AO31" s="18"/>
      <c r="AP31" s="18"/>
      <c r="AQ31" s="18"/>
      <c r="AR31" s="18"/>
      <c r="AS31" s="18"/>
    </row>
    <row r="32" spans="2:45"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49"/>
      <c r="AL32" s="18"/>
      <c r="AM32" s="18"/>
      <c r="AN32" s="18"/>
      <c r="AO32" s="18"/>
      <c r="AP32" s="18"/>
      <c r="AQ32" s="18"/>
      <c r="AR32" s="18"/>
      <c r="AS32" s="18"/>
    </row>
    <row r="33" spans="2:45"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49"/>
      <c r="AL33" s="18"/>
      <c r="AM33" s="18"/>
      <c r="AN33" s="18"/>
      <c r="AO33" s="18"/>
      <c r="AP33" s="18"/>
      <c r="AQ33" s="18"/>
      <c r="AR33" s="18"/>
      <c r="AS33" s="18"/>
    </row>
    <row r="34" spans="2:45"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49"/>
      <c r="AL34" s="18"/>
      <c r="AM34" s="18"/>
      <c r="AN34" s="18"/>
      <c r="AO34" s="18"/>
      <c r="AP34" s="18"/>
      <c r="AQ34" s="18"/>
      <c r="AR34" s="18"/>
      <c r="AS34" s="18"/>
    </row>
    <row r="35" spans="2:45"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49"/>
      <c r="AL35" s="18"/>
      <c r="AM35" s="18"/>
      <c r="AN35" s="18"/>
      <c r="AO35" s="18"/>
      <c r="AP35" s="18"/>
      <c r="AQ35" s="18"/>
      <c r="AR35" s="18"/>
      <c r="AS35" s="18"/>
    </row>
    <row r="36" spans="2:45"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49"/>
      <c r="AL36" s="18"/>
      <c r="AM36" s="18"/>
      <c r="AN36" s="18"/>
      <c r="AO36" s="18"/>
      <c r="AP36" s="18"/>
      <c r="AQ36" s="18"/>
      <c r="AR36" s="18"/>
      <c r="AS36" s="18"/>
    </row>
    <row r="37" spans="2:45"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49"/>
      <c r="AL37" s="18"/>
      <c r="AM37" s="18"/>
      <c r="AN37" s="18"/>
      <c r="AO37" s="18"/>
      <c r="AP37" s="18"/>
      <c r="AQ37" s="18"/>
      <c r="AR37" s="18"/>
      <c r="AS37" s="18"/>
    </row>
    <row r="38" spans="2:45"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49"/>
      <c r="AL38" s="18"/>
      <c r="AM38" s="18"/>
      <c r="AN38" s="18"/>
      <c r="AO38" s="18"/>
      <c r="AP38" s="18"/>
      <c r="AQ38" s="18"/>
      <c r="AR38" s="18"/>
      <c r="AS38" s="18"/>
    </row>
    <row r="39" spans="2:45"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49"/>
      <c r="AL39" s="18"/>
      <c r="AM39" s="18"/>
      <c r="AN39" s="18"/>
      <c r="AO39" s="18"/>
      <c r="AP39" s="18"/>
      <c r="AQ39" s="18"/>
      <c r="AR39" s="18"/>
      <c r="AS39" s="18"/>
    </row>
    <row r="40" spans="2:45"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49"/>
      <c r="AL40" s="18"/>
      <c r="AM40" s="18"/>
      <c r="AN40" s="18"/>
      <c r="AO40" s="18"/>
      <c r="AP40" s="18"/>
      <c r="AQ40" s="18"/>
      <c r="AR40" s="18"/>
      <c r="AS40" s="18"/>
    </row>
    <row r="41" spans="2:45"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49"/>
      <c r="AL41" s="18"/>
      <c r="AM41" s="18"/>
      <c r="AN41" s="18"/>
      <c r="AO41" s="18"/>
      <c r="AP41" s="18"/>
      <c r="AQ41" s="18"/>
      <c r="AR41" s="18"/>
      <c r="AS41" s="18"/>
    </row>
    <row r="42" spans="2:45"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49"/>
      <c r="AL42" s="18"/>
      <c r="AM42" s="18"/>
      <c r="AN42" s="18"/>
      <c r="AO42" s="18"/>
      <c r="AP42" s="18"/>
      <c r="AQ42" s="18"/>
      <c r="AR42" s="18"/>
      <c r="AS42" s="18"/>
    </row>
    <row r="43" spans="2:45"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49"/>
      <c r="AL43" s="18"/>
      <c r="AM43" s="18"/>
      <c r="AN43" s="18"/>
      <c r="AO43" s="18"/>
      <c r="AP43" s="18"/>
      <c r="AQ43" s="18"/>
      <c r="AR43" s="18"/>
      <c r="AS43" s="18"/>
    </row>
    <row r="44" spans="2:45"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49"/>
      <c r="AL44" s="18"/>
      <c r="AM44" s="18"/>
      <c r="AN44" s="18"/>
      <c r="AO44" s="18"/>
      <c r="AP44" s="18"/>
      <c r="AQ44" s="18"/>
      <c r="AR44" s="18"/>
      <c r="AS44" s="18"/>
    </row>
    <row r="45" spans="2:45"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49"/>
      <c r="AL45" s="18"/>
      <c r="AM45" s="18"/>
      <c r="AN45" s="18"/>
      <c r="AO45" s="18"/>
      <c r="AP45" s="18"/>
      <c r="AQ45" s="18"/>
      <c r="AR45" s="18"/>
      <c r="AS45" s="18"/>
    </row>
    <row r="46" spans="2:45"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49"/>
      <c r="AL46" s="18"/>
      <c r="AM46" s="18"/>
      <c r="AN46" s="18"/>
      <c r="AO46" s="18"/>
      <c r="AP46" s="18"/>
      <c r="AQ46" s="18"/>
      <c r="AR46" s="18"/>
      <c r="AS46" s="18"/>
    </row>
    <row r="47" spans="2:45"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49"/>
      <c r="AL47" s="18"/>
      <c r="AM47" s="18"/>
      <c r="AN47" s="18"/>
      <c r="AO47" s="18"/>
      <c r="AP47" s="18"/>
      <c r="AQ47" s="18"/>
      <c r="AR47" s="18"/>
      <c r="AS47" s="18"/>
    </row>
    <row r="48" spans="2:45"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49"/>
      <c r="AL48" s="18"/>
      <c r="AM48" s="18"/>
      <c r="AN48" s="18"/>
      <c r="AO48" s="18"/>
      <c r="AP48" s="18"/>
      <c r="AQ48" s="18"/>
      <c r="AR48" s="18"/>
      <c r="AS48" s="18"/>
    </row>
    <row r="49" spans="2:45"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49"/>
      <c r="AL49" s="18"/>
      <c r="AM49" s="18"/>
      <c r="AN49" s="18"/>
      <c r="AO49" s="18"/>
      <c r="AP49" s="18"/>
      <c r="AQ49" s="18"/>
      <c r="AR49" s="18"/>
      <c r="AS49" s="18"/>
    </row>
    <row r="50" spans="2:45"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49"/>
      <c r="AL50" s="18"/>
      <c r="AM50" s="18"/>
      <c r="AN50" s="18"/>
      <c r="AO50" s="18"/>
      <c r="AP50" s="18"/>
      <c r="AQ50" s="18"/>
      <c r="AR50" s="18"/>
      <c r="AS50" s="18"/>
    </row>
    <row r="51" spans="2:45"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49"/>
      <c r="AL51" s="18"/>
      <c r="AM51" s="18"/>
      <c r="AN51" s="18"/>
      <c r="AO51" s="18"/>
      <c r="AP51" s="18"/>
      <c r="AQ51" s="18"/>
      <c r="AR51" s="18"/>
      <c r="AS51" s="18"/>
    </row>
    <row r="52" spans="2:45"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49"/>
      <c r="AL52" s="18"/>
      <c r="AM52" s="18"/>
      <c r="AN52" s="18"/>
      <c r="AO52" s="18"/>
      <c r="AP52" s="18"/>
      <c r="AQ52" s="18"/>
      <c r="AR52" s="18"/>
      <c r="AS52" s="18"/>
    </row>
    <row r="53" spans="2:45"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49"/>
      <c r="AL53" s="18"/>
      <c r="AM53" s="18"/>
      <c r="AN53" s="18"/>
      <c r="AO53" s="18"/>
      <c r="AP53" s="18"/>
      <c r="AQ53" s="18"/>
      <c r="AR53" s="18"/>
      <c r="AS53" s="18"/>
    </row>
    <row r="54" spans="2:45"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49"/>
      <c r="AL54" s="18"/>
      <c r="AM54" s="18"/>
      <c r="AN54" s="18"/>
      <c r="AO54" s="18"/>
      <c r="AP54" s="18"/>
      <c r="AQ54" s="18"/>
      <c r="AR54" s="18"/>
      <c r="AS54" s="18"/>
    </row>
    <row r="55" spans="2:45"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49"/>
      <c r="AL55" s="18"/>
      <c r="AM55" s="18"/>
      <c r="AN55" s="18"/>
      <c r="AO55" s="18"/>
      <c r="AP55" s="18"/>
      <c r="AQ55" s="18"/>
      <c r="AR55" s="18"/>
      <c r="AS55" s="18"/>
    </row>
    <row r="56" spans="2:45"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49"/>
      <c r="AL56" s="18"/>
      <c r="AM56" s="18"/>
      <c r="AN56" s="18"/>
      <c r="AO56" s="18"/>
      <c r="AP56" s="18"/>
      <c r="AQ56" s="18"/>
      <c r="AR56" s="18"/>
      <c r="AS56" s="18"/>
    </row>
    <row r="57" spans="2:45"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49"/>
      <c r="AL57" s="18"/>
      <c r="AM57" s="18"/>
      <c r="AN57" s="18"/>
      <c r="AO57" s="18"/>
      <c r="AP57" s="18"/>
      <c r="AQ57" s="18"/>
      <c r="AR57" s="18"/>
      <c r="AS57" s="18"/>
    </row>
    <row r="58" spans="2:45"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49"/>
      <c r="AL58" s="18"/>
      <c r="AM58" s="18"/>
      <c r="AN58" s="18"/>
      <c r="AO58" s="18"/>
      <c r="AP58" s="18"/>
      <c r="AQ58" s="18"/>
      <c r="AR58" s="18"/>
      <c r="AS58" s="18"/>
    </row>
    <row r="59" spans="2:45"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49"/>
      <c r="AL59" s="18"/>
      <c r="AM59" s="18"/>
      <c r="AN59" s="18"/>
      <c r="AO59" s="18"/>
      <c r="AP59" s="18"/>
      <c r="AQ59" s="18"/>
      <c r="AR59" s="18"/>
      <c r="AS59" s="18"/>
    </row>
    <row r="60" spans="2:45"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49"/>
      <c r="AL60" s="18"/>
      <c r="AM60" s="18"/>
      <c r="AN60" s="18"/>
      <c r="AO60" s="18"/>
      <c r="AP60" s="18"/>
      <c r="AQ60" s="18"/>
      <c r="AR60" s="18"/>
      <c r="AS60" s="18"/>
    </row>
    <row r="61" spans="2:45"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49"/>
      <c r="AL61" s="18"/>
      <c r="AM61" s="18"/>
      <c r="AN61" s="18"/>
      <c r="AO61" s="18"/>
      <c r="AP61" s="18"/>
      <c r="AQ61" s="18"/>
      <c r="AR61" s="18"/>
      <c r="AS61" s="18"/>
    </row>
    <row r="62" spans="2:45"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49"/>
      <c r="AL62" s="18"/>
      <c r="AM62" s="18"/>
      <c r="AN62" s="18"/>
      <c r="AO62" s="18"/>
      <c r="AP62" s="18"/>
      <c r="AQ62" s="18"/>
      <c r="AR62" s="18"/>
      <c r="AS62" s="18"/>
    </row>
    <row r="63" spans="2:45"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49"/>
      <c r="AL63" s="18"/>
      <c r="AM63" s="18"/>
      <c r="AN63" s="18"/>
      <c r="AO63" s="18"/>
      <c r="AP63" s="18"/>
      <c r="AQ63" s="18"/>
      <c r="AR63" s="18"/>
      <c r="AS63" s="18"/>
    </row>
    <row r="64" spans="2:45"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49"/>
      <c r="AL64" s="18"/>
      <c r="AM64" s="18"/>
      <c r="AN64" s="18"/>
      <c r="AO64" s="18"/>
      <c r="AP64" s="18"/>
      <c r="AQ64" s="18"/>
      <c r="AR64" s="18"/>
      <c r="AS64" s="18"/>
    </row>
    <row r="65" spans="2:45"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49"/>
      <c r="AL65" s="18"/>
      <c r="AM65" s="18"/>
      <c r="AN65" s="18"/>
      <c r="AO65" s="18"/>
      <c r="AP65" s="18"/>
      <c r="AQ65" s="18"/>
      <c r="AR65" s="18"/>
      <c r="AS65" s="18"/>
    </row>
    <row r="66" spans="2:45"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49"/>
      <c r="AL66" s="18"/>
      <c r="AM66" s="18"/>
      <c r="AN66" s="18"/>
      <c r="AO66" s="18"/>
      <c r="AP66" s="18"/>
      <c r="AQ66" s="18"/>
      <c r="AR66" s="18"/>
      <c r="AS66" s="18"/>
    </row>
    <row r="67" spans="2:45"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49"/>
      <c r="AL67" s="18"/>
      <c r="AM67" s="18"/>
      <c r="AN67" s="18"/>
      <c r="AO67" s="18"/>
      <c r="AP67" s="18"/>
      <c r="AQ67" s="18"/>
      <c r="AR67" s="18"/>
      <c r="AS67" s="18"/>
    </row>
    <row r="68" spans="2:45"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49"/>
      <c r="AL68" s="18"/>
      <c r="AM68" s="18"/>
      <c r="AN68" s="18"/>
      <c r="AO68" s="18"/>
      <c r="AP68" s="18"/>
      <c r="AQ68" s="18"/>
      <c r="AR68" s="18"/>
      <c r="AS68" s="18"/>
    </row>
    <row r="69" spans="2:45"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49"/>
      <c r="AL69" s="18"/>
      <c r="AM69" s="18"/>
      <c r="AN69" s="18"/>
      <c r="AO69" s="18"/>
      <c r="AP69" s="18"/>
      <c r="AQ69" s="18"/>
      <c r="AR69" s="18"/>
      <c r="AS69" s="18"/>
    </row>
    <row r="70" spans="2:45"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49"/>
      <c r="AL70" s="18"/>
      <c r="AM70" s="18"/>
      <c r="AN70" s="18"/>
      <c r="AO70" s="18"/>
      <c r="AP70" s="18"/>
      <c r="AQ70" s="18"/>
      <c r="AR70" s="18"/>
      <c r="AS70" s="18"/>
    </row>
    <row r="71" spans="2:45"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49"/>
      <c r="AL71" s="18"/>
      <c r="AM71" s="18"/>
      <c r="AN71" s="18"/>
      <c r="AO71" s="18"/>
      <c r="AP71" s="18"/>
      <c r="AQ71" s="18"/>
      <c r="AR71" s="18"/>
      <c r="AS71" s="18"/>
    </row>
    <row r="72" spans="2:45"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49"/>
      <c r="AL72" s="18"/>
      <c r="AM72" s="18"/>
      <c r="AN72" s="18"/>
      <c r="AO72" s="18"/>
      <c r="AP72" s="18"/>
      <c r="AQ72" s="18"/>
      <c r="AR72" s="18"/>
      <c r="AS72" s="18"/>
    </row>
    <row r="73" spans="2:45"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49"/>
      <c r="AL73" s="18"/>
      <c r="AM73" s="18"/>
      <c r="AN73" s="18"/>
      <c r="AO73" s="18"/>
      <c r="AP73" s="18"/>
      <c r="AQ73" s="18"/>
      <c r="AR73" s="18"/>
      <c r="AS73" s="18"/>
    </row>
    <row r="74" spans="2:45"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49"/>
      <c r="AL74" s="18"/>
      <c r="AM74" s="18"/>
      <c r="AN74" s="18"/>
      <c r="AO74" s="18"/>
      <c r="AP74" s="18"/>
      <c r="AQ74" s="18"/>
      <c r="AR74" s="18"/>
      <c r="AS74" s="18"/>
    </row>
    <row r="75" spans="2:45"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49"/>
      <c r="AL75" s="18"/>
      <c r="AM75" s="18"/>
      <c r="AN75" s="18"/>
      <c r="AO75" s="18"/>
      <c r="AP75" s="18"/>
      <c r="AQ75" s="18"/>
      <c r="AR75" s="18"/>
      <c r="AS75" s="18"/>
    </row>
    <row r="76" spans="2:45"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49"/>
      <c r="AL76" s="18"/>
      <c r="AM76" s="18"/>
      <c r="AN76" s="18"/>
      <c r="AO76" s="18"/>
      <c r="AP76" s="18"/>
      <c r="AQ76" s="18"/>
      <c r="AR76" s="18"/>
      <c r="AS76" s="18"/>
    </row>
    <row r="77" spans="2:45"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49"/>
      <c r="AL77" s="18"/>
      <c r="AM77" s="18"/>
      <c r="AN77" s="18"/>
      <c r="AO77" s="18"/>
      <c r="AP77" s="18"/>
      <c r="AQ77" s="18"/>
      <c r="AR77" s="18"/>
      <c r="AS77" s="18"/>
    </row>
    <row r="78" spans="2:45"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49"/>
      <c r="AL78" s="18"/>
      <c r="AM78" s="18"/>
      <c r="AN78" s="18"/>
      <c r="AO78" s="18"/>
      <c r="AP78" s="18"/>
      <c r="AQ78" s="18"/>
      <c r="AR78" s="18"/>
      <c r="AS78" s="18"/>
    </row>
    <row r="79" spans="2:45"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49"/>
      <c r="AL79" s="18"/>
      <c r="AM79" s="18"/>
      <c r="AN79" s="18"/>
      <c r="AO79" s="18"/>
      <c r="AP79" s="18"/>
      <c r="AQ79" s="18"/>
      <c r="AR79" s="18"/>
      <c r="AS79" s="18"/>
    </row>
    <row r="80" spans="2:45"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49"/>
      <c r="AL80" s="18"/>
      <c r="AM80" s="18"/>
      <c r="AN80" s="18"/>
      <c r="AO80" s="18"/>
      <c r="AP80" s="18"/>
      <c r="AQ80" s="18"/>
      <c r="AR80" s="18"/>
      <c r="AS80" s="18"/>
    </row>
    <row r="81" spans="2:45"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49"/>
      <c r="AL81" s="18"/>
      <c r="AM81" s="18"/>
      <c r="AN81" s="18"/>
      <c r="AO81" s="18"/>
      <c r="AP81" s="18"/>
      <c r="AQ81" s="18"/>
      <c r="AR81" s="18"/>
      <c r="AS81" s="18"/>
    </row>
    <row r="82" spans="2:45"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49"/>
      <c r="AL82" s="18"/>
      <c r="AM82" s="18"/>
      <c r="AN82" s="18"/>
      <c r="AO82" s="18"/>
      <c r="AP82" s="18"/>
      <c r="AQ82" s="18"/>
      <c r="AR82" s="18"/>
      <c r="AS82" s="18"/>
    </row>
    <row r="83" spans="2:45"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49"/>
      <c r="AL83" s="18"/>
      <c r="AM83" s="18"/>
      <c r="AN83" s="18"/>
      <c r="AO83" s="18"/>
      <c r="AP83" s="18"/>
      <c r="AQ83" s="18"/>
      <c r="AR83" s="18"/>
      <c r="AS83" s="18"/>
    </row>
    <row r="84" spans="2:45"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49"/>
      <c r="AL84" s="18"/>
      <c r="AM84" s="18"/>
      <c r="AN84" s="18"/>
      <c r="AO84" s="18"/>
      <c r="AP84" s="18"/>
      <c r="AQ84" s="18"/>
      <c r="AR84" s="18"/>
      <c r="AS84" s="18"/>
    </row>
    <row r="85" spans="2:45"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49"/>
      <c r="AL85" s="18"/>
      <c r="AM85" s="18"/>
      <c r="AN85" s="18"/>
      <c r="AO85" s="18"/>
      <c r="AP85" s="18"/>
      <c r="AQ85" s="18"/>
      <c r="AR85" s="18"/>
      <c r="AS85" s="18"/>
    </row>
    <row r="86" spans="2:45"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49"/>
      <c r="AL86" s="18"/>
      <c r="AM86" s="18"/>
      <c r="AN86" s="18"/>
      <c r="AO86" s="18"/>
      <c r="AP86" s="18"/>
      <c r="AQ86" s="18"/>
      <c r="AR86" s="18"/>
      <c r="AS86" s="18"/>
    </row>
    <row r="87" spans="2:45"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49"/>
      <c r="AL87" s="18"/>
      <c r="AM87" s="18"/>
      <c r="AN87" s="18"/>
      <c r="AO87" s="18"/>
      <c r="AP87" s="18"/>
      <c r="AQ87" s="18"/>
      <c r="AR87" s="18"/>
      <c r="AS87" s="18"/>
    </row>
    <row r="88" spans="2:45"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49"/>
      <c r="AL88" s="18"/>
      <c r="AM88" s="18"/>
      <c r="AN88" s="18"/>
      <c r="AO88" s="18"/>
      <c r="AP88" s="18"/>
      <c r="AQ88" s="18"/>
      <c r="AR88" s="18"/>
      <c r="AS88" s="18"/>
    </row>
    <row r="89" spans="2:45"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49"/>
      <c r="AL89" s="18"/>
      <c r="AM89" s="18"/>
      <c r="AN89" s="18"/>
      <c r="AO89" s="18"/>
      <c r="AP89" s="18"/>
      <c r="AQ89" s="18"/>
      <c r="AR89" s="18"/>
      <c r="AS89" s="18"/>
    </row>
    <row r="90" spans="2:45"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49"/>
      <c r="AL90" s="18"/>
      <c r="AM90" s="18"/>
      <c r="AN90" s="18"/>
      <c r="AO90" s="18"/>
      <c r="AP90" s="18"/>
      <c r="AQ90" s="18"/>
      <c r="AR90" s="18"/>
      <c r="AS90" s="18"/>
    </row>
    <row r="91" spans="2:45"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49"/>
      <c r="AL91" s="18"/>
      <c r="AM91" s="18"/>
      <c r="AN91" s="18"/>
      <c r="AO91" s="18"/>
      <c r="AP91" s="18"/>
      <c r="AQ91" s="18"/>
      <c r="AR91" s="18"/>
      <c r="AS91" s="18"/>
    </row>
    <row r="92" spans="2:45"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49"/>
      <c r="AL92" s="18"/>
      <c r="AM92" s="18"/>
      <c r="AN92" s="18"/>
      <c r="AO92" s="18"/>
      <c r="AP92" s="18"/>
      <c r="AQ92" s="18"/>
      <c r="AR92" s="18"/>
      <c r="AS92" s="18"/>
    </row>
    <row r="93" spans="2:45"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49"/>
      <c r="AL93" s="18"/>
      <c r="AM93" s="18"/>
      <c r="AN93" s="18"/>
      <c r="AO93" s="18"/>
      <c r="AP93" s="18"/>
      <c r="AQ93" s="18"/>
      <c r="AR93" s="18"/>
      <c r="AS93" s="18"/>
    </row>
    <row r="94" spans="2:45"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49"/>
      <c r="AL94" s="18"/>
      <c r="AM94" s="18"/>
      <c r="AN94" s="18"/>
      <c r="AO94" s="18"/>
      <c r="AP94" s="18"/>
      <c r="AQ94" s="18"/>
      <c r="AR94" s="18"/>
      <c r="AS94" s="18"/>
    </row>
    <row r="95" spans="2:45"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49"/>
      <c r="AL95" s="18"/>
      <c r="AM95" s="18"/>
      <c r="AN95" s="18"/>
      <c r="AO95" s="18"/>
      <c r="AP95" s="18"/>
      <c r="AQ95" s="18"/>
      <c r="AR95" s="18"/>
      <c r="AS95" s="18"/>
    </row>
    <row r="96" spans="2:45"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49"/>
      <c r="AL96" s="18"/>
      <c r="AM96" s="18"/>
      <c r="AN96" s="18"/>
      <c r="AO96" s="18"/>
      <c r="AP96" s="18"/>
      <c r="AQ96" s="18"/>
      <c r="AR96" s="18"/>
      <c r="AS96" s="18"/>
    </row>
    <row r="97" spans="2:45"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49"/>
      <c r="AL97" s="18"/>
      <c r="AM97" s="18"/>
      <c r="AN97" s="18"/>
      <c r="AO97" s="18"/>
      <c r="AP97" s="18"/>
      <c r="AQ97" s="18"/>
      <c r="AR97" s="18"/>
      <c r="AS97" s="18"/>
    </row>
    <row r="98" spans="2:45"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49"/>
      <c r="AL98" s="18"/>
      <c r="AM98" s="18"/>
      <c r="AN98" s="18"/>
      <c r="AO98" s="18"/>
      <c r="AP98" s="18"/>
      <c r="AQ98" s="18"/>
      <c r="AR98" s="18"/>
      <c r="AS98" s="18"/>
    </row>
    <row r="99" spans="2:45"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49"/>
      <c r="AL99" s="18"/>
      <c r="AM99" s="18"/>
      <c r="AN99" s="18"/>
      <c r="AO99" s="18"/>
      <c r="AP99" s="18"/>
      <c r="AQ99" s="18"/>
      <c r="AR99" s="18"/>
      <c r="AS99" s="18"/>
    </row>
    <row r="100" spans="2:45"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49"/>
      <c r="AL100" s="18"/>
      <c r="AM100" s="18"/>
      <c r="AN100" s="18"/>
      <c r="AO100" s="18"/>
      <c r="AP100" s="18"/>
      <c r="AQ100" s="18"/>
      <c r="AR100" s="18"/>
      <c r="AS100" s="18"/>
    </row>
    <row r="101" spans="2:45"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49"/>
      <c r="AL101" s="18"/>
      <c r="AM101" s="18"/>
      <c r="AN101" s="18"/>
      <c r="AO101" s="18"/>
      <c r="AP101" s="18"/>
      <c r="AQ101" s="18"/>
      <c r="AR101" s="18"/>
      <c r="AS101" s="18"/>
    </row>
    <row r="102" spans="2:45"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49"/>
      <c r="AL102" s="18"/>
      <c r="AM102" s="18"/>
      <c r="AN102" s="18"/>
      <c r="AO102" s="18"/>
      <c r="AP102" s="18"/>
      <c r="AQ102" s="18"/>
      <c r="AR102" s="18"/>
      <c r="AS102" s="18"/>
    </row>
    <row r="103" spans="2:45"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49"/>
      <c r="AL103" s="18"/>
      <c r="AM103" s="18"/>
      <c r="AN103" s="18"/>
      <c r="AO103" s="18"/>
      <c r="AP103" s="18"/>
      <c r="AQ103" s="18"/>
      <c r="AR103" s="18"/>
      <c r="AS103" s="18"/>
    </row>
    <row r="104" spans="2:45"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49"/>
      <c r="AL104" s="18"/>
      <c r="AM104" s="18"/>
      <c r="AN104" s="18"/>
      <c r="AO104" s="18"/>
      <c r="AP104" s="18"/>
      <c r="AQ104" s="18"/>
      <c r="AR104" s="18"/>
      <c r="AS104" s="18"/>
    </row>
    <row r="105" spans="2:45"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49"/>
      <c r="AL105" s="18"/>
      <c r="AM105" s="18"/>
      <c r="AN105" s="18"/>
      <c r="AO105" s="18"/>
      <c r="AP105" s="18"/>
      <c r="AQ105" s="18"/>
      <c r="AR105" s="18"/>
      <c r="AS105" s="18"/>
    </row>
    <row r="106" spans="2:45"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49"/>
      <c r="AL106" s="18"/>
      <c r="AM106" s="18"/>
      <c r="AN106" s="18"/>
      <c r="AO106" s="18"/>
      <c r="AP106" s="18"/>
      <c r="AQ106" s="18"/>
      <c r="AR106" s="18"/>
      <c r="AS106" s="18"/>
    </row>
    <row r="107" spans="2:45"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49"/>
      <c r="AL107" s="18"/>
      <c r="AM107" s="18"/>
      <c r="AN107" s="18"/>
      <c r="AO107" s="18"/>
      <c r="AP107" s="18"/>
      <c r="AQ107" s="18"/>
      <c r="AR107" s="18"/>
      <c r="AS107" s="18"/>
    </row>
    <row r="108" spans="2:45"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49"/>
      <c r="AL108" s="18"/>
      <c r="AM108" s="18"/>
      <c r="AN108" s="18"/>
      <c r="AO108" s="18"/>
      <c r="AP108" s="18"/>
      <c r="AQ108" s="18"/>
      <c r="AR108" s="18"/>
      <c r="AS108" s="18"/>
    </row>
    <row r="109" spans="2:45"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49"/>
      <c r="AL109" s="18"/>
      <c r="AM109" s="18"/>
      <c r="AN109" s="18"/>
      <c r="AO109" s="18"/>
      <c r="AP109" s="18"/>
      <c r="AQ109" s="18"/>
      <c r="AR109" s="18"/>
      <c r="AS109" s="18"/>
    </row>
    <row r="110" spans="2:45"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49"/>
      <c r="AL110" s="18"/>
      <c r="AM110" s="18"/>
      <c r="AN110" s="18"/>
      <c r="AO110" s="18"/>
      <c r="AP110" s="18"/>
      <c r="AQ110" s="18"/>
      <c r="AR110" s="18"/>
      <c r="AS110" s="18"/>
    </row>
    <row r="111" spans="2:45"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49"/>
      <c r="AL111" s="18"/>
      <c r="AM111" s="18"/>
      <c r="AN111" s="18"/>
      <c r="AO111" s="18"/>
      <c r="AP111" s="18"/>
      <c r="AQ111" s="18"/>
      <c r="AR111" s="18"/>
      <c r="AS111" s="18"/>
    </row>
    <row r="112" spans="2:45"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49"/>
      <c r="AL112" s="18"/>
      <c r="AM112" s="18"/>
      <c r="AN112" s="18"/>
      <c r="AO112" s="18"/>
      <c r="AP112" s="18"/>
      <c r="AQ112" s="18"/>
      <c r="AR112" s="18"/>
      <c r="AS112" s="18"/>
    </row>
    <row r="113" spans="2:45"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49"/>
      <c r="AL113" s="18"/>
      <c r="AM113" s="18"/>
      <c r="AN113" s="18"/>
      <c r="AO113" s="18"/>
      <c r="AP113" s="18"/>
      <c r="AQ113" s="18"/>
      <c r="AR113" s="18"/>
      <c r="AS113" s="18"/>
    </row>
    <row r="114" spans="2:45"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49"/>
      <c r="AL114" s="18"/>
      <c r="AM114" s="18"/>
      <c r="AN114" s="18"/>
      <c r="AO114" s="18"/>
      <c r="AP114" s="18"/>
      <c r="AQ114" s="18"/>
      <c r="AR114" s="18"/>
      <c r="AS114" s="18"/>
    </row>
    <row r="115" spans="2:45"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49"/>
      <c r="AL115" s="18"/>
      <c r="AM115" s="18"/>
      <c r="AN115" s="18"/>
      <c r="AO115" s="18"/>
      <c r="AP115" s="18"/>
      <c r="AQ115" s="18"/>
      <c r="AR115" s="18"/>
      <c r="AS115" s="18"/>
    </row>
    <row r="116" spans="2:45"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49"/>
      <c r="AL116" s="18"/>
      <c r="AM116" s="18"/>
      <c r="AN116" s="18"/>
      <c r="AO116" s="18"/>
      <c r="AP116" s="18"/>
      <c r="AQ116" s="18"/>
      <c r="AR116" s="18"/>
      <c r="AS116" s="18"/>
    </row>
    <row r="117" spans="2:45"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49"/>
      <c r="AL117" s="18"/>
      <c r="AM117" s="18"/>
      <c r="AN117" s="18"/>
      <c r="AO117" s="18"/>
      <c r="AP117" s="18"/>
      <c r="AQ117" s="18"/>
      <c r="AR117" s="18"/>
      <c r="AS117" s="18"/>
    </row>
    <row r="118" spans="2:45"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49"/>
      <c r="AL118" s="18"/>
      <c r="AM118" s="18"/>
      <c r="AN118" s="18"/>
      <c r="AO118" s="18"/>
      <c r="AP118" s="18"/>
      <c r="AQ118" s="18"/>
      <c r="AR118" s="18"/>
      <c r="AS118" s="18"/>
    </row>
    <row r="119" spans="2:45"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49"/>
      <c r="AL119" s="18"/>
      <c r="AM119" s="18"/>
      <c r="AN119" s="18"/>
      <c r="AO119" s="18"/>
      <c r="AP119" s="18"/>
      <c r="AQ119" s="18"/>
      <c r="AR119" s="18"/>
      <c r="AS119" s="18"/>
    </row>
    <row r="120" spans="2:45"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49"/>
      <c r="AL120" s="18"/>
      <c r="AM120" s="18"/>
      <c r="AN120" s="18"/>
      <c r="AO120" s="18"/>
      <c r="AP120" s="18"/>
      <c r="AQ120" s="18"/>
      <c r="AR120" s="18"/>
      <c r="AS120" s="18"/>
    </row>
    <row r="121" spans="2:45"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49"/>
      <c r="AL121" s="18"/>
      <c r="AM121" s="18"/>
      <c r="AN121" s="18"/>
      <c r="AO121" s="18"/>
      <c r="AP121" s="18"/>
      <c r="AQ121" s="18"/>
      <c r="AR121" s="18"/>
      <c r="AS121" s="18"/>
    </row>
    <row r="122" spans="2:45"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49"/>
      <c r="AL122" s="18"/>
      <c r="AM122" s="18"/>
      <c r="AN122" s="18"/>
      <c r="AO122" s="18"/>
      <c r="AP122" s="18"/>
      <c r="AQ122" s="18"/>
      <c r="AR122" s="18"/>
      <c r="AS122" s="18"/>
    </row>
    <row r="123" spans="2:45"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49"/>
      <c r="AL123" s="18"/>
      <c r="AM123" s="18"/>
      <c r="AN123" s="18"/>
      <c r="AO123" s="18"/>
      <c r="AP123" s="18"/>
      <c r="AQ123" s="18"/>
      <c r="AR123" s="18"/>
      <c r="AS123" s="18"/>
    </row>
    <row r="124" spans="2:45"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49"/>
      <c r="AL124" s="18"/>
      <c r="AM124" s="18"/>
      <c r="AN124" s="18"/>
      <c r="AO124" s="18"/>
      <c r="AP124" s="18"/>
      <c r="AQ124" s="18"/>
      <c r="AR124" s="18"/>
      <c r="AS124" s="18"/>
    </row>
    <row r="125" spans="2:45"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49"/>
      <c r="AL125" s="18"/>
      <c r="AM125" s="18"/>
      <c r="AN125" s="18"/>
      <c r="AO125" s="18"/>
      <c r="AP125" s="18"/>
      <c r="AQ125" s="18"/>
      <c r="AR125" s="18"/>
      <c r="AS125" s="18"/>
    </row>
    <row r="126" spans="2:45"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49"/>
      <c r="AL126" s="18"/>
      <c r="AM126" s="18"/>
      <c r="AN126" s="18"/>
      <c r="AO126" s="18"/>
      <c r="AP126" s="18"/>
      <c r="AQ126" s="18"/>
      <c r="AR126" s="18"/>
      <c r="AS126" s="18"/>
    </row>
    <row r="127" spans="2:45"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49"/>
      <c r="AL127" s="18"/>
      <c r="AM127" s="18"/>
      <c r="AN127" s="18"/>
      <c r="AO127" s="18"/>
      <c r="AP127" s="18"/>
      <c r="AQ127" s="18"/>
      <c r="AR127" s="18"/>
      <c r="AS127" s="18"/>
    </row>
    <row r="128" spans="2:45"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49"/>
      <c r="AL128" s="18"/>
      <c r="AM128" s="18"/>
      <c r="AN128" s="18"/>
      <c r="AO128" s="18"/>
      <c r="AP128" s="18"/>
      <c r="AQ128" s="18"/>
      <c r="AR128" s="18"/>
      <c r="AS128" s="18"/>
    </row>
    <row r="129" spans="2:45"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49"/>
      <c r="AL129" s="18"/>
      <c r="AM129" s="18"/>
      <c r="AN129" s="18"/>
      <c r="AO129" s="18"/>
      <c r="AP129" s="18"/>
      <c r="AQ129" s="18"/>
      <c r="AR129" s="18"/>
      <c r="AS129" s="18"/>
    </row>
    <row r="130" spans="2:45"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49"/>
      <c r="AL130" s="18"/>
      <c r="AM130" s="18"/>
      <c r="AN130" s="18"/>
      <c r="AO130" s="18"/>
      <c r="AP130" s="18"/>
      <c r="AQ130" s="18"/>
      <c r="AR130" s="18"/>
      <c r="AS130" s="18"/>
    </row>
    <row r="131" spans="2:45"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49"/>
      <c r="AL131" s="18"/>
      <c r="AM131" s="18"/>
      <c r="AN131" s="18"/>
      <c r="AO131" s="18"/>
      <c r="AP131" s="18"/>
      <c r="AQ131" s="18"/>
      <c r="AR131" s="18"/>
      <c r="AS131" s="18"/>
    </row>
    <row r="132" spans="2:45"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49"/>
      <c r="AL132" s="18"/>
      <c r="AM132" s="18"/>
      <c r="AN132" s="18"/>
      <c r="AO132" s="18"/>
      <c r="AP132" s="18"/>
      <c r="AQ132" s="18"/>
      <c r="AR132" s="18"/>
      <c r="AS132" s="18"/>
    </row>
    <row r="133" spans="2:45"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49"/>
      <c r="AL133" s="18"/>
      <c r="AM133" s="18"/>
      <c r="AN133" s="18"/>
      <c r="AO133" s="18"/>
      <c r="AP133" s="18"/>
      <c r="AQ133" s="18"/>
      <c r="AR133" s="18"/>
      <c r="AS133" s="18"/>
    </row>
    <row r="134" spans="2:45"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49"/>
      <c r="AL134" s="18"/>
      <c r="AM134" s="18"/>
      <c r="AN134" s="18"/>
      <c r="AO134" s="18"/>
      <c r="AP134" s="18"/>
      <c r="AQ134" s="18"/>
      <c r="AR134" s="18"/>
      <c r="AS134" s="18"/>
    </row>
    <row r="135" spans="2:45"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49"/>
      <c r="AL135" s="18"/>
      <c r="AM135" s="18"/>
      <c r="AN135" s="18"/>
      <c r="AO135" s="18"/>
      <c r="AP135" s="18"/>
      <c r="AQ135" s="18"/>
      <c r="AR135" s="18"/>
      <c r="AS135" s="18"/>
    </row>
    <row r="136" spans="2:45"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49"/>
      <c r="AL136" s="18"/>
      <c r="AM136" s="18"/>
      <c r="AN136" s="18"/>
      <c r="AO136" s="18"/>
      <c r="AP136" s="18"/>
      <c r="AQ136" s="18"/>
      <c r="AR136" s="18"/>
      <c r="AS136" s="18"/>
    </row>
    <row r="137" spans="2:45"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49"/>
      <c r="AL137" s="18"/>
      <c r="AM137" s="18"/>
      <c r="AN137" s="18"/>
      <c r="AO137" s="18"/>
      <c r="AP137" s="18"/>
      <c r="AQ137" s="18"/>
      <c r="AR137" s="18"/>
      <c r="AS137" s="18"/>
    </row>
    <row r="138" spans="2:45"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49"/>
      <c r="AL138" s="18"/>
      <c r="AM138" s="18"/>
      <c r="AN138" s="18"/>
      <c r="AO138" s="18"/>
      <c r="AP138" s="18"/>
      <c r="AQ138" s="18"/>
      <c r="AR138" s="18"/>
      <c r="AS138" s="18"/>
    </row>
    <row r="139" spans="2:45"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49"/>
      <c r="AL139" s="18"/>
      <c r="AM139" s="18"/>
      <c r="AN139" s="18"/>
      <c r="AO139" s="18"/>
      <c r="AP139" s="18"/>
      <c r="AQ139" s="18"/>
      <c r="AR139" s="18"/>
      <c r="AS139" s="18"/>
    </row>
    <row r="140" spans="2:45"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49"/>
      <c r="AL140" s="18"/>
      <c r="AM140" s="18"/>
      <c r="AN140" s="18"/>
      <c r="AO140" s="18"/>
      <c r="AP140" s="18"/>
      <c r="AQ140" s="18"/>
      <c r="AR140" s="18"/>
      <c r="AS140" s="18"/>
    </row>
    <row r="141" spans="2:45"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49"/>
      <c r="AL141" s="18"/>
      <c r="AM141" s="18"/>
      <c r="AN141" s="18"/>
      <c r="AO141" s="18"/>
      <c r="AP141" s="18"/>
      <c r="AQ141" s="18"/>
      <c r="AR141" s="18"/>
      <c r="AS141" s="18"/>
    </row>
    <row r="142" spans="2:45"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49"/>
      <c r="AL142" s="18"/>
      <c r="AM142" s="18"/>
      <c r="AN142" s="18"/>
      <c r="AO142" s="18"/>
      <c r="AP142" s="18"/>
      <c r="AQ142" s="18"/>
      <c r="AR142" s="18"/>
      <c r="AS142" s="18"/>
    </row>
    <row r="143" spans="2:45"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49"/>
      <c r="AL143" s="18"/>
      <c r="AM143" s="18"/>
      <c r="AN143" s="18"/>
      <c r="AO143" s="18"/>
      <c r="AP143" s="18"/>
      <c r="AQ143" s="18"/>
      <c r="AR143" s="18"/>
      <c r="AS143" s="18"/>
    </row>
    <row r="144" spans="2:45"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49"/>
      <c r="AL144" s="18"/>
      <c r="AM144" s="18"/>
      <c r="AN144" s="18"/>
      <c r="AO144" s="18"/>
      <c r="AP144" s="18"/>
      <c r="AQ144" s="18"/>
      <c r="AR144" s="18"/>
      <c r="AS144" s="18"/>
    </row>
    <row r="145" spans="2:45"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49"/>
      <c r="AL145" s="18"/>
      <c r="AM145" s="18"/>
      <c r="AN145" s="18"/>
      <c r="AO145" s="18"/>
      <c r="AP145" s="18"/>
      <c r="AQ145" s="18"/>
      <c r="AR145" s="18"/>
      <c r="AS145" s="18"/>
    </row>
    <row r="146" spans="2:45"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49"/>
      <c r="AL146" s="18"/>
      <c r="AM146" s="18"/>
      <c r="AN146" s="18"/>
      <c r="AO146" s="18"/>
      <c r="AP146" s="18"/>
      <c r="AQ146" s="18"/>
      <c r="AR146" s="18"/>
      <c r="AS146" s="18"/>
    </row>
    <row r="147" spans="2:45"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49"/>
      <c r="AL147" s="18"/>
      <c r="AM147" s="18"/>
      <c r="AN147" s="18"/>
      <c r="AO147" s="18"/>
      <c r="AP147" s="18"/>
      <c r="AQ147" s="18"/>
      <c r="AR147" s="18"/>
      <c r="AS147" s="18"/>
    </row>
    <row r="148" spans="2:45"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49"/>
      <c r="AL148" s="18"/>
      <c r="AM148" s="18"/>
      <c r="AN148" s="18"/>
      <c r="AO148" s="18"/>
      <c r="AP148" s="18"/>
      <c r="AQ148" s="18"/>
      <c r="AR148" s="18"/>
      <c r="AS148" s="18"/>
    </row>
    <row r="149" spans="2:45"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49"/>
      <c r="AL149" s="18"/>
      <c r="AM149" s="18"/>
      <c r="AN149" s="18"/>
      <c r="AO149" s="18"/>
      <c r="AP149" s="18"/>
      <c r="AQ149" s="18"/>
      <c r="AR149" s="18"/>
      <c r="AS149" s="18"/>
    </row>
    <row r="150" spans="2:45"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49"/>
      <c r="AL150" s="18"/>
      <c r="AM150" s="18"/>
      <c r="AN150" s="18"/>
      <c r="AO150" s="18"/>
      <c r="AP150" s="18"/>
      <c r="AQ150" s="18"/>
      <c r="AR150" s="18"/>
      <c r="AS150" s="18"/>
    </row>
    <row r="151" spans="2:45"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49"/>
      <c r="AL151" s="18"/>
      <c r="AM151" s="18"/>
      <c r="AN151" s="18"/>
      <c r="AO151" s="18"/>
      <c r="AP151" s="18"/>
      <c r="AQ151" s="18"/>
      <c r="AR151" s="18"/>
      <c r="AS151" s="18"/>
    </row>
    <row r="152" spans="2:45"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49"/>
      <c r="AL152" s="18"/>
      <c r="AM152" s="18"/>
      <c r="AN152" s="18"/>
      <c r="AO152" s="18"/>
      <c r="AP152" s="18"/>
      <c r="AQ152" s="18"/>
      <c r="AR152" s="18"/>
      <c r="AS152" s="18"/>
    </row>
    <row r="153" spans="2:45"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49"/>
      <c r="AL153" s="18"/>
      <c r="AM153" s="18"/>
      <c r="AN153" s="18"/>
      <c r="AO153" s="18"/>
      <c r="AP153" s="18"/>
      <c r="AQ153" s="18"/>
      <c r="AR153" s="18"/>
      <c r="AS153" s="18"/>
    </row>
    <row r="154" spans="2:45"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49"/>
      <c r="AL154" s="18"/>
      <c r="AM154" s="18"/>
      <c r="AN154" s="18"/>
      <c r="AO154" s="18"/>
      <c r="AP154" s="18"/>
      <c r="AQ154" s="18"/>
      <c r="AR154" s="18"/>
      <c r="AS154" s="18"/>
    </row>
    <row r="155" spans="2:45"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49"/>
      <c r="AL155" s="18"/>
      <c r="AM155" s="18"/>
      <c r="AN155" s="18"/>
      <c r="AO155" s="18"/>
      <c r="AP155" s="18"/>
      <c r="AQ155" s="18"/>
      <c r="AR155" s="18"/>
      <c r="AS155" s="18"/>
    </row>
    <row r="156" spans="2:45"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49"/>
      <c r="AL156" s="18"/>
      <c r="AM156" s="18"/>
      <c r="AN156" s="18"/>
      <c r="AO156" s="18"/>
      <c r="AP156" s="18"/>
      <c r="AQ156" s="18"/>
      <c r="AR156" s="18"/>
      <c r="AS156" s="18"/>
    </row>
    <row r="157" spans="2:45"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49"/>
      <c r="AL157" s="18"/>
      <c r="AM157" s="18"/>
      <c r="AN157" s="18"/>
      <c r="AO157" s="18"/>
      <c r="AP157" s="18"/>
      <c r="AQ157" s="18"/>
      <c r="AR157" s="18"/>
      <c r="AS157" s="18"/>
    </row>
    <row r="158" spans="2:45"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49"/>
      <c r="AL158" s="18"/>
      <c r="AM158" s="18"/>
      <c r="AN158" s="18"/>
      <c r="AO158" s="18"/>
      <c r="AP158" s="18"/>
      <c r="AQ158" s="18"/>
      <c r="AR158" s="18"/>
      <c r="AS158" s="18"/>
    </row>
    <row r="159" spans="2:45"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49"/>
      <c r="AL159" s="18"/>
      <c r="AM159" s="18"/>
      <c r="AN159" s="18"/>
      <c r="AO159" s="18"/>
      <c r="AP159" s="18"/>
      <c r="AQ159" s="18"/>
      <c r="AR159" s="18"/>
      <c r="AS159" s="18"/>
    </row>
    <row r="160" spans="2:45"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49"/>
      <c r="AL160" s="18"/>
      <c r="AM160" s="18"/>
      <c r="AN160" s="18"/>
      <c r="AO160" s="18"/>
      <c r="AP160" s="18"/>
      <c r="AQ160" s="18"/>
      <c r="AR160" s="18"/>
      <c r="AS160" s="18"/>
    </row>
    <row r="161" spans="2:45"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49"/>
      <c r="AL161" s="18"/>
      <c r="AM161" s="18"/>
      <c r="AN161" s="18"/>
      <c r="AO161" s="18"/>
      <c r="AP161" s="18"/>
      <c r="AQ161" s="18"/>
      <c r="AR161" s="18"/>
      <c r="AS161" s="18"/>
    </row>
    <row r="162" spans="2:45"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49"/>
      <c r="AL162" s="18"/>
      <c r="AM162" s="18"/>
      <c r="AN162" s="18"/>
      <c r="AO162" s="18"/>
      <c r="AP162" s="18"/>
      <c r="AQ162" s="18"/>
      <c r="AR162" s="18"/>
      <c r="AS162" s="18"/>
    </row>
    <row r="163" spans="2:45"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49"/>
      <c r="AL163" s="18"/>
      <c r="AM163" s="18"/>
      <c r="AN163" s="18"/>
      <c r="AO163" s="18"/>
      <c r="AP163" s="18"/>
      <c r="AQ163" s="18"/>
      <c r="AR163" s="18"/>
      <c r="AS163" s="18"/>
    </row>
    <row r="164" spans="2:45"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49"/>
      <c r="AL164" s="18"/>
      <c r="AM164" s="18"/>
      <c r="AN164" s="18"/>
      <c r="AO164" s="18"/>
      <c r="AP164" s="18"/>
      <c r="AQ164" s="18"/>
      <c r="AR164" s="18"/>
      <c r="AS164" s="18"/>
    </row>
    <row r="165" spans="2:45"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49"/>
      <c r="AL165" s="18"/>
      <c r="AM165" s="18"/>
      <c r="AN165" s="18"/>
      <c r="AO165" s="18"/>
      <c r="AP165" s="18"/>
      <c r="AQ165" s="18"/>
      <c r="AR165" s="18"/>
      <c r="AS165" s="18"/>
    </row>
    <row r="166" spans="2:45"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49"/>
      <c r="AL166" s="18"/>
      <c r="AM166" s="18"/>
      <c r="AN166" s="18"/>
      <c r="AO166" s="18"/>
      <c r="AP166" s="18"/>
      <c r="AQ166" s="18"/>
      <c r="AR166" s="18"/>
      <c r="AS166" s="18"/>
    </row>
    <row r="167" spans="2:45"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49"/>
      <c r="AL167" s="18"/>
      <c r="AM167" s="18"/>
      <c r="AN167" s="18"/>
      <c r="AO167" s="18"/>
      <c r="AP167" s="18"/>
      <c r="AQ167" s="18"/>
      <c r="AR167" s="18"/>
      <c r="AS167" s="18"/>
    </row>
    <row r="168" spans="2:45"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49"/>
      <c r="AL168" s="18"/>
      <c r="AM168" s="18"/>
      <c r="AN168" s="18"/>
      <c r="AO168" s="18"/>
      <c r="AP168" s="18"/>
      <c r="AQ168" s="18"/>
      <c r="AR168" s="18"/>
      <c r="AS168" s="18"/>
    </row>
    <row r="169" spans="2:45"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49"/>
      <c r="AL169" s="18"/>
      <c r="AM169" s="18"/>
      <c r="AN169" s="18"/>
      <c r="AO169" s="18"/>
      <c r="AP169" s="18"/>
      <c r="AQ169" s="18"/>
      <c r="AR169" s="18"/>
      <c r="AS169" s="18"/>
    </row>
    <row r="170" spans="2:45"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49"/>
      <c r="AL170" s="18"/>
      <c r="AM170" s="18"/>
      <c r="AN170" s="18"/>
      <c r="AO170" s="18"/>
      <c r="AP170" s="18"/>
      <c r="AQ170" s="18"/>
      <c r="AR170" s="18"/>
      <c r="AS170" s="18"/>
    </row>
    <row r="171" spans="2:45"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49"/>
      <c r="AL171" s="18"/>
      <c r="AM171" s="18"/>
      <c r="AN171" s="18"/>
      <c r="AO171" s="18"/>
      <c r="AP171" s="18"/>
      <c r="AQ171" s="18"/>
      <c r="AR171" s="18"/>
      <c r="AS171" s="18"/>
    </row>
    <row r="172" spans="2:45"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49"/>
      <c r="AL172" s="18"/>
      <c r="AM172" s="18"/>
      <c r="AN172" s="18"/>
      <c r="AO172" s="18"/>
      <c r="AP172" s="18"/>
      <c r="AQ172" s="18"/>
      <c r="AR172" s="18"/>
      <c r="AS172" s="18"/>
    </row>
    <row r="173" spans="2:45"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49"/>
      <c r="AL173" s="18"/>
      <c r="AM173" s="18"/>
      <c r="AN173" s="18"/>
      <c r="AO173" s="18"/>
      <c r="AP173" s="18"/>
      <c r="AQ173" s="18"/>
      <c r="AR173" s="18"/>
      <c r="AS173" s="18"/>
    </row>
    <row r="174" spans="2:45"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49"/>
      <c r="AL174" s="18"/>
      <c r="AM174" s="18"/>
      <c r="AN174" s="18"/>
      <c r="AO174" s="18"/>
      <c r="AP174" s="18"/>
      <c r="AQ174" s="18"/>
      <c r="AR174" s="18"/>
      <c r="AS174" s="18"/>
    </row>
    <row r="175" spans="2:45"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49"/>
      <c r="AL175" s="18"/>
      <c r="AM175" s="18"/>
      <c r="AN175" s="18"/>
      <c r="AO175" s="18"/>
      <c r="AP175" s="18"/>
      <c r="AQ175" s="18"/>
      <c r="AR175" s="18"/>
      <c r="AS175" s="18"/>
    </row>
    <row r="176" spans="2:45"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49"/>
      <c r="AL176" s="18"/>
      <c r="AM176" s="18"/>
      <c r="AN176" s="18"/>
      <c r="AO176" s="18"/>
      <c r="AP176" s="18"/>
      <c r="AQ176" s="18"/>
      <c r="AR176" s="18"/>
      <c r="AS176" s="18"/>
    </row>
    <row r="177" spans="2:45"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49"/>
      <c r="AL177" s="18"/>
      <c r="AM177" s="18"/>
      <c r="AN177" s="18"/>
      <c r="AO177" s="18"/>
      <c r="AP177" s="18"/>
      <c r="AQ177" s="18"/>
      <c r="AR177" s="18"/>
      <c r="AS177" s="18"/>
    </row>
    <row r="178" spans="2:45"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49"/>
      <c r="AL178" s="18"/>
      <c r="AM178" s="18"/>
      <c r="AN178" s="18"/>
      <c r="AO178" s="18"/>
      <c r="AP178" s="18"/>
      <c r="AQ178" s="18"/>
      <c r="AR178" s="18"/>
      <c r="AS178" s="18"/>
    </row>
    <row r="179" spans="2:45"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49"/>
      <c r="AL179" s="18"/>
      <c r="AM179" s="18"/>
      <c r="AN179" s="18"/>
      <c r="AO179" s="18"/>
      <c r="AP179" s="18"/>
      <c r="AQ179" s="18"/>
      <c r="AR179" s="18"/>
      <c r="AS179" s="18"/>
    </row>
    <row r="180" spans="2:45"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49"/>
      <c r="AL180" s="18"/>
      <c r="AM180" s="18"/>
      <c r="AN180" s="18"/>
      <c r="AO180" s="18"/>
      <c r="AP180" s="18"/>
      <c r="AQ180" s="18"/>
      <c r="AR180" s="18"/>
      <c r="AS180" s="18"/>
    </row>
    <row r="181" spans="2:45"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49"/>
      <c r="AL181" s="18"/>
      <c r="AM181" s="18"/>
      <c r="AN181" s="18"/>
      <c r="AO181" s="18"/>
      <c r="AP181" s="18"/>
      <c r="AQ181" s="18"/>
      <c r="AR181" s="18"/>
      <c r="AS181" s="18"/>
    </row>
    <row r="182" spans="2:45"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49"/>
      <c r="AL182" s="18"/>
      <c r="AM182" s="18"/>
      <c r="AN182" s="18"/>
      <c r="AO182" s="18"/>
      <c r="AP182" s="18"/>
      <c r="AQ182" s="18"/>
      <c r="AR182" s="18"/>
      <c r="AS182" s="18"/>
    </row>
    <row r="183" spans="2:45"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49"/>
      <c r="AL183" s="18"/>
      <c r="AM183" s="18"/>
      <c r="AN183" s="18"/>
      <c r="AO183" s="18"/>
      <c r="AP183" s="18"/>
      <c r="AQ183" s="18"/>
      <c r="AR183" s="18"/>
      <c r="AS183" s="18"/>
    </row>
    <row r="184" spans="2:45"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49"/>
      <c r="AL184" s="18"/>
      <c r="AM184" s="18"/>
      <c r="AN184" s="18"/>
      <c r="AO184" s="18"/>
      <c r="AP184" s="18"/>
      <c r="AQ184" s="18"/>
      <c r="AR184" s="18"/>
      <c r="AS184" s="18"/>
    </row>
    <row r="185" spans="2:45"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49"/>
      <c r="AL185" s="18"/>
      <c r="AM185" s="18"/>
      <c r="AN185" s="18"/>
      <c r="AO185" s="18"/>
      <c r="AP185" s="18"/>
      <c r="AQ185" s="18"/>
      <c r="AR185" s="18"/>
      <c r="AS185" s="18"/>
    </row>
    <row r="186" spans="2:45"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49"/>
      <c r="AL186" s="18"/>
      <c r="AM186" s="18"/>
      <c r="AN186" s="18"/>
      <c r="AO186" s="18"/>
      <c r="AP186" s="18"/>
      <c r="AQ186" s="18"/>
      <c r="AR186" s="18"/>
      <c r="AS186" s="18"/>
    </row>
    <row r="187" spans="2:45"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49"/>
      <c r="AL187" s="18"/>
      <c r="AM187" s="18"/>
      <c r="AN187" s="18"/>
      <c r="AO187" s="18"/>
      <c r="AP187" s="18"/>
      <c r="AQ187" s="18"/>
      <c r="AR187" s="18"/>
      <c r="AS187" s="18"/>
    </row>
    <row r="188" spans="2:45"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49"/>
      <c r="AL188" s="18"/>
      <c r="AM188" s="18"/>
      <c r="AN188" s="18"/>
      <c r="AO188" s="18"/>
      <c r="AP188" s="18"/>
      <c r="AQ188" s="18"/>
      <c r="AR188" s="18"/>
      <c r="AS188" s="18"/>
    </row>
    <row r="189" spans="2:45"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49"/>
      <c r="AL189" s="18"/>
      <c r="AM189" s="18"/>
      <c r="AN189" s="18"/>
      <c r="AO189" s="18"/>
      <c r="AP189" s="18"/>
      <c r="AQ189" s="18"/>
      <c r="AR189" s="18"/>
      <c r="AS189" s="18"/>
    </row>
    <row r="190" spans="2:45"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49"/>
      <c r="AL190" s="18"/>
      <c r="AM190" s="18"/>
      <c r="AN190" s="18"/>
      <c r="AO190" s="18"/>
      <c r="AP190" s="18"/>
      <c r="AQ190" s="18"/>
      <c r="AR190" s="18"/>
      <c r="AS190" s="18"/>
    </row>
    <row r="191" spans="2:45"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49"/>
      <c r="AL191" s="18"/>
      <c r="AM191" s="18"/>
      <c r="AN191" s="18"/>
      <c r="AO191" s="18"/>
      <c r="AP191" s="18"/>
      <c r="AQ191" s="18"/>
      <c r="AR191" s="18"/>
      <c r="AS191" s="18"/>
    </row>
    <row r="192" spans="2:45"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49"/>
      <c r="AL192" s="18"/>
      <c r="AM192" s="18"/>
      <c r="AN192" s="18"/>
      <c r="AO192" s="18"/>
      <c r="AP192" s="18"/>
      <c r="AQ192" s="18"/>
      <c r="AR192" s="18"/>
      <c r="AS192" s="18"/>
    </row>
    <row r="193" spans="2:45"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49"/>
      <c r="AL193" s="18"/>
      <c r="AM193" s="18"/>
      <c r="AN193" s="18"/>
      <c r="AO193" s="18"/>
      <c r="AP193" s="18"/>
      <c r="AQ193" s="18"/>
      <c r="AR193" s="18"/>
      <c r="AS193" s="18"/>
    </row>
    <row r="194" spans="2:45"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49"/>
      <c r="AL194" s="18"/>
      <c r="AM194" s="18"/>
      <c r="AN194" s="18"/>
      <c r="AO194" s="18"/>
      <c r="AP194" s="18"/>
      <c r="AQ194" s="18"/>
      <c r="AR194" s="18"/>
      <c r="AS194" s="18"/>
    </row>
    <row r="195" spans="2:45"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49"/>
      <c r="AL195" s="18"/>
      <c r="AM195" s="18"/>
      <c r="AN195" s="18"/>
      <c r="AO195" s="18"/>
      <c r="AP195" s="18"/>
      <c r="AQ195" s="18"/>
      <c r="AR195" s="18"/>
      <c r="AS195" s="18"/>
    </row>
    <row r="196" spans="2:45"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49"/>
      <c r="AL196" s="18"/>
      <c r="AM196" s="18"/>
      <c r="AN196" s="18"/>
      <c r="AO196" s="18"/>
      <c r="AP196" s="18"/>
      <c r="AQ196" s="18"/>
      <c r="AR196" s="18"/>
      <c r="AS196" s="18"/>
    </row>
    <row r="197" spans="2:45"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49"/>
      <c r="AL197" s="18"/>
      <c r="AM197" s="18"/>
      <c r="AN197" s="18"/>
      <c r="AO197" s="18"/>
      <c r="AP197" s="18"/>
      <c r="AQ197" s="18"/>
      <c r="AR197" s="18"/>
      <c r="AS197" s="18"/>
    </row>
    <row r="198" spans="2:45"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49"/>
      <c r="AL198" s="18"/>
      <c r="AM198" s="18"/>
      <c r="AN198" s="18"/>
      <c r="AO198" s="18"/>
      <c r="AP198" s="18"/>
      <c r="AQ198" s="18"/>
      <c r="AR198" s="18"/>
      <c r="AS198" s="18"/>
    </row>
    <row r="199" spans="2:45"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49"/>
      <c r="AL199" s="18"/>
      <c r="AM199" s="18"/>
      <c r="AN199" s="18"/>
      <c r="AO199" s="18"/>
      <c r="AP199" s="18"/>
      <c r="AQ199" s="18"/>
      <c r="AR199" s="18"/>
      <c r="AS199" s="18"/>
    </row>
    <row r="200" spans="2:45"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49"/>
      <c r="AL200" s="18"/>
      <c r="AM200" s="18"/>
      <c r="AN200" s="18"/>
      <c r="AO200" s="18"/>
      <c r="AP200" s="18"/>
      <c r="AQ200" s="18"/>
      <c r="AR200" s="18"/>
      <c r="AS200" s="18"/>
    </row>
    <row r="201" spans="2:45"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49"/>
      <c r="AL201" s="18"/>
      <c r="AM201" s="18"/>
      <c r="AN201" s="18"/>
      <c r="AO201" s="18"/>
      <c r="AP201" s="18"/>
      <c r="AQ201" s="18"/>
      <c r="AR201" s="18"/>
      <c r="AS201" s="18"/>
    </row>
    <row r="202" spans="2:45"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18"/>
      <c r="AH202" s="18"/>
      <c r="AI202" s="18"/>
      <c r="AJ202" s="18"/>
      <c r="AK202" s="49"/>
      <c r="AL202" s="18"/>
      <c r="AM202" s="18"/>
      <c r="AN202" s="18"/>
      <c r="AO202" s="18"/>
      <c r="AP202" s="18"/>
      <c r="AQ202" s="18"/>
      <c r="AR202" s="18"/>
      <c r="AS202" s="18"/>
    </row>
    <row r="203" spans="2:45"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18"/>
      <c r="AH203" s="18"/>
      <c r="AI203" s="18"/>
      <c r="AJ203" s="18"/>
      <c r="AK203" s="49"/>
      <c r="AL203" s="18"/>
      <c r="AM203" s="18"/>
      <c r="AN203" s="18"/>
      <c r="AO203" s="18"/>
      <c r="AP203" s="18"/>
      <c r="AQ203" s="18"/>
      <c r="AR203" s="18"/>
      <c r="AS203" s="18"/>
    </row>
    <row r="204" spans="2:45"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18"/>
      <c r="AH204" s="18"/>
      <c r="AI204" s="18"/>
      <c r="AJ204" s="18"/>
      <c r="AK204" s="49"/>
      <c r="AL204" s="18"/>
      <c r="AM204" s="18"/>
      <c r="AN204" s="18"/>
      <c r="AO204" s="18"/>
      <c r="AP204" s="18"/>
      <c r="AQ204" s="18"/>
      <c r="AR204" s="18"/>
      <c r="AS204" s="18"/>
    </row>
    <row r="205" spans="2:45"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18"/>
      <c r="AH205" s="18"/>
      <c r="AI205" s="18"/>
      <c r="AJ205" s="18"/>
      <c r="AK205" s="49"/>
      <c r="AL205" s="18"/>
      <c r="AM205" s="18"/>
      <c r="AN205" s="18"/>
      <c r="AO205" s="18"/>
      <c r="AP205" s="18"/>
      <c r="AQ205" s="18"/>
      <c r="AR205" s="18"/>
      <c r="AS205" s="18"/>
    </row>
    <row r="206" spans="2:45"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18"/>
      <c r="AH206" s="18"/>
      <c r="AI206" s="18"/>
      <c r="AJ206" s="18"/>
      <c r="AK206" s="49"/>
      <c r="AL206" s="18"/>
      <c r="AM206" s="18"/>
      <c r="AN206" s="18"/>
      <c r="AO206" s="18"/>
      <c r="AP206" s="18"/>
      <c r="AQ206" s="18"/>
      <c r="AR206" s="18"/>
      <c r="AS206" s="18"/>
    </row>
    <row r="207" spans="2:45"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18"/>
      <c r="AH207" s="18"/>
      <c r="AI207" s="18"/>
      <c r="AJ207" s="18"/>
      <c r="AK207" s="49"/>
      <c r="AL207" s="18"/>
      <c r="AM207" s="18"/>
      <c r="AN207" s="18"/>
      <c r="AO207" s="18"/>
      <c r="AP207" s="18"/>
      <c r="AQ207" s="18"/>
      <c r="AR207" s="18"/>
      <c r="AS207" s="18"/>
    </row>
    <row r="208" spans="2:45"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18"/>
      <c r="AH208" s="18"/>
      <c r="AI208" s="18"/>
      <c r="AJ208" s="18"/>
      <c r="AK208" s="49"/>
      <c r="AL208" s="18"/>
      <c r="AM208" s="18"/>
      <c r="AN208" s="18"/>
      <c r="AO208" s="18"/>
      <c r="AP208" s="18"/>
      <c r="AQ208" s="18"/>
      <c r="AR208" s="18"/>
      <c r="AS208" s="18"/>
    </row>
    <row r="209" spans="2:45"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18"/>
      <c r="AH209" s="18"/>
      <c r="AI209" s="18"/>
      <c r="AJ209" s="18"/>
      <c r="AK209" s="49"/>
      <c r="AL209" s="18"/>
      <c r="AM209" s="18"/>
      <c r="AN209" s="18"/>
      <c r="AO209" s="18"/>
      <c r="AP209" s="18"/>
      <c r="AQ209" s="18"/>
      <c r="AR209" s="18"/>
      <c r="AS209" s="18"/>
    </row>
    <row r="210" spans="2:45"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18"/>
      <c r="AH210" s="18"/>
      <c r="AI210" s="18"/>
      <c r="AJ210" s="18"/>
      <c r="AK210" s="49"/>
      <c r="AL210" s="18"/>
      <c r="AM210" s="18"/>
      <c r="AN210" s="18"/>
      <c r="AO210" s="18"/>
      <c r="AP210" s="18"/>
      <c r="AQ210" s="18"/>
      <c r="AR210" s="18"/>
      <c r="AS210" s="18"/>
    </row>
    <row r="211" spans="2:45"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18"/>
      <c r="AH211" s="18"/>
      <c r="AI211" s="18"/>
      <c r="AJ211" s="18"/>
      <c r="AK211" s="49"/>
      <c r="AL211" s="18"/>
      <c r="AM211" s="18"/>
      <c r="AN211" s="18"/>
      <c r="AO211" s="18"/>
      <c r="AP211" s="18"/>
      <c r="AQ211" s="18"/>
      <c r="AR211" s="18"/>
      <c r="AS211" s="18"/>
    </row>
    <row r="212" spans="2:45"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18"/>
      <c r="AH212" s="18"/>
      <c r="AI212" s="18"/>
      <c r="AJ212" s="18"/>
      <c r="AK212" s="49"/>
      <c r="AL212" s="18"/>
      <c r="AM212" s="18"/>
      <c r="AN212" s="18"/>
      <c r="AO212" s="18"/>
      <c r="AP212" s="18"/>
      <c r="AQ212" s="18"/>
      <c r="AR212" s="18"/>
      <c r="AS212" s="18"/>
    </row>
    <row r="213" spans="2:45"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18"/>
      <c r="AH213" s="18"/>
      <c r="AI213" s="18"/>
      <c r="AJ213" s="18"/>
      <c r="AK213" s="49"/>
      <c r="AL213" s="18"/>
      <c r="AM213" s="18"/>
      <c r="AN213" s="18"/>
      <c r="AO213" s="18"/>
      <c r="AP213" s="18"/>
      <c r="AQ213" s="18"/>
      <c r="AR213" s="18"/>
      <c r="AS213" s="18"/>
    </row>
    <row r="214" spans="2:45"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18"/>
      <c r="AH214" s="18"/>
      <c r="AI214" s="18"/>
      <c r="AJ214" s="18"/>
      <c r="AK214" s="49"/>
      <c r="AL214" s="18"/>
      <c r="AM214" s="18"/>
      <c r="AN214" s="18"/>
      <c r="AO214" s="18"/>
      <c r="AP214" s="18"/>
      <c r="AQ214" s="18"/>
      <c r="AR214" s="18"/>
      <c r="AS214" s="18"/>
    </row>
    <row r="215" spans="2:45"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18"/>
      <c r="AH215" s="18"/>
      <c r="AI215" s="18"/>
      <c r="AJ215" s="18"/>
      <c r="AK215" s="49"/>
      <c r="AL215" s="18"/>
      <c r="AM215" s="18"/>
      <c r="AN215" s="18"/>
      <c r="AO215" s="18"/>
      <c r="AP215" s="18"/>
      <c r="AQ215" s="18"/>
      <c r="AR215" s="18"/>
      <c r="AS215" s="18"/>
    </row>
    <row r="216" spans="2:45"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18"/>
      <c r="AH216" s="18"/>
      <c r="AI216" s="18"/>
      <c r="AJ216" s="18"/>
      <c r="AK216" s="49"/>
      <c r="AL216" s="18"/>
      <c r="AM216" s="18"/>
      <c r="AN216" s="18"/>
      <c r="AO216" s="18"/>
      <c r="AP216" s="18"/>
      <c r="AQ216" s="18"/>
      <c r="AR216" s="18"/>
      <c r="AS216" s="18"/>
    </row>
    <row r="217" spans="2:45"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18"/>
      <c r="AH217" s="18"/>
      <c r="AI217" s="18"/>
      <c r="AJ217" s="18"/>
      <c r="AK217" s="49"/>
      <c r="AL217" s="18"/>
      <c r="AM217" s="18"/>
      <c r="AN217" s="18"/>
      <c r="AO217" s="18"/>
      <c r="AP217" s="18"/>
      <c r="AQ217" s="18"/>
      <c r="AR217" s="18"/>
      <c r="AS217" s="18"/>
    </row>
    <row r="218" spans="2:45"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18"/>
      <c r="AH218" s="18"/>
      <c r="AI218" s="18"/>
      <c r="AJ218" s="18"/>
      <c r="AK218" s="49"/>
      <c r="AL218" s="18"/>
      <c r="AM218" s="18"/>
      <c r="AN218" s="18"/>
      <c r="AO218" s="18"/>
      <c r="AP218" s="18"/>
      <c r="AQ218" s="18"/>
      <c r="AR218" s="18"/>
      <c r="AS218" s="18"/>
    </row>
    <row r="219" spans="2:45"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18"/>
      <c r="AH219" s="18"/>
      <c r="AI219" s="18"/>
      <c r="AJ219" s="18"/>
      <c r="AK219" s="49"/>
      <c r="AL219" s="18"/>
      <c r="AM219" s="18"/>
      <c r="AN219" s="18"/>
      <c r="AO219" s="18"/>
      <c r="AP219" s="18"/>
      <c r="AQ219" s="18"/>
      <c r="AR219" s="18"/>
      <c r="AS219" s="18"/>
    </row>
    <row r="220" spans="2:45"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18"/>
      <c r="AH220" s="18"/>
      <c r="AI220" s="18"/>
      <c r="AJ220" s="18"/>
      <c r="AK220" s="49"/>
      <c r="AL220" s="18"/>
      <c r="AM220" s="18"/>
      <c r="AN220" s="18"/>
      <c r="AO220" s="18"/>
      <c r="AP220" s="18"/>
      <c r="AQ220" s="18"/>
      <c r="AR220" s="18"/>
      <c r="AS220" s="18"/>
    </row>
    <row r="221" spans="2:45"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18"/>
      <c r="AH221" s="18"/>
      <c r="AI221" s="18"/>
      <c r="AJ221" s="18"/>
      <c r="AK221" s="49"/>
      <c r="AL221" s="18"/>
      <c r="AM221" s="18"/>
      <c r="AN221" s="18"/>
      <c r="AO221" s="18"/>
      <c r="AP221" s="18"/>
      <c r="AQ221" s="18"/>
      <c r="AR221" s="18"/>
      <c r="AS221" s="18"/>
    </row>
    <row r="222" spans="2:45"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18"/>
      <c r="AH222" s="18"/>
      <c r="AI222" s="18"/>
      <c r="AJ222" s="18"/>
      <c r="AK222" s="49"/>
      <c r="AL222" s="18"/>
      <c r="AM222" s="18"/>
      <c r="AN222" s="18"/>
      <c r="AO222" s="18"/>
      <c r="AP222" s="18"/>
      <c r="AQ222" s="18"/>
      <c r="AR222" s="18"/>
      <c r="AS222" s="18"/>
    </row>
    <row r="223" spans="2:45"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18"/>
      <c r="AH223" s="18"/>
      <c r="AI223" s="18"/>
      <c r="AJ223" s="18"/>
      <c r="AK223" s="49"/>
      <c r="AL223" s="18"/>
      <c r="AM223" s="18"/>
      <c r="AN223" s="18"/>
      <c r="AO223" s="18"/>
      <c r="AP223" s="18"/>
      <c r="AQ223" s="18"/>
      <c r="AR223" s="18"/>
      <c r="AS223" s="18"/>
    </row>
    <row r="224" spans="2:45"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18"/>
      <c r="AH224" s="18"/>
      <c r="AI224" s="18"/>
      <c r="AJ224" s="18"/>
      <c r="AK224" s="49"/>
      <c r="AL224" s="18"/>
      <c r="AM224" s="18"/>
      <c r="AN224" s="18"/>
      <c r="AO224" s="18"/>
      <c r="AP224" s="18"/>
      <c r="AQ224" s="18"/>
      <c r="AR224" s="18"/>
      <c r="AS224" s="18"/>
    </row>
    <row r="225" spans="2:45"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18"/>
      <c r="AH225" s="18"/>
      <c r="AI225" s="18"/>
      <c r="AJ225" s="18"/>
      <c r="AK225" s="49"/>
      <c r="AL225" s="18"/>
      <c r="AM225" s="18"/>
      <c r="AN225" s="18"/>
      <c r="AO225" s="18"/>
      <c r="AP225" s="18"/>
      <c r="AQ225" s="18"/>
      <c r="AR225" s="18"/>
      <c r="AS225" s="18"/>
    </row>
    <row r="226" spans="2:45"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18"/>
      <c r="AH226" s="18"/>
      <c r="AI226" s="18"/>
      <c r="AJ226" s="18"/>
      <c r="AK226" s="49"/>
      <c r="AL226" s="18"/>
      <c r="AM226" s="18"/>
      <c r="AN226" s="18"/>
      <c r="AO226" s="18"/>
      <c r="AP226" s="18"/>
      <c r="AQ226" s="18"/>
      <c r="AR226" s="18"/>
      <c r="AS226" s="18"/>
    </row>
  </sheetData>
  <phoneticPr fontId="24" type="noConversion"/>
  <dataValidations count="4">
    <dataValidation type="list" allowBlank="1" showInputMessage="1" showErrorMessage="1" sqref="Y2:Y7" xr:uid="{0283BB36-B75B-4A98-A67B-7B142EB46F4D}">
      <formula1>"Electric,Gas"</formula1>
    </dataValidation>
    <dataValidation type="list" allowBlank="1" showInputMessage="1" showErrorMessage="1" sqref="AM2:AN226" xr:uid="{6924AB11-4612-4CE3-B3D5-E9ED02EA769E}">
      <formula1>"Electric, Gas, None"</formula1>
    </dataValidation>
    <dataValidation type="list" allowBlank="1" showInputMessage="1" showErrorMessage="1" sqref="AO2:AQ226" xr:uid="{38B4A3CB-FC65-4F13-B497-920263D9769B}">
      <formula1>"Yes, None"</formula1>
    </dataValidation>
    <dataValidation type="list" allowBlank="1" showInputMessage="1" showErrorMessage="1" sqref="P2:Q226"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30F9DCDC-E5DC-4BA5-B0D6-FD916D33C6A9}">
          <x14:formula1>
            <xm:f>Schedules_8760!$H$1:$P$1</xm:f>
          </x14:formula1>
          <xm:sqref>AI2:AI226 AF2:AG15</xm:sqref>
        </x14:dataValidation>
        <x14:dataValidation type="list" allowBlank="1" showInputMessage="1" showErrorMessage="1" xr:uid="{4A2F2D09-AF14-4AE9-BFD7-67E466800225}">
          <x14:formula1>
            <xm:f>Timesteps_Per_Hr!$A$1:$A$12</xm:f>
          </x14:formula1>
          <xm:sqref>B2:B226</xm:sqref>
        </x14:dataValidation>
        <x14:dataValidation type="list" allowBlank="1" showInputMessage="1" showErrorMessage="1" xr:uid="{589E65A2-A9E4-4D3B-A397-8D6C2207486B}">
          <x14:formula1>
            <xm:f>Ceiling_And_Roof_Con!$A$3:$A$7</xm:f>
          </x14:formula1>
          <xm:sqref>I2:I226</xm:sqref>
        </x14:dataValidation>
        <x14:dataValidation type="list" allowBlank="1" showInputMessage="1" showErrorMessage="1" xr:uid="{2F3CE4CF-DB61-42EF-AB1A-042E89E940F2}">
          <x14:formula1>
            <xm:f>Water_Heater_Type!$A$3:$A$5</xm:f>
          </x14:formula1>
          <xm:sqref>AH2:AH226</xm:sqref>
        </x14:dataValidation>
        <x14:dataValidation type="list" allowBlank="1" showInputMessage="1" showErrorMessage="1" xr:uid="{4AEC093B-4C2C-485A-9ECB-9714328B0EB0}">
          <x14:formula1>
            <xm:f>Above_Ground_Wall_Con!$A$3:$A$19</xm:f>
          </x14:formula1>
          <xm:sqref>H2:H226</xm:sqref>
        </x14:dataValidation>
        <x14:dataValidation type="list" allowBlank="1" showInputMessage="1" showErrorMessage="1" xr:uid="{03456BA9-DD40-4237-B165-15305215BE46}">
          <x14:formula1>
            <xm:f>Foundation_And_Floor_Con!$A$3:$A$27</xm:f>
          </x14:formula1>
          <xm:sqref>J2:J226</xm:sqref>
        </x14:dataValidation>
        <x14:dataValidation type="list" allowBlank="1" showInputMessage="1" showErrorMessage="1" xr:uid="{1F688F62-251F-4B88-AE53-1E7F3DE4DD69}">
          <x14:formula1>
            <xm:f>WeatherFiles!$A$3:$A$17</xm:f>
          </x14:formula1>
          <xm:sqref>C2:C226</xm:sqref>
        </x14:dataValidation>
        <x14:dataValidation type="list" allowBlank="1" showInputMessage="1" showErrorMessage="1" xr:uid="{4BF15728-9728-4627-8D09-F6B252DF6F35}">
          <x14:formula1>
            <xm:f>Windows!$A$3:$A$26</xm:f>
          </x14:formula1>
          <xm:sqref>M2:M226</xm:sqref>
        </x14:dataValidation>
        <x14:dataValidation type="list" allowBlank="1" showInputMessage="1" showErrorMessage="1" xr:uid="{9314ED6E-9DDE-44FB-A776-114A54731BF3}">
          <x14:formula1>
            <xm:f>HVAC_Type!$A$3:$A$20</xm:f>
          </x14:formula1>
          <xm:sqref>V2:V15</xm:sqref>
        </x14:dataValidation>
        <x14:dataValidation type="list" allowBlank="1" showInputMessage="1" showErrorMessage="1" xr:uid="{325F4A75-97A6-4576-B821-ACFC2B40F0E4}">
          <x14:formula1>
            <xm:f>'Rated Heating Capacity'!$D$2:$D$21</xm:f>
          </x14:formula1>
          <xm:sqref>W2:W5</xm:sqref>
        </x14:dataValidation>
        <x14:dataValidation type="list" allowBlank="1" showInputMessage="1" showErrorMessage="1" xr:uid="{08C91590-DBE1-49D4-B8E5-6ADDBC4182AF}">
          <x14:formula1>
            <xm:f>'Rated Heating Capacity'!$E$2:$E$21</xm:f>
          </x14:formula1>
          <xm:sqref>Z2:Z5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EC6A4-79DA-45D5-8FAB-DFD5A39882E7}">
  <sheetPr codeName="Sheet14">
    <tabColor rgb="FF336E7E"/>
  </sheetPr>
  <dimension ref="A1:AO251"/>
  <sheetViews>
    <sheetView workbookViewId="0">
      <pane xSplit="1" ySplit="1" topLeftCell="AB2" activePane="bottomRight" state="frozen"/>
      <selection pane="topRight" activeCell="B1" sqref="B1"/>
      <selection pane="bottomLeft" activeCell="A2" sqref="A2"/>
      <selection pane="bottomRight" activeCell="A8" sqref="A8:AO9"/>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2334</v>
      </c>
      <c r="X1" s="131" t="s">
        <v>2332</v>
      </c>
      <c r="Y1" s="131" t="s">
        <v>2333</v>
      </c>
      <c r="Z1" s="131" t="s">
        <v>2321</v>
      </c>
      <c r="AA1" s="131" t="s">
        <v>2322</v>
      </c>
      <c r="AB1" s="131" t="s">
        <v>2306</v>
      </c>
      <c r="AC1" s="131" t="s">
        <v>2307</v>
      </c>
      <c r="AD1" s="131" t="s">
        <v>2308</v>
      </c>
      <c r="AE1" s="131" t="s">
        <v>2309</v>
      </c>
      <c r="AF1" s="133" t="s">
        <v>2310</v>
      </c>
      <c r="AG1" s="131" t="s">
        <v>2325</v>
      </c>
      <c r="AH1" s="131" t="s">
        <v>2326</v>
      </c>
      <c r="AI1" s="131" t="s">
        <v>415</v>
      </c>
      <c r="AJ1" s="131" t="s">
        <v>416</v>
      </c>
      <c r="AK1" s="131" t="s">
        <v>414</v>
      </c>
      <c r="AL1" s="131" t="s">
        <v>417</v>
      </c>
      <c r="AM1" s="131" t="s">
        <v>418</v>
      </c>
      <c r="AN1" s="131" t="s">
        <v>2327</v>
      </c>
      <c r="AO1" s="131" t="s">
        <v>2328</v>
      </c>
    </row>
    <row r="2" spans="1:41" x14ac:dyDescent="0.25">
      <c r="A2" s="12" t="s">
        <v>2329</v>
      </c>
      <c r="B2" s="18">
        <v>1</v>
      </c>
      <c r="C2" s="18" t="s">
        <v>29</v>
      </c>
      <c r="D2" s="18">
        <v>266</v>
      </c>
      <c r="E2" s="132">
        <v>2035</v>
      </c>
      <c r="F2" s="132">
        <v>16280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32</v>
      </c>
      <c r="W2" s="18" t="s">
        <v>2335</v>
      </c>
      <c r="X2" s="18">
        <v>30</v>
      </c>
      <c r="Y2" s="18">
        <v>30</v>
      </c>
      <c r="Z2" s="91">
        <v>0.127</v>
      </c>
      <c r="AA2" s="91">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
        <v>2337</v>
      </c>
      <c r="B3" s="18">
        <v>1</v>
      </c>
      <c r="C3" s="18" t="s">
        <v>29</v>
      </c>
      <c r="D3" s="18">
        <v>266</v>
      </c>
      <c r="E3" s="132">
        <v>2035</v>
      </c>
      <c r="F3" s="132">
        <v>16280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32</v>
      </c>
      <c r="W3" s="18" t="s">
        <v>2336</v>
      </c>
      <c r="X3" s="18">
        <v>30</v>
      </c>
      <c r="Y3" s="18">
        <v>30</v>
      </c>
      <c r="Z3" s="91">
        <v>0.127</v>
      </c>
      <c r="AA3" s="91">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
        <v>2338</v>
      </c>
      <c r="B4" s="18">
        <v>1</v>
      </c>
      <c r="C4" s="18" t="s">
        <v>29</v>
      </c>
      <c r="D4" s="18">
        <v>266</v>
      </c>
      <c r="E4" s="132">
        <v>2035</v>
      </c>
      <c r="F4" s="132">
        <v>16280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346</v>
      </c>
      <c r="W4" s="18" t="s">
        <v>2336</v>
      </c>
      <c r="X4" s="18">
        <v>30</v>
      </c>
      <c r="Y4" s="18">
        <v>30</v>
      </c>
      <c r="Z4" s="91">
        <v>0.127</v>
      </c>
      <c r="AA4" s="91">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
        <v>2339</v>
      </c>
      <c r="B5" s="18">
        <v>1</v>
      </c>
      <c r="C5" s="18" t="s">
        <v>29</v>
      </c>
      <c r="D5" s="18">
        <v>266</v>
      </c>
      <c r="E5" s="132">
        <v>2035</v>
      </c>
      <c r="F5" s="132">
        <v>16280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347</v>
      </c>
      <c r="W5" s="18" t="s">
        <v>2336</v>
      </c>
      <c r="X5" s="18">
        <v>30</v>
      </c>
      <c r="Y5" s="18">
        <v>30</v>
      </c>
      <c r="Z5" s="91">
        <v>0.127</v>
      </c>
      <c r="AA5" s="91">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
        <v>2340</v>
      </c>
      <c r="B6" s="18">
        <v>1</v>
      </c>
      <c r="C6" s="18" t="s">
        <v>29</v>
      </c>
      <c r="D6" s="18">
        <v>266</v>
      </c>
      <c r="E6" s="132">
        <v>2035</v>
      </c>
      <c r="F6" s="132">
        <v>16280</v>
      </c>
      <c r="G6" s="18">
        <v>1.1499999999999999</v>
      </c>
      <c r="H6" s="18" t="s">
        <v>365</v>
      </c>
      <c r="I6" s="18" t="s">
        <v>31</v>
      </c>
      <c r="J6" s="18" t="s">
        <v>391</v>
      </c>
      <c r="K6" s="18">
        <v>0.6</v>
      </c>
      <c r="L6" s="18">
        <v>1.6</v>
      </c>
      <c r="M6" s="18" t="s">
        <v>778</v>
      </c>
      <c r="N6" s="18">
        <v>0.52</v>
      </c>
      <c r="O6" s="18">
        <v>0.47</v>
      </c>
      <c r="P6" s="18" t="s">
        <v>278</v>
      </c>
      <c r="Q6" s="18" t="s">
        <v>278</v>
      </c>
      <c r="R6" s="130">
        <v>0.2</v>
      </c>
      <c r="S6" s="130">
        <v>0.2</v>
      </c>
      <c r="T6" s="130">
        <v>0.2</v>
      </c>
      <c r="U6" s="130">
        <v>0.2</v>
      </c>
      <c r="V6" s="18" t="s">
        <v>348</v>
      </c>
      <c r="W6" s="18" t="s">
        <v>2336</v>
      </c>
      <c r="X6" s="18">
        <v>30</v>
      </c>
      <c r="Y6" s="18">
        <v>30</v>
      </c>
      <c r="Z6" s="91">
        <v>0.127</v>
      </c>
      <c r="AA6" s="91">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
        <v>2341</v>
      </c>
      <c r="B7" s="18">
        <v>1</v>
      </c>
      <c r="C7" s="18" t="s">
        <v>29</v>
      </c>
      <c r="D7" s="18">
        <v>266</v>
      </c>
      <c r="E7" s="132">
        <v>2035</v>
      </c>
      <c r="F7" s="132">
        <v>16280</v>
      </c>
      <c r="G7" s="18">
        <v>1.1499999999999999</v>
      </c>
      <c r="H7" s="18" t="s">
        <v>365</v>
      </c>
      <c r="I7" s="18" t="s">
        <v>31</v>
      </c>
      <c r="J7" s="18" t="s">
        <v>391</v>
      </c>
      <c r="K7" s="18">
        <v>0.6</v>
      </c>
      <c r="L7" s="18">
        <v>1.6</v>
      </c>
      <c r="M7" s="18" t="s">
        <v>778</v>
      </c>
      <c r="N7" s="18">
        <v>0.52</v>
      </c>
      <c r="O7" s="18">
        <v>0.47</v>
      </c>
      <c r="P7" s="18" t="s">
        <v>278</v>
      </c>
      <c r="Q7" s="18" t="s">
        <v>278</v>
      </c>
      <c r="R7" s="130">
        <v>0.2</v>
      </c>
      <c r="S7" s="130">
        <v>0.2</v>
      </c>
      <c r="T7" s="130">
        <v>0.2</v>
      </c>
      <c r="U7" s="130">
        <v>0.2</v>
      </c>
      <c r="V7" s="18" t="s">
        <v>349</v>
      </c>
      <c r="W7" s="18" t="s">
        <v>2336</v>
      </c>
      <c r="X7" s="18">
        <v>30</v>
      </c>
      <c r="Y7" s="18">
        <v>30</v>
      </c>
      <c r="Z7" s="91">
        <v>0.127</v>
      </c>
      <c r="AA7" s="91">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
        <v>2342</v>
      </c>
      <c r="B8" s="18">
        <v>1</v>
      </c>
      <c r="C8" s="18" t="s">
        <v>29</v>
      </c>
      <c r="D8" s="18">
        <v>266</v>
      </c>
      <c r="E8" s="132">
        <v>2035</v>
      </c>
      <c r="F8" s="132">
        <v>16280</v>
      </c>
      <c r="G8" s="18">
        <v>1.1499999999999999</v>
      </c>
      <c r="H8" s="18" t="s">
        <v>365</v>
      </c>
      <c r="I8" s="18" t="s">
        <v>31</v>
      </c>
      <c r="J8" s="18" t="s">
        <v>391</v>
      </c>
      <c r="K8" s="18">
        <v>0.6</v>
      </c>
      <c r="L8" s="18">
        <v>1.6</v>
      </c>
      <c r="M8" s="18" t="s">
        <v>778</v>
      </c>
      <c r="N8" s="18">
        <v>0.52</v>
      </c>
      <c r="O8" s="18">
        <v>0.47</v>
      </c>
      <c r="P8" s="18" t="s">
        <v>278</v>
      </c>
      <c r="Q8" s="18" t="s">
        <v>278</v>
      </c>
      <c r="R8" s="130">
        <v>0.2</v>
      </c>
      <c r="S8" s="130">
        <v>0.2</v>
      </c>
      <c r="T8" s="130">
        <v>0.2</v>
      </c>
      <c r="U8" s="130">
        <v>0.2</v>
      </c>
      <c r="V8" s="18" t="s">
        <v>2330</v>
      </c>
      <c r="W8" s="18" t="s">
        <v>2336</v>
      </c>
      <c r="X8" s="18">
        <v>30</v>
      </c>
      <c r="Y8" s="18">
        <v>30</v>
      </c>
      <c r="Z8" s="91">
        <v>0.127</v>
      </c>
      <c r="AA8" s="91">
        <v>6.3E-2</v>
      </c>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
        <v>2343</v>
      </c>
      <c r="B9" s="18">
        <v>1</v>
      </c>
      <c r="C9" s="18" t="s">
        <v>29</v>
      </c>
      <c r="D9" s="18">
        <v>266</v>
      </c>
      <c r="E9" s="132">
        <v>2035</v>
      </c>
      <c r="F9" s="132">
        <v>16280</v>
      </c>
      <c r="G9" s="18">
        <v>1.1499999999999999</v>
      </c>
      <c r="H9" s="18" t="s">
        <v>365</v>
      </c>
      <c r="I9" s="18" t="s">
        <v>31</v>
      </c>
      <c r="J9" s="18" t="s">
        <v>391</v>
      </c>
      <c r="K9" s="18">
        <v>0.6</v>
      </c>
      <c r="L9" s="18">
        <v>1.6</v>
      </c>
      <c r="M9" s="18" t="s">
        <v>778</v>
      </c>
      <c r="N9" s="18">
        <v>0.52</v>
      </c>
      <c r="O9" s="18">
        <v>0.47</v>
      </c>
      <c r="P9" s="18" t="s">
        <v>278</v>
      </c>
      <c r="Q9" s="18" t="s">
        <v>278</v>
      </c>
      <c r="R9" s="130">
        <v>0.2</v>
      </c>
      <c r="S9" s="130">
        <v>0.2</v>
      </c>
      <c r="T9" s="130">
        <v>0.2</v>
      </c>
      <c r="U9" s="130">
        <v>0.2</v>
      </c>
      <c r="V9" s="18" t="s">
        <v>2331</v>
      </c>
      <c r="W9" s="18" t="s">
        <v>2336</v>
      </c>
      <c r="X9" s="18">
        <v>30</v>
      </c>
      <c r="Y9" s="18">
        <v>30</v>
      </c>
      <c r="Z9" s="91">
        <v>0.127</v>
      </c>
      <c r="AA9" s="91">
        <v>6.3E-2</v>
      </c>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18"/>
      <c r="Z238" s="18"/>
      <c r="AA238" s="18"/>
      <c r="AB238" s="18"/>
      <c r="AC238" s="18"/>
      <c r="AD238" s="18"/>
      <c r="AE238" s="18"/>
      <c r="AF238" s="18"/>
      <c r="AG238" s="49"/>
      <c r="AH238" s="18"/>
      <c r="AI238" s="18"/>
      <c r="AJ238" s="18"/>
      <c r="AK238" s="18"/>
      <c r="AL238" s="18"/>
      <c r="AM238" s="18"/>
      <c r="AN238" s="18"/>
      <c r="AO238" s="18"/>
    </row>
    <row r="239" spans="2:41"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18"/>
      <c r="Z239" s="18"/>
      <c r="AA239" s="18"/>
      <c r="AB239" s="18"/>
      <c r="AC239" s="18"/>
      <c r="AD239" s="18"/>
      <c r="AE239" s="18"/>
      <c r="AF239" s="18"/>
      <c r="AG239" s="49"/>
      <c r="AH239" s="18"/>
      <c r="AI239" s="18"/>
      <c r="AJ239" s="18"/>
      <c r="AK239" s="18"/>
      <c r="AL239" s="18"/>
      <c r="AM239" s="18"/>
      <c r="AN239" s="18"/>
      <c r="AO239" s="18"/>
    </row>
    <row r="240" spans="2:41"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18"/>
      <c r="Z240" s="18"/>
      <c r="AA240" s="18"/>
      <c r="AB240" s="18"/>
      <c r="AC240" s="18"/>
      <c r="AD240" s="18"/>
      <c r="AE240" s="18"/>
      <c r="AF240" s="18"/>
      <c r="AG240" s="49"/>
      <c r="AH240" s="18"/>
      <c r="AI240" s="18"/>
      <c r="AJ240" s="18"/>
      <c r="AK240" s="18"/>
      <c r="AL240" s="18"/>
      <c r="AM240" s="18"/>
      <c r="AN240" s="18"/>
      <c r="AO240" s="18"/>
    </row>
    <row r="241" spans="2:41"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18"/>
      <c r="Z241" s="18"/>
      <c r="AA241" s="18"/>
      <c r="AB241" s="18"/>
      <c r="AC241" s="18"/>
      <c r="AD241" s="18"/>
      <c r="AE241" s="18"/>
      <c r="AF241" s="18"/>
      <c r="AG241" s="49"/>
      <c r="AH241" s="18"/>
      <c r="AI241" s="18"/>
      <c r="AJ241" s="18"/>
      <c r="AK241" s="18"/>
      <c r="AL241" s="18"/>
      <c r="AM241" s="18"/>
      <c r="AN241" s="18"/>
      <c r="AO241" s="18"/>
    </row>
    <row r="242" spans="2:41"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18"/>
      <c r="Z242" s="18"/>
      <c r="AA242" s="18"/>
      <c r="AB242" s="18"/>
      <c r="AC242" s="18"/>
      <c r="AD242" s="18"/>
      <c r="AE242" s="18"/>
      <c r="AF242" s="18"/>
      <c r="AG242" s="49"/>
      <c r="AH242" s="18"/>
      <c r="AI242" s="18"/>
      <c r="AJ242" s="18"/>
      <c r="AK242" s="18"/>
      <c r="AL242" s="18"/>
      <c r="AM242" s="18"/>
      <c r="AN242" s="18"/>
      <c r="AO242" s="18"/>
    </row>
    <row r="243" spans="2:41"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18"/>
      <c r="Z243" s="18"/>
      <c r="AA243" s="18"/>
      <c r="AB243" s="18"/>
      <c r="AC243" s="18"/>
      <c r="AD243" s="18"/>
      <c r="AE243" s="18"/>
      <c r="AF243" s="18"/>
      <c r="AG243" s="49"/>
      <c r="AH243" s="18"/>
      <c r="AI243" s="18"/>
      <c r="AJ243" s="18"/>
      <c r="AK243" s="18"/>
      <c r="AL243" s="18"/>
      <c r="AM243" s="18"/>
      <c r="AN243" s="18"/>
      <c r="AO243" s="18"/>
    </row>
    <row r="244" spans="2:41"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18"/>
      <c r="Z244" s="18"/>
      <c r="AA244" s="18"/>
      <c r="AB244" s="18"/>
      <c r="AC244" s="18"/>
      <c r="AD244" s="18"/>
      <c r="AE244" s="18"/>
      <c r="AF244" s="18"/>
      <c r="AG244" s="49"/>
      <c r="AH244" s="18"/>
      <c r="AI244" s="18"/>
      <c r="AJ244" s="18"/>
      <c r="AK244" s="18"/>
      <c r="AL244" s="18"/>
      <c r="AM244" s="18"/>
      <c r="AN244" s="18"/>
      <c r="AO244" s="18"/>
    </row>
    <row r="245" spans="2:41"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18"/>
      <c r="Z245" s="18"/>
      <c r="AA245" s="18"/>
      <c r="AB245" s="18"/>
      <c r="AC245" s="18"/>
      <c r="AD245" s="18"/>
      <c r="AE245" s="18"/>
      <c r="AF245" s="18"/>
      <c r="AG245" s="49"/>
      <c r="AH245" s="18"/>
      <c r="AI245" s="18"/>
      <c r="AJ245" s="18"/>
      <c r="AK245" s="18"/>
      <c r="AL245" s="18"/>
      <c r="AM245" s="18"/>
      <c r="AN245" s="18"/>
      <c r="AO245" s="18"/>
    </row>
    <row r="246" spans="2:41"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18"/>
      <c r="Z246" s="18"/>
      <c r="AA246" s="18"/>
      <c r="AB246" s="18"/>
      <c r="AC246" s="18"/>
      <c r="AD246" s="18"/>
      <c r="AE246" s="18"/>
      <c r="AF246" s="18"/>
      <c r="AG246" s="49"/>
      <c r="AH246" s="18"/>
      <c r="AI246" s="18"/>
      <c r="AJ246" s="18"/>
      <c r="AK246" s="18"/>
      <c r="AL246" s="18"/>
      <c r="AM246" s="18"/>
      <c r="AN246" s="18"/>
      <c r="AO246" s="18"/>
    </row>
    <row r="247" spans="2:41"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18"/>
      <c r="Z247" s="18"/>
      <c r="AA247" s="18"/>
      <c r="AB247" s="18"/>
      <c r="AC247" s="18"/>
      <c r="AD247" s="18"/>
      <c r="AE247" s="18"/>
      <c r="AF247" s="18"/>
      <c r="AG247" s="49"/>
      <c r="AH247" s="18"/>
      <c r="AI247" s="18"/>
      <c r="AJ247" s="18"/>
      <c r="AK247" s="18"/>
      <c r="AL247" s="18"/>
      <c r="AM247" s="18"/>
      <c r="AN247" s="18"/>
      <c r="AO247" s="18"/>
    </row>
    <row r="248" spans="2:41"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18"/>
      <c r="Z248" s="18"/>
      <c r="AA248" s="18"/>
      <c r="AB248" s="18"/>
      <c r="AC248" s="18"/>
      <c r="AD248" s="18"/>
      <c r="AE248" s="18"/>
      <c r="AF248" s="18"/>
      <c r="AG248" s="49"/>
      <c r="AH248" s="18"/>
      <c r="AI248" s="18"/>
      <c r="AJ248" s="18"/>
      <c r="AK248" s="18"/>
      <c r="AL248" s="18"/>
      <c r="AM248" s="18"/>
      <c r="AN248" s="18"/>
      <c r="AO248" s="18"/>
    </row>
    <row r="249" spans="2:41"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18"/>
      <c r="Z249" s="18"/>
      <c r="AA249" s="18"/>
      <c r="AB249" s="18"/>
      <c r="AC249" s="18"/>
      <c r="AD249" s="18"/>
      <c r="AE249" s="18"/>
      <c r="AF249" s="18"/>
      <c r="AG249" s="49"/>
      <c r="AH249" s="18"/>
      <c r="AI249" s="18"/>
      <c r="AJ249" s="18"/>
      <c r="AK249" s="18"/>
      <c r="AL249" s="18"/>
      <c r="AM249" s="18"/>
      <c r="AN249" s="18"/>
      <c r="AO249" s="18"/>
    </row>
    <row r="250" spans="2:41"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18"/>
      <c r="Z250" s="18"/>
      <c r="AA250" s="18"/>
      <c r="AB250" s="18"/>
      <c r="AC250" s="18"/>
      <c r="AD250" s="18"/>
      <c r="AE250" s="18"/>
      <c r="AF250" s="18"/>
      <c r="AG250" s="49"/>
      <c r="AH250" s="18"/>
      <c r="AI250" s="18"/>
      <c r="AJ250" s="18"/>
      <c r="AK250" s="18"/>
      <c r="AL250" s="18"/>
      <c r="AM250" s="18"/>
      <c r="AN250" s="18"/>
      <c r="AO250" s="18"/>
    </row>
    <row r="251" spans="2:41"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18"/>
      <c r="Z251" s="18"/>
      <c r="AA251" s="18"/>
      <c r="AB251" s="18"/>
      <c r="AC251" s="18"/>
      <c r="AD251" s="18"/>
      <c r="AE251" s="18"/>
      <c r="AF251" s="18"/>
      <c r="AG251" s="49"/>
      <c r="AH251" s="18"/>
      <c r="AI251" s="18"/>
      <c r="AJ251" s="18"/>
      <c r="AK251" s="18"/>
      <c r="AL251" s="18"/>
      <c r="AM251" s="18"/>
      <c r="AN251" s="18"/>
      <c r="AO251" s="18"/>
    </row>
  </sheetData>
  <dataValidations count="4">
    <dataValidation type="list" allowBlank="1" showInputMessage="1" showErrorMessage="1" sqref="W2:W9" xr:uid="{B82C89B6-BBCE-46BB-AD2E-4376F9CE21D6}">
      <formula1>"Electric,Gas"</formula1>
    </dataValidation>
    <dataValidation type="list" allowBlank="1" showInputMessage="1" showErrorMessage="1" sqref="P2:Q251" xr:uid="{F913F7F9-EC26-4B58-B6E0-8F5DD8D517B0}">
      <formula1>"Yes,No"</formula1>
    </dataValidation>
    <dataValidation type="list" allowBlank="1" showInputMessage="1" showErrorMessage="1" sqref="AK2:AM251" xr:uid="{BB6C83B2-E25F-4B99-8AED-B8A1F0ED5CCF}">
      <formula1>"Yes, None"</formula1>
    </dataValidation>
    <dataValidation type="list" allowBlank="1" showInputMessage="1" showErrorMessage="1" sqref="AI2:AJ251" xr:uid="{0DA13335-AF1D-42FF-A068-A32E7303FBF4}">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0698197-64C3-491E-83FC-FF31DD4AA029}">
          <x14:formula1>
            <xm:f>Windows!$A$3:$A$26</xm:f>
          </x14:formula1>
          <xm:sqref>M2:M251</xm:sqref>
        </x14:dataValidation>
        <x14:dataValidation type="list" allowBlank="1" showInputMessage="1" showErrorMessage="1" xr:uid="{0EF1B1B0-16C4-42FA-8DDD-B357DFB95CA8}">
          <x14:formula1>
            <xm:f>WeatherFiles!$A$3:$A$17</xm:f>
          </x14:formula1>
          <xm:sqref>C2:C251</xm:sqref>
        </x14:dataValidation>
        <x14:dataValidation type="list" allowBlank="1" showInputMessage="1" showErrorMessage="1" xr:uid="{D8A5F13E-F2EF-4F1A-90F7-9E323E24755A}">
          <x14:formula1>
            <xm:f>Foundation_And_Floor_Con!$A$3:$A$27</xm:f>
          </x14:formula1>
          <xm:sqref>J2:J251</xm:sqref>
        </x14:dataValidation>
        <x14:dataValidation type="list" allowBlank="1" showInputMessage="1" showErrorMessage="1" xr:uid="{57E217DB-21BA-4F14-873B-FFAB91DE7CB6}">
          <x14:formula1>
            <xm:f>Above_Ground_Wall_Con!$A$3:$A$19</xm:f>
          </x14:formula1>
          <xm:sqref>H2:H251</xm:sqref>
        </x14:dataValidation>
        <x14:dataValidation type="list" allowBlank="1" showInputMessage="1" showErrorMessage="1" xr:uid="{7157E819-9913-4217-B6E4-D7ED8EEEC780}">
          <x14:formula1>
            <xm:f>Water_Heater_Type!$A$3:$A$5</xm:f>
          </x14:formula1>
          <xm:sqref>AD2:AD251</xm:sqref>
        </x14:dataValidation>
        <x14:dataValidation type="list" allowBlank="1" showInputMessage="1" showErrorMessage="1" xr:uid="{F7FFB44A-FA2C-42F3-8A12-7FDDB486F029}">
          <x14:formula1>
            <xm:f>Schedules_8760!$H$1:$P$1</xm:f>
          </x14:formula1>
          <xm:sqref>AB2:AC9 AE2:AE251</xm:sqref>
        </x14:dataValidation>
        <x14:dataValidation type="list" allowBlank="1" showInputMessage="1" showErrorMessage="1" xr:uid="{60955CF1-56A3-47F9-B7A9-E175A4455DB6}">
          <x14:formula1>
            <xm:f>Ceiling_And_Roof_Con!$A$3:$A$7</xm:f>
          </x14:formula1>
          <xm:sqref>I2:I251</xm:sqref>
        </x14:dataValidation>
        <x14:dataValidation type="list" allowBlank="1" showInputMessage="1" showErrorMessage="1" xr:uid="{A4BD27B8-5736-410C-AD6F-E89A0EE57EC2}">
          <x14:formula1>
            <xm:f>Timesteps_Per_Hr!$A$1:$A$12</xm:f>
          </x14:formula1>
          <xm:sqref>B2:B251</xm:sqref>
        </x14:dataValidation>
        <x14:dataValidation type="list" allowBlank="1" showInputMessage="1" showErrorMessage="1" xr:uid="{63D7C187-D602-4BCD-982A-CC083939617D}">
          <x14:formula1>
            <xm:f>HVAC_Type!$A$3:$A$18</xm:f>
          </x14:formula1>
          <xm:sqref>V38 V2:V9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2306</v>
      </c>
      <c r="X1" s="131" t="s">
        <v>2307</v>
      </c>
      <c r="Y1" s="131" t="s">
        <v>2321</v>
      </c>
      <c r="Z1" s="131" t="s">
        <v>2322</v>
      </c>
      <c r="AA1" s="131" t="s">
        <v>2323</v>
      </c>
      <c r="AB1" s="131" t="s">
        <v>2324</v>
      </c>
      <c r="AC1" s="131" t="s">
        <v>2308</v>
      </c>
      <c r="AD1" s="131" t="s">
        <v>2309</v>
      </c>
      <c r="AE1" s="133" t="s">
        <v>2310</v>
      </c>
      <c r="AF1" s="131" t="s">
        <v>2325</v>
      </c>
      <c r="AG1" s="131" t="s">
        <v>2326</v>
      </c>
      <c r="AH1" s="131" t="s">
        <v>415</v>
      </c>
      <c r="AI1" s="131" t="s">
        <v>416</v>
      </c>
      <c r="AJ1" s="131" t="s">
        <v>414</v>
      </c>
      <c r="AK1" s="131" t="s">
        <v>417</v>
      </c>
      <c r="AL1" s="131" t="s">
        <v>418</v>
      </c>
      <c r="AM1" s="131" t="s">
        <v>2327</v>
      </c>
      <c r="AN1" s="131" t="s">
        <v>2328</v>
      </c>
    </row>
    <row r="2" spans="1:40" x14ac:dyDescent="0.25">
      <c r="A2" s="12" t="s">
        <v>2329</v>
      </c>
      <c r="B2" s="18">
        <v>4</v>
      </c>
      <c r="C2" s="18" t="str">
        <f ca="1">INDEX(WeatherFiles!$A$14:$A$17,MATCH(RANDBETWEEN(1,4),WeatherFiles!$D$14:$D$17,0),1)</f>
        <v>USA_MT_Kalispell-Glacier.Park.Intl.AP.727790_TMY3</v>
      </c>
      <c r="D2" s="18">
        <f ca="1">RANDBETWEEN(0,359)</f>
        <v>40</v>
      </c>
      <c r="E2" s="132">
        <f ca="1">RANDBETWEEN(400,3000)</f>
        <v>575</v>
      </c>
      <c r="F2" s="132">
        <f ca="1">E2*RANDBETWEEN(8,12)</f>
        <v>5750</v>
      </c>
      <c r="G2" s="18">
        <f ca="1">RANDBETWEEN(50,200)/100</f>
        <v>1.58</v>
      </c>
      <c r="H2" s="18" t="str">
        <f ca="1">INDEX(Above_Ground_Wall_Con!$A$4:$A$19,MATCH(RANDBETWEEN(1,8),Above_Ground_Wall_Con!$D$4:$D$19,0),1)</f>
        <v>Wood-Framed - 2x6 - 24 in OC - R-21 Cavity - R-10 Header</v>
      </c>
      <c r="I2" s="18" t="str">
        <f ca="1">INDEX(Ceiling_And_Roof_Con!$A$3:$A$7,MATCH(RANDBETWEEN(1,5),Ceiling_And_Roof_Con!$D$3:$D$7,0),1)</f>
        <v>Attic - R0 Cavity Insulation</v>
      </c>
      <c r="J2" s="18" t="str">
        <f ca="1">INDEX(Foundation_And_Floor_Con!$A$4:$A$27,MATCH(RANDBETWEEN(1,19),Foundation_And_Floor_Con!$AI$4:$AI$27,0),1)</f>
        <v>Unheated Basement - R38 Cavity Insulation</v>
      </c>
      <c r="K2" s="18">
        <f ca="1">RANDBETWEEN(5,15)/10*VLOOKUP(J2,Foundation_And_Floor_Con!$A$4:$AH$27,12,FALSE)</f>
        <v>0.35</v>
      </c>
      <c r="L2" s="18">
        <f ca="1">RANDBETWEEN(5,15)/10*VLOOKUP(J2,Foundation_And_Floor_Con!$A$4:$AH$27,14,FALSE)</f>
        <v>4.55</v>
      </c>
      <c r="M2" s="18" t="str">
        <f ca="1">INDEX(Windows!$A$4:$A$26,MATCH(RANDBETWEEN(1,20),Windows!$E$4:$E$26,0),1)</f>
        <v>Double, clear, metal</v>
      </c>
      <c r="N2" s="18">
        <f ca="1">INDEX(Windows!$C$4:$C$26,MATCH(Rand_Model_Inputs!$M2,Windows!$A$4:$A$26,0),1)</f>
        <v>0.83</v>
      </c>
      <c r="O2" s="18">
        <f ca="1">INDEX(Windows!$D$4:$D$26,MATCH(Rand_Model_Inputs!$M2,Windows!$A$4:$A$26,0),1)</f>
        <v>0.65</v>
      </c>
      <c r="P2" s="18" t="s">
        <v>278</v>
      </c>
      <c r="Q2" s="18" t="s">
        <v>278</v>
      </c>
      <c r="R2" s="130">
        <f ca="1">RANDBETWEEN(1,99)/100</f>
        <v>0.67</v>
      </c>
      <c r="S2" s="130">
        <f t="shared" ref="S2:U2" ca="1" si="0">RANDBETWEEN(1,99)/100</f>
        <v>0.7</v>
      </c>
      <c r="T2" s="130">
        <f t="shared" ca="1" si="0"/>
        <v>0.83</v>
      </c>
      <c r="U2" s="130">
        <f t="shared" ca="1" si="0"/>
        <v>0.32</v>
      </c>
      <c r="V2" s="18" t="s">
        <v>346</v>
      </c>
      <c r="W2" s="18" t="s">
        <v>33</v>
      </c>
      <c r="X2" s="18" t="s">
        <v>34</v>
      </c>
      <c r="Y2" s="91">
        <v>0.127</v>
      </c>
      <c r="Z2" s="91">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HVAC_Type!$A$4:$A$13</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742</v>
      </c>
      <c r="B1" s="116">
        <v>1</v>
      </c>
      <c r="C1" s="116">
        <v>1</v>
      </c>
      <c r="D1" s="116">
        <v>1</v>
      </c>
      <c r="E1" s="116">
        <v>1</v>
      </c>
      <c r="F1" s="116">
        <v>1</v>
      </c>
      <c r="G1" s="120">
        <v>1</v>
      </c>
      <c r="H1" s="120">
        <v>1</v>
      </c>
      <c r="I1" s="120"/>
      <c r="J1" s="127" t="s">
        <v>812</v>
      </c>
    </row>
    <row r="2" spans="1:41" x14ac:dyDescent="0.25">
      <c r="A2" s="116" t="s">
        <v>695</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813</v>
      </c>
      <c r="B4" s="117" t="s">
        <v>699</v>
      </c>
      <c r="C4" s="117" t="s">
        <v>696</v>
      </c>
      <c r="D4" s="117" t="s">
        <v>697</v>
      </c>
      <c r="E4" s="117" t="s">
        <v>698</v>
      </c>
      <c r="F4" s="117" t="s">
        <v>811</v>
      </c>
      <c r="G4" s="117" t="s">
        <v>700</v>
      </c>
      <c r="H4" s="117" t="s">
        <v>701</v>
      </c>
      <c r="I4" s="117" t="s">
        <v>814</v>
      </c>
      <c r="J4" s="125"/>
      <c r="K4" s="115"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6">
        <v>1</v>
      </c>
      <c r="B5" s="116">
        <v>3</v>
      </c>
      <c r="C5" s="116">
        <v>3</v>
      </c>
      <c r="D5" s="116">
        <v>2</v>
      </c>
      <c r="E5" s="116">
        <v>8</v>
      </c>
      <c r="F5" s="116">
        <v>5</v>
      </c>
      <c r="G5" s="116">
        <v>3</v>
      </c>
      <c r="H5" s="116">
        <v>4</v>
      </c>
      <c r="I5" s="116" t="s">
        <v>815</v>
      </c>
      <c r="J5" s="124"/>
      <c r="K5" s="114"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1">
        <f>INDEX(Duct_Leakage!$A$3:$A$6,MATCH(Model_Input_Builder!$G5,Duct_Leakage!$E$3:$E$6,0),1)</f>
        <v>0.127</v>
      </c>
      <c r="AB5" s="91">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6">
        <v>2</v>
      </c>
      <c r="B6" s="116">
        <v>2</v>
      </c>
      <c r="C6" s="116">
        <v>2</v>
      </c>
      <c r="D6" s="116">
        <v>1</v>
      </c>
      <c r="E6" s="116">
        <v>17</v>
      </c>
      <c r="F6" s="116">
        <v>16</v>
      </c>
      <c r="G6" s="116">
        <v>1</v>
      </c>
      <c r="H6" s="116">
        <v>2</v>
      </c>
      <c r="I6" s="116" t="s">
        <v>816</v>
      </c>
      <c r="K6" s="114"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1">
        <f>INDEX(Duct_Leakage!$A$3:$A$6,MATCH(Model_Input_Builder!$G6,Duct_Leakage!$E$3:$E$6,0),1)</f>
        <v>0.03</v>
      </c>
      <c r="AB6" s="91">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6">
        <v>3</v>
      </c>
      <c r="B7" s="116">
        <v>3</v>
      </c>
      <c r="C7" s="116">
        <v>5</v>
      </c>
      <c r="D7" s="116">
        <v>5</v>
      </c>
      <c r="E7" s="116">
        <v>12</v>
      </c>
      <c r="F7" s="116">
        <v>4</v>
      </c>
      <c r="G7" s="116">
        <v>1</v>
      </c>
      <c r="H7" s="116">
        <v>4</v>
      </c>
      <c r="I7" s="116" t="s">
        <v>817</v>
      </c>
      <c r="K7" s="114"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1">
        <f>INDEX(Duct_Leakage!$A$3:$A$6,MATCH(Model_Input_Builder!$G7,Duct_Leakage!$E$3:$E$6,0),1)</f>
        <v>0.03</v>
      </c>
      <c r="AB7" s="91">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6">
        <v>4</v>
      </c>
      <c r="B8" s="116">
        <v>4</v>
      </c>
      <c r="C8" s="116">
        <v>7</v>
      </c>
      <c r="D8" s="116">
        <v>2</v>
      </c>
      <c r="E8" s="116">
        <v>16</v>
      </c>
      <c r="F8" s="116">
        <v>12</v>
      </c>
      <c r="G8" s="116">
        <v>3</v>
      </c>
      <c r="H8" s="116">
        <v>2</v>
      </c>
      <c r="I8" s="116" t="s">
        <v>818</v>
      </c>
      <c r="K8" s="114"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1">
        <f>INDEX(Duct_Leakage!$A$3:$A$6,MATCH(Model_Input_Builder!$G8,Duct_Leakage!$E$3:$E$6,0),1)</f>
        <v>0.127</v>
      </c>
      <c r="AB8" s="91">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6">
        <v>5</v>
      </c>
      <c r="B9" s="116">
        <v>4</v>
      </c>
      <c r="C9" s="116">
        <v>7</v>
      </c>
      <c r="D9" s="116">
        <v>1</v>
      </c>
      <c r="E9" s="116">
        <v>1</v>
      </c>
      <c r="F9" s="116">
        <v>15</v>
      </c>
      <c r="G9" s="116">
        <v>4</v>
      </c>
      <c r="H9" s="116">
        <v>3</v>
      </c>
      <c r="I9" s="116" t="s">
        <v>819</v>
      </c>
      <c r="K9" s="114"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1">
        <f>INDEX(Duct_Leakage!$A$3:$A$6,MATCH(Model_Input_Builder!$G9,Duct_Leakage!$E$3:$E$6,0),1)</f>
        <v>0.18</v>
      </c>
      <c r="AB9" s="91">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6">
        <v>6</v>
      </c>
      <c r="B10" s="116">
        <v>3</v>
      </c>
      <c r="C10" s="116">
        <v>6</v>
      </c>
      <c r="D10" s="116">
        <v>3</v>
      </c>
      <c r="E10" s="116">
        <v>3</v>
      </c>
      <c r="F10" s="116">
        <v>12</v>
      </c>
      <c r="G10" s="116">
        <v>1</v>
      </c>
      <c r="H10" s="116">
        <v>4</v>
      </c>
      <c r="I10" s="116" t="s">
        <v>820</v>
      </c>
      <c r="K10" s="114"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1">
        <f>INDEX(Duct_Leakage!$A$3:$A$6,MATCH(Model_Input_Builder!$G10,Duct_Leakage!$E$3:$E$6,0),1)</f>
        <v>0.03</v>
      </c>
      <c r="AB10" s="91">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6">
        <v>7</v>
      </c>
      <c r="B11" s="116">
        <v>3</v>
      </c>
      <c r="C11" s="116">
        <v>2</v>
      </c>
      <c r="D11" s="116">
        <v>3</v>
      </c>
      <c r="E11" s="116">
        <v>17</v>
      </c>
      <c r="F11" s="116">
        <v>18</v>
      </c>
      <c r="G11" s="116">
        <v>1</v>
      </c>
      <c r="H11" s="116">
        <v>4</v>
      </c>
      <c r="I11" s="116" t="s">
        <v>821</v>
      </c>
      <c r="K11" s="114"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1">
        <f>INDEX(Duct_Leakage!$A$3:$A$6,MATCH(Model_Input_Builder!$G11,Duct_Leakage!$E$3:$E$6,0),1)</f>
        <v>0.03</v>
      </c>
      <c r="AB11" s="91">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6">
        <v>8</v>
      </c>
      <c r="B12" s="116">
        <v>4</v>
      </c>
      <c r="C12" s="116">
        <v>4</v>
      </c>
      <c r="D12" s="116">
        <v>4</v>
      </c>
      <c r="E12" s="116">
        <v>10</v>
      </c>
      <c r="F12" s="116">
        <v>3</v>
      </c>
      <c r="G12" s="116">
        <v>3</v>
      </c>
      <c r="H12" s="116">
        <v>3</v>
      </c>
      <c r="I12" s="116" t="s">
        <v>822</v>
      </c>
      <c r="K12" s="114"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1">
        <f>INDEX(Duct_Leakage!$A$3:$A$6,MATCH(Model_Input_Builder!$G12,Duct_Leakage!$E$3:$E$6,0),1)</f>
        <v>0.127</v>
      </c>
      <c r="AB12" s="91">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6">
        <v>9</v>
      </c>
      <c r="B13" s="116">
        <v>4</v>
      </c>
      <c r="C13" s="116">
        <v>7</v>
      </c>
      <c r="D13" s="116">
        <v>3</v>
      </c>
      <c r="E13" s="116">
        <v>10</v>
      </c>
      <c r="F13" s="116">
        <v>19</v>
      </c>
      <c r="G13" s="116">
        <v>2</v>
      </c>
      <c r="H13" s="116">
        <v>3</v>
      </c>
      <c r="I13" s="116" t="s">
        <v>823</v>
      </c>
      <c r="K13" s="114"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1">
        <f>INDEX(Duct_Leakage!$A$3:$A$6,MATCH(Model_Input_Builder!$G13,Duct_Leakage!$E$3:$E$6,0),1)</f>
        <v>0.06</v>
      </c>
      <c r="AB13" s="91">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6">
        <v>10</v>
      </c>
      <c r="B14" s="116">
        <v>3</v>
      </c>
      <c r="C14" s="116">
        <v>4</v>
      </c>
      <c r="D14" s="116">
        <v>4</v>
      </c>
      <c r="E14" s="116">
        <v>14</v>
      </c>
      <c r="F14" s="116">
        <v>11</v>
      </c>
      <c r="G14" s="116">
        <v>4</v>
      </c>
      <c r="H14" s="116">
        <v>1</v>
      </c>
      <c r="I14" s="116" t="s">
        <v>824</v>
      </c>
      <c r="K14" s="114"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1">
        <f>INDEX(Duct_Leakage!$A$3:$A$6,MATCH(Model_Input_Builder!$G14,Duct_Leakage!$E$3:$E$6,0),1)</f>
        <v>0.18</v>
      </c>
      <c r="AB14" s="91">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6">
        <v>11</v>
      </c>
      <c r="B15" s="116">
        <v>3</v>
      </c>
      <c r="C15" s="116">
        <v>5</v>
      </c>
      <c r="D15" s="116">
        <v>4</v>
      </c>
      <c r="E15" s="116">
        <v>19</v>
      </c>
      <c r="F15" s="116">
        <v>13</v>
      </c>
      <c r="G15" s="116">
        <v>3</v>
      </c>
      <c r="H15" s="116">
        <v>3</v>
      </c>
      <c r="I15" s="116" t="s">
        <v>825</v>
      </c>
      <c r="K15" s="114"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1">
        <f>INDEX(Duct_Leakage!$A$3:$A$6,MATCH(Model_Input_Builder!$G15,Duct_Leakage!$E$3:$E$6,0),1)</f>
        <v>0.127</v>
      </c>
      <c r="AB15" s="91">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6">
        <v>12</v>
      </c>
      <c r="B16" s="116">
        <v>1</v>
      </c>
      <c r="C16" s="116">
        <v>5</v>
      </c>
      <c r="D16" s="116">
        <v>1</v>
      </c>
      <c r="E16" s="116">
        <v>19</v>
      </c>
      <c r="F16" s="116">
        <v>6</v>
      </c>
      <c r="G16" s="116">
        <v>4</v>
      </c>
      <c r="H16" s="116">
        <v>2</v>
      </c>
      <c r="I16" s="116" t="s">
        <v>826</v>
      </c>
      <c r="K16" s="114"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1">
        <f>INDEX(Duct_Leakage!$A$3:$A$6,MATCH(Model_Input_Builder!$G16,Duct_Leakage!$E$3:$E$6,0),1)</f>
        <v>0.18</v>
      </c>
      <c r="AB16" s="91">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6">
        <v>13</v>
      </c>
      <c r="B17" s="116">
        <v>4</v>
      </c>
      <c r="C17" s="116">
        <v>5</v>
      </c>
      <c r="D17" s="116">
        <v>4</v>
      </c>
      <c r="E17" s="116">
        <v>9</v>
      </c>
      <c r="F17" s="116">
        <v>11</v>
      </c>
      <c r="G17" s="116">
        <v>1</v>
      </c>
      <c r="H17" s="116">
        <v>2</v>
      </c>
      <c r="I17" s="116" t="s">
        <v>827</v>
      </c>
      <c r="K17" s="114"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1">
        <f>INDEX(Duct_Leakage!$A$3:$A$6,MATCH(Model_Input_Builder!$G17,Duct_Leakage!$E$3:$E$6,0),1)</f>
        <v>0.03</v>
      </c>
      <c r="AB17" s="91">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6">
        <v>14</v>
      </c>
      <c r="B18" s="116">
        <v>4</v>
      </c>
      <c r="C18" s="116">
        <v>1</v>
      </c>
      <c r="D18" s="116">
        <v>4</v>
      </c>
      <c r="E18" s="116">
        <v>17</v>
      </c>
      <c r="F18" s="116">
        <v>16</v>
      </c>
      <c r="G18" s="116">
        <v>2</v>
      </c>
      <c r="H18" s="116">
        <v>3</v>
      </c>
      <c r="I18" s="116" t="s">
        <v>828</v>
      </c>
      <c r="K18" s="114"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1">
        <f>INDEX(Duct_Leakage!$A$3:$A$6,MATCH(Model_Input_Builder!$G18,Duct_Leakage!$E$3:$E$6,0),1)</f>
        <v>0.06</v>
      </c>
      <c r="AB18" s="91">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6">
        <v>15</v>
      </c>
      <c r="B19" s="116">
        <v>3</v>
      </c>
      <c r="C19" s="116">
        <v>7</v>
      </c>
      <c r="D19" s="116">
        <v>4</v>
      </c>
      <c r="E19" s="116">
        <v>13</v>
      </c>
      <c r="F19" s="116">
        <v>11</v>
      </c>
      <c r="G19" s="116">
        <v>3</v>
      </c>
      <c r="H19" s="116">
        <v>1</v>
      </c>
      <c r="I19" s="116" t="s">
        <v>829</v>
      </c>
      <c r="K19" s="114"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1">
        <f>INDEX(Duct_Leakage!$A$3:$A$6,MATCH(Model_Input_Builder!$G19,Duct_Leakage!$E$3:$E$6,0),1)</f>
        <v>0.127</v>
      </c>
      <c r="AB19" s="91">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6">
        <v>16</v>
      </c>
      <c r="B20" s="116">
        <v>4</v>
      </c>
      <c r="C20" s="116">
        <v>3</v>
      </c>
      <c r="D20" s="116">
        <v>3</v>
      </c>
      <c r="E20" s="116">
        <v>6</v>
      </c>
      <c r="F20" s="116">
        <v>1</v>
      </c>
      <c r="G20" s="116">
        <v>2</v>
      </c>
      <c r="H20" s="116">
        <v>3</v>
      </c>
      <c r="I20" s="116" t="s">
        <v>830</v>
      </c>
      <c r="K20" s="114"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1">
        <f>INDEX(Duct_Leakage!$A$3:$A$6,MATCH(Model_Input_Builder!$G20,Duct_Leakage!$E$3:$E$6,0),1)</f>
        <v>0.06</v>
      </c>
      <c r="AB20" s="91">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6">
        <v>17</v>
      </c>
      <c r="B21" s="116">
        <v>4</v>
      </c>
      <c r="C21" s="116">
        <v>8</v>
      </c>
      <c r="D21" s="116">
        <v>4</v>
      </c>
      <c r="E21" s="116">
        <v>9</v>
      </c>
      <c r="F21" s="116">
        <v>4</v>
      </c>
      <c r="G21" s="116">
        <v>4</v>
      </c>
      <c r="H21" s="116">
        <v>2</v>
      </c>
      <c r="I21" s="116" t="s">
        <v>831</v>
      </c>
      <c r="K21" s="114"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1">
        <f>INDEX(Duct_Leakage!$A$3:$A$6,MATCH(Model_Input_Builder!$G21,Duct_Leakage!$E$3:$E$6,0),1)</f>
        <v>0.18</v>
      </c>
      <c r="AB21" s="91">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6">
        <v>18</v>
      </c>
      <c r="B22" s="116">
        <v>2</v>
      </c>
      <c r="C22" s="116">
        <v>4</v>
      </c>
      <c r="D22" s="116">
        <v>2</v>
      </c>
      <c r="E22" s="116">
        <v>14</v>
      </c>
      <c r="F22" s="116">
        <v>1</v>
      </c>
      <c r="G22" s="116">
        <v>1</v>
      </c>
      <c r="H22" s="116">
        <v>3</v>
      </c>
      <c r="I22" s="116" t="s">
        <v>832</v>
      </c>
      <c r="K22" s="114"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1">
        <f>INDEX(Duct_Leakage!$A$3:$A$6,MATCH(Model_Input_Builder!$G22,Duct_Leakage!$E$3:$E$6,0),1)</f>
        <v>0.03</v>
      </c>
      <c r="AB22" s="91">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6">
        <v>19</v>
      </c>
      <c r="B23" s="116">
        <v>4</v>
      </c>
      <c r="C23" s="116">
        <v>2</v>
      </c>
      <c r="D23" s="116">
        <v>5</v>
      </c>
      <c r="E23" s="116">
        <v>8</v>
      </c>
      <c r="F23" s="116">
        <v>14</v>
      </c>
      <c r="G23" s="116">
        <v>1</v>
      </c>
      <c r="H23" s="116">
        <v>2</v>
      </c>
      <c r="I23" s="116" t="s">
        <v>833</v>
      </c>
      <c r="K23" s="114"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1">
        <f>INDEX(Duct_Leakage!$A$3:$A$6,MATCH(Model_Input_Builder!$G23,Duct_Leakage!$E$3:$E$6,0),1)</f>
        <v>0.03</v>
      </c>
      <c r="AB23" s="91">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6">
        <v>20</v>
      </c>
      <c r="B24" s="116">
        <v>2</v>
      </c>
      <c r="C24" s="116">
        <v>2</v>
      </c>
      <c r="D24" s="116">
        <v>2</v>
      </c>
      <c r="E24" s="116">
        <v>14</v>
      </c>
      <c r="F24" s="116">
        <v>5</v>
      </c>
      <c r="G24" s="116">
        <v>4</v>
      </c>
      <c r="H24" s="116">
        <v>2</v>
      </c>
      <c r="I24" s="116" t="s">
        <v>834</v>
      </c>
      <c r="K24" s="114"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1">
        <f>INDEX(Duct_Leakage!$A$3:$A$6,MATCH(Model_Input_Builder!$G24,Duct_Leakage!$E$3:$E$6,0),1)</f>
        <v>0.18</v>
      </c>
      <c r="AB24" s="91">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6">
        <v>21</v>
      </c>
      <c r="B25" s="116">
        <v>3</v>
      </c>
      <c r="C25" s="116">
        <v>4</v>
      </c>
      <c r="D25" s="116">
        <v>1</v>
      </c>
      <c r="E25" s="116">
        <v>16</v>
      </c>
      <c r="F25" s="116">
        <v>18</v>
      </c>
      <c r="G25" s="116">
        <v>1</v>
      </c>
      <c r="H25" s="116">
        <v>1</v>
      </c>
      <c r="I25" s="116" t="s">
        <v>835</v>
      </c>
      <c r="K25" s="114"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1">
        <f>INDEX(Duct_Leakage!$A$3:$A$6,MATCH(Model_Input_Builder!$G25,Duct_Leakage!$E$3:$E$6,0),1)</f>
        <v>0.03</v>
      </c>
      <c r="AB25" s="91">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6">
        <v>22</v>
      </c>
      <c r="B26" s="116">
        <v>1</v>
      </c>
      <c r="C26" s="116">
        <v>6</v>
      </c>
      <c r="D26" s="116">
        <v>5</v>
      </c>
      <c r="E26" s="116">
        <v>19</v>
      </c>
      <c r="F26" s="116">
        <v>2</v>
      </c>
      <c r="G26" s="116">
        <v>3</v>
      </c>
      <c r="H26" s="116">
        <v>1</v>
      </c>
      <c r="I26" s="116" t="s">
        <v>836</v>
      </c>
      <c r="K26" s="114"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1">
        <f>INDEX(Duct_Leakage!$A$3:$A$6,MATCH(Model_Input_Builder!$G26,Duct_Leakage!$E$3:$E$6,0),1)</f>
        <v>0.127</v>
      </c>
      <c r="AB26" s="91">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6">
        <v>23</v>
      </c>
      <c r="B27" s="116">
        <v>2</v>
      </c>
      <c r="C27" s="116">
        <v>4</v>
      </c>
      <c r="D27" s="116">
        <v>4</v>
      </c>
      <c r="E27" s="116">
        <v>10</v>
      </c>
      <c r="F27" s="116">
        <v>2</v>
      </c>
      <c r="G27" s="116">
        <v>1</v>
      </c>
      <c r="H27" s="116">
        <v>2</v>
      </c>
      <c r="I27" s="116" t="s">
        <v>837</v>
      </c>
      <c r="K27" s="114"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1">
        <f>INDEX(Duct_Leakage!$A$3:$A$6,MATCH(Model_Input_Builder!$G27,Duct_Leakage!$E$3:$E$6,0),1)</f>
        <v>0.03</v>
      </c>
      <c r="AB27" s="91">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6">
        <v>24</v>
      </c>
      <c r="B28" s="116">
        <v>3</v>
      </c>
      <c r="C28" s="116">
        <v>8</v>
      </c>
      <c r="D28" s="116">
        <v>2</v>
      </c>
      <c r="E28" s="116">
        <v>18</v>
      </c>
      <c r="F28" s="116">
        <v>4</v>
      </c>
      <c r="G28" s="116">
        <v>4</v>
      </c>
      <c r="H28" s="116">
        <v>1</v>
      </c>
      <c r="I28" s="116" t="s">
        <v>838</v>
      </c>
      <c r="K28" s="114"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1">
        <f>INDEX(Duct_Leakage!$A$3:$A$6,MATCH(Model_Input_Builder!$G28,Duct_Leakage!$E$3:$E$6,0),1)</f>
        <v>0.18</v>
      </c>
      <c r="AB28" s="91">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6">
        <v>25</v>
      </c>
      <c r="B29" s="116">
        <v>4</v>
      </c>
      <c r="C29" s="116">
        <v>3</v>
      </c>
      <c r="D29" s="116">
        <v>3</v>
      </c>
      <c r="E29" s="116">
        <v>3</v>
      </c>
      <c r="F29" s="116">
        <v>12</v>
      </c>
      <c r="G29" s="116">
        <v>3</v>
      </c>
      <c r="H29" s="116">
        <v>1</v>
      </c>
      <c r="I29" s="116" t="s">
        <v>839</v>
      </c>
      <c r="K29" s="114"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1">
        <f>INDEX(Duct_Leakage!$A$3:$A$6,MATCH(Model_Input_Builder!$G29,Duct_Leakage!$E$3:$E$6,0),1)</f>
        <v>0.127</v>
      </c>
      <c r="AB29" s="91">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6">
        <v>26</v>
      </c>
      <c r="B30" s="116">
        <v>4</v>
      </c>
      <c r="C30" s="116">
        <v>6</v>
      </c>
      <c r="D30" s="116">
        <v>5</v>
      </c>
      <c r="E30" s="116">
        <v>10</v>
      </c>
      <c r="F30" s="116">
        <v>20</v>
      </c>
      <c r="G30" s="116">
        <v>2</v>
      </c>
      <c r="H30" s="116">
        <v>2</v>
      </c>
      <c r="I30" s="116" t="s">
        <v>840</v>
      </c>
      <c r="K30" s="114"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1">
        <f>INDEX(Duct_Leakage!$A$3:$A$6,MATCH(Model_Input_Builder!$G30,Duct_Leakage!$E$3:$E$6,0),1)</f>
        <v>0.06</v>
      </c>
      <c r="AB30" s="91">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6">
        <v>27</v>
      </c>
      <c r="B31" s="116">
        <v>4</v>
      </c>
      <c r="C31" s="116">
        <v>7</v>
      </c>
      <c r="D31" s="116">
        <v>2</v>
      </c>
      <c r="E31" s="116">
        <v>11</v>
      </c>
      <c r="F31" s="116">
        <v>9</v>
      </c>
      <c r="G31" s="116">
        <v>2</v>
      </c>
      <c r="H31" s="116">
        <v>1</v>
      </c>
      <c r="I31" s="116" t="s">
        <v>841</v>
      </c>
      <c r="K31" s="114"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1">
        <f>INDEX(Duct_Leakage!$A$3:$A$6,MATCH(Model_Input_Builder!$G31,Duct_Leakage!$E$3:$E$6,0),1)</f>
        <v>0.06</v>
      </c>
      <c r="AB31" s="91">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6">
        <v>28</v>
      </c>
      <c r="B32" s="116">
        <v>2</v>
      </c>
      <c r="C32" s="116">
        <v>3</v>
      </c>
      <c r="D32" s="116">
        <v>1</v>
      </c>
      <c r="E32" s="116">
        <v>12</v>
      </c>
      <c r="F32" s="116">
        <v>12</v>
      </c>
      <c r="G32" s="116">
        <v>2</v>
      </c>
      <c r="H32" s="116">
        <v>4</v>
      </c>
      <c r="I32" s="116" t="s">
        <v>842</v>
      </c>
      <c r="K32" s="114"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1">
        <f>INDEX(Duct_Leakage!$A$3:$A$6,MATCH(Model_Input_Builder!$G32,Duct_Leakage!$E$3:$E$6,0),1)</f>
        <v>0.06</v>
      </c>
      <c r="AB32" s="91">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6">
        <v>29</v>
      </c>
      <c r="B33" s="116">
        <v>2</v>
      </c>
      <c r="C33" s="116">
        <v>5</v>
      </c>
      <c r="D33" s="116">
        <v>4</v>
      </c>
      <c r="E33" s="116">
        <v>14</v>
      </c>
      <c r="F33" s="116">
        <v>14</v>
      </c>
      <c r="G33" s="116">
        <v>3</v>
      </c>
      <c r="H33" s="116">
        <v>3</v>
      </c>
      <c r="I33" s="116" t="s">
        <v>843</v>
      </c>
      <c r="K33" s="114"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1">
        <f>INDEX(Duct_Leakage!$A$3:$A$6,MATCH(Model_Input_Builder!$G33,Duct_Leakage!$E$3:$E$6,0),1)</f>
        <v>0.127</v>
      </c>
      <c r="AB33" s="91">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6">
        <v>30</v>
      </c>
      <c r="B34" s="116">
        <v>2</v>
      </c>
      <c r="C34" s="116">
        <v>6</v>
      </c>
      <c r="D34" s="116">
        <v>5</v>
      </c>
      <c r="E34" s="116">
        <v>13</v>
      </c>
      <c r="F34" s="116">
        <v>15</v>
      </c>
      <c r="G34" s="116">
        <v>4</v>
      </c>
      <c r="H34" s="116">
        <v>1</v>
      </c>
      <c r="I34" s="116" t="s">
        <v>844</v>
      </c>
      <c r="K34" s="114"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1">
        <f>INDEX(Duct_Leakage!$A$3:$A$6,MATCH(Model_Input_Builder!$G34,Duct_Leakage!$E$3:$E$6,0),1)</f>
        <v>0.18</v>
      </c>
      <c r="AB34" s="91">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6">
        <v>31</v>
      </c>
      <c r="B35" s="116">
        <v>1</v>
      </c>
      <c r="C35" s="116">
        <v>2</v>
      </c>
      <c r="D35" s="116">
        <v>4</v>
      </c>
      <c r="E35" s="116">
        <v>2</v>
      </c>
      <c r="F35" s="116">
        <v>7</v>
      </c>
      <c r="G35" s="116">
        <v>3</v>
      </c>
      <c r="H35" s="116">
        <v>3</v>
      </c>
      <c r="I35" s="116" t="s">
        <v>845</v>
      </c>
      <c r="K35" s="114"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1">
        <f>INDEX(Duct_Leakage!$A$3:$A$6,MATCH(Model_Input_Builder!$G35,Duct_Leakage!$E$3:$E$6,0),1)</f>
        <v>0.127</v>
      </c>
      <c r="AB35" s="91">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6">
        <v>32</v>
      </c>
      <c r="B36" s="116">
        <v>1</v>
      </c>
      <c r="C36" s="116">
        <v>8</v>
      </c>
      <c r="D36" s="116">
        <v>2</v>
      </c>
      <c r="E36" s="116">
        <v>3</v>
      </c>
      <c r="F36" s="116">
        <v>12</v>
      </c>
      <c r="G36" s="116">
        <v>2</v>
      </c>
      <c r="H36" s="116">
        <v>3</v>
      </c>
      <c r="I36" s="116" t="s">
        <v>846</v>
      </c>
      <c r="K36" s="114"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1">
        <f>INDEX(Duct_Leakage!$A$3:$A$6,MATCH(Model_Input_Builder!$G36,Duct_Leakage!$E$3:$E$6,0),1)</f>
        <v>0.06</v>
      </c>
      <c r="AB36" s="91">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6">
        <v>33</v>
      </c>
      <c r="B37" s="116">
        <v>2</v>
      </c>
      <c r="C37" s="116">
        <v>4</v>
      </c>
      <c r="D37" s="116">
        <v>5</v>
      </c>
      <c r="E37" s="116">
        <v>13</v>
      </c>
      <c r="F37" s="116">
        <v>3</v>
      </c>
      <c r="G37" s="116">
        <v>1</v>
      </c>
      <c r="H37" s="116">
        <v>4</v>
      </c>
      <c r="I37" s="116" t="s">
        <v>847</v>
      </c>
      <c r="K37" s="114"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1">
        <f>INDEX(Duct_Leakage!$A$3:$A$6,MATCH(Model_Input_Builder!$G37,Duct_Leakage!$E$3:$E$6,0),1)</f>
        <v>0.03</v>
      </c>
      <c r="AB37" s="91">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6">
        <v>34</v>
      </c>
      <c r="B38" s="116">
        <v>4</v>
      </c>
      <c r="C38" s="116">
        <v>6</v>
      </c>
      <c r="D38" s="116">
        <v>2</v>
      </c>
      <c r="E38" s="116">
        <v>1</v>
      </c>
      <c r="F38" s="116">
        <v>20</v>
      </c>
      <c r="G38" s="116">
        <v>1</v>
      </c>
      <c r="H38" s="116">
        <v>4</v>
      </c>
      <c r="I38" s="116" t="s">
        <v>848</v>
      </c>
      <c r="K38" s="114"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1">
        <f>INDEX(Duct_Leakage!$A$3:$A$6,MATCH(Model_Input_Builder!$G38,Duct_Leakage!$E$3:$E$6,0),1)</f>
        <v>0.03</v>
      </c>
      <c r="AB38" s="91">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6">
        <v>35</v>
      </c>
      <c r="B39" s="116">
        <v>2</v>
      </c>
      <c r="C39" s="116">
        <v>1</v>
      </c>
      <c r="D39" s="116">
        <v>2</v>
      </c>
      <c r="E39" s="116">
        <v>12</v>
      </c>
      <c r="F39" s="116">
        <v>11</v>
      </c>
      <c r="G39" s="116">
        <v>4</v>
      </c>
      <c r="H39" s="116">
        <v>3</v>
      </c>
      <c r="I39" s="116" t="s">
        <v>849</v>
      </c>
      <c r="K39" s="114"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1">
        <f>INDEX(Duct_Leakage!$A$3:$A$6,MATCH(Model_Input_Builder!$G39,Duct_Leakage!$E$3:$E$6,0),1)</f>
        <v>0.18</v>
      </c>
      <c r="AB39" s="91">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6">
        <v>36</v>
      </c>
      <c r="B40" s="116">
        <v>2</v>
      </c>
      <c r="C40" s="116">
        <v>1</v>
      </c>
      <c r="D40" s="116">
        <v>4</v>
      </c>
      <c r="E40" s="116">
        <v>6</v>
      </c>
      <c r="F40" s="116">
        <v>17</v>
      </c>
      <c r="G40" s="116">
        <v>4</v>
      </c>
      <c r="H40" s="116">
        <v>2</v>
      </c>
      <c r="I40" s="116" t="s">
        <v>850</v>
      </c>
      <c r="K40" s="114"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1">
        <f>INDEX(Duct_Leakage!$A$3:$A$6,MATCH(Model_Input_Builder!$G40,Duct_Leakage!$E$3:$E$6,0),1)</f>
        <v>0.18</v>
      </c>
      <c r="AB40" s="91">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6">
        <v>37</v>
      </c>
      <c r="B41" s="116">
        <v>4</v>
      </c>
      <c r="C41" s="116">
        <v>5</v>
      </c>
      <c r="D41" s="116">
        <v>5</v>
      </c>
      <c r="E41" s="116">
        <v>9</v>
      </c>
      <c r="F41" s="116">
        <v>14</v>
      </c>
      <c r="G41" s="116">
        <v>1</v>
      </c>
      <c r="H41" s="116">
        <v>2</v>
      </c>
      <c r="I41" s="116" t="s">
        <v>851</v>
      </c>
      <c r="K41" s="114"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1">
        <f>INDEX(Duct_Leakage!$A$3:$A$6,MATCH(Model_Input_Builder!$G41,Duct_Leakage!$E$3:$E$6,0),1)</f>
        <v>0.03</v>
      </c>
      <c r="AB41" s="91">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6">
        <v>38</v>
      </c>
      <c r="B42" s="116">
        <v>1</v>
      </c>
      <c r="C42" s="116">
        <v>4</v>
      </c>
      <c r="D42" s="116">
        <v>1</v>
      </c>
      <c r="E42" s="116">
        <v>1</v>
      </c>
      <c r="F42" s="116">
        <v>14</v>
      </c>
      <c r="G42" s="116">
        <v>4</v>
      </c>
      <c r="H42" s="116">
        <v>4</v>
      </c>
      <c r="I42" s="116" t="s">
        <v>852</v>
      </c>
      <c r="K42" s="114"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1">
        <f>INDEX(Duct_Leakage!$A$3:$A$6,MATCH(Model_Input_Builder!$G42,Duct_Leakage!$E$3:$E$6,0),1)</f>
        <v>0.18</v>
      </c>
      <c r="AB42" s="91">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6">
        <v>39</v>
      </c>
      <c r="B43" s="116">
        <v>4</v>
      </c>
      <c r="C43" s="116">
        <v>8</v>
      </c>
      <c r="D43" s="116">
        <v>5</v>
      </c>
      <c r="E43" s="116">
        <v>2</v>
      </c>
      <c r="F43" s="116">
        <v>5</v>
      </c>
      <c r="G43" s="116">
        <v>2</v>
      </c>
      <c r="H43" s="116">
        <v>1</v>
      </c>
      <c r="I43" s="116" t="s">
        <v>853</v>
      </c>
      <c r="K43" s="114"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1">
        <f>INDEX(Duct_Leakage!$A$3:$A$6,MATCH(Model_Input_Builder!$G43,Duct_Leakage!$E$3:$E$6,0),1)</f>
        <v>0.06</v>
      </c>
      <c r="AB43" s="91">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6">
        <v>40</v>
      </c>
      <c r="B44" s="116">
        <v>2</v>
      </c>
      <c r="C44" s="116">
        <v>2</v>
      </c>
      <c r="D44" s="116">
        <v>2</v>
      </c>
      <c r="E44" s="116">
        <v>15</v>
      </c>
      <c r="F44" s="116">
        <v>16</v>
      </c>
      <c r="G44" s="116">
        <v>1</v>
      </c>
      <c r="H44" s="116">
        <v>1</v>
      </c>
      <c r="I44" s="116" t="s">
        <v>854</v>
      </c>
      <c r="K44" s="114"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1">
        <f>INDEX(Duct_Leakage!$A$3:$A$6,MATCH(Model_Input_Builder!$G44,Duct_Leakage!$E$3:$E$6,0),1)</f>
        <v>0.03</v>
      </c>
      <c r="AB44" s="91">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6">
        <v>41</v>
      </c>
      <c r="B45" s="116">
        <v>1</v>
      </c>
      <c r="C45" s="116">
        <v>7</v>
      </c>
      <c r="D45" s="116">
        <v>1</v>
      </c>
      <c r="E45" s="116">
        <v>12</v>
      </c>
      <c r="F45" s="116">
        <v>17</v>
      </c>
      <c r="G45" s="116">
        <v>4</v>
      </c>
      <c r="H45" s="116">
        <v>2</v>
      </c>
      <c r="I45" s="116" t="s">
        <v>855</v>
      </c>
      <c r="K45" s="114"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1">
        <f>INDEX(Duct_Leakage!$A$3:$A$6,MATCH(Model_Input_Builder!$G45,Duct_Leakage!$E$3:$E$6,0),1)</f>
        <v>0.18</v>
      </c>
      <c r="AB45" s="91">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6">
        <v>42</v>
      </c>
      <c r="B46" s="116">
        <v>3</v>
      </c>
      <c r="C46" s="116">
        <v>6</v>
      </c>
      <c r="D46" s="116">
        <v>2</v>
      </c>
      <c r="E46" s="116">
        <v>3</v>
      </c>
      <c r="F46" s="116">
        <v>7</v>
      </c>
      <c r="G46" s="116">
        <v>4</v>
      </c>
      <c r="H46" s="116">
        <v>2</v>
      </c>
      <c r="I46" s="116" t="s">
        <v>856</v>
      </c>
      <c r="K46" s="114"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1">
        <f>INDEX(Duct_Leakage!$A$3:$A$6,MATCH(Model_Input_Builder!$G46,Duct_Leakage!$E$3:$E$6,0),1)</f>
        <v>0.18</v>
      </c>
      <c r="AB46" s="91">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6">
        <v>43</v>
      </c>
      <c r="B47" s="116">
        <v>1</v>
      </c>
      <c r="C47" s="116">
        <v>6</v>
      </c>
      <c r="D47" s="116">
        <v>2</v>
      </c>
      <c r="E47" s="116">
        <v>7</v>
      </c>
      <c r="F47" s="116">
        <v>14</v>
      </c>
      <c r="G47" s="116">
        <v>3</v>
      </c>
      <c r="H47" s="116">
        <v>4</v>
      </c>
      <c r="I47" s="116" t="s">
        <v>857</v>
      </c>
      <c r="K47" s="114"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1">
        <f>INDEX(Duct_Leakage!$A$3:$A$6,MATCH(Model_Input_Builder!$G47,Duct_Leakage!$E$3:$E$6,0),1)</f>
        <v>0.127</v>
      </c>
      <c r="AB47" s="91">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6">
        <v>44</v>
      </c>
      <c r="B48" s="116">
        <v>2</v>
      </c>
      <c r="C48" s="116">
        <v>3</v>
      </c>
      <c r="D48" s="116">
        <v>2</v>
      </c>
      <c r="E48" s="116">
        <v>19</v>
      </c>
      <c r="F48" s="116">
        <v>6</v>
      </c>
      <c r="G48" s="116">
        <v>1</v>
      </c>
      <c r="H48" s="116">
        <v>2</v>
      </c>
      <c r="I48" s="116" t="s">
        <v>858</v>
      </c>
      <c r="K48" s="114"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1">
        <f>INDEX(Duct_Leakage!$A$3:$A$6,MATCH(Model_Input_Builder!$G48,Duct_Leakage!$E$3:$E$6,0),1)</f>
        <v>0.03</v>
      </c>
      <c r="AB48" s="91">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6">
        <v>45</v>
      </c>
      <c r="B49" s="116">
        <v>4</v>
      </c>
      <c r="C49" s="116">
        <v>4</v>
      </c>
      <c r="D49" s="116">
        <v>3</v>
      </c>
      <c r="E49" s="116">
        <v>2</v>
      </c>
      <c r="F49" s="116">
        <v>2</v>
      </c>
      <c r="G49" s="116">
        <v>2</v>
      </c>
      <c r="H49" s="116">
        <v>3</v>
      </c>
      <c r="I49" s="116" t="s">
        <v>859</v>
      </c>
      <c r="K49" s="114"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1">
        <f>INDEX(Duct_Leakage!$A$3:$A$6,MATCH(Model_Input_Builder!$G49,Duct_Leakage!$E$3:$E$6,0),1)</f>
        <v>0.06</v>
      </c>
      <c r="AB49" s="91">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6">
        <v>46</v>
      </c>
      <c r="B50" s="116">
        <v>4</v>
      </c>
      <c r="C50" s="116">
        <v>8</v>
      </c>
      <c r="D50" s="116">
        <v>5</v>
      </c>
      <c r="E50" s="116">
        <v>1</v>
      </c>
      <c r="F50" s="116">
        <v>8</v>
      </c>
      <c r="G50" s="116">
        <v>3</v>
      </c>
      <c r="H50" s="116">
        <v>4</v>
      </c>
      <c r="I50" s="116" t="s">
        <v>860</v>
      </c>
      <c r="K50" s="114"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1">
        <f>INDEX(Duct_Leakage!$A$3:$A$6,MATCH(Model_Input_Builder!$G50,Duct_Leakage!$E$3:$E$6,0),1)</f>
        <v>0.127</v>
      </c>
      <c r="AB50" s="91">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6">
        <v>47</v>
      </c>
      <c r="B51" s="116">
        <v>1</v>
      </c>
      <c r="C51" s="116">
        <v>4</v>
      </c>
      <c r="D51" s="116">
        <v>4</v>
      </c>
      <c r="E51" s="116">
        <v>6</v>
      </c>
      <c r="F51" s="116">
        <v>9</v>
      </c>
      <c r="G51" s="116">
        <v>2</v>
      </c>
      <c r="H51" s="116">
        <v>2</v>
      </c>
      <c r="I51" s="116" t="s">
        <v>861</v>
      </c>
      <c r="K51" s="114"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1">
        <f>INDEX(Duct_Leakage!$A$3:$A$6,MATCH(Model_Input_Builder!$G51,Duct_Leakage!$E$3:$E$6,0),1)</f>
        <v>0.06</v>
      </c>
      <c r="AB51" s="91">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6">
        <v>48</v>
      </c>
      <c r="B52" s="116">
        <v>1</v>
      </c>
      <c r="C52" s="116">
        <v>5</v>
      </c>
      <c r="D52" s="116">
        <v>3</v>
      </c>
      <c r="E52" s="116">
        <v>13</v>
      </c>
      <c r="F52" s="116">
        <v>18</v>
      </c>
      <c r="G52" s="116">
        <v>3</v>
      </c>
      <c r="H52" s="116">
        <v>2</v>
      </c>
      <c r="I52" s="116" t="s">
        <v>862</v>
      </c>
      <c r="K52" s="114"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1">
        <f>INDEX(Duct_Leakage!$A$3:$A$6,MATCH(Model_Input_Builder!$G52,Duct_Leakage!$E$3:$E$6,0),1)</f>
        <v>0.127</v>
      </c>
      <c r="AB52" s="91">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6">
        <v>49</v>
      </c>
      <c r="B53" s="116">
        <v>2</v>
      </c>
      <c r="C53" s="116">
        <v>4</v>
      </c>
      <c r="D53" s="116">
        <v>2</v>
      </c>
      <c r="E53" s="116">
        <v>3</v>
      </c>
      <c r="F53" s="116">
        <v>20</v>
      </c>
      <c r="G53" s="116">
        <v>1</v>
      </c>
      <c r="H53" s="116">
        <v>1</v>
      </c>
      <c r="I53" s="116" t="s">
        <v>863</v>
      </c>
      <c r="K53" s="114"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1">
        <f>INDEX(Duct_Leakage!$A$3:$A$6,MATCH(Model_Input_Builder!$G53,Duct_Leakage!$E$3:$E$6,0),1)</f>
        <v>0.03</v>
      </c>
      <c r="AB53" s="91">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6">
        <v>50</v>
      </c>
      <c r="B54" s="116">
        <v>3</v>
      </c>
      <c r="C54" s="116">
        <v>5</v>
      </c>
      <c r="D54" s="116">
        <v>3</v>
      </c>
      <c r="E54" s="116">
        <v>10</v>
      </c>
      <c r="F54" s="116">
        <v>7</v>
      </c>
      <c r="G54" s="116">
        <v>2</v>
      </c>
      <c r="H54" s="116">
        <v>1</v>
      </c>
      <c r="I54" s="116" t="s">
        <v>864</v>
      </c>
      <c r="K54" s="114"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1">
        <f>INDEX(Duct_Leakage!$A$3:$A$6,MATCH(Model_Input_Builder!$G54,Duct_Leakage!$E$3:$E$6,0),1)</f>
        <v>0.06</v>
      </c>
      <c r="AB54" s="91">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6">
        <v>51</v>
      </c>
      <c r="B55" s="116">
        <v>2</v>
      </c>
      <c r="C55" s="116">
        <v>2</v>
      </c>
      <c r="D55" s="116">
        <v>3</v>
      </c>
      <c r="E55" s="116">
        <v>17</v>
      </c>
      <c r="F55" s="116">
        <v>12</v>
      </c>
      <c r="G55" s="116">
        <v>4</v>
      </c>
      <c r="H55" s="116">
        <v>1</v>
      </c>
      <c r="I55" s="116" t="s">
        <v>865</v>
      </c>
      <c r="K55" s="114"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1">
        <f>INDEX(Duct_Leakage!$A$3:$A$6,MATCH(Model_Input_Builder!$G55,Duct_Leakage!$E$3:$E$6,0),1)</f>
        <v>0.18</v>
      </c>
      <c r="AB55" s="91">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6">
        <v>52</v>
      </c>
      <c r="B56" s="116">
        <v>2</v>
      </c>
      <c r="C56" s="116">
        <v>2</v>
      </c>
      <c r="D56" s="116">
        <v>3</v>
      </c>
      <c r="E56" s="116">
        <v>2</v>
      </c>
      <c r="F56" s="116">
        <v>1</v>
      </c>
      <c r="G56" s="116">
        <v>2</v>
      </c>
      <c r="H56" s="116">
        <v>3</v>
      </c>
      <c r="I56" s="116" t="s">
        <v>866</v>
      </c>
      <c r="K56" s="114"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1">
        <f>INDEX(Duct_Leakage!$A$3:$A$6,MATCH(Model_Input_Builder!$G56,Duct_Leakage!$E$3:$E$6,0),1)</f>
        <v>0.06</v>
      </c>
      <c r="AB56" s="91">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6">
        <v>53</v>
      </c>
      <c r="B57" s="116">
        <v>4</v>
      </c>
      <c r="C57" s="116">
        <v>2</v>
      </c>
      <c r="D57" s="116">
        <v>5</v>
      </c>
      <c r="E57" s="116">
        <v>3</v>
      </c>
      <c r="F57" s="116">
        <v>7</v>
      </c>
      <c r="G57" s="116">
        <v>1</v>
      </c>
      <c r="H57" s="116">
        <v>1</v>
      </c>
      <c r="I57" s="116" t="s">
        <v>867</v>
      </c>
      <c r="K57" s="114"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1">
        <f>INDEX(Duct_Leakage!$A$3:$A$6,MATCH(Model_Input_Builder!$G57,Duct_Leakage!$E$3:$E$6,0),1)</f>
        <v>0.03</v>
      </c>
      <c r="AB57" s="91">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6">
        <v>54</v>
      </c>
      <c r="B58" s="116">
        <v>1</v>
      </c>
      <c r="C58" s="116">
        <v>5</v>
      </c>
      <c r="D58" s="116">
        <v>3</v>
      </c>
      <c r="E58" s="116">
        <v>5</v>
      </c>
      <c r="F58" s="116">
        <v>9</v>
      </c>
      <c r="G58" s="116">
        <v>2</v>
      </c>
      <c r="H58" s="116">
        <v>3</v>
      </c>
      <c r="I58" s="116" t="s">
        <v>868</v>
      </c>
      <c r="K58" s="114"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1">
        <f>INDEX(Duct_Leakage!$A$3:$A$6,MATCH(Model_Input_Builder!$G58,Duct_Leakage!$E$3:$E$6,0),1)</f>
        <v>0.06</v>
      </c>
      <c r="AB58" s="91">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6">
        <v>55</v>
      </c>
      <c r="B59" s="116">
        <v>4</v>
      </c>
      <c r="C59" s="116">
        <v>3</v>
      </c>
      <c r="D59" s="116">
        <v>4</v>
      </c>
      <c r="E59" s="116">
        <v>13</v>
      </c>
      <c r="F59" s="116">
        <v>11</v>
      </c>
      <c r="G59" s="116">
        <v>2</v>
      </c>
      <c r="H59" s="116">
        <v>2</v>
      </c>
      <c r="I59" s="116" t="s">
        <v>869</v>
      </c>
      <c r="K59" s="114"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1">
        <f>INDEX(Duct_Leakage!$A$3:$A$6,MATCH(Model_Input_Builder!$G59,Duct_Leakage!$E$3:$E$6,0),1)</f>
        <v>0.06</v>
      </c>
      <c r="AB59" s="91">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6">
        <v>56</v>
      </c>
      <c r="B60" s="116">
        <v>2</v>
      </c>
      <c r="C60" s="116">
        <v>4</v>
      </c>
      <c r="D60" s="116">
        <v>5</v>
      </c>
      <c r="E60" s="116">
        <v>10</v>
      </c>
      <c r="F60" s="116">
        <v>13</v>
      </c>
      <c r="G60" s="116">
        <v>1</v>
      </c>
      <c r="H60" s="116">
        <v>1</v>
      </c>
      <c r="I60" s="116" t="s">
        <v>870</v>
      </c>
      <c r="K60" s="114"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1">
        <f>INDEX(Duct_Leakage!$A$3:$A$6,MATCH(Model_Input_Builder!$G60,Duct_Leakage!$E$3:$E$6,0),1)</f>
        <v>0.03</v>
      </c>
      <c r="AB60" s="91">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6">
        <v>57</v>
      </c>
      <c r="B61" s="116">
        <v>4</v>
      </c>
      <c r="C61" s="116">
        <v>2</v>
      </c>
      <c r="D61" s="116">
        <v>4</v>
      </c>
      <c r="E61" s="116">
        <v>13</v>
      </c>
      <c r="F61" s="116">
        <v>16</v>
      </c>
      <c r="G61" s="116">
        <v>2</v>
      </c>
      <c r="H61" s="116">
        <v>1</v>
      </c>
      <c r="I61" s="116" t="s">
        <v>871</v>
      </c>
      <c r="K61" s="114"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1">
        <f>INDEX(Duct_Leakage!$A$3:$A$6,MATCH(Model_Input_Builder!$G61,Duct_Leakage!$E$3:$E$6,0),1)</f>
        <v>0.06</v>
      </c>
      <c r="AB61" s="91">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6">
        <v>58</v>
      </c>
      <c r="B62" s="116">
        <v>1</v>
      </c>
      <c r="C62" s="116">
        <v>6</v>
      </c>
      <c r="D62" s="116">
        <v>5</v>
      </c>
      <c r="E62" s="116">
        <v>17</v>
      </c>
      <c r="F62" s="116">
        <v>1</v>
      </c>
      <c r="G62" s="116">
        <v>1</v>
      </c>
      <c r="H62" s="116">
        <v>1</v>
      </c>
      <c r="I62" s="116" t="s">
        <v>872</v>
      </c>
      <c r="K62" s="114"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1">
        <f>INDEX(Duct_Leakage!$A$3:$A$6,MATCH(Model_Input_Builder!$G62,Duct_Leakage!$E$3:$E$6,0),1)</f>
        <v>0.03</v>
      </c>
      <c r="AB62" s="91">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6">
        <v>59</v>
      </c>
      <c r="B63" s="116">
        <v>4</v>
      </c>
      <c r="C63" s="116">
        <v>1</v>
      </c>
      <c r="D63" s="116">
        <v>5</v>
      </c>
      <c r="E63" s="116">
        <v>5</v>
      </c>
      <c r="F63" s="116">
        <v>6</v>
      </c>
      <c r="G63" s="116">
        <v>3</v>
      </c>
      <c r="H63" s="116">
        <v>4</v>
      </c>
      <c r="I63" s="116" t="s">
        <v>873</v>
      </c>
      <c r="K63" s="114"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1">
        <f>INDEX(Duct_Leakage!$A$3:$A$6,MATCH(Model_Input_Builder!$G63,Duct_Leakage!$E$3:$E$6,0),1)</f>
        <v>0.127</v>
      </c>
      <c r="AB63" s="91">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6">
        <v>60</v>
      </c>
      <c r="B64" s="116">
        <v>4</v>
      </c>
      <c r="C64" s="116">
        <v>2</v>
      </c>
      <c r="D64" s="116">
        <v>4</v>
      </c>
      <c r="E64" s="116">
        <v>12</v>
      </c>
      <c r="F64" s="116">
        <v>6</v>
      </c>
      <c r="G64" s="116">
        <v>1</v>
      </c>
      <c r="H64" s="116">
        <v>3</v>
      </c>
      <c r="I64" s="116" t="s">
        <v>874</v>
      </c>
      <c r="K64" s="114"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1">
        <f>INDEX(Duct_Leakage!$A$3:$A$6,MATCH(Model_Input_Builder!$G64,Duct_Leakage!$E$3:$E$6,0),1)</f>
        <v>0.03</v>
      </c>
      <c r="AB64" s="91">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6">
        <v>61</v>
      </c>
      <c r="B65" s="116">
        <v>2</v>
      </c>
      <c r="C65" s="116">
        <v>5</v>
      </c>
      <c r="D65" s="116">
        <v>2</v>
      </c>
      <c r="E65" s="116">
        <v>3</v>
      </c>
      <c r="F65" s="116">
        <v>16</v>
      </c>
      <c r="G65" s="116">
        <v>3</v>
      </c>
      <c r="H65" s="116">
        <v>2</v>
      </c>
      <c r="I65" s="116" t="s">
        <v>875</v>
      </c>
      <c r="K65" s="114"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1">
        <f>INDEX(Duct_Leakage!$A$3:$A$6,MATCH(Model_Input_Builder!$G65,Duct_Leakage!$E$3:$E$6,0),1)</f>
        <v>0.127</v>
      </c>
      <c r="AB65" s="91">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6">
        <v>62</v>
      </c>
      <c r="B66" s="116">
        <v>1</v>
      </c>
      <c r="C66" s="116">
        <v>8</v>
      </c>
      <c r="D66" s="116">
        <v>4</v>
      </c>
      <c r="E66" s="116">
        <v>3</v>
      </c>
      <c r="F66" s="116">
        <v>1</v>
      </c>
      <c r="G66" s="116">
        <v>4</v>
      </c>
      <c r="H66" s="116">
        <v>3</v>
      </c>
      <c r="I66" s="116" t="s">
        <v>876</v>
      </c>
      <c r="K66" s="114"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1">
        <f>INDEX(Duct_Leakage!$A$3:$A$6,MATCH(Model_Input_Builder!$G66,Duct_Leakage!$E$3:$E$6,0),1)</f>
        <v>0.18</v>
      </c>
      <c r="AB66" s="91">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6">
        <v>63</v>
      </c>
      <c r="B67" s="116">
        <v>4</v>
      </c>
      <c r="C67" s="116">
        <v>7</v>
      </c>
      <c r="D67" s="116">
        <v>2</v>
      </c>
      <c r="E67" s="116">
        <v>3</v>
      </c>
      <c r="F67" s="116">
        <v>1</v>
      </c>
      <c r="G67" s="116">
        <v>1</v>
      </c>
      <c r="H67" s="116">
        <v>4</v>
      </c>
      <c r="I67" s="116" t="s">
        <v>877</v>
      </c>
      <c r="K67" s="114"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1">
        <f>INDEX(Duct_Leakage!$A$3:$A$6,MATCH(Model_Input_Builder!$G67,Duct_Leakage!$E$3:$E$6,0),1)</f>
        <v>0.03</v>
      </c>
      <c r="AB67" s="91">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6">
        <v>64</v>
      </c>
      <c r="B68" s="116">
        <v>1</v>
      </c>
      <c r="C68" s="116">
        <v>7</v>
      </c>
      <c r="D68" s="116">
        <v>5</v>
      </c>
      <c r="E68" s="116">
        <v>6</v>
      </c>
      <c r="F68" s="116">
        <v>9</v>
      </c>
      <c r="G68" s="116">
        <v>2</v>
      </c>
      <c r="H68" s="116">
        <v>2</v>
      </c>
      <c r="I68" s="116" t="s">
        <v>878</v>
      </c>
      <c r="K68" s="114"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1">
        <f>INDEX(Duct_Leakage!$A$3:$A$6,MATCH(Model_Input_Builder!$G68,Duct_Leakage!$E$3:$E$6,0),1)</f>
        <v>0.06</v>
      </c>
      <c r="AB68" s="91">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6">
        <v>65</v>
      </c>
      <c r="B69" s="116">
        <v>4</v>
      </c>
      <c r="C69" s="116">
        <v>7</v>
      </c>
      <c r="D69" s="116">
        <v>2</v>
      </c>
      <c r="E69" s="116">
        <v>16</v>
      </c>
      <c r="F69" s="116">
        <v>1</v>
      </c>
      <c r="G69" s="116">
        <v>1</v>
      </c>
      <c r="H69" s="116">
        <v>2</v>
      </c>
      <c r="I69" s="116" t="s">
        <v>879</v>
      </c>
      <c r="K69" s="114"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1">
        <f>INDEX(Duct_Leakage!$A$3:$A$6,MATCH(Model_Input_Builder!$G69,Duct_Leakage!$E$3:$E$6,0),1)</f>
        <v>0.03</v>
      </c>
      <c r="AB69" s="91">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6">
        <v>66</v>
      </c>
      <c r="B70" s="116">
        <v>1</v>
      </c>
      <c r="C70" s="116">
        <v>5</v>
      </c>
      <c r="D70" s="116">
        <v>4</v>
      </c>
      <c r="E70" s="116">
        <v>17</v>
      </c>
      <c r="F70" s="116">
        <v>10</v>
      </c>
      <c r="G70" s="116">
        <v>4</v>
      </c>
      <c r="H70" s="116">
        <v>1</v>
      </c>
      <c r="I70" s="116" t="s">
        <v>880</v>
      </c>
      <c r="K70" s="114"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1">
        <f>INDEX(Duct_Leakage!$A$3:$A$6,MATCH(Model_Input_Builder!$G70,Duct_Leakage!$E$3:$E$6,0),1)</f>
        <v>0.18</v>
      </c>
      <c r="AB70" s="91">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6">
        <v>67</v>
      </c>
      <c r="B71" s="116">
        <v>1</v>
      </c>
      <c r="C71" s="116">
        <v>6</v>
      </c>
      <c r="D71" s="116">
        <v>4</v>
      </c>
      <c r="E71" s="116">
        <v>10</v>
      </c>
      <c r="F71" s="116">
        <v>7</v>
      </c>
      <c r="G71" s="116">
        <v>3</v>
      </c>
      <c r="H71" s="116">
        <v>3</v>
      </c>
      <c r="I71" s="116" t="s">
        <v>881</v>
      </c>
      <c r="K71" s="114"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1">
        <f>INDEX(Duct_Leakage!$A$3:$A$6,MATCH(Model_Input_Builder!$G71,Duct_Leakage!$E$3:$E$6,0),1)</f>
        <v>0.127</v>
      </c>
      <c r="AB71" s="91">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6">
        <v>68</v>
      </c>
      <c r="B72" s="116">
        <v>2</v>
      </c>
      <c r="C72" s="116">
        <v>8</v>
      </c>
      <c r="D72" s="116">
        <v>5</v>
      </c>
      <c r="E72" s="116">
        <v>18</v>
      </c>
      <c r="F72" s="116">
        <v>17</v>
      </c>
      <c r="G72" s="116">
        <v>4</v>
      </c>
      <c r="H72" s="116">
        <v>1</v>
      </c>
      <c r="I72" s="116" t="s">
        <v>882</v>
      </c>
      <c r="K72" s="114"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1">
        <f>INDEX(Duct_Leakage!$A$3:$A$6,MATCH(Model_Input_Builder!$G72,Duct_Leakage!$E$3:$E$6,0),1)</f>
        <v>0.18</v>
      </c>
      <c r="AB72" s="91">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6">
        <v>69</v>
      </c>
      <c r="B73" s="116">
        <v>4</v>
      </c>
      <c r="C73" s="116">
        <v>8</v>
      </c>
      <c r="D73" s="116">
        <v>4</v>
      </c>
      <c r="E73" s="116">
        <v>13</v>
      </c>
      <c r="F73" s="116">
        <v>15</v>
      </c>
      <c r="G73" s="116">
        <v>3</v>
      </c>
      <c r="H73" s="116">
        <v>2</v>
      </c>
      <c r="I73" s="116" t="s">
        <v>883</v>
      </c>
      <c r="K73" s="114"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1">
        <f>INDEX(Duct_Leakage!$A$3:$A$6,MATCH(Model_Input_Builder!$G73,Duct_Leakage!$E$3:$E$6,0),1)</f>
        <v>0.127</v>
      </c>
      <c r="AB73" s="91">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6">
        <v>70</v>
      </c>
      <c r="B74" s="116">
        <v>2</v>
      </c>
      <c r="C74" s="116">
        <v>4</v>
      </c>
      <c r="D74" s="116">
        <v>1</v>
      </c>
      <c r="E74" s="116">
        <v>9</v>
      </c>
      <c r="F74" s="116">
        <v>8</v>
      </c>
      <c r="G74" s="116">
        <v>2</v>
      </c>
      <c r="H74" s="116">
        <v>1</v>
      </c>
      <c r="I74" s="116" t="s">
        <v>884</v>
      </c>
      <c r="K74" s="114"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1">
        <f>INDEX(Duct_Leakage!$A$3:$A$6,MATCH(Model_Input_Builder!$G74,Duct_Leakage!$E$3:$E$6,0),1)</f>
        <v>0.06</v>
      </c>
      <c r="AB74" s="91">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6">
        <v>71</v>
      </c>
      <c r="B75" s="116">
        <v>3</v>
      </c>
      <c r="C75" s="116">
        <v>8</v>
      </c>
      <c r="D75" s="116">
        <v>5</v>
      </c>
      <c r="E75" s="116">
        <v>6</v>
      </c>
      <c r="F75" s="116">
        <v>13</v>
      </c>
      <c r="G75" s="116">
        <v>3</v>
      </c>
      <c r="H75" s="116">
        <v>3</v>
      </c>
      <c r="I75" s="116" t="s">
        <v>885</v>
      </c>
      <c r="K75" s="114"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1">
        <f>INDEX(Duct_Leakage!$A$3:$A$6,MATCH(Model_Input_Builder!$G75,Duct_Leakage!$E$3:$E$6,0),1)</f>
        <v>0.127</v>
      </c>
      <c r="AB75" s="91">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6">
        <v>72</v>
      </c>
      <c r="B76" s="116">
        <v>1</v>
      </c>
      <c r="C76" s="116">
        <v>4</v>
      </c>
      <c r="D76" s="116">
        <v>3</v>
      </c>
      <c r="E76" s="116">
        <v>4</v>
      </c>
      <c r="F76" s="116">
        <v>2</v>
      </c>
      <c r="G76" s="116">
        <v>4</v>
      </c>
      <c r="H76" s="116">
        <v>4</v>
      </c>
      <c r="I76" s="116" t="s">
        <v>886</v>
      </c>
      <c r="K76" s="114"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1">
        <f>INDEX(Duct_Leakage!$A$3:$A$6,MATCH(Model_Input_Builder!$G76,Duct_Leakage!$E$3:$E$6,0),1)</f>
        <v>0.18</v>
      </c>
      <c r="AB76" s="91">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6">
        <v>73</v>
      </c>
      <c r="B77" s="116">
        <v>4</v>
      </c>
      <c r="C77" s="116">
        <v>2</v>
      </c>
      <c r="D77" s="116">
        <v>5</v>
      </c>
      <c r="E77" s="116">
        <v>16</v>
      </c>
      <c r="F77" s="116">
        <v>4</v>
      </c>
      <c r="G77" s="116">
        <v>2</v>
      </c>
      <c r="H77" s="116">
        <v>2</v>
      </c>
      <c r="I77" s="116" t="s">
        <v>887</v>
      </c>
      <c r="K77" s="114"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1">
        <f>INDEX(Duct_Leakage!$A$3:$A$6,MATCH(Model_Input_Builder!$G77,Duct_Leakage!$E$3:$E$6,0),1)</f>
        <v>0.06</v>
      </c>
      <c r="AB77" s="91">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6">
        <v>74</v>
      </c>
      <c r="B78" s="116">
        <v>2</v>
      </c>
      <c r="C78" s="116">
        <v>3</v>
      </c>
      <c r="D78" s="116">
        <v>2</v>
      </c>
      <c r="E78" s="116">
        <v>18</v>
      </c>
      <c r="F78" s="116">
        <v>15</v>
      </c>
      <c r="G78" s="116">
        <v>1</v>
      </c>
      <c r="H78" s="116">
        <v>2</v>
      </c>
      <c r="I78" s="116" t="s">
        <v>888</v>
      </c>
      <c r="K78" s="114"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1">
        <f>INDEX(Duct_Leakage!$A$3:$A$6,MATCH(Model_Input_Builder!$G78,Duct_Leakage!$E$3:$E$6,0),1)</f>
        <v>0.03</v>
      </c>
      <c r="AB78" s="91">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6">
        <v>75</v>
      </c>
      <c r="B79" s="116">
        <v>4</v>
      </c>
      <c r="C79" s="116">
        <v>2</v>
      </c>
      <c r="D79" s="116">
        <v>2</v>
      </c>
      <c r="E79" s="116">
        <v>9</v>
      </c>
      <c r="F79" s="116">
        <v>13</v>
      </c>
      <c r="G79" s="116">
        <v>4</v>
      </c>
      <c r="H79" s="116">
        <v>2</v>
      </c>
      <c r="I79" s="116" t="s">
        <v>889</v>
      </c>
      <c r="K79" s="114"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1">
        <f>INDEX(Duct_Leakage!$A$3:$A$6,MATCH(Model_Input_Builder!$G79,Duct_Leakage!$E$3:$E$6,0),1)</f>
        <v>0.18</v>
      </c>
      <c r="AB79" s="91">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6">
        <v>76</v>
      </c>
      <c r="B80" s="116">
        <v>3</v>
      </c>
      <c r="C80" s="116">
        <v>7</v>
      </c>
      <c r="D80" s="116">
        <v>2</v>
      </c>
      <c r="E80" s="116">
        <v>19</v>
      </c>
      <c r="F80" s="116">
        <v>11</v>
      </c>
      <c r="G80" s="116">
        <v>2</v>
      </c>
      <c r="H80" s="116">
        <v>2</v>
      </c>
      <c r="I80" s="116" t="s">
        <v>890</v>
      </c>
      <c r="K80" s="114"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1">
        <f>INDEX(Duct_Leakage!$A$3:$A$6,MATCH(Model_Input_Builder!$G80,Duct_Leakage!$E$3:$E$6,0),1)</f>
        <v>0.06</v>
      </c>
      <c r="AB80" s="91">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6">
        <v>77</v>
      </c>
      <c r="B81" s="116">
        <v>3</v>
      </c>
      <c r="C81" s="116">
        <v>4</v>
      </c>
      <c r="D81" s="116">
        <v>3</v>
      </c>
      <c r="E81" s="116">
        <v>18</v>
      </c>
      <c r="F81" s="116">
        <v>15</v>
      </c>
      <c r="G81" s="116">
        <v>3</v>
      </c>
      <c r="H81" s="116">
        <v>3</v>
      </c>
      <c r="I81" s="116" t="s">
        <v>891</v>
      </c>
      <c r="K81" s="114"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1">
        <f>INDEX(Duct_Leakage!$A$3:$A$6,MATCH(Model_Input_Builder!$G81,Duct_Leakage!$E$3:$E$6,0),1)</f>
        <v>0.127</v>
      </c>
      <c r="AB81" s="91">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6">
        <v>78</v>
      </c>
      <c r="B82" s="116">
        <v>2</v>
      </c>
      <c r="C82" s="116">
        <v>8</v>
      </c>
      <c r="D82" s="116">
        <v>2</v>
      </c>
      <c r="E82" s="116">
        <v>1</v>
      </c>
      <c r="F82" s="116">
        <v>18</v>
      </c>
      <c r="G82" s="116">
        <v>4</v>
      </c>
      <c r="H82" s="116">
        <v>4</v>
      </c>
      <c r="I82" s="116" t="s">
        <v>892</v>
      </c>
      <c r="K82" s="114"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1">
        <f>INDEX(Duct_Leakage!$A$3:$A$6,MATCH(Model_Input_Builder!$G82,Duct_Leakage!$E$3:$E$6,0),1)</f>
        <v>0.18</v>
      </c>
      <c r="AB82" s="91">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6">
        <v>79</v>
      </c>
      <c r="B83" s="116">
        <v>2</v>
      </c>
      <c r="C83" s="116">
        <v>3</v>
      </c>
      <c r="D83" s="116">
        <v>1</v>
      </c>
      <c r="E83" s="116">
        <v>5</v>
      </c>
      <c r="F83" s="116">
        <v>3</v>
      </c>
      <c r="G83" s="116">
        <v>1</v>
      </c>
      <c r="H83" s="116">
        <v>1</v>
      </c>
      <c r="I83" s="116" t="s">
        <v>893</v>
      </c>
      <c r="K83" s="114"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1">
        <f>INDEX(Duct_Leakage!$A$3:$A$6,MATCH(Model_Input_Builder!$G83,Duct_Leakage!$E$3:$E$6,0),1)</f>
        <v>0.03</v>
      </c>
      <c r="AB83" s="91">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6">
        <v>80</v>
      </c>
      <c r="B84" s="116">
        <v>4</v>
      </c>
      <c r="C84" s="116">
        <v>5</v>
      </c>
      <c r="D84" s="116">
        <v>5</v>
      </c>
      <c r="E84" s="116">
        <v>18</v>
      </c>
      <c r="F84" s="116">
        <v>8</v>
      </c>
      <c r="G84" s="116">
        <v>2</v>
      </c>
      <c r="H84" s="116">
        <v>2</v>
      </c>
      <c r="I84" s="116" t="s">
        <v>894</v>
      </c>
      <c r="K84" s="114"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1">
        <f>INDEX(Duct_Leakage!$A$3:$A$6,MATCH(Model_Input_Builder!$G84,Duct_Leakage!$E$3:$E$6,0),1)</f>
        <v>0.06</v>
      </c>
      <c r="AB84" s="91">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6">
        <v>81</v>
      </c>
      <c r="B85" s="116">
        <v>2</v>
      </c>
      <c r="C85" s="116">
        <v>6</v>
      </c>
      <c r="D85" s="116">
        <v>4</v>
      </c>
      <c r="E85" s="116">
        <v>11</v>
      </c>
      <c r="F85" s="116">
        <v>9</v>
      </c>
      <c r="G85" s="116">
        <v>1</v>
      </c>
      <c r="H85" s="116">
        <v>2</v>
      </c>
      <c r="I85" s="116" t="s">
        <v>895</v>
      </c>
      <c r="K85" s="114"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1">
        <f>INDEX(Duct_Leakage!$A$3:$A$6,MATCH(Model_Input_Builder!$G85,Duct_Leakage!$E$3:$E$6,0),1)</f>
        <v>0.03</v>
      </c>
      <c r="AB85" s="91">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6">
        <v>82</v>
      </c>
      <c r="B86" s="116">
        <v>3</v>
      </c>
      <c r="C86" s="116">
        <v>8</v>
      </c>
      <c r="D86" s="116">
        <v>3</v>
      </c>
      <c r="E86" s="116">
        <v>2</v>
      </c>
      <c r="F86" s="116">
        <v>13</v>
      </c>
      <c r="G86" s="116">
        <v>1</v>
      </c>
      <c r="H86" s="116">
        <v>2</v>
      </c>
      <c r="I86" s="116" t="s">
        <v>896</v>
      </c>
      <c r="K86" s="114"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1">
        <f>INDEX(Duct_Leakage!$A$3:$A$6,MATCH(Model_Input_Builder!$G86,Duct_Leakage!$E$3:$E$6,0),1)</f>
        <v>0.03</v>
      </c>
      <c r="AB86" s="91">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6">
        <v>83</v>
      </c>
      <c r="B87" s="116">
        <v>1</v>
      </c>
      <c r="C87" s="116">
        <v>2</v>
      </c>
      <c r="D87" s="116">
        <v>5</v>
      </c>
      <c r="E87" s="116">
        <v>16</v>
      </c>
      <c r="F87" s="116">
        <v>9</v>
      </c>
      <c r="G87" s="116">
        <v>4</v>
      </c>
      <c r="H87" s="116">
        <v>1</v>
      </c>
      <c r="I87" s="116" t="s">
        <v>897</v>
      </c>
      <c r="K87" s="114"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1">
        <f>INDEX(Duct_Leakage!$A$3:$A$6,MATCH(Model_Input_Builder!$G87,Duct_Leakage!$E$3:$E$6,0),1)</f>
        <v>0.18</v>
      </c>
      <c r="AB87" s="91">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6">
        <v>84</v>
      </c>
      <c r="B88" s="116">
        <v>3</v>
      </c>
      <c r="C88" s="116">
        <v>7</v>
      </c>
      <c r="D88" s="116">
        <v>3</v>
      </c>
      <c r="E88" s="116">
        <v>4</v>
      </c>
      <c r="F88" s="116">
        <v>17</v>
      </c>
      <c r="G88" s="116">
        <v>1</v>
      </c>
      <c r="H88" s="116">
        <v>3</v>
      </c>
      <c r="I88" s="116" t="s">
        <v>898</v>
      </c>
      <c r="K88" s="114"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1">
        <f>INDEX(Duct_Leakage!$A$3:$A$6,MATCH(Model_Input_Builder!$G88,Duct_Leakage!$E$3:$E$6,0),1)</f>
        <v>0.03</v>
      </c>
      <c r="AB88" s="91">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6">
        <v>85</v>
      </c>
      <c r="B89" s="116">
        <v>1</v>
      </c>
      <c r="C89" s="116">
        <v>4</v>
      </c>
      <c r="D89" s="116">
        <v>3</v>
      </c>
      <c r="E89" s="116">
        <v>19</v>
      </c>
      <c r="F89" s="116">
        <v>5</v>
      </c>
      <c r="G89" s="116">
        <v>2</v>
      </c>
      <c r="H89" s="116">
        <v>2</v>
      </c>
      <c r="I89" s="116" t="s">
        <v>899</v>
      </c>
      <c r="K89" s="114"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1">
        <f>INDEX(Duct_Leakage!$A$3:$A$6,MATCH(Model_Input_Builder!$G89,Duct_Leakage!$E$3:$E$6,0),1)</f>
        <v>0.06</v>
      </c>
      <c r="AB89" s="91">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6">
        <v>86</v>
      </c>
      <c r="B90" s="116">
        <v>3</v>
      </c>
      <c r="C90" s="116">
        <v>5</v>
      </c>
      <c r="D90" s="116">
        <v>3</v>
      </c>
      <c r="E90" s="116">
        <v>9</v>
      </c>
      <c r="F90" s="116">
        <v>13</v>
      </c>
      <c r="G90" s="116">
        <v>4</v>
      </c>
      <c r="H90" s="116">
        <v>3</v>
      </c>
      <c r="I90" s="116" t="s">
        <v>900</v>
      </c>
      <c r="K90" s="114"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1">
        <f>INDEX(Duct_Leakage!$A$3:$A$6,MATCH(Model_Input_Builder!$G90,Duct_Leakage!$E$3:$E$6,0),1)</f>
        <v>0.18</v>
      </c>
      <c r="AB90" s="91">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6">
        <v>87</v>
      </c>
      <c r="B91" s="116">
        <v>4</v>
      </c>
      <c r="C91" s="116">
        <v>4</v>
      </c>
      <c r="D91" s="116">
        <v>4</v>
      </c>
      <c r="E91" s="116">
        <v>7</v>
      </c>
      <c r="F91" s="116">
        <v>1</v>
      </c>
      <c r="G91" s="116">
        <v>2</v>
      </c>
      <c r="H91" s="116">
        <v>1</v>
      </c>
      <c r="I91" s="116" t="s">
        <v>901</v>
      </c>
      <c r="K91" s="114"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1">
        <f>INDEX(Duct_Leakage!$A$3:$A$6,MATCH(Model_Input_Builder!$G91,Duct_Leakage!$E$3:$E$6,0),1)</f>
        <v>0.06</v>
      </c>
      <c r="AB91" s="91">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6">
        <v>88</v>
      </c>
      <c r="B92" s="116">
        <v>2</v>
      </c>
      <c r="C92" s="116">
        <v>2</v>
      </c>
      <c r="D92" s="116">
        <v>5</v>
      </c>
      <c r="E92" s="116">
        <v>6</v>
      </c>
      <c r="F92" s="116">
        <v>16</v>
      </c>
      <c r="G92" s="116">
        <v>4</v>
      </c>
      <c r="H92" s="116">
        <v>2</v>
      </c>
      <c r="I92" s="116" t="s">
        <v>902</v>
      </c>
      <c r="K92" s="114"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1">
        <f>INDEX(Duct_Leakage!$A$3:$A$6,MATCH(Model_Input_Builder!$G92,Duct_Leakage!$E$3:$E$6,0),1)</f>
        <v>0.18</v>
      </c>
      <c r="AB92" s="91">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6">
        <v>89</v>
      </c>
      <c r="B93" s="116">
        <v>1</v>
      </c>
      <c r="C93" s="116">
        <v>3</v>
      </c>
      <c r="D93" s="116">
        <v>3</v>
      </c>
      <c r="E93" s="116">
        <v>14</v>
      </c>
      <c r="F93" s="116">
        <v>7</v>
      </c>
      <c r="G93" s="116">
        <v>1</v>
      </c>
      <c r="H93" s="116">
        <v>3</v>
      </c>
      <c r="I93" s="116" t="s">
        <v>903</v>
      </c>
      <c r="K93" s="114"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1">
        <f>INDEX(Duct_Leakage!$A$3:$A$6,MATCH(Model_Input_Builder!$G93,Duct_Leakage!$E$3:$E$6,0),1)</f>
        <v>0.03</v>
      </c>
      <c r="AB93" s="91">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6">
        <v>90</v>
      </c>
      <c r="B94" s="116">
        <v>1</v>
      </c>
      <c r="C94" s="116">
        <v>4</v>
      </c>
      <c r="D94" s="116">
        <v>4</v>
      </c>
      <c r="E94" s="116">
        <v>13</v>
      </c>
      <c r="F94" s="116">
        <v>14</v>
      </c>
      <c r="G94" s="116">
        <v>4</v>
      </c>
      <c r="H94" s="116">
        <v>1</v>
      </c>
      <c r="I94" s="116" t="s">
        <v>904</v>
      </c>
      <c r="K94" s="114"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1">
        <f>INDEX(Duct_Leakage!$A$3:$A$6,MATCH(Model_Input_Builder!$G94,Duct_Leakage!$E$3:$E$6,0),1)</f>
        <v>0.18</v>
      </c>
      <c r="AB94" s="91">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6">
        <v>91</v>
      </c>
      <c r="B95" s="116">
        <v>4</v>
      </c>
      <c r="C95" s="116">
        <v>7</v>
      </c>
      <c r="D95" s="116">
        <v>2</v>
      </c>
      <c r="E95" s="116">
        <v>16</v>
      </c>
      <c r="F95" s="116">
        <v>11</v>
      </c>
      <c r="G95" s="116">
        <v>1</v>
      </c>
      <c r="H95" s="116">
        <v>1</v>
      </c>
      <c r="I95" s="116" t="s">
        <v>905</v>
      </c>
      <c r="K95" s="114"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1">
        <f>INDEX(Duct_Leakage!$A$3:$A$6,MATCH(Model_Input_Builder!$G95,Duct_Leakage!$E$3:$E$6,0),1)</f>
        <v>0.03</v>
      </c>
      <c r="AB95" s="91">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6">
        <v>92</v>
      </c>
      <c r="B96" s="116">
        <v>1</v>
      </c>
      <c r="C96" s="116">
        <v>2</v>
      </c>
      <c r="D96" s="116">
        <v>5</v>
      </c>
      <c r="E96" s="116">
        <v>19</v>
      </c>
      <c r="F96" s="116">
        <v>7</v>
      </c>
      <c r="G96" s="116">
        <v>2</v>
      </c>
      <c r="H96" s="116">
        <v>2</v>
      </c>
      <c r="I96" s="116" t="s">
        <v>906</v>
      </c>
      <c r="K96" s="114"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1">
        <f>INDEX(Duct_Leakage!$A$3:$A$6,MATCH(Model_Input_Builder!$G96,Duct_Leakage!$E$3:$E$6,0),1)</f>
        <v>0.06</v>
      </c>
      <c r="AB96" s="91">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6">
        <v>93</v>
      </c>
      <c r="B97" s="116">
        <v>3</v>
      </c>
      <c r="C97" s="116">
        <v>1</v>
      </c>
      <c r="D97" s="116">
        <v>3</v>
      </c>
      <c r="E97" s="116">
        <v>4</v>
      </c>
      <c r="F97" s="116">
        <v>6</v>
      </c>
      <c r="G97" s="116">
        <v>3</v>
      </c>
      <c r="H97" s="116">
        <v>2</v>
      </c>
      <c r="I97" s="116" t="s">
        <v>907</v>
      </c>
      <c r="K97" s="114"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1">
        <f>INDEX(Duct_Leakage!$A$3:$A$6,MATCH(Model_Input_Builder!$G97,Duct_Leakage!$E$3:$E$6,0),1)</f>
        <v>0.127</v>
      </c>
      <c r="AB97" s="91">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6">
        <v>94</v>
      </c>
      <c r="B98" s="116">
        <v>3</v>
      </c>
      <c r="C98" s="116">
        <v>6</v>
      </c>
      <c r="D98" s="116">
        <v>1</v>
      </c>
      <c r="E98" s="116">
        <v>15</v>
      </c>
      <c r="F98" s="116">
        <v>2</v>
      </c>
      <c r="G98" s="116">
        <v>3</v>
      </c>
      <c r="H98" s="116">
        <v>4</v>
      </c>
      <c r="I98" s="116" t="s">
        <v>908</v>
      </c>
      <c r="K98" s="114"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1">
        <f>INDEX(Duct_Leakage!$A$3:$A$6,MATCH(Model_Input_Builder!$G98,Duct_Leakage!$E$3:$E$6,0),1)</f>
        <v>0.127</v>
      </c>
      <c r="AB98" s="91">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6">
        <v>95</v>
      </c>
      <c r="B99" s="116">
        <v>2</v>
      </c>
      <c r="C99" s="116">
        <v>3</v>
      </c>
      <c r="D99" s="116">
        <v>4</v>
      </c>
      <c r="E99" s="116">
        <v>18</v>
      </c>
      <c r="F99" s="116">
        <v>8</v>
      </c>
      <c r="G99" s="116">
        <v>2</v>
      </c>
      <c r="H99" s="116">
        <v>2</v>
      </c>
      <c r="I99" s="116" t="s">
        <v>909</v>
      </c>
      <c r="K99" s="114"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1">
        <f>INDEX(Duct_Leakage!$A$3:$A$6,MATCH(Model_Input_Builder!$G99,Duct_Leakage!$E$3:$E$6,0),1)</f>
        <v>0.06</v>
      </c>
      <c r="AB99" s="91">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6">
        <v>96</v>
      </c>
      <c r="B100" s="116">
        <v>2</v>
      </c>
      <c r="C100" s="116">
        <v>4</v>
      </c>
      <c r="D100" s="116">
        <v>3</v>
      </c>
      <c r="E100" s="116">
        <v>2</v>
      </c>
      <c r="F100" s="116">
        <v>14</v>
      </c>
      <c r="G100" s="116">
        <v>3</v>
      </c>
      <c r="H100" s="116">
        <v>3</v>
      </c>
      <c r="I100" s="116" t="s">
        <v>910</v>
      </c>
      <c r="K100" s="114"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1">
        <f>INDEX(Duct_Leakage!$A$3:$A$6,MATCH(Model_Input_Builder!$G100,Duct_Leakage!$E$3:$E$6,0),1)</f>
        <v>0.127</v>
      </c>
      <c r="AB100" s="91">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6">
        <v>97</v>
      </c>
      <c r="B101" s="116">
        <v>2</v>
      </c>
      <c r="C101" s="116">
        <v>5</v>
      </c>
      <c r="D101" s="116">
        <v>2</v>
      </c>
      <c r="E101" s="116">
        <v>14</v>
      </c>
      <c r="F101" s="116">
        <v>19</v>
      </c>
      <c r="G101" s="116">
        <v>3</v>
      </c>
      <c r="H101" s="116">
        <v>1</v>
      </c>
      <c r="I101" s="116" t="s">
        <v>911</v>
      </c>
      <c r="K101" s="114"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1">
        <f>INDEX(Duct_Leakage!$A$3:$A$6,MATCH(Model_Input_Builder!$G101,Duct_Leakage!$E$3:$E$6,0),1)</f>
        <v>0.127</v>
      </c>
      <c r="AB101" s="91">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6">
        <v>98</v>
      </c>
      <c r="B102" s="116">
        <v>4</v>
      </c>
      <c r="C102" s="116">
        <v>1</v>
      </c>
      <c r="D102" s="116">
        <v>3</v>
      </c>
      <c r="E102" s="116">
        <v>2</v>
      </c>
      <c r="F102" s="116">
        <v>14</v>
      </c>
      <c r="G102" s="116">
        <v>2</v>
      </c>
      <c r="H102" s="116">
        <v>1</v>
      </c>
      <c r="I102" s="116" t="s">
        <v>912</v>
      </c>
      <c r="K102" s="114"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1">
        <f>INDEX(Duct_Leakage!$A$3:$A$6,MATCH(Model_Input_Builder!$G102,Duct_Leakage!$E$3:$E$6,0),1)</f>
        <v>0.06</v>
      </c>
      <c r="AB102" s="91">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6">
        <v>99</v>
      </c>
      <c r="B103" s="116">
        <v>2</v>
      </c>
      <c r="C103" s="116">
        <v>1</v>
      </c>
      <c r="D103" s="116">
        <v>4</v>
      </c>
      <c r="E103" s="116">
        <v>12</v>
      </c>
      <c r="F103" s="116">
        <v>9</v>
      </c>
      <c r="G103" s="116">
        <v>3</v>
      </c>
      <c r="H103" s="116">
        <v>2</v>
      </c>
      <c r="I103" s="116" t="s">
        <v>913</v>
      </c>
      <c r="K103" s="114"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1">
        <f>INDEX(Duct_Leakage!$A$3:$A$6,MATCH(Model_Input_Builder!$G103,Duct_Leakage!$E$3:$E$6,0),1)</f>
        <v>0.127</v>
      </c>
      <c r="AB103" s="91">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6">
        <v>100</v>
      </c>
      <c r="B104" s="116">
        <v>4</v>
      </c>
      <c r="C104" s="116">
        <v>2</v>
      </c>
      <c r="D104" s="116">
        <v>4</v>
      </c>
      <c r="E104" s="116">
        <v>14</v>
      </c>
      <c r="F104" s="116">
        <v>13</v>
      </c>
      <c r="G104" s="116">
        <v>4</v>
      </c>
      <c r="H104" s="116">
        <v>2</v>
      </c>
      <c r="I104" s="116" t="s">
        <v>914</v>
      </c>
      <c r="K104" s="114"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1">
        <f>INDEX(Duct_Leakage!$A$3:$A$6,MATCH(Model_Input_Builder!$G104,Duct_Leakage!$E$3:$E$6,0),1)</f>
        <v>0.18</v>
      </c>
      <c r="AB104" s="91">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6">
        <v>101</v>
      </c>
      <c r="B105" s="116">
        <v>3</v>
      </c>
      <c r="C105" s="116">
        <v>5</v>
      </c>
      <c r="D105" s="116">
        <v>1</v>
      </c>
      <c r="E105" s="116">
        <v>13</v>
      </c>
      <c r="F105" s="116">
        <v>8</v>
      </c>
      <c r="G105" s="116">
        <v>4</v>
      </c>
      <c r="H105" s="116">
        <v>1</v>
      </c>
      <c r="I105" s="116" t="s">
        <v>915</v>
      </c>
      <c r="K105" s="114"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1">
        <f>INDEX(Duct_Leakage!$A$3:$A$6,MATCH(Model_Input_Builder!$G105,Duct_Leakage!$E$3:$E$6,0),1)</f>
        <v>0.18</v>
      </c>
      <c r="AB105" s="91">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6">
        <v>102</v>
      </c>
      <c r="B106" s="116">
        <v>1</v>
      </c>
      <c r="C106" s="116">
        <v>7</v>
      </c>
      <c r="D106" s="116">
        <v>4</v>
      </c>
      <c r="E106" s="116">
        <v>14</v>
      </c>
      <c r="F106" s="116">
        <v>5</v>
      </c>
      <c r="G106" s="116">
        <v>2</v>
      </c>
      <c r="H106" s="116">
        <v>1</v>
      </c>
      <c r="I106" s="116" t="s">
        <v>916</v>
      </c>
      <c r="K106" s="114"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1">
        <f>INDEX(Duct_Leakage!$A$3:$A$6,MATCH(Model_Input_Builder!$G106,Duct_Leakage!$E$3:$E$6,0),1)</f>
        <v>0.06</v>
      </c>
      <c r="AB106" s="91">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6">
        <v>103</v>
      </c>
      <c r="B107" s="116">
        <v>4</v>
      </c>
      <c r="C107" s="116">
        <v>3</v>
      </c>
      <c r="D107" s="116">
        <v>4</v>
      </c>
      <c r="E107" s="116">
        <v>17</v>
      </c>
      <c r="F107" s="116">
        <v>8</v>
      </c>
      <c r="G107" s="116">
        <v>4</v>
      </c>
      <c r="H107" s="116">
        <v>2</v>
      </c>
      <c r="I107" s="116" t="s">
        <v>917</v>
      </c>
      <c r="K107" s="114"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1">
        <f>INDEX(Duct_Leakage!$A$3:$A$6,MATCH(Model_Input_Builder!$G107,Duct_Leakage!$E$3:$E$6,0),1)</f>
        <v>0.18</v>
      </c>
      <c r="AB107" s="91">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6">
        <v>104</v>
      </c>
      <c r="B108" s="116">
        <v>4</v>
      </c>
      <c r="C108" s="116">
        <v>2</v>
      </c>
      <c r="D108" s="116">
        <v>1</v>
      </c>
      <c r="E108" s="116">
        <v>12</v>
      </c>
      <c r="F108" s="116">
        <v>16</v>
      </c>
      <c r="G108" s="116">
        <v>4</v>
      </c>
      <c r="H108" s="116">
        <v>2</v>
      </c>
      <c r="I108" s="116" t="s">
        <v>918</v>
      </c>
      <c r="K108" s="114"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1">
        <f>INDEX(Duct_Leakage!$A$3:$A$6,MATCH(Model_Input_Builder!$G108,Duct_Leakage!$E$3:$E$6,0),1)</f>
        <v>0.18</v>
      </c>
      <c r="AB108" s="91">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6">
        <v>105</v>
      </c>
      <c r="B109" s="116">
        <v>1</v>
      </c>
      <c r="C109" s="116">
        <v>6</v>
      </c>
      <c r="D109" s="116">
        <v>4</v>
      </c>
      <c r="E109" s="116">
        <v>12</v>
      </c>
      <c r="F109" s="116">
        <v>8</v>
      </c>
      <c r="G109" s="116">
        <v>4</v>
      </c>
      <c r="H109" s="116">
        <v>4</v>
      </c>
      <c r="I109" s="116" t="s">
        <v>919</v>
      </c>
      <c r="K109" s="114"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1">
        <f>INDEX(Duct_Leakage!$A$3:$A$6,MATCH(Model_Input_Builder!$G109,Duct_Leakage!$E$3:$E$6,0),1)</f>
        <v>0.18</v>
      </c>
      <c r="AB109" s="91">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6">
        <v>106</v>
      </c>
      <c r="B110" s="116">
        <v>1</v>
      </c>
      <c r="C110" s="116">
        <v>4</v>
      </c>
      <c r="D110" s="116">
        <v>2</v>
      </c>
      <c r="E110" s="116">
        <v>1</v>
      </c>
      <c r="F110" s="116">
        <v>20</v>
      </c>
      <c r="G110" s="116">
        <v>3</v>
      </c>
      <c r="H110" s="116">
        <v>4</v>
      </c>
      <c r="I110" s="116" t="s">
        <v>920</v>
      </c>
      <c r="K110" s="114"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1">
        <f>INDEX(Duct_Leakage!$A$3:$A$6,MATCH(Model_Input_Builder!$G110,Duct_Leakage!$E$3:$E$6,0),1)</f>
        <v>0.127</v>
      </c>
      <c r="AB110" s="91">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6">
        <v>107</v>
      </c>
      <c r="B111" s="116">
        <v>3</v>
      </c>
      <c r="C111" s="116">
        <v>2</v>
      </c>
      <c r="D111" s="116">
        <v>4</v>
      </c>
      <c r="E111" s="116">
        <v>16</v>
      </c>
      <c r="F111" s="116">
        <v>8</v>
      </c>
      <c r="G111" s="116">
        <v>2</v>
      </c>
      <c r="H111" s="116">
        <v>1</v>
      </c>
      <c r="I111" s="116" t="s">
        <v>921</v>
      </c>
      <c r="K111" s="114"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1">
        <f>INDEX(Duct_Leakage!$A$3:$A$6,MATCH(Model_Input_Builder!$G111,Duct_Leakage!$E$3:$E$6,0),1)</f>
        <v>0.06</v>
      </c>
      <c r="AB111" s="91">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6">
        <v>108</v>
      </c>
      <c r="B112" s="116">
        <v>4</v>
      </c>
      <c r="C112" s="116">
        <v>2</v>
      </c>
      <c r="D112" s="116">
        <v>3</v>
      </c>
      <c r="E112" s="116">
        <v>6</v>
      </c>
      <c r="F112" s="116">
        <v>10</v>
      </c>
      <c r="G112" s="116">
        <v>2</v>
      </c>
      <c r="H112" s="116">
        <v>2</v>
      </c>
      <c r="I112" s="116" t="s">
        <v>922</v>
      </c>
      <c r="K112" s="114"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1">
        <f>INDEX(Duct_Leakage!$A$3:$A$6,MATCH(Model_Input_Builder!$G112,Duct_Leakage!$E$3:$E$6,0),1)</f>
        <v>0.06</v>
      </c>
      <c r="AB112" s="91">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6">
        <v>109</v>
      </c>
      <c r="B113" s="116">
        <v>2</v>
      </c>
      <c r="C113" s="116">
        <v>3</v>
      </c>
      <c r="D113" s="116">
        <v>1</v>
      </c>
      <c r="E113" s="116">
        <v>11</v>
      </c>
      <c r="F113" s="116">
        <v>15</v>
      </c>
      <c r="G113" s="116">
        <v>1</v>
      </c>
      <c r="H113" s="116">
        <v>1</v>
      </c>
      <c r="I113" s="116" t="s">
        <v>923</v>
      </c>
      <c r="K113" s="114"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1">
        <f>INDEX(Duct_Leakage!$A$3:$A$6,MATCH(Model_Input_Builder!$G113,Duct_Leakage!$E$3:$E$6,0),1)</f>
        <v>0.03</v>
      </c>
      <c r="AB113" s="91">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6">
        <v>110</v>
      </c>
      <c r="B114" s="116">
        <v>1</v>
      </c>
      <c r="C114" s="116">
        <v>4</v>
      </c>
      <c r="D114" s="116">
        <v>2</v>
      </c>
      <c r="E114" s="116">
        <v>8</v>
      </c>
      <c r="F114" s="116">
        <v>17</v>
      </c>
      <c r="G114" s="116">
        <v>1</v>
      </c>
      <c r="H114" s="116">
        <v>2</v>
      </c>
      <c r="I114" s="116" t="s">
        <v>924</v>
      </c>
      <c r="K114" s="114"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1">
        <f>INDEX(Duct_Leakage!$A$3:$A$6,MATCH(Model_Input_Builder!$G114,Duct_Leakage!$E$3:$E$6,0),1)</f>
        <v>0.03</v>
      </c>
      <c r="AB114" s="91">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6">
        <v>111</v>
      </c>
      <c r="B115" s="116">
        <v>1</v>
      </c>
      <c r="C115" s="116">
        <v>8</v>
      </c>
      <c r="D115" s="116">
        <v>1</v>
      </c>
      <c r="E115" s="116">
        <v>6</v>
      </c>
      <c r="F115" s="116">
        <v>9</v>
      </c>
      <c r="G115" s="116">
        <v>2</v>
      </c>
      <c r="H115" s="116">
        <v>1</v>
      </c>
      <c r="I115" s="116" t="s">
        <v>925</v>
      </c>
      <c r="K115" s="114"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1">
        <f>INDEX(Duct_Leakage!$A$3:$A$6,MATCH(Model_Input_Builder!$G115,Duct_Leakage!$E$3:$E$6,0),1)</f>
        <v>0.06</v>
      </c>
      <c r="AB115" s="91">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6">
        <v>112</v>
      </c>
      <c r="B116" s="116">
        <v>1</v>
      </c>
      <c r="C116" s="116">
        <v>4</v>
      </c>
      <c r="D116" s="116">
        <v>2</v>
      </c>
      <c r="E116" s="116">
        <v>18</v>
      </c>
      <c r="F116" s="116">
        <v>10</v>
      </c>
      <c r="G116" s="116">
        <v>1</v>
      </c>
      <c r="H116" s="116">
        <v>3</v>
      </c>
      <c r="I116" s="116" t="s">
        <v>926</v>
      </c>
      <c r="K116" s="114"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1">
        <f>INDEX(Duct_Leakage!$A$3:$A$6,MATCH(Model_Input_Builder!$G116,Duct_Leakage!$E$3:$E$6,0),1)</f>
        <v>0.03</v>
      </c>
      <c r="AB116" s="91">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6">
        <v>113</v>
      </c>
      <c r="B117" s="116">
        <v>3</v>
      </c>
      <c r="C117" s="116">
        <v>5</v>
      </c>
      <c r="D117" s="116">
        <v>4</v>
      </c>
      <c r="E117" s="116">
        <v>10</v>
      </c>
      <c r="F117" s="116">
        <v>11</v>
      </c>
      <c r="G117" s="116">
        <v>1</v>
      </c>
      <c r="H117" s="116">
        <v>2</v>
      </c>
      <c r="I117" s="116" t="s">
        <v>927</v>
      </c>
      <c r="K117" s="114"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1">
        <f>INDEX(Duct_Leakage!$A$3:$A$6,MATCH(Model_Input_Builder!$G117,Duct_Leakage!$E$3:$E$6,0),1)</f>
        <v>0.03</v>
      </c>
      <c r="AB117" s="91">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6">
        <v>114</v>
      </c>
      <c r="B118" s="116">
        <v>2</v>
      </c>
      <c r="C118" s="116">
        <v>7</v>
      </c>
      <c r="D118" s="116">
        <v>3</v>
      </c>
      <c r="E118" s="116">
        <v>16</v>
      </c>
      <c r="F118" s="116">
        <v>4</v>
      </c>
      <c r="G118" s="116">
        <v>2</v>
      </c>
      <c r="H118" s="116">
        <v>4</v>
      </c>
      <c r="I118" s="116" t="s">
        <v>928</v>
      </c>
      <c r="K118" s="114"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1">
        <f>INDEX(Duct_Leakage!$A$3:$A$6,MATCH(Model_Input_Builder!$G118,Duct_Leakage!$E$3:$E$6,0),1)</f>
        <v>0.06</v>
      </c>
      <c r="AB118" s="91">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6">
        <v>115</v>
      </c>
      <c r="B119" s="116">
        <v>3</v>
      </c>
      <c r="C119" s="116">
        <v>3</v>
      </c>
      <c r="D119" s="116">
        <v>3</v>
      </c>
      <c r="E119" s="116">
        <v>18</v>
      </c>
      <c r="F119" s="116">
        <v>20</v>
      </c>
      <c r="G119" s="116">
        <v>1</v>
      </c>
      <c r="H119" s="116">
        <v>2</v>
      </c>
      <c r="I119" s="116" t="s">
        <v>929</v>
      </c>
      <c r="K119" s="114"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1">
        <f>INDEX(Duct_Leakage!$A$3:$A$6,MATCH(Model_Input_Builder!$G119,Duct_Leakage!$E$3:$E$6,0),1)</f>
        <v>0.03</v>
      </c>
      <c r="AB119" s="91">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6">
        <v>116</v>
      </c>
      <c r="B120" s="116">
        <v>3</v>
      </c>
      <c r="C120" s="116">
        <v>1</v>
      </c>
      <c r="D120" s="116">
        <v>3</v>
      </c>
      <c r="E120" s="116">
        <v>6</v>
      </c>
      <c r="F120" s="116">
        <v>17</v>
      </c>
      <c r="G120" s="116">
        <v>1</v>
      </c>
      <c r="H120" s="116">
        <v>2</v>
      </c>
      <c r="I120" s="116" t="s">
        <v>930</v>
      </c>
      <c r="K120" s="114"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1">
        <f>INDEX(Duct_Leakage!$A$3:$A$6,MATCH(Model_Input_Builder!$G120,Duct_Leakage!$E$3:$E$6,0),1)</f>
        <v>0.03</v>
      </c>
      <c r="AB120" s="91">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6">
        <v>117</v>
      </c>
      <c r="B121" s="116">
        <v>4</v>
      </c>
      <c r="C121" s="116">
        <v>6</v>
      </c>
      <c r="D121" s="116">
        <v>5</v>
      </c>
      <c r="E121" s="116">
        <v>16</v>
      </c>
      <c r="F121" s="116">
        <v>13</v>
      </c>
      <c r="G121" s="116">
        <v>3</v>
      </c>
      <c r="H121" s="116">
        <v>3</v>
      </c>
      <c r="I121" s="116" t="s">
        <v>931</v>
      </c>
      <c r="K121" s="114"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1">
        <f>INDEX(Duct_Leakage!$A$3:$A$6,MATCH(Model_Input_Builder!$G121,Duct_Leakage!$E$3:$E$6,0),1)</f>
        <v>0.127</v>
      </c>
      <c r="AB121" s="91">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6">
        <v>118</v>
      </c>
      <c r="B122" s="116">
        <v>2</v>
      </c>
      <c r="C122" s="116">
        <v>5</v>
      </c>
      <c r="D122" s="116">
        <v>4</v>
      </c>
      <c r="E122" s="116">
        <v>4</v>
      </c>
      <c r="F122" s="116">
        <v>2</v>
      </c>
      <c r="G122" s="116">
        <v>1</v>
      </c>
      <c r="H122" s="116">
        <v>3</v>
      </c>
      <c r="I122" s="116" t="s">
        <v>932</v>
      </c>
      <c r="K122" s="114"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1">
        <f>INDEX(Duct_Leakage!$A$3:$A$6,MATCH(Model_Input_Builder!$G122,Duct_Leakage!$E$3:$E$6,0),1)</f>
        <v>0.03</v>
      </c>
      <c r="AB122" s="91">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6">
        <v>119</v>
      </c>
      <c r="B123" s="116">
        <v>4</v>
      </c>
      <c r="C123" s="116">
        <v>1</v>
      </c>
      <c r="D123" s="116">
        <v>1</v>
      </c>
      <c r="E123" s="116">
        <v>17</v>
      </c>
      <c r="F123" s="116">
        <v>13</v>
      </c>
      <c r="G123" s="116">
        <v>2</v>
      </c>
      <c r="H123" s="116">
        <v>3</v>
      </c>
      <c r="I123" s="116" t="s">
        <v>933</v>
      </c>
      <c r="K123" s="114"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1">
        <f>INDEX(Duct_Leakage!$A$3:$A$6,MATCH(Model_Input_Builder!$G123,Duct_Leakage!$E$3:$E$6,0),1)</f>
        <v>0.06</v>
      </c>
      <c r="AB123" s="91">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6">
        <v>120</v>
      </c>
      <c r="B124" s="116">
        <v>4</v>
      </c>
      <c r="C124" s="116">
        <v>8</v>
      </c>
      <c r="D124" s="116">
        <v>4</v>
      </c>
      <c r="E124" s="116">
        <v>7</v>
      </c>
      <c r="F124" s="116">
        <v>14</v>
      </c>
      <c r="G124" s="116">
        <v>3</v>
      </c>
      <c r="H124" s="116">
        <v>3</v>
      </c>
      <c r="I124" s="116" t="s">
        <v>934</v>
      </c>
      <c r="K124" s="114"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1">
        <f>INDEX(Duct_Leakage!$A$3:$A$6,MATCH(Model_Input_Builder!$G124,Duct_Leakage!$E$3:$E$6,0),1)</f>
        <v>0.127</v>
      </c>
      <c r="AB124" s="91">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6">
        <v>121</v>
      </c>
      <c r="B125" s="116">
        <v>1</v>
      </c>
      <c r="C125" s="116">
        <v>3</v>
      </c>
      <c r="D125" s="116">
        <v>4</v>
      </c>
      <c r="E125" s="116">
        <v>6</v>
      </c>
      <c r="F125" s="116">
        <v>1</v>
      </c>
      <c r="G125" s="116">
        <v>3</v>
      </c>
      <c r="H125" s="116">
        <v>3</v>
      </c>
      <c r="I125" s="116" t="s">
        <v>935</v>
      </c>
      <c r="K125" s="114"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1">
        <f>INDEX(Duct_Leakage!$A$3:$A$6,MATCH(Model_Input_Builder!$G125,Duct_Leakage!$E$3:$E$6,0),1)</f>
        <v>0.127</v>
      </c>
      <c r="AB125" s="91">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6">
        <v>122</v>
      </c>
      <c r="B126" s="116">
        <v>1</v>
      </c>
      <c r="C126" s="116">
        <v>3</v>
      </c>
      <c r="D126" s="116">
        <v>2</v>
      </c>
      <c r="E126" s="116">
        <v>4</v>
      </c>
      <c r="F126" s="116">
        <v>9</v>
      </c>
      <c r="G126" s="116">
        <v>3</v>
      </c>
      <c r="H126" s="116">
        <v>4</v>
      </c>
      <c r="I126" s="116" t="s">
        <v>936</v>
      </c>
      <c r="K126" s="114"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1">
        <f>INDEX(Duct_Leakage!$A$3:$A$6,MATCH(Model_Input_Builder!$G126,Duct_Leakage!$E$3:$E$6,0),1)</f>
        <v>0.127</v>
      </c>
      <c r="AB126" s="91">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6">
        <v>123</v>
      </c>
      <c r="B127" s="116">
        <v>2</v>
      </c>
      <c r="C127" s="116">
        <v>8</v>
      </c>
      <c r="D127" s="116">
        <v>4</v>
      </c>
      <c r="E127" s="116">
        <v>11</v>
      </c>
      <c r="F127" s="116">
        <v>6</v>
      </c>
      <c r="G127" s="116">
        <v>4</v>
      </c>
      <c r="H127" s="116">
        <v>1</v>
      </c>
      <c r="I127" s="116" t="s">
        <v>937</v>
      </c>
      <c r="K127" s="114"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1">
        <f>INDEX(Duct_Leakage!$A$3:$A$6,MATCH(Model_Input_Builder!$G127,Duct_Leakage!$E$3:$E$6,0),1)</f>
        <v>0.18</v>
      </c>
      <c r="AB127" s="91">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6">
        <v>124</v>
      </c>
      <c r="B128" s="116">
        <v>1</v>
      </c>
      <c r="C128" s="116">
        <v>8</v>
      </c>
      <c r="D128" s="116">
        <v>1</v>
      </c>
      <c r="E128" s="116">
        <v>7</v>
      </c>
      <c r="F128" s="116">
        <v>12</v>
      </c>
      <c r="G128" s="116">
        <v>1</v>
      </c>
      <c r="H128" s="116">
        <v>1</v>
      </c>
      <c r="I128" s="116" t="s">
        <v>938</v>
      </c>
      <c r="K128" s="114"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1">
        <f>INDEX(Duct_Leakage!$A$3:$A$6,MATCH(Model_Input_Builder!$G128,Duct_Leakage!$E$3:$E$6,0),1)</f>
        <v>0.03</v>
      </c>
      <c r="AB128" s="91">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6">
        <v>125</v>
      </c>
      <c r="B129" s="116">
        <v>1</v>
      </c>
      <c r="C129" s="116">
        <v>5</v>
      </c>
      <c r="D129" s="116">
        <v>1</v>
      </c>
      <c r="E129" s="116">
        <v>8</v>
      </c>
      <c r="F129" s="116">
        <v>16</v>
      </c>
      <c r="G129" s="116">
        <v>1</v>
      </c>
      <c r="H129" s="116">
        <v>1</v>
      </c>
      <c r="I129" s="116" t="s">
        <v>939</v>
      </c>
      <c r="K129" s="114"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1">
        <f>INDEX(Duct_Leakage!$A$3:$A$6,MATCH(Model_Input_Builder!$G129,Duct_Leakage!$E$3:$E$6,0),1)</f>
        <v>0.03</v>
      </c>
      <c r="AB129" s="91">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6">
        <v>126</v>
      </c>
      <c r="B130" s="116">
        <v>4</v>
      </c>
      <c r="C130" s="116">
        <v>4</v>
      </c>
      <c r="D130" s="116">
        <v>3</v>
      </c>
      <c r="E130" s="116">
        <v>8</v>
      </c>
      <c r="F130" s="116">
        <v>17</v>
      </c>
      <c r="G130" s="116">
        <v>1</v>
      </c>
      <c r="H130" s="116">
        <v>1</v>
      </c>
      <c r="I130" s="116" t="s">
        <v>940</v>
      </c>
      <c r="K130" s="114"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1">
        <f>INDEX(Duct_Leakage!$A$3:$A$6,MATCH(Model_Input_Builder!$G130,Duct_Leakage!$E$3:$E$6,0),1)</f>
        <v>0.03</v>
      </c>
      <c r="AB130" s="91">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6">
        <v>127</v>
      </c>
      <c r="B131" s="116">
        <v>3</v>
      </c>
      <c r="C131" s="116">
        <v>5</v>
      </c>
      <c r="D131" s="116">
        <v>1</v>
      </c>
      <c r="E131" s="116">
        <v>17</v>
      </c>
      <c r="F131" s="116">
        <v>9</v>
      </c>
      <c r="G131" s="116">
        <v>3</v>
      </c>
      <c r="H131" s="116">
        <v>1</v>
      </c>
      <c r="I131" s="116" t="s">
        <v>941</v>
      </c>
      <c r="K131" s="114"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1">
        <f>INDEX(Duct_Leakage!$A$3:$A$6,MATCH(Model_Input_Builder!$G131,Duct_Leakage!$E$3:$E$6,0),1)</f>
        <v>0.127</v>
      </c>
      <c r="AB131" s="91">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6">
        <v>128</v>
      </c>
      <c r="B132" s="116">
        <v>3</v>
      </c>
      <c r="C132" s="116">
        <v>2</v>
      </c>
      <c r="D132" s="116">
        <v>2</v>
      </c>
      <c r="E132" s="116">
        <v>8</v>
      </c>
      <c r="F132" s="116">
        <v>18</v>
      </c>
      <c r="G132" s="116">
        <v>2</v>
      </c>
      <c r="H132" s="116">
        <v>4</v>
      </c>
      <c r="I132" s="116" t="s">
        <v>942</v>
      </c>
      <c r="K132" s="114"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1">
        <f>INDEX(Duct_Leakage!$A$3:$A$6,MATCH(Model_Input_Builder!$G132,Duct_Leakage!$E$3:$E$6,0),1)</f>
        <v>0.06</v>
      </c>
      <c r="AB132" s="91">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6">
        <v>129</v>
      </c>
      <c r="B133" s="116">
        <v>4</v>
      </c>
      <c r="C133" s="116">
        <v>8</v>
      </c>
      <c r="D133" s="116">
        <v>3</v>
      </c>
      <c r="E133" s="116">
        <v>2</v>
      </c>
      <c r="F133" s="116">
        <v>9</v>
      </c>
      <c r="G133" s="116">
        <v>2</v>
      </c>
      <c r="H133" s="116">
        <v>4</v>
      </c>
      <c r="I133" s="116" t="s">
        <v>943</v>
      </c>
      <c r="K133" s="114"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1">
        <f>INDEX(Duct_Leakage!$A$3:$A$6,MATCH(Model_Input_Builder!$G133,Duct_Leakage!$E$3:$E$6,0),1)</f>
        <v>0.06</v>
      </c>
      <c r="AB133" s="91">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6">
        <v>130</v>
      </c>
      <c r="B134" s="116">
        <v>3</v>
      </c>
      <c r="C134" s="116">
        <v>5</v>
      </c>
      <c r="D134" s="116">
        <v>1</v>
      </c>
      <c r="E134" s="116">
        <v>12</v>
      </c>
      <c r="F134" s="116">
        <v>2</v>
      </c>
      <c r="G134" s="116">
        <v>3</v>
      </c>
      <c r="H134" s="116">
        <v>2</v>
      </c>
      <c r="I134" s="116" t="s">
        <v>944</v>
      </c>
      <c r="K134" s="114"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1">
        <f>INDEX(Duct_Leakage!$A$3:$A$6,MATCH(Model_Input_Builder!$G134,Duct_Leakage!$E$3:$E$6,0),1)</f>
        <v>0.127</v>
      </c>
      <c r="AB134" s="91">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6">
        <v>131</v>
      </c>
      <c r="B135" s="116">
        <v>1</v>
      </c>
      <c r="C135" s="116">
        <v>3</v>
      </c>
      <c r="D135" s="116">
        <v>2</v>
      </c>
      <c r="E135" s="116">
        <v>4</v>
      </c>
      <c r="F135" s="116">
        <v>7</v>
      </c>
      <c r="G135" s="116">
        <v>2</v>
      </c>
      <c r="H135" s="116">
        <v>4</v>
      </c>
      <c r="I135" s="116" t="s">
        <v>945</v>
      </c>
      <c r="K135" s="114"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1">
        <f>INDEX(Duct_Leakage!$A$3:$A$6,MATCH(Model_Input_Builder!$G135,Duct_Leakage!$E$3:$E$6,0),1)</f>
        <v>0.06</v>
      </c>
      <c r="AB135" s="91">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6">
        <v>132</v>
      </c>
      <c r="B136" s="116">
        <v>3</v>
      </c>
      <c r="C136" s="116">
        <v>4</v>
      </c>
      <c r="D136" s="116">
        <v>5</v>
      </c>
      <c r="E136" s="116">
        <v>12</v>
      </c>
      <c r="F136" s="116">
        <v>19</v>
      </c>
      <c r="G136" s="116">
        <v>2</v>
      </c>
      <c r="H136" s="116">
        <v>3</v>
      </c>
      <c r="I136" s="116" t="s">
        <v>946</v>
      </c>
      <c r="K136" s="114"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1">
        <f>INDEX(Duct_Leakage!$A$3:$A$6,MATCH(Model_Input_Builder!$G136,Duct_Leakage!$E$3:$E$6,0),1)</f>
        <v>0.06</v>
      </c>
      <c r="AB136" s="91">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6">
        <v>133</v>
      </c>
      <c r="B137" s="116">
        <v>4</v>
      </c>
      <c r="C137" s="116">
        <v>5</v>
      </c>
      <c r="D137" s="116">
        <v>4</v>
      </c>
      <c r="E137" s="116">
        <v>7</v>
      </c>
      <c r="F137" s="116">
        <v>7</v>
      </c>
      <c r="G137" s="116">
        <v>4</v>
      </c>
      <c r="H137" s="116">
        <v>4</v>
      </c>
      <c r="I137" s="116" t="s">
        <v>947</v>
      </c>
      <c r="K137" s="114"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1">
        <f>INDEX(Duct_Leakage!$A$3:$A$6,MATCH(Model_Input_Builder!$G137,Duct_Leakage!$E$3:$E$6,0),1)</f>
        <v>0.18</v>
      </c>
      <c r="AB137" s="91">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6">
        <v>134</v>
      </c>
      <c r="B138" s="116">
        <v>2</v>
      </c>
      <c r="C138" s="116">
        <v>5</v>
      </c>
      <c r="D138" s="116">
        <v>2</v>
      </c>
      <c r="E138" s="116">
        <v>7</v>
      </c>
      <c r="F138" s="116">
        <v>11</v>
      </c>
      <c r="G138" s="116">
        <v>4</v>
      </c>
      <c r="H138" s="116">
        <v>3</v>
      </c>
      <c r="I138" s="116" t="s">
        <v>948</v>
      </c>
      <c r="K138" s="114"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1">
        <f>INDEX(Duct_Leakage!$A$3:$A$6,MATCH(Model_Input_Builder!$G138,Duct_Leakage!$E$3:$E$6,0),1)</f>
        <v>0.18</v>
      </c>
      <c r="AB138" s="91">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6">
        <v>135</v>
      </c>
      <c r="B139" s="116">
        <v>3</v>
      </c>
      <c r="C139" s="116">
        <v>7</v>
      </c>
      <c r="D139" s="116">
        <v>1</v>
      </c>
      <c r="E139" s="116">
        <v>15</v>
      </c>
      <c r="F139" s="116">
        <v>7</v>
      </c>
      <c r="G139" s="116">
        <v>4</v>
      </c>
      <c r="H139" s="116">
        <v>2</v>
      </c>
      <c r="I139" s="116" t="s">
        <v>949</v>
      </c>
      <c r="K139" s="114"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1">
        <f>INDEX(Duct_Leakage!$A$3:$A$6,MATCH(Model_Input_Builder!$G139,Duct_Leakage!$E$3:$E$6,0),1)</f>
        <v>0.18</v>
      </c>
      <c r="AB139" s="91">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6">
        <v>136</v>
      </c>
      <c r="B140" s="116">
        <v>4</v>
      </c>
      <c r="C140" s="116">
        <v>4</v>
      </c>
      <c r="D140" s="116">
        <v>3</v>
      </c>
      <c r="E140" s="116">
        <v>4</v>
      </c>
      <c r="F140" s="116">
        <v>11</v>
      </c>
      <c r="G140" s="116">
        <v>4</v>
      </c>
      <c r="H140" s="116">
        <v>3</v>
      </c>
      <c r="I140" s="116" t="s">
        <v>950</v>
      </c>
      <c r="K140" s="114"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1">
        <f>INDEX(Duct_Leakage!$A$3:$A$6,MATCH(Model_Input_Builder!$G140,Duct_Leakage!$E$3:$E$6,0),1)</f>
        <v>0.18</v>
      </c>
      <c r="AB140" s="91">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6">
        <v>137</v>
      </c>
      <c r="B141" s="116">
        <v>4</v>
      </c>
      <c r="C141" s="116">
        <v>1</v>
      </c>
      <c r="D141" s="116">
        <v>4</v>
      </c>
      <c r="E141" s="116">
        <v>4</v>
      </c>
      <c r="F141" s="116">
        <v>12</v>
      </c>
      <c r="G141" s="116">
        <v>1</v>
      </c>
      <c r="H141" s="116">
        <v>1</v>
      </c>
      <c r="I141" s="116" t="s">
        <v>951</v>
      </c>
      <c r="K141" s="114"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1">
        <f>INDEX(Duct_Leakage!$A$3:$A$6,MATCH(Model_Input_Builder!$G141,Duct_Leakage!$E$3:$E$6,0),1)</f>
        <v>0.03</v>
      </c>
      <c r="AB141" s="91">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6">
        <v>138</v>
      </c>
      <c r="B142" s="116">
        <v>4</v>
      </c>
      <c r="C142" s="116">
        <v>7</v>
      </c>
      <c r="D142" s="116">
        <v>5</v>
      </c>
      <c r="E142" s="116">
        <v>1</v>
      </c>
      <c r="F142" s="116">
        <v>19</v>
      </c>
      <c r="G142" s="116">
        <v>2</v>
      </c>
      <c r="H142" s="116">
        <v>3</v>
      </c>
      <c r="I142" s="116" t="s">
        <v>952</v>
      </c>
      <c r="K142" s="114"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1">
        <f>INDEX(Duct_Leakage!$A$3:$A$6,MATCH(Model_Input_Builder!$G142,Duct_Leakage!$E$3:$E$6,0),1)</f>
        <v>0.06</v>
      </c>
      <c r="AB142" s="91">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6">
        <v>139</v>
      </c>
      <c r="B143" s="116">
        <v>1</v>
      </c>
      <c r="C143" s="116">
        <v>2</v>
      </c>
      <c r="D143" s="116">
        <v>4</v>
      </c>
      <c r="E143" s="116">
        <v>3</v>
      </c>
      <c r="F143" s="116">
        <v>11</v>
      </c>
      <c r="G143" s="116">
        <v>4</v>
      </c>
      <c r="H143" s="116">
        <v>1</v>
      </c>
      <c r="I143" s="116" t="s">
        <v>953</v>
      </c>
      <c r="K143" s="114"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1">
        <f>INDEX(Duct_Leakage!$A$3:$A$6,MATCH(Model_Input_Builder!$G143,Duct_Leakage!$E$3:$E$6,0),1)</f>
        <v>0.18</v>
      </c>
      <c r="AB143" s="91">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6">
        <v>140</v>
      </c>
      <c r="B144" s="116">
        <v>3</v>
      </c>
      <c r="C144" s="116">
        <v>4</v>
      </c>
      <c r="D144" s="116">
        <v>3</v>
      </c>
      <c r="E144" s="116">
        <v>5</v>
      </c>
      <c r="F144" s="116">
        <v>8</v>
      </c>
      <c r="G144" s="116">
        <v>3</v>
      </c>
      <c r="H144" s="116">
        <v>2</v>
      </c>
      <c r="I144" s="116" t="s">
        <v>954</v>
      </c>
      <c r="K144" s="114"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1">
        <f>INDEX(Duct_Leakage!$A$3:$A$6,MATCH(Model_Input_Builder!$G144,Duct_Leakage!$E$3:$E$6,0),1)</f>
        <v>0.127</v>
      </c>
      <c r="AB144" s="91">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6">
        <v>141</v>
      </c>
      <c r="B145" s="116">
        <v>4</v>
      </c>
      <c r="C145" s="116">
        <v>8</v>
      </c>
      <c r="D145" s="116">
        <v>5</v>
      </c>
      <c r="E145" s="116">
        <v>6</v>
      </c>
      <c r="F145" s="116">
        <v>5</v>
      </c>
      <c r="G145" s="116">
        <v>4</v>
      </c>
      <c r="H145" s="116">
        <v>2</v>
      </c>
      <c r="I145" s="116" t="s">
        <v>955</v>
      </c>
      <c r="K145" s="114"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1">
        <f>INDEX(Duct_Leakage!$A$3:$A$6,MATCH(Model_Input_Builder!$G145,Duct_Leakage!$E$3:$E$6,0),1)</f>
        <v>0.18</v>
      </c>
      <c r="AB145" s="91">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6">
        <v>142</v>
      </c>
      <c r="B146" s="116">
        <v>3</v>
      </c>
      <c r="C146" s="116">
        <v>1</v>
      </c>
      <c r="D146" s="116">
        <v>3</v>
      </c>
      <c r="E146" s="116">
        <v>1</v>
      </c>
      <c r="F146" s="116">
        <v>14</v>
      </c>
      <c r="G146" s="116">
        <v>3</v>
      </c>
      <c r="H146" s="116">
        <v>1</v>
      </c>
      <c r="I146" s="116" t="s">
        <v>956</v>
      </c>
      <c r="K146" s="114"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1">
        <f>INDEX(Duct_Leakage!$A$3:$A$6,MATCH(Model_Input_Builder!$G146,Duct_Leakage!$E$3:$E$6,0),1)</f>
        <v>0.127</v>
      </c>
      <c r="AB146" s="91">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6">
        <v>143</v>
      </c>
      <c r="B147" s="116">
        <v>1</v>
      </c>
      <c r="C147" s="116">
        <v>6</v>
      </c>
      <c r="D147" s="116">
        <v>3</v>
      </c>
      <c r="E147" s="116">
        <v>12</v>
      </c>
      <c r="F147" s="116">
        <v>3</v>
      </c>
      <c r="G147" s="116">
        <v>2</v>
      </c>
      <c r="H147" s="116">
        <v>1</v>
      </c>
      <c r="I147" s="116" t="s">
        <v>957</v>
      </c>
      <c r="K147" s="114"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1">
        <f>INDEX(Duct_Leakage!$A$3:$A$6,MATCH(Model_Input_Builder!$G147,Duct_Leakage!$E$3:$E$6,0),1)</f>
        <v>0.06</v>
      </c>
      <c r="AB147" s="91">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6">
        <v>144</v>
      </c>
      <c r="B148" s="116">
        <v>3</v>
      </c>
      <c r="C148" s="116">
        <v>2</v>
      </c>
      <c r="D148" s="116">
        <v>3</v>
      </c>
      <c r="E148" s="116">
        <v>14</v>
      </c>
      <c r="F148" s="116">
        <v>16</v>
      </c>
      <c r="G148" s="116">
        <v>2</v>
      </c>
      <c r="H148" s="116">
        <v>1</v>
      </c>
      <c r="I148" s="116" t="s">
        <v>958</v>
      </c>
      <c r="K148" s="114"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1">
        <f>INDEX(Duct_Leakage!$A$3:$A$6,MATCH(Model_Input_Builder!$G148,Duct_Leakage!$E$3:$E$6,0),1)</f>
        <v>0.06</v>
      </c>
      <c r="AB148" s="91">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6">
        <v>145</v>
      </c>
      <c r="B149" s="116">
        <v>3</v>
      </c>
      <c r="C149" s="116">
        <v>1</v>
      </c>
      <c r="D149" s="116">
        <v>1</v>
      </c>
      <c r="E149" s="116">
        <v>5</v>
      </c>
      <c r="F149" s="116">
        <v>8</v>
      </c>
      <c r="G149" s="116">
        <v>2</v>
      </c>
      <c r="H149" s="116">
        <v>2</v>
      </c>
      <c r="I149" s="116" t="s">
        <v>959</v>
      </c>
      <c r="K149" s="114"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1">
        <f>INDEX(Duct_Leakage!$A$3:$A$6,MATCH(Model_Input_Builder!$G149,Duct_Leakage!$E$3:$E$6,0),1)</f>
        <v>0.06</v>
      </c>
      <c r="AB149" s="91">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6">
        <v>146</v>
      </c>
      <c r="B150" s="116">
        <v>1</v>
      </c>
      <c r="C150" s="116">
        <v>4</v>
      </c>
      <c r="D150" s="116">
        <v>2</v>
      </c>
      <c r="E150" s="116">
        <v>10</v>
      </c>
      <c r="F150" s="116">
        <v>4</v>
      </c>
      <c r="G150" s="116">
        <v>1</v>
      </c>
      <c r="H150" s="116">
        <v>1</v>
      </c>
      <c r="I150" s="116" t="s">
        <v>960</v>
      </c>
      <c r="K150" s="114"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1">
        <f>INDEX(Duct_Leakage!$A$3:$A$6,MATCH(Model_Input_Builder!$G150,Duct_Leakage!$E$3:$E$6,0),1)</f>
        <v>0.03</v>
      </c>
      <c r="AB150" s="91">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6">
        <v>147</v>
      </c>
      <c r="B151" s="116">
        <v>4</v>
      </c>
      <c r="C151" s="116">
        <v>4</v>
      </c>
      <c r="D151" s="116">
        <v>4</v>
      </c>
      <c r="E151" s="116">
        <v>12</v>
      </c>
      <c r="F151" s="116">
        <v>4</v>
      </c>
      <c r="G151" s="116">
        <v>1</v>
      </c>
      <c r="H151" s="116">
        <v>2</v>
      </c>
      <c r="I151" s="116" t="s">
        <v>961</v>
      </c>
      <c r="K151" s="114"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1">
        <f>INDEX(Duct_Leakage!$A$3:$A$6,MATCH(Model_Input_Builder!$G151,Duct_Leakage!$E$3:$E$6,0),1)</f>
        <v>0.03</v>
      </c>
      <c r="AB151" s="91">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6">
        <v>148</v>
      </c>
      <c r="B152" s="116">
        <v>3</v>
      </c>
      <c r="C152" s="116">
        <v>8</v>
      </c>
      <c r="D152" s="116">
        <v>4</v>
      </c>
      <c r="E152" s="116">
        <v>4</v>
      </c>
      <c r="F152" s="116">
        <v>12</v>
      </c>
      <c r="G152" s="116">
        <v>4</v>
      </c>
      <c r="H152" s="116">
        <v>3</v>
      </c>
      <c r="I152" s="116" t="s">
        <v>962</v>
      </c>
      <c r="K152" s="114"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1">
        <f>INDEX(Duct_Leakage!$A$3:$A$6,MATCH(Model_Input_Builder!$G152,Duct_Leakage!$E$3:$E$6,0),1)</f>
        <v>0.18</v>
      </c>
      <c r="AB152" s="91">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6">
        <v>149</v>
      </c>
      <c r="B153" s="116">
        <v>1</v>
      </c>
      <c r="C153" s="116">
        <v>6</v>
      </c>
      <c r="D153" s="116">
        <v>2</v>
      </c>
      <c r="E153" s="116">
        <v>10</v>
      </c>
      <c r="F153" s="116">
        <v>10</v>
      </c>
      <c r="G153" s="116">
        <v>2</v>
      </c>
      <c r="H153" s="116">
        <v>2</v>
      </c>
      <c r="I153" s="116" t="s">
        <v>963</v>
      </c>
      <c r="K153" s="114"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1">
        <f>INDEX(Duct_Leakage!$A$3:$A$6,MATCH(Model_Input_Builder!$G153,Duct_Leakage!$E$3:$E$6,0),1)</f>
        <v>0.06</v>
      </c>
      <c r="AB153" s="91">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6">
        <v>150</v>
      </c>
      <c r="B154" s="116">
        <v>4</v>
      </c>
      <c r="C154" s="116">
        <v>5</v>
      </c>
      <c r="D154" s="116">
        <v>1</v>
      </c>
      <c r="E154" s="116">
        <v>15</v>
      </c>
      <c r="F154" s="116">
        <v>11</v>
      </c>
      <c r="G154" s="116">
        <v>4</v>
      </c>
      <c r="H154" s="116">
        <v>4</v>
      </c>
      <c r="I154" s="116" t="s">
        <v>964</v>
      </c>
      <c r="K154" s="114"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1">
        <f>INDEX(Duct_Leakage!$A$3:$A$6,MATCH(Model_Input_Builder!$G154,Duct_Leakage!$E$3:$E$6,0),1)</f>
        <v>0.18</v>
      </c>
      <c r="AB154" s="91">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6">
        <v>151</v>
      </c>
      <c r="B155" s="116">
        <v>2</v>
      </c>
      <c r="C155" s="116">
        <v>4</v>
      </c>
      <c r="D155" s="116">
        <v>4</v>
      </c>
      <c r="E155" s="116">
        <v>12</v>
      </c>
      <c r="F155" s="116">
        <v>2</v>
      </c>
      <c r="G155" s="116">
        <v>2</v>
      </c>
      <c r="H155" s="116">
        <v>2</v>
      </c>
      <c r="I155" s="116" t="s">
        <v>965</v>
      </c>
      <c r="K155" s="114"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1">
        <f>INDEX(Duct_Leakage!$A$3:$A$6,MATCH(Model_Input_Builder!$G155,Duct_Leakage!$E$3:$E$6,0),1)</f>
        <v>0.06</v>
      </c>
      <c r="AB155" s="91">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6">
        <v>152</v>
      </c>
      <c r="B156" s="116">
        <v>3</v>
      </c>
      <c r="C156" s="116">
        <v>7</v>
      </c>
      <c r="D156" s="116">
        <v>4</v>
      </c>
      <c r="E156" s="116">
        <v>19</v>
      </c>
      <c r="F156" s="116">
        <v>15</v>
      </c>
      <c r="G156" s="116">
        <v>3</v>
      </c>
      <c r="H156" s="116">
        <v>1</v>
      </c>
      <c r="I156" s="116" t="s">
        <v>966</v>
      </c>
      <c r="K156" s="114"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1">
        <f>INDEX(Duct_Leakage!$A$3:$A$6,MATCH(Model_Input_Builder!$G156,Duct_Leakage!$E$3:$E$6,0),1)</f>
        <v>0.127</v>
      </c>
      <c r="AB156" s="91">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6">
        <v>153</v>
      </c>
      <c r="B157" s="116">
        <v>2</v>
      </c>
      <c r="C157" s="116">
        <v>8</v>
      </c>
      <c r="D157" s="116">
        <v>5</v>
      </c>
      <c r="E157" s="116">
        <v>4</v>
      </c>
      <c r="F157" s="116">
        <v>17</v>
      </c>
      <c r="G157" s="116">
        <v>4</v>
      </c>
      <c r="H157" s="116">
        <v>1</v>
      </c>
      <c r="I157" s="116" t="s">
        <v>967</v>
      </c>
      <c r="K157" s="114"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1">
        <f>INDEX(Duct_Leakage!$A$3:$A$6,MATCH(Model_Input_Builder!$G157,Duct_Leakage!$E$3:$E$6,0),1)</f>
        <v>0.18</v>
      </c>
      <c r="AB157" s="91">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6">
        <v>154</v>
      </c>
      <c r="B158" s="116">
        <v>2</v>
      </c>
      <c r="C158" s="116">
        <v>6</v>
      </c>
      <c r="D158" s="116">
        <v>5</v>
      </c>
      <c r="E158" s="116">
        <v>6</v>
      </c>
      <c r="F158" s="116">
        <v>17</v>
      </c>
      <c r="G158" s="116">
        <v>3</v>
      </c>
      <c r="H158" s="116">
        <v>4</v>
      </c>
      <c r="I158" s="116" t="s">
        <v>968</v>
      </c>
      <c r="K158" s="114"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1">
        <f>INDEX(Duct_Leakage!$A$3:$A$6,MATCH(Model_Input_Builder!$G158,Duct_Leakage!$E$3:$E$6,0),1)</f>
        <v>0.127</v>
      </c>
      <c r="AB158" s="91">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6">
        <v>155</v>
      </c>
      <c r="B159" s="116">
        <v>1</v>
      </c>
      <c r="C159" s="116">
        <v>3</v>
      </c>
      <c r="D159" s="116">
        <v>4</v>
      </c>
      <c r="E159" s="116">
        <v>15</v>
      </c>
      <c r="F159" s="116">
        <v>1</v>
      </c>
      <c r="G159" s="116">
        <v>2</v>
      </c>
      <c r="H159" s="116">
        <v>4</v>
      </c>
      <c r="I159" s="116" t="s">
        <v>969</v>
      </c>
      <c r="K159" s="114"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1">
        <f>INDEX(Duct_Leakage!$A$3:$A$6,MATCH(Model_Input_Builder!$G159,Duct_Leakage!$E$3:$E$6,0),1)</f>
        <v>0.06</v>
      </c>
      <c r="AB159" s="91">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6">
        <v>156</v>
      </c>
      <c r="B160" s="116">
        <v>1</v>
      </c>
      <c r="C160" s="116">
        <v>6</v>
      </c>
      <c r="D160" s="116">
        <v>1</v>
      </c>
      <c r="E160" s="116">
        <v>8</v>
      </c>
      <c r="F160" s="116">
        <v>12</v>
      </c>
      <c r="G160" s="116">
        <v>4</v>
      </c>
      <c r="H160" s="116">
        <v>1</v>
      </c>
      <c r="I160" s="116" t="s">
        <v>970</v>
      </c>
      <c r="K160" s="114"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1">
        <f>INDEX(Duct_Leakage!$A$3:$A$6,MATCH(Model_Input_Builder!$G160,Duct_Leakage!$E$3:$E$6,0),1)</f>
        <v>0.18</v>
      </c>
      <c r="AB160" s="91">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6">
        <v>157</v>
      </c>
      <c r="B161" s="116">
        <v>2</v>
      </c>
      <c r="C161" s="116">
        <v>5</v>
      </c>
      <c r="D161" s="116">
        <v>5</v>
      </c>
      <c r="E161" s="116">
        <v>14</v>
      </c>
      <c r="F161" s="116">
        <v>14</v>
      </c>
      <c r="G161" s="116">
        <v>2</v>
      </c>
      <c r="H161" s="116">
        <v>2</v>
      </c>
      <c r="I161" s="116" t="s">
        <v>971</v>
      </c>
      <c r="K161" s="114"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1">
        <f>INDEX(Duct_Leakage!$A$3:$A$6,MATCH(Model_Input_Builder!$G161,Duct_Leakage!$E$3:$E$6,0),1)</f>
        <v>0.06</v>
      </c>
      <c r="AB161" s="91">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6">
        <v>158</v>
      </c>
      <c r="B162" s="116">
        <v>2</v>
      </c>
      <c r="C162" s="116">
        <v>8</v>
      </c>
      <c r="D162" s="116">
        <v>3</v>
      </c>
      <c r="E162" s="116">
        <v>6</v>
      </c>
      <c r="F162" s="116">
        <v>14</v>
      </c>
      <c r="G162" s="116">
        <v>4</v>
      </c>
      <c r="H162" s="116">
        <v>4</v>
      </c>
      <c r="I162" s="116" t="s">
        <v>972</v>
      </c>
      <c r="K162" s="114"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1">
        <f>INDEX(Duct_Leakage!$A$3:$A$6,MATCH(Model_Input_Builder!$G162,Duct_Leakage!$E$3:$E$6,0),1)</f>
        <v>0.18</v>
      </c>
      <c r="AB162" s="91">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6">
        <v>159</v>
      </c>
      <c r="B163" s="116">
        <v>2</v>
      </c>
      <c r="C163" s="116">
        <v>1</v>
      </c>
      <c r="D163" s="116">
        <v>1</v>
      </c>
      <c r="E163" s="116">
        <v>18</v>
      </c>
      <c r="F163" s="116">
        <v>13</v>
      </c>
      <c r="G163" s="116">
        <v>3</v>
      </c>
      <c r="H163" s="116">
        <v>2</v>
      </c>
      <c r="I163" s="116" t="s">
        <v>973</v>
      </c>
      <c r="K163" s="114"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1">
        <f>INDEX(Duct_Leakage!$A$3:$A$6,MATCH(Model_Input_Builder!$G163,Duct_Leakage!$E$3:$E$6,0),1)</f>
        <v>0.127</v>
      </c>
      <c r="AB163" s="91">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6">
        <v>160</v>
      </c>
      <c r="B164" s="116">
        <v>4</v>
      </c>
      <c r="C164" s="116">
        <v>6</v>
      </c>
      <c r="D164" s="116">
        <v>5</v>
      </c>
      <c r="E164" s="116">
        <v>16</v>
      </c>
      <c r="F164" s="116">
        <v>14</v>
      </c>
      <c r="G164" s="116">
        <v>3</v>
      </c>
      <c r="H164" s="116">
        <v>3</v>
      </c>
      <c r="I164" s="116" t="s">
        <v>974</v>
      </c>
      <c r="K164" s="114"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1">
        <f>INDEX(Duct_Leakage!$A$3:$A$6,MATCH(Model_Input_Builder!$G164,Duct_Leakage!$E$3:$E$6,0),1)</f>
        <v>0.127</v>
      </c>
      <c r="AB164" s="91">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6">
        <v>161</v>
      </c>
      <c r="B165" s="116">
        <v>4</v>
      </c>
      <c r="C165" s="116">
        <v>2</v>
      </c>
      <c r="D165" s="116">
        <v>3</v>
      </c>
      <c r="E165" s="116">
        <v>12</v>
      </c>
      <c r="F165" s="116">
        <v>10</v>
      </c>
      <c r="G165" s="116">
        <v>3</v>
      </c>
      <c r="H165" s="116">
        <v>3</v>
      </c>
      <c r="I165" s="116" t="s">
        <v>975</v>
      </c>
      <c r="K165" s="114"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1">
        <f>INDEX(Duct_Leakage!$A$3:$A$6,MATCH(Model_Input_Builder!$G165,Duct_Leakage!$E$3:$E$6,0),1)</f>
        <v>0.127</v>
      </c>
      <c r="AB165" s="91">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6">
        <v>162</v>
      </c>
      <c r="B166" s="116">
        <v>3</v>
      </c>
      <c r="C166" s="116">
        <v>3</v>
      </c>
      <c r="D166" s="116">
        <v>5</v>
      </c>
      <c r="E166" s="116">
        <v>2</v>
      </c>
      <c r="F166" s="116">
        <v>8</v>
      </c>
      <c r="G166" s="116">
        <v>4</v>
      </c>
      <c r="H166" s="116">
        <v>1</v>
      </c>
      <c r="I166" s="116" t="s">
        <v>976</v>
      </c>
      <c r="K166" s="114"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1">
        <f>INDEX(Duct_Leakage!$A$3:$A$6,MATCH(Model_Input_Builder!$G166,Duct_Leakage!$E$3:$E$6,0),1)</f>
        <v>0.18</v>
      </c>
      <c r="AB166" s="91">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6">
        <v>163</v>
      </c>
      <c r="B167" s="116">
        <v>2</v>
      </c>
      <c r="C167" s="116">
        <v>8</v>
      </c>
      <c r="D167" s="116">
        <v>4</v>
      </c>
      <c r="E167" s="116">
        <v>9</v>
      </c>
      <c r="F167" s="116">
        <v>5</v>
      </c>
      <c r="G167" s="116">
        <v>3</v>
      </c>
      <c r="H167" s="116">
        <v>3</v>
      </c>
      <c r="I167" s="116" t="s">
        <v>977</v>
      </c>
      <c r="K167" s="114"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1">
        <f>INDEX(Duct_Leakage!$A$3:$A$6,MATCH(Model_Input_Builder!$G167,Duct_Leakage!$E$3:$E$6,0),1)</f>
        <v>0.127</v>
      </c>
      <c r="AB167" s="91">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6">
        <v>164</v>
      </c>
      <c r="B168" s="116">
        <v>2</v>
      </c>
      <c r="C168" s="116">
        <v>7</v>
      </c>
      <c r="D168" s="116">
        <v>4</v>
      </c>
      <c r="E168" s="116">
        <v>14</v>
      </c>
      <c r="F168" s="116">
        <v>11</v>
      </c>
      <c r="G168" s="116">
        <v>3</v>
      </c>
      <c r="H168" s="116">
        <v>4</v>
      </c>
      <c r="I168" s="116" t="s">
        <v>978</v>
      </c>
      <c r="K168" s="114"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1">
        <f>INDEX(Duct_Leakage!$A$3:$A$6,MATCH(Model_Input_Builder!$G168,Duct_Leakage!$E$3:$E$6,0),1)</f>
        <v>0.127</v>
      </c>
      <c r="AB168" s="91">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6">
        <v>165</v>
      </c>
      <c r="B169" s="116">
        <v>3</v>
      </c>
      <c r="C169" s="116">
        <v>2</v>
      </c>
      <c r="D169" s="116">
        <v>3</v>
      </c>
      <c r="E169" s="116">
        <v>19</v>
      </c>
      <c r="F169" s="116">
        <v>6</v>
      </c>
      <c r="G169" s="116">
        <v>2</v>
      </c>
      <c r="H169" s="116">
        <v>2</v>
      </c>
      <c r="I169" s="116" t="s">
        <v>979</v>
      </c>
      <c r="K169" s="114"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1">
        <f>INDEX(Duct_Leakage!$A$3:$A$6,MATCH(Model_Input_Builder!$G169,Duct_Leakage!$E$3:$E$6,0),1)</f>
        <v>0.06</v>
      </c>
      <c r="AB169" s="91">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6">
        <v>166</v>
      </c>
      <c r="B170" s="116">
        <v>2</v>
      </c>
      <c r="C170" s="116">
        <v>7</v>
      </c>
      <c r="D170" s="116">
        <v>2</v>
      </c>
      <c r="E170" s="116">
        <v>7</v>
      </c>
      <c r="F170" s="116">
        <v>20</v>
      </c>
      <c r="G170" s="116">
        <v>1</v>
      </c>
      <c r="H170" s="116">
        <v>2</v>
      </c>
      <c r="I170" s="116" t="s">
        <v>980</v>
      </c>
      <c r="K170" s="114"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1">
        <f>INDEX(Duct_Leakage!$A$3:$A$6,MATCH(Model_Input_Builder!$G170,Duct_Leakage!$E$3:$E$6,0),1)</f>
        <v>0.03</v>
      </c>
      <c r="AB170" s="91">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6">
        <v>167</v>
      </c>
      <c r="B171" s="116">
        <v>2</v>
      </c>
      <c r="C171" s="116">
        <v>1</v>
      </c>
      <c r="D171" s="116">
        <v>3</v>
      </c>
      <c r="E171" s="116">
        <v>5</v>
      </c>
      <c r="F171" s="116">
        <v>18</v>
      </c>
      <c r="G171" s="116">
        <v>4</v>
      </c>
      <c r="H171" s="116">
        <v>1</v>
      </c>
      <c r="I171" s="116" t="s">
        <v>981</v>
      </c>
      <c r="K171" s="114"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1">
        <f>INDEX(Duct_Leakage!$A$3:$A$6,MATCH(Model_Input_Builder!$G171,Duct_Leakage!$E$3:$E$6,0),1)</f>
        <v>0.18</v>
      </c>
      <c r="AB171" s="91">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6">
        <v>168</v>
      </c>
      <c r="B172" s="116">
        <v>4</v>
      </c>
      <c r="C172" s="116">
        <v>1</v>
      </c>
      <c r="D172" s="116">
        <v>3</v>
      </c>
      <c r="E172" s="116">
        <v>19</v>
      </c>
      <c r="F172" s="116">
        <v>19</v>
      </c>
      <c r="G172" s="116">
        <v>4</v>
      </c>
      <c r="H172" s="116">
        <v>2</v>
      </c>
      <c r="I172" s="116" t="s">
        <v>982</v>
      </c>
      <c r="K172" s="114"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1">
        <f>INDEX(Duct_Leakage!$A$3:$A$6,MATCH(Model_Input_Builder!$G172,Duct_Leakage!$E$3:$E$6,0),1)</f>
        <v>0.18</v>
      </c>
      <c r="AB172" s="91">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6">
        <v>169</v>
      </c>
      <c r="B173" s="116">
        <v>2</v>
      </c>
      <c r="C173" s="116">
        <v>1</v>
      </c>
      <c r="D173" s="116">
        <v>2</v>
      </c>
      <c r="E173" s="116">
        <v>12</v>
      </c>
      <c r="F173" s="116">
        <v>19</v>
      </c>
      <c r="G173" s="116">
        <v>2</v>
      </c>
      <c r="H173" s="116">
        <v>1</v>
      </c>
      <c r="I173" s="116" t="s">
        <v>983</v>
      </c>
      <c r="K173" s="114"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1">
        <f>INDEX(Duct_Leakage!$A$3:$A$6,MATCH(Model_Input_Builder!$G173,Duct_Leakage!$E$3:$E$6,0),1)</f>
        <v>0.06</v>
      </c>
      <c r="AB173" s="91">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6">
        <v>170</v>
      </c>
      <c r="B174" s="116">
        <v>4</v>
      </c>
      <c r="C174" s="116">
        <v>2</v>
      </c>
      <c r="D174" s="116">
        <v>1</v>
      </c>
      <c r="E174" s="116">
        <v>12</v>
      </c>
      <c r="F174" s="116">
        <v>12</v>
      </c>
      <c r="G174" s="116">
        <v>4</v>
      </c>
      <c r="H174" s="116">
        <v>1</v>
      </c>
      <c r="I174" s="116" t="s">
        <v>984</v>
      </c>
      <c r="K174" s="114"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1">
        <f>INDEX(Duct_Leakage!$A$3:$A$6,MATCH(Model_Input_Builder!$G174,Duct_Leakage!$E$3:$E$6,0),1)</f>
        <v>0.18</v>
      </c>
      <c r="AB174" s="91">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6">
        <v>171</v>
      </c>
      <c r="B175" s="116">
        <v>3</v>
      </c>
      <c r="C175" s="116">
        <v>6</v>
      </c>
      <c r="D175" s="116">
        <v>1</v>
      </c>
      <c r="E175" s="116">
        <v>1</v>
      </c>
      <c r="F175" s="116">
        <v>6</v>
      </c>
      <c r="G175" s="116">
        <v>3</v>
      </c>
      <c r="H175" s="116">
        <v>2</v>
      </c>
      <c r="I175" s="116" t="s">
        <v>985</v>
      </c>
      <c r="K175" s="114"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1">
        <f>INDEX(Duct_Leakage!$A$3:$A$6,MATCH(Model_Input_Builder!$G175,Duct_Leakage!$E$3:$E$6,0),1)</f>
        <v>0.127</v>
      </c>
      <c r="AB175" s="91">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6">
        <v>172</v>
      </c>
      <c r="B176" s="116">
        <v>4</v>
      </c>
      <c r="C176" s="116">
        <v>6</v>
      </c>
      <c r="D176" s="116">
        <v>3</v>
      </c>
      <c r="E176" s="116">
        <v>12</v>
      </c>
      <c r="F176" s="116">
        <v>7</v>
      </c>
      <c r="G176" s="116">
        <v>3</v>
      </c>
      <c r="H176" s="116">
        <v>4</v>
      </c>
      <c r="I176" s="116" t="s">
        <v>986</v>
      </c>
      <c r="K176" s="114"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1">
        <f>INDEX(Duct_Leakage!$A$3:$A$6,MATCH(Model_Input_Builder!$G176,Duct_Leakage!$E$3:$E$6,0),1)</f>
        <v>0.127</v>
      </c>
      <c r="AB176" s="91">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6">
        <v>173</v>
      </c>
      <c r="B177" s="116">
        <v>1</v>
      </c>
      <c r="C177" s="116">
        <v>5</v>
      </c>
      <c r="D177" s="116">
        <v>1</v>
      </c>
      <c r="E177" s="116">
        <v>8</v>
      </c>
      <c r="F177" s="116">
        <v>20</v>
      </c>
      <c r="G177" s="116">
        <v>1</v>
      </c>
      <c r="H177" s="116">
        <v>4</v>
      </c>
      <c r="I177" s="116" t="s">
        <v>987</v>
      </c>
      <c r="K177" s="114"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1">
        <f>INDEX(Duct_Leakage!$A$3:$A$6,MATCH(Model_Input_Builder!$G177,Duct_Leakage!$E$3:$E$6,0),1)</f>
        <v>0.03</v>
      </c>
      <c r="AB177" s="91">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6">
        <v>174</v>
      </c>
      <c r="B178" s="116">
        <v>2</v>
      </c>
      <c r="C178" s="116">
        <v>1</v>
      </c>
      <c r="D178" s="116">
        <v>5</v>
      </c>
      <c r="E178" s="116">
        <v>12</v>
      </c>
      <c r="F178" s="116">
        <v>1</v>
      </c>
      <c r="G178" s="116">
        <v>4</v>
      </c>
      <c r="H178" s="116">
        <v>3</v>
      </c>
      <c r="I178" s="116" t="s">
        <v>988</v>
      </c>
      <c r="K178" s="114"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1">
        <f>INDEX(Duct_Leakage!$A$3:$A$6,MATCH(Model_Input_Builder!$G178,Duct_Leakage!$E$3:$E$6,0),1)</f>
        <v>0.18</v>
      </c>
      <c r="AB178" s="91">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6">
        <v>175</v>
      </c>
      <c r="B179" s="116">
        <v>3</v>
      </c>
      <c r="C179" s="116">
        <v>6</v>
      </c>
      <c r="D179" s="116">
        <v>1</v>
      </c>
      <c r="E179" s="116">
        <v>6</v>
      </c>
      <c r="F179" s="116">
        <v>14</v>
      </c>
      <c r="G179" s="116">
        <v>1</v>
      </c>
      <c r="H179" s="116">
        <v>3</v>
      </c>
      <c r="I179" s="116" t="s">
        <v>989</v>
      </c>
      <c r="K179" s="114"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1">
        <f>INDEX(Duct_Leakage!$A$3:$A$6,MATCH(Model_Input_Builder!$G179,Duct_Leakage!$E$3:$E$6,0),1)</f>
        <v>0.03</v>
      </c>
      <c r="AB179" s="91">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6">
        <v>176</v>
      </c>
      <c r="B180" s="116">
        <v>2</v>
      </c>
      <c r="C180" s="116">
        <v>3</v>
      </c>
      <c r="D180" s="116">
        <v>1</v>
      </c>
      <c r="E180" s="116">
        <v>6</v>
      </c>
      <c r="F180" s="116">
        <v>11</v>
      </c>
      <c r="G180" s="116">
        <v>1</v>
      </c>
      <c r="H180" s="116">
        <v>4</v>
      </c>
      <c r="I180" s="116" t="s">
        <v>990</v>
      </c>
      <c r="K180" s="114"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1">
        <f>INDEX(Duct_Leakage!$A$3:$A$6,MATCH(Model_Input_Builder!$G180,Duct_Leakage!$E$3:$E$6,0),1)</f>
        <v>0.03</v>
      </c>
      <c r="AB180" s="91">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6">
        <v>177</v>
      </c>
      <c r="B181" s="116">
        <v>4</v>
      </c>
      <c r="C181" s="116">
        <v>7</v>
      </c>
      <c r="D181" s="116">
        <v>5</v>
      </c>
      <c r="E181" s="116">
        <v>18</v>
      </c>
      <c r="F181" s="116">
        <v>12</v>
      </c>
      <c r="G181" s="116">
        <v>1</v>
      </c>
      <c r="H181" s="116">
        <v>2</v>
      </c>
      <c r="I181" s="116" t="s">
        <v>991</v>
      </c>
      <c r="K181" s="114"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1">
        <f>INDEX(Duct_Leakage!$A$3:$A$6,MATCH(Model_Input_Builder!$G181,Duct_Leakage!$E$3:$E$6,0),1)</f>
        <v>0.03</v>
      </c>
      <c r="AB181" s="91">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6">
        <v>178</v>
      </c>
      <c r="B182" s="116">
        <v>3</v>
      </c>
      <c r="C182" s="116">
        <v>6</v>
      </c>
      <c r="D182" s="116">
        <v>5</v>
      </c>
      <c r="E182" s="116">
        <v>11</v>
      </c>
      <c r="F182" s="116">
        <v>19</v>
      </c>
      <c r="G182" s="116">
        <v>2</v>
      </c>
      <c r="H182" s="116">
        <v>3</v>
      </c>
      <c r="I182" s="116" t="s">
        <v>992</v>
      </c>
      <c r="K182" s="114"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1">
        <f>INDEX(Duct_Leakage!$A$3:$A$6,MATCH(Model_Input_Builder!$G182,Duct_Leakage!$E$3:$E$6,0),1)</f>
        <v>0.06</v>
      </c>
      <c r="AB182" s="91">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6">
        <v>179</v>
      </c>
      <c r="B183" s="116">
        <v>4</v>
      </c>
      <c r="C183" s="116">
        <v>3</v>
      </c>
      <c r="D183" s="116">
        <v>3</v>
      </c>
      <c r="E183" s="116">
        <v>5</v>
      </c>
      <c r="F183" s="116">
        <v>14</v>
      </c>
      <c r="G183" s="116">
        <v>4</v>
      </c>
      <c r="H183" s="116">
        <v>3</v>
      </c>
      <c r="I183" s="116" t="s">
        <v>993</v>
      </c>
      <c r="K183" s="114"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1">
        <f>INDEX(Duct_Leakage!$A$3:$A$6,MATCH(Model_Input_Builder!$G183,Duct_Leakage!$E$3:$E$6,0),1)</f>
        <v>0.18</v>
      </c>
      <c r="AB183" s="91">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6">
        <v>180</v>
      </c>
      <c r="B184" s="116">
        <v>3</v>
      </c>
      <c r="C184" s="116">
        <v>7</v>
      </c>
      <c r="D184" s="116">
        <v>4</v>
      </c>
      <c r="E184" s="116">
        <v>15</v>
      </c>
      <c r="F184" s="116">
        <v>16</v>
      </c>
      <c r="G184" s="116">
        <v>3</v>
      </c>
      <c r="H184" s="116">
        <v>4</v>
      </c>
      <c r="I184" s="116" t="s">
        <v>994</v>
      </c>
      <c r="K184" s="114"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1">
        <f>INDEX(Duct_Leakage!$A$3:$A$6,MATCH(Model_Input_Builder!$G184,Duct_Leakage!$E$3:$E$6,0),1)</f>
        <v>0.127</v>
      </c>
      <c r="AB184" s="91">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6">
        <v>181</v>
      </c>
      <c r="B185" s="116">
        <v>2</v>
      </c>
      <c r="C185" s="116">
        <v>2</v>
      </c>
      <c r="D185" s="116">
        <v>2</v>
      </c>
      <c r="E185" s="116">
        <v>4</v>
      </c>
      <c r="F185" s="116">
        <v>7</v>
      </c>
      <c r="G185" s="116">
        <v>3</v>
      </c>
      <c r="H185" s="116">
        <v>1</v>
      </c>
      <c r="I185" s="116" t="s">
        <v>995</v>
      </c>
      <c r="K185" s="114"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1">
        <f>INDEX(Duct_Leakage!$A$3:$A$6,MATCH(Model_Input_Builder!$G185,Duct_Leakage!$E$3:$E$6,0),1)</f>
        <v>0.127</v>
      </c>
      <c r="AB185" s="91">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6">
        <v>182</v>
      </c>
      <c r="B186" s="116">
        <v>3</v>
      </c>
      <c r="C186" s="116">
        <v>7</v>
      </c>
      <c r="D186" s="116">
        <v>5</v>
      </c>
      <c r="E186" s="116">
        <v>2</v>
      </c>
      <c r="F186" s="116">
        <v>10</v>
      </c>
      <c r="G186" s="116">
        <v>1</v>
      </c>
      <c r="H186" s="116">
        <v>2</v>
      </c>
      <c r="I186" s="116" t="s">
        <v>996</v>
      </c>
      <c r="K186" s="114"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1">
        <f>INDEX(Duct_Leakage!$A$3:$A$6,MATCH(Model_Input_Builder!$G186,Duct_Leakage!$E$3:$E$6,0),1)</f>
        <v>0.03</v>
      </c>
      <c r="AB186" s="91">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6">
        <v>183</v>
      </c>
      <c r="B187" s="116">
        <v>4</v>
      </c>
      <c r="C187" s="116">
        <v>5</v>
      </c>
      <c r="D187" s="116">
        <v>5</v>
      </c>
      <c r="E187" s="116">
        <v>3</v>
      </c>
      <c r="F187" s="116">
        <v>9</v>
      </c>
      <c r="G187" s="116">
        <v>2</v>
      </c>
      <c r="H187" s="116">
        <v>4</v>
      </c>
      <c r="I187" s="116" t="s">
        <v>997</v>
      </c>
      <c r="K187" s="114"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1">
        <f>INDEX(Duct_Leakage!$A$3:$A$6,MATCH(Model_Input_Builder!$G187,Duct_Leakage!$E$3:$E$6,0),1)</f>
        <v>0.06</v>
      </c>
      <c r="AB187" s="91">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6">
        <v>184</v>
      </c>
      <c r="B188" s="116">
        <v>3</v>
      </c>
      <c r="C188" s="116">
        <v>3</v>
      </c>
      <c r="D188" s="116">
        <v>3</v>
      </c>
      <c r="E188" s="116">
        <v>2</v>
      </c>
      <c r="F188" s="116">
        <v>19</v>
      </c>
      <c r="G188" s="116">
        <v>2</v>
      </c>
      <c r="H188" s="116">
        <v>2</v>
      </c>
      <c r="I188" s="116" t="s">
        <v>998</v>
      </c>
      <c r="K188" s="114"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1">
        <f>INDEX(Duct_Leakage!$A$3:$A$6,MATCH(Model_Input_Builder!$G188,Duct_Leakage!$E$3:$E$6,0),1)</f>
        <v>0.06</v>
      </c>
      <c r="AB188" s="91">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6">
        <v>185</v>
      </c>
      <c r="B189" s="116">
        <v>2</v>
      </c>
      <c r="C189" s="116">
        <v>7</v>
      </c>
      <c r="D189" s="116">
        <v>2</v>
      </c>
      <c r="E189" s="116">
        <v>18</v>
      </c>
      <c r="F189" s="116">
        <v>12</v>
      </c>
      <c r="G189" s="116">
        <v>1</v>
      </c>
      <c r="H189" s="116">
        <v>4</v>
      </c>
      <c r="I189" s="116" t="s">
        <v>999</v>
      </c>
      <c r="K189" s="114"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1">
        <f>INDEX(Duct_Leakage!$A$3:$A$6,MATCH(Model_Input_Builder!$G189,Duct_Leakage!$E$3:$E$6,0),1)</f>
        <v>0.03</v>
      </c>
      <c r="AB189" s="91">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6">
        <v>186</v>
      </c>
      <c r="B190" s="116">
        <v>2</v>
      </c>
      <c r="C190" s="116">
        <v>5</v>
      </c>
      <c r="D190" s="116">
        <v>2</v>
      </c>
      <c r="E190" s="116">
        <v>3</v>
      </c>
      <c r="F190" s="116">
        <v>4</v>
      </c>
      <c r="G190" s="116">
        <v>3</v>
      </c>
      <c r="H190" s="116">
        <v>1</v>
      </c>
      <c r="I190" s="116" t="s">
        <v>1000</v>
      </c>
      <c r="K190" s="114"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1">
        <f>INDEX(Duct_Leakage!$A$3:$A$6,MATCH(Model_Input_Builder!$G190,Duct_Leakage!$E$3:$E$6,0),1)</f>
        <v>0.127</v>
      </c>
      <c r="AB190" s="91">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6">
        <v>187</v>
      </c>
      <c r="B191" s="116">
        <v>1</v>
      </c>
      <c r="C191" s="116">
        <v>2</v>
      </c>
      <c r="D191" s="116">
        <v>5</v>
      </c>
      <c r="E191" s="116">
        <v>2</v>
      </c>
      <c r="F191" s="116">
        <v>20</v>
      </c>
      <c r="G191" s="116">
        <v>1</v>
      </c>
      <c r="H191" s="116">
        <v>1</v>
      </c>
      <c r="I191" s="116" t="s">
        <v>1001</v>
      </c>
      <c r="K191" s="114"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1">
        <f>INDEX(Duct_Leakage!$A$3:$A$6,MATCH(Model_Input_Builder!$G191,Duct_Leakage!$E$3:$E$6,0),1)</f>
        <v>0.03</v>
      </c>
      <c r="AB191" s="91">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6">
        <v>188</v>
      </c>
      <c r="B192" s="116">
        <v>2</v>
      </c>
      <c r="C192" s="116">
        <v>2</v>
      </c>
      <c r="D192" s="116">
        <v>5</v>
      </c>
      <c r="E192" s="116">
        <v>19</v>
      </c>
      <c r="F192" s="116">
        <v>20</v>
      </c>
      <c r="G192" s="116">
        <v>1</v>
      </c>
      <c r="H192" s="116">
        <v>4</v>
      </c>
      <c r="I192" s="116" t="s">
        <v>1002</v>
      </c>
      <c r="K192" s="114"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1">
        <f>INDEX(Duct_Leakage!$A$3:$A$6,MATCH(Model_Input_Builder!$G192,Duct_Leakage!$E$3:$E$6,0),1)</f>
        <v>0.03</v>
      </c>
      <c r="AB192" s="91">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6">
        <v>189</v>
      </c>
      <c r="B193" s="116">
        <v>4</v>
      </c>
      <c r="C193" s="116">
        <v>3</v>
      </c>
      <c r="D193" s="116">
        <v>2</v>
      </c>
      <c r="E193" s="116">
        <v>2</v>
      </c>
      <c r="F193" s="116">
        <v>7</v>
      </c>
      <c r="G193" s="116">
        <v>4</v>
      </c>
      <c r="H193" s="116">
        <v>2</v>
      </c>
      <c r="I193" s="116" t="s">
        <v>1003</v>
      </c>
      <c r="K193" s="114"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1">
        <f>INDEX(Duct_Leakage!$A$3:$A$6,MATCH(Model_Input_Builder!$G193,Duct_Leakage!$E$3:$E$6,0),1)</f>
        <v>0.18</v>
      </c>
      <c r="AB193" s="91">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6">
        <v>190</v>
      </c>
      <c r="B194" s="116">
        <v>4</v>
      </c>
      <c r="C194" s="116">
        <v>5</v>
      </c>
      <c r="D194" s="116">
        <v>1</v>
      </c>
      <c r="E194" s="116">
        <v>14</v>
      </c>
      <c r="F194" s="116">
        <v>14</v>
      </c>
      <c r="G194" s="116">
        <v>1</v>
      </c>
      <c r="H194" s="116">
        <v>1</v>
      </c>
      <c r="I194" s="116" t="s">
        <v>1004</v>
      </c>
      <c r="K194" s="114"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1">
        <f>INDEX(Duct_Leakage!$A$3:$A$6,MATCH(Model_Input_Builder!$G194,Duct_Leakage!$E$3:$E$6,0),1)</f>
        <v>0.03</v>
      </c>
      <c r="AB194" s="91">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6">
        <v>191</v>
      </c>
      <c r="B195" s="116">
        <v>3</v>
      </c>
      <c r="C195" s="116">
        <v>8</v>
      </c>
      <c r="D195" s="116">
        <v>5</v>
      </c>
      <c r="E195" s="116">
        <v>1</v>
      </c>
      <c r="F195" s="116">
        <v>14</v>
      </c>
      <c r="G195" s="116">
        <v>2</v>
      </c>
      <c r="H195" s="116">
        <v>3</v>
      </c>
      <c r="I195" s="116" t="s">
        <v>1005</v>
      </c>
      <c r="K195" s="114"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1">
        <f>INDEX(Duct_Leakage!$A$3:$A$6,MATCH(Model_Input_Builder!$G195,Duct_Leakage!$E$3:$E$6,0),1)</f>
        <v>0.06</v>
      </c>
      <c r="AB195" s="91">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6">
        <v>192</v>
      </c>
      <c r="B196" s="116">
        <v>1</v>
      </c>
      <c r="C196" s="116">
        <v>8</v>
      </c>
      <c r="D196" s="116">
        <v>4</v>
      </c>
      <c r="E196" s="116">
        <v>14</v>
      </c>
      <c r="F196" s="116">
        <v>14</v>
      </c>
      <c r="G196" s="116">
        <v>1</v>
      </c>
      <c r="H196" s="116">
        <v>1</v>
      </c>
      <c r="I196" s="116" t="s">
        <v>1006</v>
      </c>
      <c r="K196" s="114"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1">
        <f>INDEX(Duct_Leakage!$A$3:$A$6,MATCH(Model_Input_Builder!$G196,Duct_Leakage!$E$3:$E$6,0),1)</f>
        <v>0.03</v>
      </c>
      <c r="AB196" s="91">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6">
        <v>193</v>
      </c>
      <c r="B197" s="116">
        <v>1</v>
      </c>
      <c r="C197" s="116">
        <v>7</v>
      </c>
      <c r="D197" s="116">
        <v>1</v>
      </c>
      <c r="E197" s="116">
        <v>10</v>
      </c>
      <c r="F197" s="116">
        <v>7</v>
      </c>
      <c r="G197" s="116">
        <v>2</v>
      </c>
      <c r="H197" s="116">
        <v>2</v>
      </c>
      <c r="I197" s="116" t="s">
        <v>1007</v>
      </c>
      <c r="K197" s="114"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1">
        <f>INDEX(Duct_Leakage!$A$3:$A$6,MATCH(Model_Input_Builder!$G197,Duct_Leakage!$E$3:$E$6,0),1)</f>
        <v>0.06</v>
      </c>
      <c r="AB197" s="91">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6">
        <v>194</v>
      </c>
      <c r="B198" s="116">
        <v>4</v>
      </c>
      <c r="C198" s="116">
        <v>6</v>
      </c>
      <c r="D198" s="116">
        <v>4</v>
      </c>
      <c r="E198" s="116">
        <v>2</v>
      </c>
      <c r="F198" s="116">
        <v>12</v>
      </c>
      <c r="G198" s="116">
        <v>4</v>
      </c>
      <c r="H198" s="116">
        <v>2</v>
      </c>
      <c r="I198" s="116" t="s">
        <v>1008</v>
      </c>
      <c r="K198" s="114"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1">
        <f>INDEX(Duct_Leakage!$A$3:$A$6,MATCH(Model_Input_Builder!$G198,Duct_Leakage!$E$3:$E$6,0),1)</f>
        <v>0.18</v>
      </c>
      <c r="AB198" s="91">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6">
        <v>195</v>
      </c>
      <c r="B199" s="116">
        <v>4</v>
      </c>
      <c r="C199" s="116">
        <v>5</v>
      </c>
      <c r="D199" s="116">
        <v>3</v>
      </c>
      <c r="E199" s="116">
        <v>14</v>
      </c>
      <c r="F199" s="116">
        <v>3</v>
      </c>
      <c r="G199" s="116">
        <v>4</v>
      </c>
      <c r="H199" s="116">
        <v>4</v>
      </c>
      <c r="I199" s="116" t="s">
        <v>1009</v>
      </c>
      <c r="K199" s="114"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1">
        <f>INDEX(Duct_Leakage!$A$3:$A$6,MATCH(Model_Input_Builder!$G199,Duct_Leakage!$E$3:$E$6,0),1)</f>
        <v>0.18</v>
      </c>
      <c r="AB199" s="91">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6">
        <v>196</v>
      </c>
      <c r="B200" s="116">
        <v>3</v>
      </c>
      <c r="C200" s="116">
        <v>7</v>
      </c>
      <c r="D200" s="116">
        <v>3</v>
      </c>
      <c r="E200" s="116">
        <v>12</v>
      </c>
      <c r="F200" s="116">
        <v>17</v>
      </c>
      <c r="G200" s="116">
        <v>3</v>
      </c>
      <c r="H200" s="116">
        <v>2</v>
      </c>
      <c r="I200" s="116" t="s">
        <v>1010</v>
      </c>
      <c r="K200" s="114"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1">
        <f>INDEX(Duct_Leakage!$A$3:$A$6,MATCH(Model_Input_Builder!$G200,Duct_Leakage!$E$3:$E$6,0),1)</f>
        <v>0.127</v>
      </c>
      <c r="AB200" s="91">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6">
        <v>197</v>
      </c>
      <c r="B201" s="116">
        <v>1</v>
      </c>
      <c r="C201" s="116">
        <v>7</v>
      </c>
      <c r="D201" s="116">
        <v>3</v>
      </c>
      <c r="E201" s="116">
        <v>1</v>
      </c>
      <c r="F201" s="116">
        <v>13</v>
      </c>
      <c r="G201" s="116">
        <v>4</v>
      </c>
      <c r="H201" s="116">
        <v>3</v>
      </c>
      <c r="I201" s="116" t="s">
        <v>1011</v>
      </c>
      <c r="K201" s="114"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1">
        <f>INDEX(Duct_Leakage!$A$3:$A$6,MATCH(Model_Input_Builder!$G201,Duct_Leakage!$E$3:$E$6,0),1)</f>
        <v>0.18</v>
      </c>
      <c r="AB201" s="91">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6">
        <v>198</v>
      </c>
      <c r="B202" s="116">
        <v>4</v>
      </c>
      <c r="C202" s="116">
        <v>4</v>
      </c>
      <c r="D202" s="116">
        <v>3</v>
      </c>
      <c r="E202" s="116">
        <v>5</v>
      </c>
      <c r="F202" s="116">
        <v>20</v>
      </c>
      <c r="G202" s="116">
        <v>2</v>
      </c>
      <c r="H202" s="116">
        <v>2</v>
      </c>
      <c r="I202" s="116" t="s">
        <v>1012</v>
      </c>
      <c r="K202" s="114"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1">
        <f>INDEX(Duct_Leakage!$A$3:$A$6,MATCH(Model_Input_Builder!$G202,Duct_Leakage!$E$3:$E$6,0),1)</f>
        <v>0.06</v>
      </c>
      <c r="AB202" s="91">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6">
        <v>199</v>
      </c>
      <c r="B203" s="116">
        <v>3</v>
      </c>
      <c r="C203" s="116">
        <v>5</v>
      </c>
      <c r="D203" s="116">
        <v>2</v>
      </c>
      <c r="E203" s="116">
        <v>9</v>
      </c>
      <c r="F203" s="116">
        <v>9</v>
      </c>
      <c r="G203" s="116">
        <v>3</v>
      </c>
      <c r="H203" s="116">
        <v>2</v>
      </c>
      <c r="I203" s="116" t="s">
        <v>1013</v>
      </c>
      <c r="K203" s="114"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1">
        <f>INDEX(Duct_Leakage!$A$3:$A$6,MATCH(Model_Input_Builder!$G203,Duct_Leakage!$E$3:$E$6,0),1)</f>
        <v>0.127</v>
      </c>
      <c r="AB203" s="91">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6">
        <v>200</v>
      </c>
      <c r="B204" s="116">
        <v>1</v>
      </c>
      <c r="C204" s="116">
        <v>1</v>
      </c>
      <c r="D204" s="116">
        <v>3</v>
      </c>
      <c r="E204" s="116">
        <v>6</v>
      </c>
      <c r="F204" s="116">
        <v>14</v>
      </c>
      <c r="G204" s="116">
        <v>3</v>
      </c>
      <c r="H204" s="116">
        <v>4</v>
      </c>
      <c r="I204" s="116" t="s">
        <v>1014</v>
      </c>
      <c r="K204" s="114"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1">
        <f>INDEX(Duct_Leakage!$A$3:$A$6,MATCH(Model_Input_Builder!$G204,Duct_Leakage!$E$3:$E$6,0),1)</f>
        <v>0.127</v>
      </c>
      <c r="AB204" s="91">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6">
        <v>201</v>
      </c>
      <c r="B205" s="116">
        <v>4</v>
      </c>
      <c r="C205" s="116">
        <v>8</v>
      </c>
      <c r="D205" s="116">
        <v>5</v>
      </c>
      <c r="E205" s="116">
        <v>10</v>
      </c>
      <c r="F205" s="116">
        <v>20</v>
      </c>
      <c r="G205" s="116">
        <v>4</v>
      </c>
      <c r="H205" s="116">
        <v>2</v>
      </c>
      <c r="I205" s="116" t="s">
        <v>1015</v>
      </c>
      <c r="K205" s="114"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1">
        <f>INDEX(Duct_Leakage!$A$3:$A$6,MATCH(Model_Input_Builder!$G205,Duct_Leakage!$E$3:$E$6,0),1)</f>
        <v>0.18</v>
      </c>
      <c r="AB205" s="91">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6">
        <v>202</v>
      </c>
      <c r="B206" s="116">
        <v>3</v>
      </c>
      <c r="C206" s="116">
        <v>7</v>
      </c>
      <c r="D206" s="116">
        <v>4</v>
      </c>
      <c r="E206" s="116">
        <v>17</v>
      </c>
      <c r="F206" s="116">
        <v>9</v>
      </c>
      <c r="G206" s="116">
        <v>1</v>
      </c>
      <c r="H206" s="116">
        <v>3</v>
      </c>
      <c r="I206" s="116" t="s">
        <v>1016</v>
      </c>
      <c r="K206" s="114"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1">
        <f>INDEX(Duct_Leakage!$A$3:$A$6,MATCH(Model_Input_Builder!$G206,Duct_Leakage!$E$3:$E$6,0),1)</f>
        <v>0.03</v>
      </c>
      <c r="AB206" s="91">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6">
        <v>203</v>
      </c>
      <c r="B207" s="116">
        <v>1</v>
      </c>
      <c r="C207" s="116">
        <v>6</v>
      </c>
      <c r="D207" s="116">
        <v>5</v>
      </c>
      <c r="E207" s="116">
        <v>16</v>
      </c>
      <c r="F207" s="116">
        <v>15</v>
      </c>
      <c r="G207" s="116">
        <v>2</v>
      </c>
      <c r="H207" s="116">
        <v>2</v>
      </c>
      <c r="I207" s="116" t="s">
        <v>1017</v>
      </c>
      <c r="K207" s="114"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1">
        <f>INDEX(Duct_Leakage!$A$3:$A$6,MATCH(Model_Input_Builder!$G207,Duct_Leakage!$E$3:$E$6,0),1)</f>
        <v>0.06</v>
      </c>
      <c r="AB207" s="91">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6">
        <v>204</v>
      </c>
      <c r="B208" s="116">
        <v>3</v>
      </c>
      <c r="C208" s="116">
        <v>7</v>
      </c>
      <c r="D208" s="116">
        <v>3</v>
      </c>
      <c r="E208" s="116">
        <v>19</v>
      </c>
      <c r="F208" s="116">
        <v>5</v>
      </c>
      <c r="G208" s="116">
        <v>4</v>
      </c>
      <c r="H208" s="116">
        <v>3</v>
      </c>
      <c r="I208" s="116" t="s">
        <v>1018</v>
      </c>
      <c r="K208" s="114"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1">
        <f>INDEX(Duct_Leakage!$A$3:$A$6,MATCH(Model_Input_Builder!$G208,Duct_Leakage!$E$3:$E$6,0),1)</f>
        <v>0.18</v>
      </c>
      <c r="AB208" s="91">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6">
        <v>205</v>
      </c>
      <c r="B209" s="116">
        <v>2</v>
      </c>
      <c r="C209" s="116">
        <v>1</v>
      </c>
      <c r="D209" s="116">
        <v>3</v>
      </c>
      <c r="E209" s="116">
        <v>9</v>
      </c>
      <c r="F209" s="116">
        <v>7</v>
      </c>
      <c r="G209" s="116">
        <v>4</v>
      </c>
      <c r="H209" s="116">
        <v>4</v>
      </c>
      <c r="I209" s="116" t="s">
        <v>1019</v>
      </c>
      <c r="K209" s="114"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1">
        <f>INDEX(Duct_Leakage!$A$3:$A$6,MATCH(Model_Input_Builder!$G209,Duct_Leakage!$E$3:$E$6,0),1)</f>
        <v>0.18</v>
      </c>
      <c r="AB209" s="91">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6">
        <v>206</v>
      </c>
      <c r="B210" s="116">
        <v>3</v>
      </c>
      <c r="C210" s="116">
        <v>8</v>
      </c>
      <c r="D210" s="116">
        <v>1</v>
      </c>
      <c r="E210" s="116">
        <v>4</v>
      </c>
      <c r="F210" s="116">
        <v>8</v>
      </c>
      <c r="G210" s="116">
        <v>2</v>
      </c>
      <c r="H210" s="116">
        <v>2</v>
      </c>
      <c r="I210" s="116" t="s">
        <v>1020</v>
      </c>
      <c r="K210" s="114"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1">
        <f>INDEX(Duct_Leakage!$A$3:$A$6,MATCH(Model_Input_Builder!$G210,Duct_Leakage!$E$3:$E$6,0),1)</f>
        <v>0.06</v>
      </c>
      <c r="AB210" s="91">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6">
        <v>207</v>
      </c>
      <c r="B211" s="116">
        <v>1</v>
      </c>
      <c r="C211" s="116">
        <v>3</v>
      </c>
      <c r="D211" s="116">
        <v>1</v>
      </c>
      <c r="E211" s="116">
        <v>5</v>
      </c>
      <c r="F211" s="116">
        <v>12</v>
      </c>
      <c r="G211" s="116">
        <v>2</v>
      </c>
      <c r="H211" s="116">
        <v>1</v>
      </c>
      <c r="I211" s="116" t="s">
        <v>1021</v>
      </c>
      <c r="K211" s="114"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1">
        <f>INDEX(Duct_Leakage!$A$3:$A$6,MATCH(Model_Input_Builder!$G211,Duct_Leakage!$E$3:$E$6,0),1)</f>
        <v>0.06</v>
      </c>
      <c r="AB211" s="91">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6">
        <v>208</v>
      </c>
      <c r="B212" s="116">
        <v>4</v>
      </c>
      <c r="C212" s="116">
        <v>8</v>
      </c>
      <c r="D212" s="116">
        <v>2</v>
      </c>
      <c r="E212" s="116">
        <v>4</v>
      </c>
      <c r="F212" s="116">
        <v>15</v>
      </c>
      <c r="G212" s="116">
        <v>1</v>
      </c>
      <c r="H212" s="116">
        <v>2</v>
      </c>
      <c r="I212" s="116" t="s">
        <v>1022</v>
      </c>
      <c r="K212" s="114"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1">
        <f>INDEX(Duct_Leakage!$A$3:$A$6,MATCH(Model_Input_Builder!$G212,Duct_Leakage!$E$3:$E$6,0),1)</f>
        <v>0.03</v>
      </c>
      <c r="AB212" s="91">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6">
        <v>209</v>
      </c>
      <c r="B213" s="116">
        <v>3</v>
      </c>
      <c r="C213" s="116">
        <v>1</v>
      </c>
      <c r="D213" s="116">
        <v>3</v>
      </c>
      <c r="E213" s="116">
        <v>11</v>
      </c>
      <c r="F213" s="116">
        <v>13</v>
      </c>
      <c r="G213" s="116">
        <v>2</v>
      </c>
      <c r="H213" s="116">
        <v>3</v>
      </c>
      <c r="I213" s="116" t="s">
        <v>1023</v>
      </c>
      <c r="K213" s="114"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1">
        <f>INDEX(Duct_Leakage!$A$3:$A$6,MATCH(Model_Input_Builder!$G213,Duct_Leakage!$E$3:$E$6,0),1)</f>
        <v>0.06</v>
      </c>
      <c r="AB213" s="91">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6">
        <v>210</v>
      </c>
      <c r="B214" s="116">
        <v>3</v>
      </c>
      <c r="C214" s="116">
        <v>2</v>
      </c>
      <c r="D214" s="116">
        <v>5</v>
      </c>
      <c r="E214" s="116">
        <v>19</v>
      </c>
      <c r="F214" s="116">
        <v>8</v>
      </c>
      <c r="G214" s="116">
        <v>4</v>
      </c>
      <c r="H214" s="116">
        <v>1</v>
      </c>
      <c r="I214" s="116" t="s">
        <v>1024</v>
      </c>
      <c r="K214" s="114"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1">
        <f>INDEX(Duct_Leakage!$A$3:$A$6,MATCH(Model_Input_Builder!$G214,Duct_Leakage!$E$3:$E$6,0),1)</f>
        <v>0.18</v>
      </c>
      <c r="AB214" s="91">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6">
        <v>211</v>
      </c>
      <c r="B215" s="116">
        <v>4</v>
      </c>
      <c r="C215" s="116">
        <v>5</v>
      </c>
      <c r="D215" s="116">
        <v>5</v>
      </c>
      <c r="E215" s="116">
        <v>19</v>
      </c>
      <c r="F215" s="116">
        <v>20</v>
      </c>
      <c r="G215" s="116">
        <v>3</v>
      </c>
      <c r="H215" s="116">
        <v>3</v>
      </c>
      <c r="I215" s="116" t="s">
        <v>1025</v>
      </c>
      <c r="K215" s="114"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1">
        <f>INDEX(Duct_Leakage!$A$3:$A$6,MATCH(Model_Input_Builder!$G215,Duct_Leakage!$E$3:$E$6,0),1)</f>
        <v>0.127</v>
      </c>
      <c r="AB215" s="91">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6">
        <v>212</v>
      </c>
      <c r="B216" s="116">
        <v>1</v>
      </c>
      <c r="C216" s="116">
        <v>3</v>
      </c>
      <c r="D216" s="116">
        <v>5</v>
      </c>
      <c r="E216" s="116">
        <v>9</v>
      </c>
      <c r="F216" s="116">
        <v>12</v>
      </c>
      <c r="G216" s="116">
        <v>3</v>
      </c>
      <c r="H216" s="116">
        <v>2</v>
      </c>
      <c r="I216" s="116" t="s">
        <v>1026</v>
      </c>
      <c r="K216" s="114"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1">
        <f>INDEX(Duct_Leakage!$A$3:$A$6,MATCH(Model_Input_Builder!$G216,Duct_Leakage!$E$3:$E$6,0),1)</f>
        <v>0.127</v>
      </c>
      <c r="AB216" s="91">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6">
        <v>213</v>
      </c>
      <c r="B217" s="116">
        <v>4</v>
      </c>
      <c r="C217" s="116">
        <v>6</v>
      </c>
      <c r="D217" s="116">
        <v>5</v>
      </c>
      <c r="E217" s="116">
        <v>6</v>
      </c>
      <c r="F217" s="116">
        <v>7</v>
      </c>
      <c r="G217" s="116">
        <v>2</v>
      </c>
      <c r="H217" s="116">
        <v>4</v>
      </c>
      <c r="I217" s="116" t="s">
        <v>1027</v>
      </c>
      <c r="K217" s="114"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1">
        <f>INDEX(Duct_Leakage!$A$3:$A$6,MATCH(Model_Input_Builder!$G217,Duct_Leakage!$E$3:$E$6,0),1)</f>
        <v>0.06</v>
      </c>
      <c r="AB217" s="91">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6">
        <v>214</v>
      </c>
      <c r="B218" s="116">
        <v>1</v>
      </c>
      <c r="C218" s="116">
        <v>3</v>
      </c>
      <c r="D218" s="116">
        <v>2</v>
      </c>
      <c r="E218" s="116">
        <v>16</v>
      </c>
      <c r="F218" s="116">
        <v>7</v>
      </c>
      <c r="G218" s="116">
        <v>4</v>
      </c>
      <c r="H218" s="116">
        <v>3</v>
      </c>
      <c r="I218" s="116" t="s">
        <v>1028</v>
      </c>
      <c r="K218" s="114"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1">
        <f>INDEX(Duct_Leakage!$A$3:$A$6,MATCH(Model_Input_Builder!$G218,Duct_Leakage!$E$3:$E$6,0),1)</f>
        <v>0.18</v>
      </c>
      <c r="AB218" s="91">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6">
        <v>215</v>
      </c>
      <c r="B219" s="116">
        <v>1</v>
      </c>
      <c r="C219" s="116">
        <v>2</v>
      </c>
      <c r="D219" s="116">
        <v>2</v>
      </c>
      <c r="E219" s="116">
        <v>18</v>
      </c>
      <c r="F219" s="116">
        <v>8</v>
      </c>
      <c r="G219" s="116">
        <v>2</v>
      </c>
      <c r="H219" s="116">
        <v>4</v>
      </c>
      <c r="I219" s="116" t="s">
        <v>1029</v>
      </c>
      <c r="K219" s="114"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1">
        <f>INDEX(Duct_Leakage!$A$3:$A$6,MATCH(Model_Input_Builder!$G219,Duct_Leakage!$E$3:$E$6,0),1)</f>
        <v>0.06</v>
      </c>
      <c r="AB219" s="91">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6">
        <v>216</v>
      </c>
      <c r="B220" s="116">
        <v>3</v>
      </c>
      <c r="C220" s="116">
        <v>7</v>
      </c>
      <c r="D220" s="116">
        <v>4</v>
      </c>
      <c r="E220" s="116">
        <v>14</v>
      </c>
      <c r="F220" s="116">
        <v>6</v>
      </c>
      <c r="G220" s="116">
        <v>4</v>
      </c>
      <c r="H220" s="116">
        <v>1</v>
      </c>
      <c r="I220" s="116" t="s">
        <v>1030</v>
      </c>
      <c r="K220" s="114"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1">
        <f>INDEX(Duct_Leakage!$A$3:$A$6,MATCH(Model_Input_Builder!$G220,Duct_Leakage!$E$3:$E$6,0),1)</f>
        <v>0.18</v>
      </c>
      <c r="AB220" s="91">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6">
        <v>217</v>
      </c>
      <c r="B221" s="116">
        <v>4</v>
      </c>
      <c r="C221" s="116">
        <v>6</v>
      </c>
      <c r="D221" s="116">
        <v>3</v>
      </c>
      <c r="E221" s="116">
        <v>13</v>
      </c>
      <c r="F221" s="116">
        <v>12</v>
      </c>
      <c r="G221" s="116">
        <v>3</v>
      </c>
      <c r="H221" s="116">
        <v>1</v>
      </c>
      <c r="I221" s="116" t="s">
        <v>1031</v>
      </c>
      <c r="K221" s="114"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1">
        <f>INDEX(Duct_Leakage!$A$3:$A$6,MATCH(Model_Input_Builder!$G221,Duct_Leakage!$E$3:$E$6,0),1)</f>
        <v>0.127</v>
      </c>
      <c r="AB221" s="91">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6">
        <v>218</v>
      </c>
      <c r="B222" s="116">
        <v>1</v>
      </c>
      <c r="C222" s="116">
        <v>2</v>
      </c>
      <c r="D222" s="116">
        <v>5</v>
      </c>
      <c r="E222" s="116">
        <v>5</v>
      </c>
      <c r="F222" s="116">
        <v>11</v>
      </c>
      <c r="G222" s="116">
        <v>3</v>
      </c>
      <c r="H222" s="116">
        <v>1</v>
      </c>
      <c r="I222" s="116" t="s">
        <v>1032</v>
      </c>
      <c r="K222" s="114"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1">
        <f>INDEX(Duct_Leakage!$A$3:$A$6,MATCH(Model_Input_Builder!$G222,Duct_Leakage!$E$3:$E$6,0),1)</f>
        <v>0.127</v>
      </c>
      <c r="AB222" s="91">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6">
        <v>219</v>
      </c>
      <c r="B223" s="116">
        <v>4</v>
      </c>
      <c r="C223" s="116">
        <v>8</v>
      </c>
      <c r="D223" s="116">
        <v>1</v>
      </c>
      <c r="E223" s="116">
        <v>5</v>
      </c>
      <c r="F223" s="116">
        <v>17</v>
      </c>
      <c r="G223" s="116">
        <v>2</v>
      </c>
      <c r="H223" s="116">
        <v>3</v>
      </c>
      <c r="I223" s="116" t="s">
        <v>1033</v>
      </c>
      <c r="K223" s="114"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1">
        <f>INDEX(Duct_Leakage!$A$3:$A$6,MATCH(Model_Input_Builder!$G223,Duct_Leakage!$E$3:$E$6,0),1)</f>
        <v>0.06</v>
      </c>
      <c r="AB223" s="91">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6">
        <v>220</v>
      </c>
      <c r="B224" s="116">
        <v>4</v>
      </c>
      <c r="C224" s="116">
        <v>2</v>
      </c>
      <c r="D224" s="116">
        <v>5</v>
      </c>
      <c r="E224" s="116">
        <v>4</v>
      </c>
      <c r="F224" s="116">
        <v>13</v>
      </c>
      <c r="G224" s="116">
        <v>4</v>
      </c>
      <c r="H224" s="116">
        <v>2</v>
      </c>
      <c r="I224" s="116" t="s">
        <v>1034</v>
      </c>
      <c r="K224" s="114"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1">
        <f>INDEX(Duct_Leakage!$A$3:$A$6,MATCH(Model_Input_Builder!$G224,Duct_Leakage!$E$3:$E$6,0),1)</f>
        <v>0.18</v>
      </c>
      <c r="AB224" s="91">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6">
        <v>221</v>
      </c>
      <c r="B225" s="116">
        <v>4</v>
      </c>
      <c r="C225" s="116">
        <v>8</v>
      </c>
      <c r="D225" s="116">
        <v>3</v>
      </c>
      <c r="E225" s="116">
        <v>3</v>
      </c>
      <c r="F225" s="116">
        <v>12</v>
      </c>
      <c r="G225" s="116">
        <v>1</v>
      </c>
      <c r="H225" s="116">
        <v>3</v>
      </c>
      <c r="I225" s="116" t="s">
        <v>1035</v>
      </c>
      <c r="K225" s="114"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1">
        <f>INDEX(Duct_Leakage!$A$3:$A$6,MATCH(Model_Input_Builder!$G225,Duct_Leakage!$E$3:$E$6,0),1)</f>
        <v>0.03</v>
      </c>
      <c r="AB225" s="91">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6">
        <v>222</v>
      </c>
      <c r="B226" s="116">
        <v>1</v>
      </c>
      <c r="C226" s="116">
        <v>6</v>
      </c>
      <c r="D226" s="116">
        <v>4</v>
      </c>
      <c r="E226" s="116">
        <v>17</v>
      </c>
      <c r="F226" s="116">
        <v>5</v>
      </c>
      <c r="G226" s="116">
        <v>2</v>
      </c>
      <c r="H226" s="116">
        <v>3</v>
      </c>
      <c r="I226" s="116" t="s">
        <v>1036</v>
      </c>
      <c r="K226" s="114"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1">
        <f>INDEX(Duct_Leakage!$A$3:$A$6,MATCH(Model_Input_Builder!$G226,Duct_Leakage!$E$3:$E$6,0),1)</f>
        <v>0.06</v>
      </c>
      <c r="AB226" s="91">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6">
        <v>223</v>
      </c>
      <c r="B227" s="116">
        <v>1</v>
      </c>
      <c r="C227" s="116">
        <v>6</v>
      </c>
      <c r="D227" s="116">
        <v>5</v>
      </c>
      <c r="E227" s="116">
        <v>9</v>
      </c>
      <c r="F227" s="116">
        <v>20</v>
      </c>
      <c r="G227" s="116">
        <v>1</v>
      </c>
      <c r="H227" s="116">
        <v>2</v>
      </c>
      <c r="I227" s="116" t="s">
        <v>1037</v>
      </c>
      <c r="K227" s="114"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1">
        <f>INDEX(Duct_Leakage!$A$3:$A$6,MATCH(Model_Input_Builder!$G227,Duct_Leakage!$E$3:$E$6,0),1)</f>
        <v>0.03</v>
      </c>
      <c r="AB227" s="91">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6">
        <v>224</v>
      </c>
      <c r="B228" s="116">
        <v>4</v>
      </c>
      <c r="C228" s="116">
        <v>7</v>
      </c>
      <c r="D228" s="116">
        <v>5</v>
      </c>
      <c r="E228" s="116">
        <v>14</v>
      </c>
      <c r="F228" s="116">
        <v>11</v>
      </c>
      <c r="G228" s="116">
        <v>4</v>
      </c>
      <c r="H228" s="116">
        <v>1</v>
      </c>
      <c r="I228" s="116" t="s">
        <v>1038</v>
      </c>
      <c r="K228" s="114"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1">
        <f>INDEX(Duct_Leakage!$A$3:$A$6,MATCH(Model_Input_Builder!$G228,Duct_Leakage!$E$3:$E$6,0),1)</f>
        <v>0.18</v>
      </c>
      <c r="AB228" s="91">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6">
        <v>225</v>
      </c>
      <c r="B229" s="116">
        <v>3</v>
      </c>
      <c r="C229" s="116">
        <v>8</v>
      </c>
      <c r="D229" s="116">
        <v>4</v>
      </c>
      <c r="E229" s="116">
        <v>2</v>
      </c>
      <c r="F229" s="116">
        <v>18</v>
      </c>
      <c r="G229" s="116">
        <v>1</v>
      </c>
      <c r="H229" s="116">
        <v>3</v>
      </c>
      <c r="I229" s="116" t="s">
        <v>1039</v>
      </c>
      <c r="K229" s="114"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1">
        <f>INDEX(Duct_Leakage!$A$3:$A$6,MATCH(Model_Input_Builder!$G229,Duct_Leakage!$E$3:$E$6,0),1)</f>
        <v>0.03</v>
      </c>
      <c r="AB229" s="91">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6">
        <v>226</v>
      </c>
      <c r="B230" s="116">
        <v>4</v>
      </c>
      <c r="C230" s="116">
        <v>6</v>
      </c>
      <c r="D230" s="116">
        <v>3</v>
      </c>
      <c r="E230" s="116">
        <v>12</v>
      </c>
      <c r="F230" s="116">
        <v>2</v>
      </c>
      <c r="G230" s="116">
        <v>2</v>
      </c>
      <c r="H230" s="116">
        <v>3</v>
      </c>
      <c r="I230" s="116" t="s">
        <v>1040</v>
      </c>
      <c r="K230" s="114"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1">
        <f>INDEX(Duct_Leakage!$A$3:$A$6,MATCH(Model_Input_Builder!$G230,Duct_Leakage!$E$3:$E$6,0),1)</f>
        <v>0.06</v>
      </c>
      <c r="AB230" s="91">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6">
        <v>227</v>
      </c>
      <c r="B231" s="116">
        <v>1</v>
      </c>
      <c r="C231" s="116">
        <v>8</v>
      </c>
      <c r="D231" s="116">
        <v>1</v>
      </c>
      <c r="E231" s="116">
        <v>16</v>
      </c>
      <c r="F231" s="116">
        <v>20</v>
      </c>
      <c r="G231" s="116">
        <v>1</v>
      </c>
      <c r="H231" s="116">
        <v>2</v>
      </c>
      <c r="I231" s="116" t="s">
        <v>1041</v>
      </c>
      <c r="K231" s="114"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1">
        <f>INDEX(Duct_Leakage!$A$3:$A$6,MATCH(Model_Input_Builder!$G231,Duct_Leakage!$E$3:$E$6,0),1)</f>
        <v>0.03</v>
      </c>
      <c r="AB231" s="91">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6">
        <v>228</v>
      </c>
      <c r="B232" s="116">
        <v>3</v>
      </c>
      <c r="C232" s="116">
        <v>4</v>
      </c>
      <c r="D232" s="116">
        <v>4</v>
      </c>
      <c r="E232" s="116">
        <v>10</v>
      </c>
      <c r="F232" s="116">
        <v>15</v>
      </c>
      <c r="G232" s="116">
        <v>4</v>
      </c>
      <c r="H232" s="116">
        <v>3</v>
      </c>
      <c r="I232" s="116" t="s">
        <v>1042</v>
      </c>
      <c r="K232" s="114"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1">
        <f>INDEX(Duct_Leakage!$A$3:$A$6,MATCH(Model_Input_Builder!$G232,Duct_Leakage!$E$3:$E$6,0),1)</f>
        <v>0.18</v>
      </c>
      <c r="AB232" s="91">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6">
        <v>229</v>
      </c>
      <c r="B233" s="116">
        <v>2</v>
      </c>
      <c r="C233" s="116">
        <v>8</v>
      </c>
      <c r="D233" s="116">
        <v>1</v>
      </c>
      <c r="E233" s="116">
        <v>1</v>
      </c>
      <c r="F233" s="116">
        <v>16</v>
      </c>
      <c r="G233" s="116">
        <v>3</v>
      </c>
      <c r="H233" s="116">
        <v>3</v>
      </c>
      <c r="I233" s="116" t="s">
        <v>1043</v>
      </c>
      <c r="K233" s="114"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1">
        <f>INDEX(Duct_Leakage!$A$3:$A$6,MATCH(Model_Input_Builder!$G233,Duct_Leakage!$E$3:$E$6,0),1)</f>
        <v>0.127</v>
      </c>
      <c r="AB233" s="91">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6">
        <v>230</v>
      </c>
      <c r="B234" s="116">
        <v>3</v>
      </c>
      <c r="C234" s="116">
        <v>4</v>
      </c>
      <c r="D234" s="116">
        <v>4</v>
      </c>
      <c r="E234" s="116">
        <v>5</v>
      </c>
      <c r="F234" s="116">
        <v>18</v>
      </c>
      <c r="G234" s="116">
        <v>2</v>
      </c>
      <c r="H234" s="116">
        <v>1</v>
      </c>
      <c r="I234" s="116" t="s">
        <v>1044</v>
      </c>
      <c r="K234" s="114"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1">
        <f>INDEX(Duct_Leakage!$A$3:$A$6,MATCH(Model_Input_Builder!$G234,Duct_Leakage!$E$3:$E$6,0),1)</f>
        <v>0.06</v>
      </c>
      <c r="AB234" s="91">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6">
        <v>231</v>
      </c>
      <c r="B235" s="116">
        <v>3</v>
      </c>
      <c r="C235" s="116">
        <v>7</v>
      </c>
      <c r="D235" s="116">
        <v>4</v>
      </c>
      <c r="E235" s="116">
        <v>18</v>
      </c>
      <c r="F235" s="116">
        <v>13</v>
      </c>
      <c r="G235" s="116">
        <v>2</v>
      </c>
      <c r="H235" s="116">
        <v>4</v>
      </c>
      <c r="I235" s="116" t="s">
        <v>1045</v>
      </c>
      <c r="K235" s="114"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1">
        <f>INDEX(Duct_Leakage!$A$3:$A$6,MATCH(Model_Input_Builder!$G235,Duct_Leakage!$E$3:$E$6,0),1)</f>
        <v>0.06</v>
      </c>
      <c r="AB235" s="91">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6">
        <v>232</v>
      </c>
      <c r="B236" s="116">
        <v>3</v>
      </c>
      <c r="C236" s="116">
        <v>8</v>
      </c>
      <c r="D236" s="116">
        <v>3</v>
      </c>
      <c r="E236" s="116">
        <v>13</v>
      </c>
      <c r="F236" s="116">
        <v>2</v>
      </c>
      <c r="G236" s="116">
        <v>3</v>
      </c>
      <c r="H236" s="116">
        <v>3</v>
      </c>
      <c r="I236" s="116" t="s">
        <v>1046</v>
      </c>
      <c r="K236" s="114"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1">
        <f>INDEX(Duct_Leakage!$A$3:$A$6,MATCH(Model_Input_Builder!$G236,Duct_Leakage!$E$3:$E$6,0),1)</f>
        <v>0.127</v>
      </c>
      <c r="AB236" s="91">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6">
        <v>233</v>
      </c>
      <c r="B237" s="116">
        <v>3</v>
      </c>
      <c r="C237" s="116">
        <v>1</v>
      </c>
      <c r="D237" s="116">
        <v>4</v>
      </c>
      <c r="E237" s="116">
        <v>15</v>
      </c>
      <c r="F237" s="116">
        <v>18</v>
      </c>
      <c r="G237" s="116">
        <v>1</v>
      </c>
      <c r="H237" s="116">
        <v>3</v>
      </c>
      <c r="I237" s="116" t="s">
        <v>1047</v>
      </c>
      <c r="K237" s="114"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1">
        <f>INDEX(Duct_Leakage!$A$3:$A$6,MATCH(Model_Input_Builder!$G237,Duct_Leakage!$E$3:$E$6,0),1)</f>
        <v>0.03</v>
      </c>
      <c r="AB237" s="91">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6">
        <v>234</v>
      </c>
      <c r="B238" s="116">
        <v>1</v>
      </c>
      <c r="C238" s="116">
        <v>7</v>
      </c>
      <c r="D238" s="116">
        <v>2</v>
      </c>
      <c r="E238" s="116">
        <v>7</v>
      </c>
      <c r="F238" s="116">
        <v>2</v>
      </c>
      <c r="G238" s="116">
        <v>1</v>
      </c>
      <c r="H238" s="116">
        <v>4</v>
      </c>
      <c r="I238" s="116" t="s">
        <v>1048</v>
      </c>
      <c r="K238" s="114"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1">
        <f>INDEX(Duct_Leakage!$A$3:$A$6,MATCH(Model_Input_Builder!$G238,Duct_Leakage!$E$3:$E$6,0),1)</f>
        <v>0.03</v>
      </c>
      <c r="AB238" s="91">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6">
        <v>235</v>
      </c>
      <c r="B239" s="116">
        <v>1</v>
      </c>
      <c r="C239" s="116">
        <v>2</v>
      </c>
      <c r="D239" s="116">
        <v>4</v>
      </c>
      <c r="E239" s="116">
        <v>15</v>
      </c>
      <c r="F239" s="116">
        <v>7</v>
      </c>
      <c r="G239" s="116">
        <v>1</v>
      </c>
      <c r="H239" s="116">
        <v>3</v>
      </c>
      <c r="I239" s="116" t="s">
        <v>1049</v>
      </c>
      <c r="K239" s="114"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1">
        <f>INDEX(Duct_Leakage!$A$3:$A$6,MATCH(Model_Input_Builder!$G239,Duct_Leakage!$E$3:$E$6,0),1)</f>
        <v>0.03</v>
      </c>
      <c r="AB239" s="91">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6">
        <v>236</v>
      </c>
      <c r="B240" s="116">
        <v>4</v>
      </c>
      <c r="C240" s="116">
        <v>8</v>
      </c>
      <c r="D240" s="116">
        <v>2</v>
      </c>
      <c r="E240" s="116">
        <v>9</v>
      </c>
      <c r="F240" s="116">
        <v>4</v>
      </c>
      <c r="G240" s="116">
        <v>3</v>
      </c>
      <c r="H240" s="116">
        <v>3</v>
      </c>
      <c r="I240" s="116" t="s">
        <v>1050</v>
      </c>
      <c r="K240" s="114"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1">
        <f>INDEX(Duct_Leakage!$A$3:$A$6,MATCH(Model_Input_Builder!$G240,Duct_Leakage!$E$3:$E$6,0),1)</f>
        <v>0.127</v>
      </c>
      <c r="AB240" s="91">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6">
        <v>237</v>
      </c>
      <c r="B241" s="116">
        <v>2</v>
      </c>
      <c r="C241" s="116">
        <v>6</v>
      </c>
      <c r="D241" s="116">
        <v>4</v>
      </c>
      <c r="E241" s="116">
        <v>7</v>
      </c>
      <c r="F241" s="116">
        <v>1</v>
      </c>
      <c r="G241" s="116">
        <v>4</v>
      </c>
      <c r="H241" s="116">
        <v>2</v>
      </c>
      <c r="I241" s="116" t="s">
        <v>1051</v>
      </c>
      <c r="K241" s="114"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1">
        <f>INDEX(Duct_Leakage!$A$3:$A$6,MATCH(Model_Input_Builder!$G241,Duct_Leakage!$E$3:$E$6,0),1)</f>
        <v>0.18</v>
      </c>
      <c r="AB241" s="91">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6">
        <v>238</v>
      </c>
      <c r="B242" s="116">
        <v>3</v>
      </c>
      <c r="C242" s="116">
        <v>1</v>
      </c>
      <c r="D242" s="116">
        <v>5</v>
      </c>
      <c r="E242" s="116">
        <v>11</v>
      </c>
      <c r="F242" s="116">
        <v>19</v>
      </c>
      <c r="G242" s="116">
        <v>4</v>
      </c>
      <c r="H242" s="116">
        <v>4</v>
      </c>
      <c r="I242" s="116" t="s">
        <v>1052</v>
      </c>
      <c r="K242" s="114"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1">
        <f>INDEX(Duct_Leakage!$A$3:$A$6,MATCH(Model_Input_Builder!$G242,Duct_Leakage!$E$3:$E$6,0),1)</f>
        <v>0.18</v>
      </c>
      <c r="AB242" s="91">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6">
        <v>239</v>
      </c>
      <c r="B243" s="116">
        <v>2</v>
      </c>
      <c r="C243" s="116">
        <v>5</v>
      </c>
      <c r="D243" s="116">
        <v>5</v>
      </c>
      <c r="E243" s="116">
        <v>1</v>
      </c>
      <c r="F243" s="116">
        <v>15</v>
      </c>
      <c r="G243" s="116">
        <v>3</v>
      </c>
      <c r="H243" s="116">
        <v>4</v>
      </c>
      <c r="I243" s="116" t="s">
        <v>1053</v>
      </c>
      <c r="K243" s="114"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1">
        <f>INDEX(Duct_Leakage!$A$3:$A$6,MATCH(Model_Input_Builder!$G243,Duct_Leakage!$E$3:$E$6,0),1)</f>
        <v>0.127</v>
      </c>
      <c r="AB243" s="91">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6">
        <v>240</v>
      </c>
      <c r="B244" s="116">
        <v>3</v>
      </c>
      <c r="C244" s="116">
        <v>7</v>
      </c>
      <c r="D244" s="116">
        <v>3</v>
      </c>
      <c r="E244" s="116">
        <v>8</v>
      </c>
      <c r="F244" s="116">
        <v>12</v>
      </c>
      <c r="G244" s="116">
        <v>3</v>
      </c>
      <c r="H244" s="116">
        <v>1</v>
      </c>
      <c r="I244" s="116" t="s">
        <v>1054</v>
      </c>
      <c r="K244" s="114"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1">
        <f>INDEX(Duct_Leakage!$A$3:$A$6,MATCH(Model_Input_Builder!$G244,Duct_Leakage!$E$3:$E$6,0),1)</f>
        <v>0.127</v>
      </c>
      <c r="AB244" s="91">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6">
        <v>241</v>
      </c>
      <c r="B245" s="116">
        <v>3</v>
      </c>
      <c r="C245" s="116">
        <v>8</v>
      </c>
      <c r="D245" s="116">
        <v>1</v>
      </c>
      <c r="E245" s="116">
        <v>7</v>
      </c>
      <c r="F245" s="116">
        <v>1</v>
      </c>
      <c r="G245" s="116">
        <v>4</v>
      </c>
      <c r="H245" s="116">
        <v>4</v>
      </c>
      <c r="I245" s="116" t="s">
        <v>1055</v>
      </c>
      <c r="K245" s="114"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1">
        <f>INDEX(Duct_Leakage!$A$3:$A$6,MATCH(Model_Input_Builder!$G245,Duct_Leakage!$E$3:$E$6,0),1)</f>
        <v>0.18</v>
      </c>
      <c r="AB245" s="91">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6">
        <v>242</v>
      </c>
      <c r="B246" s="116">
        <v>1</v>
      </c>
      <c r="C246" s="116">
        <v>3</v>
      </c>
      <c r="D246" s="116">
        <v>5</v>
      </c>
      <c r="E246" s="116">
        <v>15</v>
      </c>
      <c r="F246" s="116">
        <v>17</v>
      </c>
      <c r="G246" s="116">
        <v>3</v>
      </c>
      <c r="H246" s="116">
        <v>1</v>
      </c>
      <c r="I246" s="116" t="s">
        <v>1056</v>
      </c>
      <c r="K246" s="114"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1">
        <f>INDEX(Duct_Leakage!$A$3:$A$6,MATCH(Model_Input_Builder!$G246,Duct_Leakage!$E$3:$E$6,0),1)</f>
        <v>0.127</v>
      </c>
      <c r="AB246" s="91">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6">
        <v>243</v>
      </c>
      <c r="B247" s="116">
        <v>4</v>
      </c>
      <c r="C247" s="116">
        <v>5</v>
      </c>
      <c r="D247" s="116">
        <v>5</v>
      </c>
      <c r="E247" s="116">
        <v>9</v>
      </c>
      <c r="F247" s="116">
        <v>4</v>
      </c>
      <c r="G247" s="116">
        <v>2</v>
      </c>
      <c r="H247" s="116">
        <v>1</v>
      </c>
      <c r="I247" s="116" t="s">
        <v>1057</v>
      </c>
      <c r="K247" s="114"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1">
        <f>INDEX(Duct_Leakage!$A$3:$A$6,MATCH(Model_Input_Builder!$G247,Duct_Leakage!$E$3:$E$6,0),1)</f>
        <v>0.06</v>
      </c>
      <c r="AB247" s="91">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6">
        <v>244</v>
      </c>
      <c r="B248" s="116">
        <v>4</v>
      </c>
      <c r="C248" s="116">
        <v>1</v>
      </c>
      <c r="D248" s="116">
        <v>4</v>
      </c>
      <c r="E248" s="116">
        <v>2</v>
      </c>
      <c r="F248" s="116">
        <v>7</v>
      </c>
      <c r="G248" s="116">
        <v>3</v>
      </c>
      <c r="H248" s="116">
        <v>2</v>
      </c>
      <c r="I248" s="116" t="s">
        <v>1058</v>
      </c>
      <c r="K248" s="114"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1">
        <f>INDEX(Duct_Leakage!$A$3:$A$6,MATCH(Model_Input_Builder!$G248,Duct_Leakage!$E$3:$E$6,0),1)</f>
        <v>0.127</v>
      </c>
      <c r="AB248" s="91">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6">
        <v>245</v>
      </c>
      <c r="B249" s="116">
        <v>3</v>
      </c>
      <c r="C249" s="116">
        <v>4</v>
      </c>
      <c r="D249" s="116">
        <v>4</v>
      </c>
      <c r="E249" s="116">
        <v>19</v>
      </c>
      <c r="F249" s="116">
        <v>18</v>
      </c>
      <c r="G249" s="116">
        <v>2</v>
      </c>
      <c r="H249" s="116">
        <v>3</v>
      </c>
      <c r="I249" s="116" t="s">
        <v>1059</v>
      </c>
      <c r="K249" s="114"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1">
        <f>INDEX(Duct_Leakage!$A$3:$A$6,MATCH(Model_Input_Builder!$G249,Duct_Leakage!$E$3:$E$6,0),1)</f>
        <v>0.06</v>
      </c>
      <c r="AB249" s="91">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6">
        <v>246</v>
      </c>
      <c r="B250" s="116">
        <v>1</v>
      </c>
      <c r="C250" s="116">
        <v>2</v>
      </c>
      <c r="D250" s="116">
        <v>3</v>
      </c>
      <c r="E250" s="116">
        <v>18</v>
      </c>
      <c r="F250" s="116">
        <v>20</v>
      </c>
      <c r="G250" s="116">
        <v>2</v>
      </c>
      <c r="H250" s="116">
        <v>4</v>
      </c>
      <c r="I250" s="116" t="s">
        <v>1060</v>
      </c>
      <c r="K250" s="114"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1">
        <f>INDEX(Duct_Leakage!$A$3:$A$6,MATCH(Model_Input_Builder!$G250,Duct_Leakage!$E$3:$E$6,0),1)</f>
        <v>0.06</v>
      </c>
      <c r="AB250" s="91">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6">
        <v>247</v>
      </c>
      <c r="B251" s="116">
        <v>1</v>
      </c>
      <c r="C251" s="116">
        <v>6</v>
      </c>
      <c r="D251" s="116">
        <v>1</v>
      </c>
      <c r="E251" s="116">
        <v>2</v>
      </c>
      <c r="F251" s="116">
        <v>3</v>
      </c>
      <c r="G251" s="116">
        <v>3</v>
      </c>
      <c r="H251" s="116">
        <v>3</v>
      </c>
      <c r="I251" s="116" t="s">
        <v>1061</v>
      </c>
      <c r="K251" s="114"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1">
        <f>INDEX(Duct_Leakage!$A$3:$A$6,MATCH(Model_Input_Builder!$G251,Duct_Leakage!$E$3:$E$6,0),1)</f>
        <v>0.127</v>
      </c>
      <c r="AB251" s="91">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6">
        <v>248</v>
      </c>
      <c r="B252" s="116">
        <v>1</v>
      </c>
      <c r="C252" s="116">
        <v>6</v>
      </c>
      <c r="D252" s="116">
        <v>1</v>
      </c>
      <c r="E252" s="116">
        <v>5</v>
      </c>
      <c r="F252" s="116">
        <v>11</v>
      </c>
      <c r="G252" s="116">
        <v>4</v>
      </c>
      <c r="H252" s="116">
        <v>2</v>
      </c>
      <c r="I252" s="116" t="s">
        <v>1062</v>
      </c>
      <c r="K252" s="114"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1">
        <f>INDEX(Duct_Leakage!$A$3:$A$6,MATCH(Model_Input_Builder!$G252,Duct_Leakage!$E$3:$E$6,0),1)</f>
        <v>0.18</v>
      </c>
      <c r="AB252" s="91">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6">
        <v>249</v>
      </c>
      <c r="B253" s="116">
        <v>1</v>
      </c>
      <c r="C253" s="116">
        <v>4</v>
      </c>
      <c r="D253" s="116">
        <v>3</v>
      </c>
      <c r="E253" s="116">
        <v>7</v>
      </c>
      <c r="F253" s="116">
        <v>17</v>
      </c>
      <c r="G253" s="116">
        <v>3</v>
      </c>
      <c r="H253" s="116">
        <v>2</v>
      </c>
      <c r="I253" s="116" t="s">
        <v>1063</v>
      </c>
      <c r="K253" s="114"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1">
        <f>INDEX(Duct_Leakage!$A$3:$A$6,MATCH(Model_Input_Builder!$G253,Duct_Leakage!$E$3:$E$6,0),1)</f>
        <v>0.127</v>
      </c>
      <c r="AB253" s="91">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6">
        <v>250</v>
      </c>
      <c r="B254" s="116">
        <v>2</v>
      </c>
      <c r="C254" s="116">
        <v>7</v>
      </c>
      <c r="D254" s="116">
        <v>3</v>
      </c>
      <c r="E254" s="116">
        <v>4</v>
      </c>
      <c r="F254" s="116">
        <v>17</v>
      </c>
      <c r="G254" s="116">
        <v>4</v>
      </c>
      <c r="H254" s="116">
        <v>1</v>
      </c>
      <c r="I254" s="116" t="s">
        <v>1064</v>
      </c>
      <c r="K254" s="114"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1">
        <f>INDEX(Duct_Leakage!$A$3:$A$6,MATCH(Model_Input_Builder!$G254,Duct_Leakage!$E$3:$E$6,0),1)</f>
        <v>0.18</v>
      </c>
      <c r="AB254" s="91">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6">
        <v>251</v>
      </c>
      <c r="B255" s="116">
        <v>3</v>
      </c>
      <c r="C255" s="116">
        <v>3</v>
      </c>
      <c r="D255" s="116">
        <v>5</v>
      </c>
      <c r="E255" s="116">
        <v>4</v>
      </c>
      <c r="F255" s="116">
        <v>6</v>
      </c>
      <c r="G255" s="116">
        <v>1</v>
      </c>
      <c r="H255" s="116">
        <v>1</v>
      </c>
      <c r="I255" s="116" t="s">
        <v>1065</v>
      </c>
      <c r="K255" s="114"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1">
        <f>INDEX(Duct_Leakage!$A$3:$A$6,MATCH(Model_Input_Builder!$G255,Duct_Leakage!$E$3:$E$6,0),1)</f>
        <v>0.03</v>
      </c>
      <c r="AB255" s="91">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6">
        <v>252</v>
      </c>
      <c r="B256" s="116">
        <v>2</v>
      </c>
      <c r="C256" s="116">
        <v>7</v>
      </c>
      <c r="D256" s="116">
        <v>3</v>
      </c>
      <c r="E256" s="116">
        <v>14</v>
      </c>
      <c r="F256" s="116">
        <v>12</v>
      </c>
      <c r="G256" s="116">
        <v>4</v>
      </c>
      <c r="H256" s="116">
        <v>1</v>
      </c>
      <c r="I256" s="116" t="s">
        <v>1066</v>
      </c>
      <c r="K256" s="114"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1">
        <f>INDEX(Duct_Leakage!$A$3:$A$6,MATCH(Model_Input_Builder!$G256,Duct_Leakage!$E$3:$E$6,0),1)</f>
        <v>0.18</v>
      </c>
      <c r="AB256" s="91">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6">
        <v>253</v>
      </c>
      <c r="B257" s="116">
        <v>1</v>
      </c>
      <c r="C257" s="116">
        <v>6</v>
      </c>
      <c r="D257" s="116">
        <v>4</v>
      </c>
      <c r="E257" s="116">
        <v>11</v>
      </c>
      <c r="F257" s="116">
        <v>20</v>
      </c>
      <c r="G257" s="116">
        <v>1</v>
      </c>
      <c r="H257" s="116">
        <v>4</v>
      </c>
      <c r="I257" s="116" t="s">
        <v>1067</v>
      </c>
      <c r="K257" s="114"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1">
        <f>INDEX(Duct_Leakage!$A$3:$A$6,MATCH(Model_Input_Builder!$G257,Duct_Leakage!$E$3:$E$6,0),1)</f>
        <v>0.03</v>
      </c>
      <c r="AB257" s="91">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6">
        <v>254</v>
      </c>
      <c r="B258" s="116">
        <v>2</v>
      </c>
      <c r="C258" s="116">
        <v>1</v>
      </c>
      <c r="D258" s="116">
        <v>4</v>
      </c>
      <c r="E258" s="116">
        <v>1</v>
      </c>
      <c r="F258" s="116">
        <v>11</v>
      </c>
      <c r="G258" s="116">
        <v>2</v>
      </c>
      <c r="H258" s="116">
        <v>1</v>
      </c>
      <c r="I258" s="116" t="s">
        <v>1068</v>
      </c>
      <c r="K258" s="114"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1">
        <f>INDEX(Duct_Leakage!$A$3:$A$6,MATCH(Model_Input_Builder!$G258,Duct_Leakage!$E$3:$E$6,0),1)</f>
        <v>0.06</v>
      </c>
      <c r="AB258" s="91">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6">
        <v>255</v>
      </c>
      <c r="B259" s="116">
        <v>4</v>
      </c>
      <c r="C259" s="116">
        <v>6</v>
      </c>
      <c r="D259" s="116">
        <v>3</v>
      </c>
      <c r="E259" s="116">
        <v>17</v>
      </c>
      <c r="F259" s="116">
        <v>15</v>
      </c>
      <c r="G259" s="116">
        <v>4</v>
      </c>
      <c r="H259" s="116">
        <v>4</v>
      </c>
      <c r="I259" s="116" t="s">
        <v>1069</v>
      </c>
      <c r="K259" s="114"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1">
        <f>INDEX(Duct_Leakage!$A$3:$A$6,MATCH(Model_Input_Builder!$G259,Duct_Leakage!$E$3:$E$6,0),1)</f>
        <v>0.18</v>
      </c>
      <c r="AB259" s="91">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6">
        <v>256</v>
      </c>
      <c r="B260" s="116">
        <v>3</v>
      </c>
      <c r="C260" s="116">
        <v>4</v>
      </c>
      <c r="D260" s="116">
        <v>2</v>
      </c>
      <c r="E260" s="116">
        <v>14</v>
      </c>
      <c r="F260" s="116">
        <v>4</v>
      </c>
      <c r="G260" s="116">
        <v>1</v>
      </c>
      <c r="H260" s="116">
        <v>1</v>
      </c>
      <c r="I260" s="116" t="s">
        <v>1070</v>
      </c>
      <c r="K260" s="114"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1">
        <f>INDEX(Duct_Leakage!$A$3:$A$6,MATCH(Model_Input_Builder!$G260,Duct_Leakage!$E$3:$E$6,0),1)</f>
        <v>0.03</v>
      </c>
      <c r="AB260" s="91">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6">
        <v>257</v>
      </c>
      <c r="B261" s="116">
        <v>3</v>
      </c>
      <c r="C261" s="116">
        <v>3</v>
      </c>
      <c r="D261" s="116">
        <v>4</v>
      </c>
      <c r="E261" s="116">
        <v>6</v>
      </c>
      <c r="F261" s="116">
        <v>12</v>
      </c>
      <c r="G261" s="116">
        <v>1</v>
      </c>
      <c r="H261" s="116">
        <v>1</v>
      </c>
      <c r="I261" s="116" t="s">
        <v>1071</v>
      </c>
      <c r="K261" s="114"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1">
        <f>INDEX(Duct_Leakage!$A$3:$A$6,MATCH(Model_Input_Builder!$G261,Duct_Leakage!$E$3:$E$6,0),1)</f>
        <v>0.03</v>
      </c>
      <c r="AB261" s="91">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6">
        <v>258</v>
      </c>
      <c r="B262" s="116">
        <v>2</v>
      </c>
      <c r="C262" s="116">
        <v>4</v>
      </c>
      <c r="D262" s="116">
        <v>3</v>
      </c>
      <c r="E262" s="116">
        <v>16</v>
      </c>
      <c r="F262" s="116">
        <v>14</v>
      </c>
      <c r="G262" s="116">
        <v>1</v>
      </c>
      <c r="H262" s="116">
        <v>4</v>
      </c>
      <c r="I262" s="116" t="s">
        <v>1072</v>
      </c>
      <c r="K262" s="114"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1">
        <f>INDEX(Duct_Leakage!$A$3:$A$6,MATCH(Model_Input_Builder!$G262,Duct_Leakage!$E$3:$E$6,0),1)</f>
        <v>0.03</v>
      </c>
      <c r="AB262" s="91">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6">
        <v>259</v>
      </c>
      <c r="B263" s="116">
        <v>1</v>
      </c>
      <c r="C263" s="116">
        <v>2</v>
      </c>
      <c r="D263" s="116">
        <v>5</v>
      </c>
      <c r="E263" s="116">
        <v>16</v>
      </c>
      <c r="F263" s="116">
        <v>3</v>
      </c>
      <c r="G263" s="116">
        <v>3</v>
      </c>
      <c r="H263" s="116">
        <v>2</v>
      </c>
      <c r="I263" s="116" t="s">
        <v>1073</v>
      </c>
      <c r="K263" s="114"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1">
        <f>INDEX(Duct_Leakage!$A$3:$A$6,MATCH(Model_Input_Builder!$G263,Duct_Leakage!$E$3:$E$6,0),1)</f>
        <v>0.127</v>
      </c>
      <c r="AB263" s="91">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6">
        <v>260</v>
      </c>
      <c r="B264" s="116">
        <v>1</v>
      </c>
      <c r="C264" s="116">
        <v>1</v>
      </c>
      <c r="D264" s="116">
        <v>1</v>
      </c>
      <c r="E264" s="116">
        <v>8</v>
      </c>
      <c r="F264" s="116">
        <v>16</v>
      </c>
      <c r="G264" s="116">
        <v>3</v>
      </c>
      <c r="H264" s="116">
        <v>1</v>
      </c>
      <c r="I264" s="116" t="s">
        <v>1074</v>
      </c>
      <c r="K264" s="114"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1">
        <f>INDEX(Duct_Leakage!$A$3:$A$6,MATCH(Model_Input_Builder!$G264,Duct_Leakage!$E$3:$E$6,0),1)</f>
        <v>0.127</v>
      </c>
      <c r="AB264" s="91">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6">
        <v>261</v>
      </c>
      <c r="B265" s="116">
        <v>3</v>
      </c>
      <c r="C265" s="116">
        <v>2</v>
      </c>
      <c r="D265" s="116">
        <v>4</v>
      </c>
      <c r="E265" s="116">
        <v>18</v>
      </c>
      <c r="F265" s="116">
        <v>20</v>
      </c>
      <c r="G265" s="116">
        <v>3</v>
      </c>
      <c r="H265" s="116">
        <v>2</v>
      </c>
      <c r="I265" s="116" t="s">
        <v>1075</v>
      </c>
      <c r="K265" s="114"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1">
        <f>INDEX(Duct_Leakage!$A$3:$A$6,MATCH(Model_Input_Builder!$G265,Duct_Leakage!$E$3:$E$6,0),1)</f>
        <v>0.127</v>
      </c>
      <c r="AB265" s="91">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6">
        <v>262</v>
      </c>
      <c r="B266" s="116">
        <v>2</v>
      </c>
      <c r="C266" s="116">
        <v>5</v>
      </c>
      <c r="D266" s="116">
        <v>5</v>
      </c>
      <c r="E266" s="116">
        <v>18</v>
      </c>
      <c r="F266" s="116">
        <v>1</v>
      </c>
      <c r="G266" s="116">
        <v>1</v>
      </c>
      <c r="H266" s="116">
        <v>3</v>
      </c>
      <c r="I266" s="116" t="s">
        <v>1076</v>
      </c>
      <c r="K266" s="114"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1">
        <f>INDEX(Duct_Leakage!$A$3:$A$6,MATCH(Model_Input_Builder!$G266,Duct_Leakage!$E$3:$E$6,0),1)</f>
        <v>0.03</v>
      </c>
      <c r="AB266" s="91">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6">
        <v>263</v>
      </c>
      <c r="B267" s="116">
        <v>3</v>
      </c>
      <c r="C267" s="116">
        <v>4</v>
      </c>
      <c r="D267" s="116">
        <v>5</v>
      </c>
      <c r="E267" s="116">
        <v>16</v>
      </c>
      <c r="F267" s="116">
        <v>15</v>
      </c>
      <c r="G267" s="116">
        <v>2</v>
      </c>
      <c r="H267" s="116">
        <v>1</v>
      </c>
      <c r="I267" s="116" t="s">
        <v>1077</v>
      </c>
      <c r="K267" s="114"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1">
        <f>INDEX(Duct_Leakage!$A$3:$A$6,MATCH(Model_Input_Builder!$G267,Duct_Leakage!$E$3:$E$6,0),1)</f>
        <v>0.06</v>
      </c>
      <c r="AB267" s="91">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6">
        <v>264</v>
      </c>
      <c r="B268" s="116">
        <v>3</v>
      </c>
      <c r="C268" s="116">
        <v>2</v>
      </c>
      <c r="D268" s="116">
        <v>5</v>
      </c>
      <c r="E268" s="116">
        <v>19</v>
      </c>
      <c r="F268" s="116">
        <v>4</v>
      </c>
      <c r="G268" s="116">
        <v>1</v>
      </c>
      <c r="H268" s="116">
        <v>3</v>
      </c>
      <c r="I268" s="116" t="s">
        <v>1078</v>
      </c>
      <c r="K268" s="114"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1">
        <f>INDEX(Duct_Leakage!$A$3:$A$6,MATCH(Model_Input_Builder!$G268,Duct_Leakage!$E$3:$E$6,0),1)</f>
        <v>0.03</v>
      </c>
      <c r="AB268" s="91">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6">
        <v>265</v>
      </c>
      <c r="B269" s="116">
        <v>4</v>
      </c>
      <c r="C269" s="116">
        <v>3</v>
      </c>
      <c r="D269" s="116">
        <v>2</v>
      </c>
      <c r="E269" s="116">
        <v>7</v>
      </c>
      <c r="F269" s="116">
        <v>3</v>
      </c>
      <c r="G269" s="116">
        <v>4</v>
      </c>
      <c r="H269" s="116">
        <v>2</v>
      </c>
      <c r="I269" s="116" t="s">
        <v>1079</v>
      </c>
      <c r="K269" s="114"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1">
        <f>INDEX(Duct_Leakage!$A$3:$A$6,MATCH(Model_Input_Builder!$G269,Duct_Leakage!$E$3:$E$6,0),1)</f>
        <v>0.18</v>
      </c>
      <c r="AB269" s="91">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6">
        <v>266</v>
      </c>
      <c r="B270" s="116">
        <v>1</v>
      </c>
      <c r="C270" s="116">
        <v>4</v>
      </c>
      <c r="D270" s="116">
        <v>4</v>
      </c>
      <c r="E270" s="116">
        <v>4</v>
      </c>
      <c r="F270" s="116">
        <v>5</v>
      </c>
      <c r="G270" s="116">
        <v>2</v>
      </c>
      <c r="H270" s="116">
        <v>3</v>
      </c>
      <c r="I270" s="116" t="s">
        <v>1080</v>
      </c>
      <c r="K270" s="114"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1">
        <f>INDEX(Duct_Leakage!$A$3:$A$6,MATCH(Model_Input_Builder!$G270,Duct_Leakage!$E$3:$E$6,0),1)</f>
        <v>0.06</v>
      </c>
      <c r="AB270" s="91">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6">
        <v>267</v>
      </c>
      <c r="B271" s="116">
        <v>3</v>
      </c>
      <c r="C271" s="116">
        <v>4</v>
      </c>
      <c r="D271" s="116">
        <v>3</v>
      </c>
      <c r="E271" s="116">
        <v>6</v>
      </c>
      <c r="F271" s="116">
        <v>6</v>
      </c>
      <c r="G271" s="116">
        <v>4</v>
      </c>
      <c r="H271" s="116">
        <v>1</v>
      </c>
      <c r="I271" s="116" t="s">
        <v>1081</v>
      </c>
      <c r="K271" s="114"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1">
        <f>INDEX(Duct_Leakage!$A$3:$A$6,MATCH(Model_Input_Builder!$G271,Duct_Leakage!$E$3:$E$6,0),1)</f>
        <v>0.18</v>
      </c>
      <c r="AB271" s="91">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6">
        <v>268</v>
      </c>
      <c r="B272" s="116">
        <v>3</v>
      </c>
      <c r="C272" s="116">
        <v>4</v>
      </c>
      <c r="D272" s="116">
        <v>3</v>
      </c>
      <c r="E272" s="116">
        <v>14</v>
      </c>
      <c r="F272" s="116">
        <v>8</v>
      </c>
      <c r="G272" s="116">
        <v>2</v>
      </c>
      <c r="H272" s="116">
        <v>2</v>
      </c>
      <c r="I272" s="116" t="s">
        <v>1082</v>
      </c>
      <c r="K272" s="114"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1">
        <f>INDEX(Duct_Leakage!$A$3:$A$6,MATCH(Model_Input_Builder!$G272,Duct_Leakage!$E$3:$E$6,0),1)</f>
        <v>0.06</v>
      </c>
      <c r="AB272" s="91">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6">
        <v>269</v>
      </c>
      <c r="B273" s="116">
        <v>2</v>
      </c>
      <c r="C273" s="116">
        <v>4</v>
      </c>
      <c r="D273" s="116">
        <v>4</v>
      </c>
      <c r="E273" s="116">
        <v>17</v>
      </c>
      <c r="F273" s="116">
        <v>14</v>
      </c>
      <c r="G273" s="116">
        <v>1</v>
      </c>
      <c r="H273" s="116">
        <v>4</v>
      </c>
      <c r="I273" s="116" t="s">
        <v>1083</v>
      </c>
      <c r="K273" s="114"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1">
        <f>INDEX(Duct_Leakage!$A$3:$A$6,MATCH(Model_Input_Builder!$G273,Duct_Leakage!$E$3:$E$6,0),1)</f>
        <v>0.03</v>
      </c>
      <c r="AB273" s="91">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6">
        <v>270</v>
      </c>
      <c r="B274" s="116">
        <v>3</v>
      </c>
      <c r="C274" s="116">
        <v>4</v>
      </c>
      <c r="D274" s="116">
        <v>1</v>
      </c>
      <c r="E274" s="116">
        <v>6</v>
      </c>
      <c r="F274" s="116">
        <v>9</v>
      </c>
      <c r="G274" s="116">
        <v>3</v>
      </c>
      <c r="H274" s="116">
        <v>4</v>
      </c>
      <c r="I274" s="116" t="s">
        <v>1084</v>
      </c>
      <c r="K274" s="114"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1">
        <f>INDEX(Duct_Leakage!$A$3:$A$6,MATCH(Model_Input_Builder!$G274,Duct_Leakage!$E$3:$E$6,0),1)</f>
        <v>0.127</v>
      </c>
      <c r="AB274" s="91">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6">
        <v>271</v>
      </c>
      <c r="B275" s="116">
        <v>4</v>
      </c>
      <c r="C275" s="116">
        <v>4</v>
      </c>
      <c r="D275" s="116">
        <v>5</v>
      </c>
      <c r="E275" s="116">
        <v>6</v>
      </c>
      <c r="F275" s="116">
        <v>19</v>
      </c>
      <c r="G275" s="116">
        <v>4</v>
      </c>
      <c r="H275" s="116">
        <v>1</v>
      </c>
      <c r="I275" s="116" t="s">
        <v>1085</v>
      </c>
      <c r="K275" s="114"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1">
        <f>INDEX(Duct_Leakage!$A$3:$A$6,MATCH(Model_Input_Builder!$G275,Duct_Leakage!$E$3:$E$6,0),1)</f>
        <v>0.18</v>
      </c>
      <c r="AB275" s="91">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6">
        <v>272</v>
      </c>
      <c r="B276" s="116">
        <v>2</v>
      </c>
      <c r="C276" s="116">
        <v>6</v>
      </c>
      <c r="D276" s="116">
        <v>5</v>
      </c>
      <c r="E276" s="116">
        <v>16</v>
      </c>
      <c r="F276" s="116">
        <v>12</v>
      </c>
      <c r="G276" s="116">
        <v>3</v>
      </c>
      <c r="H276" s="116">
        <v>1</v>
      </c>
      <c r="I276" s="116" t="s">
        <v>1086</v>
      </c>
      <c r="K276" s="114"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1">
        <f>INDEX(Duct_Leakage!$A$3:$A$6,MATCH(Model_Input_Builder!$G276,Duct_Leakage!$E$3:$E$6,0),1)</f>
        <v>0.127</v>
      </c>
      <c r="AB276" s="91">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6">
        <v>273</v>
      </c>
      <c r="B277" s="116">
        <v>3</v>
      </c>
      <c r="C277" s="116">
        <v>5</v>
      </c>
      <c r="D277" s="116">
        <v>4</v>
      </c>
      <c r="E277" s="116">
        <v>1</v>
      </c>
      <c r="F277" s="116">
        <v>10</v>
      </c>
      <c r="G277" s="116">
        <v>2</v>
      </c>
      <c r="H277" s="116">
        <v>2</v>
      </c>
      <c r="I277" s="116" t="s">
        <v>1087</v>
      </c>
      <c r="K277" s="114"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1">
        <f>INDEX(Duct_Leakage!$A$3:$A$6,MATCH(Model_Input_Builder!$G277,Duct_Leakage!$E$3:$E$6,0),1)</f>
        <v>0.06</v>
      </c>
      <c r="AB277" s="91">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6">
        <v>274</v>
      </c>
      <c r="B278" s="116">
        <v>1</v>
      </c>
      <c r="C278" s="116">
        <v>5</v>
      </c>
      <c r="D278" s="116">
        <v>5</v>
      </c>
      <c r="E278" s="116">
        <v>19</v>
      </c>
      <c r="F278" s="116">
        <v>18</v>
      </c>
      <c r="G278" s="116">
        <v>3</v>
      </c>
      <c r="H278" s="116">
        <v>1</v>
      </c>
      <c r="I278" s="116" t="s">
        <v>1088</v>
      </c>
      <c r="K278" s="114"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1">
        <f>INDEX(Duct_Leakage!$A$3:$A$6,MATCH(Model_Input_Builder!$G278,Duct_Leakage!$E$3:$E$6,0),1)</f>
        <v>0.127</v>
      </c>
      <c r="AB278" s="91">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6">
        <v>275</v>
      </c>
      <c r="B279" s="116">
        <v>2</v>
      </c>
      <c r="C279" s="116">
        <v>7</v>
      </c>
      <c r="D279" s="116">
        <v>5</v>
      </c>
      <c r="E279" s="116">
        <v>11</v>
      </c>
      <c r="F279" s="116">
        <v>9</v>
      </c>
      <c r="G279" s="116">
        <v>3</v>
      </c>
      <c r="H279" s="116">
        <v>4</v>
      </c>
      <c r="I279" s="116" t="s">
        <v>1089</v>
      </c>
      <c r="K279" s="114"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1">
        <f>INDEX(Duct_Leakage!$A$3:$A$6,MATCH(Model_Input_Builder!$G279,Duct_Leakage!$E$3:$E$6,0),1)</f>
        <v>0.127</v>
      </c>
      <c r="AB279" s="91">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6">
        <v>276</v>
      </c>
      <c r="B280" s="116">
        <v>3</v>
      </c>
      <c r="C280" s="116">
        <v>5</v>
      </c>
      <c r="D280" s="116">
        <v>3</v>
      </c>
      <c r="E280" s="116">
        <v>4</v>
      </c>
      <c r="F280" s="116">
        <v>20</v>
      </c>
      <c r="G280" s="116">
        <v>4</v>
      </c>
      <c r="H280" s="116">
        <v>3</v>
      </c>
      <c r="I280" s="116" t="s">
        <v>1090</v>
      </c>
      <c r="K280" s="114"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1">
        <f>INDEX(Duct_Leakage!$A$3:$A$6,MATCH(Model_Input_Builder!$G280,Duct_Leakage!$E$3:$E$6,0),1)</f>
        <v>0.18</v>
      </c>
      <c r="AB280" s="91">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6">
        <v>277</v>
      </c>
      <c r="B281" s="116">
        <v>4</v>
      </c>
      <c r="C281" s="116">
        <v>2</v>
      </c>
      <c r="D281" s="116">
        <v>5</v>
      </c>
      <c r="E281" s="116">
        <v>12</v>
      </c>
      <c r="F281" s="116">
        <v>9</v>
      </c>
      <c r="G281" s="116">
        <v>4</v>
      </c>
      <c r="H281" s="116">
        <v>2</v>
      </c>
      <c r="I281" s="116" t="s">
        <v>1091</v>
      </c>
      <c r="K281" s="114"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1">
        <f>INDEX(Duct_Leakage!$A$3:$A$6,MATCH(Model_Input_Builder!$G281,Duct_Leakage!$E$3:$E$6,0),1)</f>
        <v>0.18</v>
      </c>
      <c r="AB281" s="91">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6">
        <v>278</v>
      </c>
      <c r="B282" s="116">
        <v>3</v>
      </c>
      <c r="C282" s="116">
        <v>1</v>
      </c>
      <c r="D282" s="116">
        <v>2</v>
      </c>
      <c r="E282" s="116">
        <v>3</v>
      </c>
      <c r="F282" s="116">
        <v>1</v>
      </c>
      <c r="G282" s="116">
        <v>3</v>
      </c>
      <c r="H282" s="116">
        <v>3</v>
      </c>
      <c r="I282" s="116" t="s">
        <v>1092</v>
      </c>
      <c r="K282" s="114"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1">
        <f>INDEX(Duct_Leakage!$A$3:$A$6,MATCH(Model_Input_Builder!$G282,Duct_Leakage!$E$3:$E$6,0),1)</f>
        <v>0.127</v>
      </c>
      <c r="AB282" s="91">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6">
        <v>279</v>
      </c>
      <c r="B283" s="116">
        <v>4</v>
      </c>
      <c r="C283" s="116">
        <v>4</v>
      </c>
      <c r="D283" s="116">
        <v>1</v>
      </c>
      <c r="E283" s="116">
        <v>18</v>
      </c>
      <c r="F283" s="116">
        <v>13</v>
      </c>
      <c r="G283" s="116">
        <v>4</v>
      </c>
      <c r="H283" s="116">
        <v>1</v>
      </c>
      <c r="I283" s="116" t="s">
        <v>1093</v>
      </c>
      <c r="K283" s="114"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1">
        <f>INDEX(Duct_Leakage!$A$3:$A$6,MATCH(Model_Input_Builder!$G283,Duct_Leakage!$E$3:$E$6,0),1)</f>
        <v>0.18</v>
      </c>
      <c r="AB283" s="91">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6">
        <v>280</v>
      </c>
      <c r="B284" s="116">
        <v>3</v>
      </c>
      <c r="C284" s="116">
        <v>6</v>
      </c>
      <c r="D284" s="116">
        <v>3</v>
      </c>
      <c r="E284" s="116">
        <v>18</v>
      </c>
      <c r="F284" s="116">
        <v>8</v>
      </c>
      <c r="G284" s="116">
        <v>3</v>
      </c>
      <c r="H284" s="116">
        <v>3</v>
      </c>
      <c r="I284" s="116" t="s">
        <v>1094</v>
      </c>
      <c r="K284" s="114"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1">
        <f>INDEX(Duct_Leakage!$A$3:$A$6,MATCH(Model_Input_Builder!$G284,Duct_Leakage!$E$3:$E$6,0),1)</f>
        <v>0.127</v>
      </c>
      <c r="AB284" s="91">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6">
        <v>281</v>
      </c>
      <c r="B285" s="116">
        <v>2</v>
      </c>
      <c r="C285" s="116">
        <v>5</v>
      </c>
      <c r="D285" s="116">
        <v>5</v>
      </c>
      <c r="E285" s="116">
        <v>7</v>
      </c>
      <c r="F285" s="116">
        <v>1</v>
      </c>
      <c r="G285" s="116">
        <v>4</v>
      </c>
      <c r="H285" s="116">
        <v>4</v>
      </c>
      <c r="I285" s="116" t="s">
        <v>1095</v>
      </c>
      <c r="K285" s="114"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1">
        <f>INDEX(Duct_Leakage!$A$3:$A$6,MATCH(Model_Input_Builder!$G285,Duct_Leakage!$E$3:$E$6,0),1)</f>
        <v>0.18</v>
      </c>
      <c r="AB285" s="91">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6">
        <v>282</v>
      </c>
      <c r="B286" s="116">
        <v>2</v>
      </c>
      <c r="C286" s="116">
        <v>6</v>
      </c>
      <c r="D286" s="116">
        <v>2</v>
      </c>
      <c r="E286" s="116">
        <v>3</v>
      </c>
      <c r="F286" s="116">
        <v>15</v>
      </c>
      <c r="G286" s="116">
        <v>1</v>
      </c>
      <c r="H286" s="116">
        <v>1</v>
      </c>
      <c r="I286" s="116" t="s">
        <v>1096</v>
      </c>
      <c r="K286" s="114"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1">
        <f>INDEX(Duct_Leakage!$A$3:$A$6,MATCH(Model_Input_Builder!$G286,Duct_Leakage!$E$3:$E$6,0),1)</f>
        <v>0.03</v>
      </c>
      <c r="AB286" s="91">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6">
        <v>283</v>
      </c>
      <c r="B287" s="116">
        <v>2</v>
      </c>
      <c r="C287" s="116">
        <v>5</v>
      </c>
      <c r="D287" s="116">
        <v>5</v>
      </c>
      <c r="E287" s="116">
        <v>3</v>
      </c>
      <c r="F287" s="116">
        <v>13</v>
      </c>
      <c r="G287" s="116">
        <v>1</v>
      </c>
      <c r="H287" s="116">
        <v>3</v>
      </c>
      <c r="I287" s="116" t="s">
        <v>1097</v>
      </c>
      <c r="K287" s="114"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1">
        <f>INDEX(Duct_Leakage!$A$3:$A$6,MATCH(Model_Input_Builder!$G287,Duct_Leakage!$E$3:$E$6,0),1)</f>
        <v>0.03</v>
      </c>
      <c r="AB287" s="91">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6">
        <v>284</v>
      </c>
      <c r="B288" s="116">
        <v>2</v>
      </c>
      <c r="C288" s="116">
        <v>2</v>
      </c>
      <c r="D288" s="116">
        <v>4</v>
      </c>
      <c r="E288" s="116">
        <v>9</v>
      </c>
      <c r="F288" s="116">
        <v>12</v>
      </c>
      <c r="G288" s="116">
        <v>4</v>
      </c>
      <c r="H288" s="116">
        <v>4</v>
      </c>
      <c r="I288" s="116" t="s">
        <v>1098</v>
      </c>
      <c r="K288" s="114"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1">
        <f>INDEX(Duct_Leakage!$A$3:$A$6,MATCH(Model_Input_Builder!$G288,Duct_Leakage!$E$3:$E$6,0),1)</f>
        <v>0.18</v>
      </c>
      <c r="AB288" s="91">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6">
        <v>285</v>
      </c>
      <c r="B289" s="116">
        <v>4</v>
      </c>
      <c r="C289" s="116">
        <v>2</v>
      </c>
      <c r="D289" s="116">
        <v>5</v>
      </c>
      <c r="E289" s="116">
        <v>11</v>
      </c>
      <c r="F289" s="116">
        <v>14</v>
      </c>
      <c r="G289" s="116">
        <v>3</v>
      </c>
      <c r="H289" s="116">
        <v>2</v>
      </c>
      <c r="I289" s="116" t="s">
        <v>1099</v>
      </c>
      <c r="K289" s="114"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1">
        <f>INDEX(Duct_Leakage!$A$3:$A$6,MATCH(Model_Input_Builder!$G289,Duct_Leakage!$E$3:$E$6,0),1)</f>
        <v>0.127</v>
      </c>
      <c r="AB289" s="91">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6">
        <v>286</v>
      </c>
      <c r="B290" s="116">
        <v>3</v>
      </c>
      <c r="C290" s="116">
        <v>4</v>
      </c>
      <c r="D290" s="116">
        <v>1</v>
      </c>
      <c r="E290" s="116">
        <v>8</v>
      </c>
      <c r="F290" s="116">
        <v>10</v>
      </c>
      <c r="G290" s="116">
        <v>3</v>
      </c>
      <c r="H290" s="116">
        <v>4</v>
      </c>
      <c r="I290" s="116" t="s">
        <v>1100</v>
      </c>
      <c r="K290" s="114"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1">
        <f>INDEX(Duct_Leakage!$A$3:$A$6,MATCH(Model_Input_Builder!$G290,Duct_Leakage!$E$3:$E$6,0),1)</f>
        <v>0.127</v>
      </c>
      <c r="AB290" s="91">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6">
        <v>287</v>
      </c>
      <c r="B291" s="116">
        <v>4</v>
      </c>
      <c r="C291" s="116">
        <v>4</v>
      </c>
      <c r="D291" s="116">
        <v>3</v>
      </c>
      <c r="E291" s="116">
        <v>5</v>
      </c>
      <c r="F291" s="116">
        <v>6</v>
      </c>
      <c r="G291" s="116">
        <v>2</v>
      </c>
      <c r="H291" s="116">
        <v>2</v>
      </c>
      <c r="I291" s="116" t="s">
        <v>1101</v>
      </c>
      <c r="K291" s="114"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1">
        <f>INDEX(Duct_Leakage!$A$3:$A$6,MATCH(Model_Input_Builder!$G291,Duct_Leakage!$E$3:$E$6,0),1)</f>
        <v>0.06</v>
      </c>
      <c r="AB291" s="91">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6">
        <v>288</v>
      </c>
      <c r="B292" s="116">
        <v>4</v>
      </c>
      <c r="C292" s="116">
        <v>1</v>
      </c>
      <c r="D292" s="116">
        <v>4</v>
      </c>
      <c r="E292" s="116">
        <v>3</v>
      </c>
      <c r="F292" s="116">
        <v>8</v>
      </c>
      <c r="G292" s="116">
        <v>3</v>
      </c>
      <c r="H292" s="116">
        <v>2</v>
      </c>
      <c r="I292" s="116" t="s">
        <v>1102</v>
      </c>
      <c r="K292" s="114"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1">
        <f>INDEX(Duct_Leakage!$A$3:$A$6,MATCH(Model_Input_Builder!$G292,Duct_Leakage!$E$3:$E$6,0),1)</f>
        <v>0.127</v>
      </c>
      <c r="AB292" s="91">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6">
        <v>289</v>
      </c>
      <c r="B293" s="116">
        <v>2</v>
      </c>
      <c r="C293" s="116">
        <v>5</v>
      </c>
      <c r="D293" s="116">
        <v>2</v>
      </c>
      <c r="E293" s="116">
        <v>16</v>
      </c>
      <c r="F293" s="116">
        <v>13</v>
      </c>
      <c r="G293" s="116">
        <v>3</v>
      </c>
      <c r="H293" s="116">
        <v>4</v>
      </c>
      <c r="I293" s="116" t="s">
        <v>1103</v>
      </c>
      <c r="K293" s="114"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1">
        <f>INDEX(Duct_Leakage!$A$3:$A$6,MATCH(Model_Input_Builder!$G293,Duct_Leakage!$E$3:$E$6,0),1)</f>
        <v>0.127</v>
      </c>
      <c r="AB293" s="91">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6">
        <v>290</v>
      </c>
      <c r="B294" s="116">
        <v>1</v>
      </c>
      <c r="C294" s="116">
        <v>6</v>
      </c>
      <c r="D294" s="116">
        <v>1</v>
      </c>
      <c r="E294" s="116">
        <v>16</v>
      </c>
      <c r="F294" s="116">
        <v>18</v>
      </c>
      <c r="G294" s="116">
        <v>3</v>
      </c>
      <c r="H294" s="116">
        <v>2</v>
      </c>
      <c r="I294" s="116" t="s">
        <v>1104</v>
      </c>
      <c r="K294" s="114"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1">
        <f>INDEX(Duct_Leakage!$A$3:$A$6,MATCH(Model_Input_Builder!$G294,Duct_Leakage!$E$3:$E$6,0),1)</f>
        <v>0.127</v>
      </c>
      <c r="AB294" s="91">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6">
        <v>291</v>
      </c>
      <c r="B295" s="116">
        <v>4</v>
      </c>
      <c r="C295" s="116">
        <v>6</v>
      </c>
      <c r="D295" s="116">
        <v>4</v>
      </c>
      <c r="E295" s="116">
        <v>8</v>
      </c>
      <c r="F295" s="116">
        <v>16</v>
      </c>
      <c r="G295" s="116">
        <v>1</v>
      </c>
      <c r="H295" s="116">
        <v>3</v>
      </c>
      <c r="I295" s="116" t="s">
        <v>1105</v>
      </c>
      <c r="K295" s="114"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1">
        <f>INDEX(Duct_Leakage!$A$3:$A$6,MATCH(Model_Input_Builder!$G295,Duct_Leakage!$E$3:$E$6,0),1)</f>
        <v>0.03</v>
      </c>
      <c r="AB295" s="91">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6">
        <v>292</v>
      </c>
      <c r="B296" s="116">
        <v>1</v>
      </c>
      <c r="C296" s="116">
        <v>5</v>
      </c>
      <c r="D296" s="116">
        <v>3</v>
      </c>
      <c r="E296" s="116">
        <v>17</v>
      </c>
      <c r="F296" s="116">
        <v>17</v>
      </c>
      <c r="G296" s="116">
        <v>4</v>
      </c>
      <c r="H296" s="116">
        <v>1</v>
      </c>
      <c r="I296" s="116" t="s">
        <v>1106</v>
      </c>
      <c r="K296" s="114"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1">
        <f>INDEX(Duct_Leakage!$A$3:$A$6,MATCH(Model_Input_Builder!$G296,Duct_Leakage!$E$3:$E$6,0),1)</f>
        <v>0.18</v>
      </c>
      <c r="AB296" s="91">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6">
        <v>293</v>
      </c>
      <c r="B297" s="116">
        <v>1</v>
      </c>
      <c r="C297" s="116">
        <v>1</v>
      </c>
      <c r="D297" s="116">
        <v>4</v>
      </c>
      <c r="E297" s="116">
        <v>2</v>
      </c>
      <c r="F297" s="116">
        <v>3</v>
      </c>
      <c r="G297" s="116">
        <v>2</v>
      </c>
      <c r="H297" s="116">
        <v>3</v>
      </c>
      <c r="I297" s="116" t="s">
        <v>1107</v>
      </c>
      <c r="K297" s="114"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1">
        <f>INDEX(Duct_Leakage!$A$3:$A$6,MATCH(Model_Input_Builder!$G297,Duct_Leakage!$E$3:$E$6,0),1)</f>
        <v>0.06</v>
      </c>
      <c r="AB297" s="91">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6">
        <v>294</v>
      </c>
      <c r="B298" s="116">
        <v>4</v>
      </c>
      <c r="C298" s="116">
        <v>6</v>
      </c>
      <c r="D298" s="116">
        <v>5</v>
      </c>
      <c r="E298" s="116">
        <v>16</v>
      </c>
      <c r="F298" s="116">
        <v>12</v>
      </c>
      <c r="G298" s="116">
        <v>4</v>
      </c>
      <c r="H298" s="116">
        <v>1</v>
      </c>
      <c r="I298" s="116" t="s">
        <v>1108</v>
      </c>
      <c r="K298" s="114"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1">
        <f>INDEX(Duct_Leakage!$A$3:$A$6,MATCH(Model_Input_Builder!$G298,Duct_Leakage!$E$3:$E$6,0),1)</f>
        <v>0.18</v>
      </c>
      <c r="AB298" s="91">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6">
        <v>295</v>
      </c>
      <c r="B299" s="116">
        <v>4</v>
      </c>
      <c r="C299" s="116">
        <v>3</v>
      </c>
      <c r="D299" s="116">
        <v>2</v>
      </c>
      <c r="E299" s="116">
        <v>13</v>
      </c>
      <c r="F299" s="116">
        <v>9</v>
      </c>
      <c r="G299" s="116">
        <v>3</v>
      </c>
      <c r="H299" s="116">
        <v>1</v>
      </c>
      <c r="I299" s="116" t="s">
        <v>1109</v>
      </c>
      <c r="K299" s="114"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1">
        <f>INDEX(Duct_Leakage!$A$3:$A$6,MATCH(Model_Input_Builder!$G299,Duct_Leakage!$E$3:$E$6,0),1)</f>
        <v>0.127</v>
      </c>
      <c r="AB299" s="91">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6">
        <v>296</v>
      </c>
      <c r="B300" s="116">
        <v>3</v>
      </c>
      <c r="C300" s="116">
        <v>4</v>
      </c>
      <c r="D300" s="116">
        <v>2</v>
      </c>
      <c r="E300" s="116">
        <v>12</v>
      </c>
      <c r="F300" s="116">
        <v>2</v>
      </c>
      <c r="G300" s="116">
        <v>4</v>
      </c>
      <c r="H300" s="116">
        <v>4</v>
      </c>
      <c r="I300" s="116" t="s">
        <v>1110</v>
      </c>
      <c r="K300" s="114"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1">
        <f>INDEX(Duct_Leakage!$A$3:$A$6,MATCH(Model_Input_Builder!$G300,Duct_Leakage!$E$3:$E$6,0),1)</f>
        <v>0.18</v>
      </c>
      <c r="AB300" s="91">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6">
        <v>297</v>
      </c>
      <c r="B301" s="116">
        <v>3</v>
      </c>
      <c r="C301" s="116">
        <v>6</v>
      </c>
      <c r="D301" s="116">
        <v>1</v>
      </c>
      <c r="E301" s="116">
        <v>4</v>
      </c>
      <c r="F301" s="116">
        <v>7</v>
      </c>
      <c r="G301" s="116">
        <v>4</v>
      </c>
      <c r="H301" s="116">
        <v>2</v>
      </c>
      <c r="I301" s="116" t="s">
        <v>1111</v>
      </c>
      <c r="K301" s="114"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1">
        <f>INDEX(Duct_Leakage!$A$3:$A$6,MATCH(Model_Input_Builder!$G301,Duct_Leakage!$E$3:$E$6,0),1)</f>
        <v>0.18</v>
      </c>
      <c r="AB301" s="91">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6">
        <v>298</v>
      </c>
      <c r="B302" s="116">
        <v>4</v>
      </c>
      <c r="C302" s="116">
        <v>3</v>
      </c>
      <c r="D302" s="116">
        <v>2</v>
      </c>
      <c r="E302" s="116">
        <v>7</v>
      </c>
      <c r="F302" s="116">
        <v>12</v>
      </c>
      <c r="G302" s="116">
        <v>2</v>
      </c>
      <c r="H302" s="116">
        <v>2</v>
      </c>
      <c r="I302" s="116" t="s">
        <v>1112</v>
      </c>
      <c r="K302" s="114"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1">
        <f>INDEX(Duct_Leakage!$A$3:$A$6,MATCH(Model_Input_Builder!$G302,Duct_Leakage!$E$3:$E$6,0),1)</f>
        <v>0.06</v>
      </c>
      <c r="AB302" s="91">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6">
        <v>299</v>
      </c>
      <c r="B303" s="116">
        <v>3</v>
      </c>
      <c r="C303" s="116">
        <v>7</v>
      </c>
      <c r="D303" s="116">
        <v>3</v>
      </c>
      <c r="E303" s="116">
        <v>15</v>
      </c>
      <c r="F303" s="116">
        <v>5</v>
      </c>
      <c r="G303" s="116">
        <v>2</v>
      </c>
      <c r="H303" s="116">
        <v>4</v>
      </c>
      <c r="I303" s="116" t="s">
        <v>1113</v>
      </c>
      <c r="K303" s="114"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1">
        <f>INDEX(Duct_Leakage!$A$3:$A$6,MATCH(Model_Input_Builder!$G303,Duct_Leakage!$E$3:$E$6,0),1)</f>
        <v>0.06</v>
      </c>
      <c r="AB303" s="91">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6">
        <v>300</v>
      </c>
      <c r="B304" s="116">
        <v>1</v>
      </c>
      <c r="C304" s="116">
        <v>7</v>
      </c>
      <c r="D304" s="116">
        <v>3</v>
      </c>
      <c r="E304" s="116">
        <v>7</v>
      </c>
      <c r="F304" s="116">
        <v>5</v>
      </c>
      <c r="G304" s="116">
        <v>2</v>
      </c>
      <c r="H304" s="116">
        <v>3</v>
      </c>
      <c r="I304" s="116" t="s">
        <v>1114</v>
      </c>
      <c r="K304" s="114"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1">
        <f>INDEX(Duct_Leakage!$A$3:$A$6,MATCH(Model_Input_Builder!$G304,Duct_Leakage!$E$3:$E$6,0),1)</f>
        <v>0.06</v>
      </c>
      <c r="AB304" s="91">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6">
        <v>301</v>
      </c>
      <c r="B305" s="116">
        <v>1</v>
      </c>
      <c r="C305" s="116">
        <v>3</v>
      </c>
      <c r="D305" s="116">
        <v>2</v>
      </c>
      <c r="E305" s="116">
        <v>14</v>
      </c>
      <c r="F305" s="116">
        <v>13</v>
      </c>
      <c r="G305" s="116">
        <v>1</v>
      </c>
      <c r="H305" s="116">
        <v>3</v>
      </c>
      <c r="I305" s="116" t="s">
        <v>1115</v>
      </c>
      <c r="K305" s="114"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1">
        <f>INDEX(Duct_Leakage!$A$3:$A$6,MATCH(Model_Input_Builder!$G305,Duct_Leakage!$E$3:$E$6,0),1)</f>
        <v>0.03</v>
      </c>
      <c r="AB305" s="91">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6">
        <v>302</v>
      </c>
      <c r="B306" s="116">
        <v>4</v>
      </c>
      <c r="C306" s="116">
        <v>2</v>
      </c>
      <c r="D306" s="116">
        <v>1</v>
      </c>
      <c r="E306" s="116">
        <v>11</v>
      </c>
      <c r="F306" s="116">
        <v>1</v>
      </c>
      <c r="G306" s="116">
        <v>2</v>
      </c>
      <c r="H306" s="116">
        <v>4</v>
      </c>
      <c r="I306" s="116" t="s">
        <v>1116</v>
      </c>
      <c r="K306" s="114"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1">
        <f>INDEX(Duct_Leakage!$A$3:$A$6,MATCH(Model_Input_Builder!$G306,Duct_Leakage!$E$3:$E$6,0),1)</f>
        <v>0.06</v>
      </c>
      <c r="AB306" s="91">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6">
        <v>303</v>
      </c>
      <c r="B307" s="116">
        <v>1</v>
      </c>
      <c r="C307" s="116">
        <v>3</v>
      </c>
      <c r="D307" s="116">
        <v>1</v>
      </c>
      <c r="E307" s="116">
        <v>11</v>
      </c>
      <c r="F307" s="116">
        <v>3</v>
      </c>
      <c r="G307" s="116">
        <v>1</v>
      </c>
      <c r="H307" s="116">
        <v>3</v>
      </c>
      <c r="I307" s="116" t="s">
        <v>1117</v>
      </c>
      <c r="K307" s="114"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1">
        <f>INDEX(Duct_Leakage!$A$3:$A$6,MATCH(Model_Input_Builder!$G307,Duct_Leakage!$E$3:$E$6,0),1)</f>
        <v>0.03</v>
      </c>
      <c r="AB307" s="91">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6">
        <v>304</v>
      </c>
      <c r="B308" s="116">
        <v>2</v>
      </c>
      <c r="C308" s="116">
        <v>5</v>
      </c>
      <c r="D308" s="116">
        <v>2</v>
      </c>
      <c r="E308" s="116">
        <v>11</v>
      </c>
      <c r="F308" s="116">
        <v>17</v>
      </c>
      <c r="G308" s="116">
        <v>1</v>
      </c>
      <c r="H308" s="116">
        <v>4</v>
      </c>
      <c r="I308" s="116" t="s">
        <v>1118</v>
      </c>
      <c r="K308" s="114"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1">
        <f>INDEX(Duct_Leakage!$A$3:$A$6,MATCH(Model_Input_Builder!$G308,Duct_Leakage!$E$3:$E$6,0),1)</f>
        <v>0.03</v>
      </c>
      <c r="AB308" s="91">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6">
        <v>305</v>
      </c>
      <c r="B309" s="116">
        <v>3</v>
      </c>
      <c r="C309" s="116">
        <v>4</v>
      </c>
      <c r="D309" s="116">
        <v>3</v>
      </c>
      <c r="E309" s="116">
        <v>8</v>
      </c>
      <c r="F309" s="116">
        <v>17</v>
      </c>
      <c r="G309" s="116">
        <v>2</v>
      </c>
      <c r="H309" s="116">
        <v>1</v>
      </c>
      <c r="I309" s="116" t="s">
        <v>1119</v>
      </c>
      <c r="K309" s="114"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1">
        <f>INDEX(Duct_Leakage!$A$3:$A$6,MATCH(Model_Input_Builder!$G309,Duct_Leakage!$E$3:$E$6,0),1)</f>
        <v>0.06</v>
      </c>
      <c r="AB309" s="91">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6">
        <v>306</v>
      </c>
      <c r="B310" s="116">
        <v>3</v>
      </c>
      <c r="C310" s="116">
        <v>7</v>
      </c>
      <c r="D310" s="116">
        <v>2</v>
      </c>
      <c r="E310" s="116">
        <v>4</v>
      </c>
      <c r="F310" s="116">
        <v>14</v>
      </c>
      <c r="G310" s="116">
        <v>2</v>
      </c>
      <c r="H310" s="116">
        <v>1</v>
      </c>
      <c r="I310" s="116" t="s">
        <v>1120</v>
      </c>
      <c r="K310" s="114"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1">
        <f>INDEX(Duct_Leakage!$A$3:$A$6,MATCH(Model_Input_Builder!$G310,Duct_Leakage!$E$3:$E$6,0),1)</f>
        <v>0.06</v>
      </c>
      <c r="AB310" s="91">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6">
        <v>307</v>
      </c>
      <c r="B311" s="116">
        <v>2</v>
      </c>
      <c r="C311" s="116">
        <v>6</v>
      </c>
      <c r="D311" s="116">
        <v>4</v>
      </c>
      <c r="E311" s="116">
        <v>19</v>
      </c>
      <c r="F311" s="116">
        <v>14</v>
      </c>
      <c r="G311" s="116">
        <v>1</v>
      </c>
      <c r="H311" s="116">
        <v>4</v>
      </c>
      <c r="I311" s="116" t="s">
        <v>1121</v>
      </c>
      <c r="K311" s="114"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1">
        <f>INDEX(Duct_Leakage!$A$3:$A$6,MATCH(Model_Input_Builder!$G311,Duct_Leakage!$E$3:$E$6,0),1)</f>
        <v>0.03</v>
      </c>
      <c r="AB311" s="91">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6">
        <v>308</v>
      </c>
      <c r="B312" s="116">
        <v>3</v>
      </c>
      <c r="C312" s="116">
        <v>3</v>
      </c>
      <c r="D312" s="116">
        <v>4</v>
      </c>
      <c r="E312" s="116">
        <v>4</v>
      </c>
      <c r="F312" s="116">
        <v>13</v>
      </c>
      <c r="G312" s="116">
        <v>1</v>
      </c>
      <c r="H312" s="116">
        <v>3</v>
      </c>
      <c r="I312" s="116" t="s">
        <v>1122</v>
      </c>
      <c r="K312" s="114"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1">
        <f>INDEX(Duct_Leakage!$A$3:$A$6,MATCH(Model_Input_Builder!$G312,Duct_Leakage!$E$3:$E$6,0),1)</f>
        <v>0.03</v>
      </c>
      <c r="AB312" s="91">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6">
        <v>309</v>
      </c>
      <c r="B313" s="116">
        <v>1</v>
      </c>
      <c r="C313" s="116">
        <v>4</v>
      </c>
      <c r="D313" s="116">
        <v>1</v>
      </c>
      <c r="E313" s="116">
        <v>17</v>
      </c>
      <c r="F313" s="116">
        <v>4</v>
      </c>
      <c r="G313" s="116">
        <v>1</v>
      </c>
      <c r="H313" s="116">
        <v>3</v>
      </c>
      <c r="I313" s="116" t="s">
        <v>1123</v>
      </c>
      <c r="K313" s="114"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1">
        <f>INDEX(Duct_Leakage!$A$3:$A$6,MATCH(Model_Input_Builder!$G313,Duct_Leakage!$E$3:$E$6,0),1)</f>
        <v>0.03</v>
      </c>
      <c r="AB313" s="91">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6">
        <v>310</v>
      </c>
      <c r="B314" s="116">
        <v>2</v>
      </c>
      <c r="C314" s="116">
        <v>8</v>
      </c>
      <c r="D314" s="116">
        <v>3</v>
      </c>
      <c r="E314" s="116">
        <v>4</v>
      </c>
      <c r="F314" s="116">
        <v>19</v>
      </c>
      <c r="G314" s="116">
        <v>4</v>
      </c>
      <c r="H314" s="116">
        <v>2</v>
      </c>
      <c r="I314" s="116" t="s">
        <v>1124</v>
      </c>
      <c r="K314" s="114"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1">
        <f>INDEX(Duct_Leakage!$A$3:$A$6,MATCH(Model_Input_Builder!$G314,Duct_Leakage!$E$3:$E$6,0),1)</f>
        <v>0.18</v>
      </c>
      <c r="AB314" s="91">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6">
        <v>311</v>
      </c>
      <c r="B315" s="116">
        <v>1</v>
      </c>
      <c r="C315" s="116">
        <v>1</v>
      </c>
      <c r="D315" s="116">
        <v>1</v>
      </c>
      <c r="E315" s="116">
        <v>4</v>
      </c>
      <c r="F315" s="116">
        <v>9</v>
      </c>
      <c r="G315" s="116">
        <v>4</v>
      </c>
      <c r="H315" s="116">
        <v>2</v>
      </c>
      <c r="I315" s="116" t="s">
        <v>1125</v>
      </c>
      <c r="K315" s="114"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1">
        <f>INDEX(Duct_Leakage!$A$3:$A$6,MATCH(Model_Input_Builder!$G315,Duct_Leakage!$E$3:$E$6,0),1)</f>
        <v>0.18</v>
      </c>
      <c r="AB315" s="91">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6">
        <v>312</v>
      </c>
      <c r="B316" s="116">
        <v>2</v>
      </c>
      <c r="C316" s="116">
        <v>2</v>
      </c>
      <c r="D316" s="116">
        <v>2</v>
      </c>
      <c r="E316" s="116">
        <v>4</v>
      </c>
      <c r="F316" s="116">
        <v>14</v>
      </c>
      <c r="G316" s="116">
        <v>2</v>
      </c>
      <c r="H316" s="116">
        <v>3</v>
      </c>
      <c r="I316" s="116" t="s">
        <v>1126</v>
      </c>
      <c r="K316" s="114"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1">
        <f>INDEX(Duct_Leakage!$A$3:$A$6,MATCH(Model_Input_Builder!$G316,Duct_Leakage!$E$3:$E$6,0),1)</f>
        <v>0.06</v>
      </c>
      <c r="AB316" s="91">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6">
        <v>313</v>
      </c>
      <c r="B317" s="116">
        <v>2</v>
      </c>
      <c r="C317" s="116">
        <v>7</v>
      </c>
      <c r="D317" s="116">
        <v>5</v>
      </c>
      <c r="E317" s="116">
        <v>8</v>
      </c>
      <c r="F317" s="116">
        <v>14</v>
      </c>
      <c r="G317" s="116">
        <v>2</v>
      </c>
      <c r="H317" s="116">
        <v>4</v>
      </c>
      <c r="I317" s="116" t="s">
        <v>1127</v>
      </c>
      <c r="K317" s="114"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1">
        <f>INDEX(Duct_Leakage!$A$3:$A$6,MATCH(Model_Input_Builder!$G317,Duct_Leakage!$E$3:$E$6,0),1)</f>
        <v>0.06</v>
      </c>
      <c r="AB317" s="91">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6">
        <v>314</v>
      </c>
      <c r="B318" s="116">
        <v>2</v>
      </c>
      <c r="C318" s="116">
        <v>7</v>
      </c>
      <c r="D318" s="116">
        <v>3</v>
      </c>
      <c r="E318" s="116">
        <v>16</v>
      </c>
      <c r="F318" s="116">
        <v>13</v>
      </c>
      <c r="G318" s="116">
        <v>4</v>
      </c>
      <c r="H318" s="116">
        <v>4</v>
      </c>
      <c r="I318" s="116" t="s">
        <v>1128</v>
      </c>
      <c r="K318" s="114"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1">
        <f>INDEX(Duct_Leakage!$A$3:$A$6,MATCH(Model_Input_Builder!$G318,Duct_Leakage!$E$3:$E$6,0),1)</f>
        <v>0.18</v>
      </c>
      <c r="AB318" s="91">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6">
        <v>315</v>
      </c>
      <c r="B319" s="116">
        <v>4</v>
      </c>
      <c r="C319" s="116">
        <v>4</v>
      </c>
      <c r="D319" s="116">
        <v>1</v>
      </c>
      <c r="E319" s="116">
        <v>1</v>
      </c>
      <c r="F319" s="116">
        <v>17</v>
      </c>
      <c r="G319" s="116">
        <v>1</v>
      </c>
      <c r="H319" s="116">
        <v>3</v>
      </c>
      <c r="I319" s="116" t="s">
        <v>1129</v>
      </c>
      <c r="K319" s="114"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1">
        <f>INDEX(Duct_Leakage!$A$3:$A$6,MATCH(Model_Input_Builder!$G319,Duct_Leakage!$E$3:$E$6,0),1)</f>
        <v>0.03</v>
      </c>
      <c r="AB319" s="91">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6">
        <v>316</v>
      </c>
      <c r="B320" s="116">
        <v>3</v>
      </c>
      <c r="C320" s="116">
        <v>4</v>
      </c>
      <c r="D320" s="116">
        <v>2</v>
      </c>
      <c r="E320" s="116">
        <v>3</v>
      </c>
      <c r="F320" s="116">
        <v>6</v>
      </c>
      <c r="G320" s="116">
        <v>2</v>
      </c>
      <c r="H320" s="116">
        <v>1</v>
      </c>
      <c r="I320" s="116" t="s">
        <v>1130</v>
      </c>
      <c r="K320" s="114"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1">
        <f>INDEX(Duct_Leakage!$A$3:$A$6,MATCH(Model_Input_Builder!$G320,Duct_Leakage!$E$3:$E$6,0),1)</f>
        <v>0.06</v>
      </c>
      <c r="AB320" s="91">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6">
        <v>317</v>
      </c>
      <c r="B321" s="116">
        <v>3</v>
      </c>
      <c r="C321" s="116">
        <v>1</v>
      </c>
      <c r="D321" s="116">
        <v>5</v>
      </c>
      <c r="E321" s="116">
        <v>4</v>
      </c>
      <c r="F321" s="116">
        <v>13</v>
      </c>
      <c r="G321" s="116">
        <v>1</v>
      </c>
      <c r="H321" s="116">
        <v>4</v>
      </c>
      <c r="I321" s="116" t="s">
        <v>1131</v>
      </c>
      <c r="K321" s="114"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1">
        <f>INDEX(Duct_Leakage!$A$3:$A$6,MATCH(Model_Input_Builder!$G321,Duct_Leakage!$E$3:$E$6,0),1)</f>
        <v>0.03</v>
      </c>
      <c r="AB321" s="91">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6">
        <v>318</v>
      </c>
      <c r="B322" s="116">
        <v>2</v>
      </c>
      <c r="C322" s="116">
        <v>1</v>
      </c>
      <c r="D322" s="116">
        <v>3</v>
      </c>
      <c r="E322" s="116">
        <v>1</v>
      </c>
      <c r="F322" s="116">
        <v>6</v>
      </c>
      <c r="G322" s="116">
        <v>3</v>
      </c>
      <c r="H322" s="116">
        <v>2</v>
      </c>
      <c r="I322" s="116" t="s">
        <v>1132</v>
      </c>
      <c r="K322" s="114"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1">
        <f>INDEX(Duct_Leakage!$A$3:$A$6,MATCH(Model_Input_Builder!$G322,Duct_Leakage!$E$3:$E$6,0),1)</f>
        <v>0.127</v>
      </c>
      <c r="AB322" s="91">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6">
        <v>319</v>
      </c>
      <c r="B323" s="116">
        <v>2</v>
      </c>
      <c r="C323" s="116">
        <v>1</v>
      </c>
      <c r="D323" s="116">
        <v>5</v>
      </c>
      <c r="E323" s="116">
        <v>3</v>
      </c>
      <c r="F323" s="116">
        <v>6</v>
      </c>
      <c r="G323" s="116">
        <v>1</v>
      </c>
      <c r="H323" s="116">
        <v>2</v>
      </c>
      <c r="I323" s="116" t="s">
        <v>1133</v>
      </c>
      <c r="K323" s="114"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1">
        <f>INDEX(Duct_Leakage!$A$3:$A$6,MATCH(Model_Input_Builder!$G323,Duct_Leakage!$E$3:$E$6,0),1)</f>
        <v>0.03</v>
      </c>
      <c r="AB323" s="91">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6">
        <v>320</v>
      </c>
      <c r="B324" s="116">
        <v>3</v>
      </c>
      <c r="C324" s="116">
        <v>2</v>
      </c>
      <c r="D324" s="116">
        <v>5</v>
      </c>
      <c r="E324" s="116">
        <v>10</v>
      </c>
      <c r="F324" s="116">
        <v>2</v>
      </c>
      <c r="G324" s="116">
        <v>1</v>
      </c>
      <c r="H324" s="116">
        <v>3</v>
      </c>
      <c r="I324" s="116" t="s">
        <v>1134</v>
      </c>
      <c r="K324" s="114"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1">
        <f>INDEX(Duct_Leakage!$A$3:$A$6,MATCH(Model_Input_Builder!$G324,Duct_Leakage!$E$3:$E$6,0),1)</f>
        <v>0.03</v>
      </c>
      <c r="AB324" s="91">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6">
        <v>321</v>
      </c>
      <c r="B325" s="116">
        <v>4</v>
      </c>
      <c r="C325" s="116">
        <v>3</v>
      </c>
      <c r="D325" s="116">
        <v>5</v>
      </c>
      <c r="E325" s="116">
        <v>7</v>
      </c>
      <c r="F325" s="116">
        <v>12</v>
      </c>
      <c r="G325" s="116">
        <v>4</v>
      </c>
      <c r="H325" s="116">
        <v>4</v>
      </c>
      <c r="I325" s="116" t="s">
        <v>1135</v>
      </c>
      <c r="K325" s="114"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1">
        <f>INDEX(Duct_Leakage!$A$3:$A$6,MATCH(Model_Input_Builder!$G325,Duct_Leakage!$E$3:$E$6,0),1)</f>
        <v>0.18</v>
      </c>
      <c r="AB325" s="91">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6">
        <v>322</v>
      </c>
      <c r="B326" s="116">
        <v>4</v>
      </c>
      <c r="C326" s="116">
        <v>7</v>
      </c>
      <c r="D326" s="116">
        <v>2</v>
      </c>
      <c r="E326" s="116">
        <v>18</v>
      </c>
      <c r="F326" s="116">
        <v>13</v>
      </c>
      <c r="G326" s="116">
        <v>4</v>
      </c>
      <c r="H326" s="116">
        <v>4</v>
      </c>
      <c r="I326" s="116" t="s">
        <v>1136</v>
      </c>
      <c r="K326" s="114"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1">
        <f>INDEX(Duct_Leakage!$A$3:$A$6,MATCH(Model_Input_Builder!$G326,Duct_Leakage!$E$3:$E$6,0),1)</f>
        <v>0.18</v>
      </c>
      <c r="AB326" s="91">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6">
        <v>323</v>
      </c>
      <c r="B327" s="116">
        <v>2</v>
      </c>
      <c r="C327" s="116">
        <v>8</v>
      </c>
      <c r="D327" s="116">
        <v>3</v>
      </c>
      <c r="E327" s="116">
        <v>4</v>
      </c>
      <c r="F327" s="116">
        <v>19</v>
      </c>
      <c r="G327" s="116">
        <v>1</v>
      </c>
      <c r="H327" s="116">
        <v>4</v>
      </c>
      <c r="I327" s="116" t="s">
        <v>1137</v>
      </c>
      <c r="K327" s="114"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1">
        <f>INDEX(Duct_Leakage!$A$3:$A$6,MATCH(Model_Input_Builder!$G327,Duct_Leakage!$E$3:$E$6,0),1)</f>
        <v>0.03</v>
      </c>
      <c r="AB327" s="91">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6">
        <v>324</v>
      </c>
      <c r="B328" s="116">
        <v>2</v>
      </c>
      <c r="C328" s="116">
        <v>7</v>
      </c>
      <c r="D328" s="116">
        <v>5</v>
      </c>
      <c r="E328" s="116">
        <v>12</v>
      </c>
      <c r="F328" s="116">
        <v>14</v>
      </c>
      <c r="G328" s="116">
        <v>2</v>
      </c>
      <c r="H328" s="116">
        <v>3</v>
      </c>
      <c r="I328" s="116" t="s">
        <v>1138</v>
      </c>
      <c r="K328" s="114"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1">
        <f>INDEX(Duct_Leakage!$A$3:$A$6,MATCH(Model_Input_Builder!$G328,Duct_Leakage!$E$3:$E$6,0),1)</f>
        <v>0.06</v>
      </c>
      <c r="AB328" s="91">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6">
        <v>325</v>
      </c>
      <c r="B329" s="116">
        <v>1</v>
      </c>
      <c r="C329" s="116">
        <v>1</v>
      </c>
      <c r="D329" s="116">
        <v>5</v>
      </c>
      <c r="E329" s="116">
        <v>6</v>
      </c>
      <c r="F329" s="116">
        <v>9</v>
      </c>
      <c r="G329" s="116">
        <v>1</v>
      </c>
      <c r="H329" s="116">
        <v>4</v>
      </c>
      <c r="I329" s="116" t="s">
        <v>1139</v>
      </c>
      <c r="K329" s="114"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1">
        <f>INDEX(Duct_Leakage!$A$3:$A$6,MATCH(Model_Input_Builder!$G329,Duct_Leakage!$E$3:$E$6,0),1)</f>
        <v>0.03</v>
      </c>
      <c r="AB329" s="91">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6">
        <v>326</v>
      </c>
      <c r="B330" s="116">
        <v>3</v>
      </c>
      <c r="C330" s="116">
        <v>7</v>
      </c>
      <c r="D330" s="116">
        <v>4</v>
      </c>
      <c r="E330" s="116">
        <v>6</v>
      </c>
      <c r="F330" s="116">
        <v>13</v>
      </c>
      <c r="G330" s="116">
        <v>3</v>
      </c>
      <c r="H330" s="116">
        <v>2</v>
      </c>
      <c r="I330" s="116" t="s">
        <v>1140</v>
      </c>
      <c r="K330" s="114"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1">
        <f>INDEX(Duct_Leakage!$A$3:$A$6,MATCH(Model_Input_Builder!$G330,Duct_Leakage!$E$3:$E$6,0),1)</f>
        <v>0.127</v>
      </c>
      <c r="AB330" s="91">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6">
        <v>327</v>
      </c>
      <c r="B331" s="116">
        <v>3</v>
      </c>
      <c r="C331" s="116">
        <v>5</v>
      </c>
      <c r="D331" s="116">
        <v>5</v>
      </c>
      <c r="E331" s="116">
        <v>12</v>
      </c>
      <c r="F331" s="116">
        <v>7</v>
      </c>
      <c r="G331" s="116">
        <v>3</v>
      </c>
      <c r="H331" s="116">
        <v>4</v>
      </c>
      <c r="I331" s="116" t="s">
        <v>1141</v>
      </c>
      <c r="K331" s="114"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1">
        <f>INDEX(Duct_Leakage!$A$3:$A$6,MATCH(Model_Input_Builder!$G331,Duct_Leakage!$E$3:$E$6,0),1)</f>
        <v>0.127</v>
      </c>
      <c r="AB331" s="91">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6">
        <v>328</v>
      </c>
      <c r="B332" s="116">
        <v>4</v>
      </c>
      <c r="C332" s="116">
        <v>4</v>
      </c>
      <c r="D332" s="116">
        <v>4</v>
      </c>
      <c r="E332" s="116">
        <v>2</v>
      </c>
      <c r="F332" s="116">
        <v>9</v>
      </c>
      <c r="G332" s="116">
        <v>2</v>
      </c>
      <c r="H332" s="116">
        <v>2</v>
      </c>
      <c r="I332" s="116" t="s">
        <v>1142</v>
      </c>
      <c r="K332" s="114"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1">
        <f>INDEX(Duct_Leakage!$A$3:$A$6,MATCH(Model_Input_Builder!$G332,Duct_Leakage!$E$3:$E$6,0),1)</f>
        <v>0.06</v>
      </c>
      <c r="AB332" s="91">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6">
        <v>329</v>
      </c>
      <c r="B333" s="116">
        <v>3</v>
      </c>
      <c r="C333" s="116">
        <v>5</v>
      </c>
      <c r="D333" s="116">
        <v>1</v>
      </c>
      <c r="E333" s="116">
        <v>2</v>
      </c>
      <c r="F333" s="116">
        <v>13</v>
      </c>
      <c r="G333" s="116">
        <v>1</v>
      </c>
      <c r="H333" s="116">
        <v>4</v>
      </c>
      <c r="I333" s="116" t="s">
        <v>1143</v>
      </c>
      <c r="K333" s="114"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1">
        <f>INDEX(Duct_Leakage!$A$3:$A$6,MATCH(Model_Input_Builder!$G333,Duct_Leakage!$E$3:$E$6,0),1)</f>
        <v>0.03</v>
      </c>
      <c r="AB333" s="91">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6">
        <v>330</v>
      </c>
      <c r="B334" s="116">
        <v>2</v>
      </c>
      <c r="C334" s="116">
        <v>5</v>
      </c>
      <c r="D334" s="116">
        <v>1</v>
      </c>
      <c r="E334" s="116">
        <v>3</v>
      </c>
      <c r="F334" s="116">
        <v>11</v>
      </c>
      <c r="G334" s="116">
        <v>3</v>
      </c>
      <c r="H334" s="116">
        <v>3</v>
      </c>
      <c r="I334" s="116" t="s">
        <v>1144</v>
      </c>
      <c r="K334" s="114"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1">
        <f>INDEX(Duct_Leakage!$A$3:$A$6,MATCH(Model_Input_Builder!$G334,Duct_Leakage!$E$3:$E$6,0),1)</f>
        <v>0.127</v>
      </c>
      <c r="AB334" s="91">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6">
        <v>331</v>
      </c>
      <c r="B335" s="116">
        <v>1</v>
      </c>
      <c r="C335" s="116">
        <v>2</v>
      </c>
      <c r="D335" s="116">
        <v>1</v>
      </c>
      <c r="E335" s="116">
        <v>1</v>
      </c>
      <c r="F335" s="116">
        <v>1</v>
      </c>
      <c r="G335" s="116">
        <v>2</v>
      </c>
      <c r="H335" s="116">
        <v>3</v>
      </c>
      <c r="I335" s="116" t="s">
        <v>1145</v>
      </c>
      <c r="K335" s="114"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1">
        <f>INDEX(Duct_Leakage!$A$3:$A$6,MATCH(Model_Input_Builder!$G335,Duct_Leakage!$E$3:$E$6,0),1)</f>
        <v>0.06</v>
      </c>
      <c r="AB335" s="91">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6">
        <v>332</v>
      </c>
      <c r="B336" s="116">
        <v>2</v>
      </c>
      <c r="C336" s="116">
        <v>1</v>
      </c>
      <c r="D336" s="116">
        <v>3</v>
      </c>
      <c r="E336" s="116">
        <v>16</v>
      </c>
      <c r="F336" s="116">
        <v>17</v>
      </c>
      <c r="G336" s="116">
        <v>1</v>
      </c>
      <c r="H336" s="116">
        <v>2</v>
      </c>
      <c r="I336" s="116" t="s">
        <v>1146</v>
      </c>
      <c r="K336" s="114"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1">
        <f>INDEX(Duct_Leakage!$A$3:$A$6,MATCH(Model_Input_Builder!$G336,Duct_Leakage!$E$3:$E$6,0),1)</f>
        <v>0.03</v>
      </c>
      <c r="AB336" s="91">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6">
        <v>333</v>
      </c>
      <c r="B337" s="116">
        <v>3</v>
      </c>
      <c r="C337" s="116">
        <v>4</v>
      </c>
      <c r="D337" s="116">
        <v>2</v>
      </c>
      <c r="E337" s="116">
        <v>10</v>
      </c>
      <c r="F337" s="116">
        <v>5</v>
      </c>
      <c r="G337" s="116">
        <v>2</v>
      </c>
      <c r="H337" s="116">
        <v>1</v>
      </c>
      <c r="I337" s="116" t="s">
        <v>1147</v>
      </c>
      <c r="K337" s="114"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1">
        <f>INDEX(Duct_Leakage!$A$3:$A$6,MATCH(Model_Input_Builder!$G337,Duct_Leakage!$E$3:$E$6,0),1)</f>
        <v>0.06</v>
      </c>
      <c r="AB337" s="91">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6">
        <v>334</v>
      </c>
      <c r="B338" s="116">
        <v>4</v>
      </c>
      <c r="C338" s="116">
        <v>5</v>
      </c>
      <c r="D338" s="116">
        <v>1</v>
      </c>
      <c r="E338" s="116">
        <v>1</v>
      </c>
      <c r="F338" s="116">
        <v>18</v>
      </c>
      <c r="G338" s="116">
        <v>3</v>
      </c>
      <c r="H338" s="116">
        <v>4</v>
      </c>
      <c r="I338" s="116" t="s">
        <v>1148</v>
      </c>
      <c r="K338" s="114"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1">
        <f>INDEX(Duct_Leakage!$A$3:$A$6,MATCH(Model_Input_Builder!$G338,Duct_Leakage!$E$3:$E$6,0),1)</f>
        <v>0.127</v>
      </c>
      <c r="AB338" s="91">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6">
        <v>335</v>
      </c>
      <c r="B339" s="116">
        <v>1</v>
      </c>
      <c r="C339" s="116">
        <v>6</v>
      </c>
      <c r="D339" s="116">
        <v>5</v>
      </c>
      <c r="E339" s="116">
        <v>16</v>
      </c>
      <c r="F339" s="116">
        <v>1</v>
      </c>
      <c r="G339" s="116">
        <v>1</v>
      </c>
      <c r="H339" s="116">
        <v>1</v>
      </c>
      <c r="I339" s="116" t="s">
        <v>1149</v>
      </c>
      <c r="K339" s="114"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1">
        <f>INDEX(Duct_Leakage!$A$3:$A$6,MATCH(Model_Input_Builder!$G339,Duct_Leakage!$E$3:$E$6,0),1)</f>
        <v>0.03</v>
      </c>
      <c r="AB339" s="91">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6">
        <v>336</v>
      </c>
      <c r="B340" s="116">
        <v>3</v>
      </c>
      <c r="C340" s="116">
        <v>5</v>
      </c>
      <c r="D340" s="116">
        <v>3</v>
      </c>
      <c r="E340" s="116">
        <v>16</v>
      </c>
      <c r="F340" s="116">
        <v>6</v>
      </c>
      <c r="G340" s="116">
        <v>1</v>
      </c>
      <c r="H340" s="116">
        <v>2</v>
      </c>
      <c r="I340" s="116" t="s">
        <v>1150</v>
      </c>
      <c r="K340" s="114"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1">
        <f>INDEX(Duct_Leakage!$A$3:$A$6,MATCH(Model_Input_Builder!$G340,Duct_Leakage!$E$3:$E$6,0),1)</f>
        <v>0.03</v>
      </c>
      <c r="AB340" s="91">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6">
        <v>337</v>
      </c>
      <c r="B341" s="116">
        <v>4</v>
      </c>
      <c r="C341" s="116">
        <v>5</v>
      </c>
      <c r="D341" s="116">
        <v>3</v>
      </c>
      <c r="E341" s="116">
        <v>15</v>
      </c>
      <c r="F341" s="116">
        <v>1</v>
      </c>
      <c r="G341" s="116">
        <v>4</v>
      </c>
      <c r="H341" s="116">
        <v>4</v>
      </c>
      <c r="I341" s="116" t="s">
        <v>1151</v>
      </c>
      <c r="K341" s="114"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1">
        <f>INDEX(Duct_Leakage!$A$3:$A$6,MATCH(Model_Input_Builder!$G341,Duct_Leakage!$E$3:$E$6,0),1)</f>
        <v>0.18</v>
      </c>
      <c r="AB341" s="91">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6">
        <v>338</v>
      </c>
      <c r="B342" s="116">
        <v>2</v>
      </c>
      <c r="C342" s="116">
        <v>7</v>
      </c>
      <c r="D342" s="116">
        <v>3</v>
      </c>
      <c r="E342" s="116">
        <v>16</v>
      </c>
      <c r="F342" s="116">
        <v>17</v>
      </c>
      <c r="G342" s="116">
        <v>3</v>
      </c>
      <c r="H342" s="116">
        <v>1</v>
      </c>
      <c r="I342" s="116" t="s">
        <v>1152</v>
      </c>
      <c r="K342" s="114"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1">
        <f>INDEX(Duct_Leakage!$A$3:$A$6,MATCH(Model_Input_Builder!$G342,Duct_Leakage!$E$3:$E$6,0),1)</f>
        <v>0.127</v>
      </c>
      <c r="AB342" s="91">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6">
        <v>339</v>
      </c>
      <c r="B343" s="116">
        <v>2</v>
      </c>
      <c r="C343" s="116">
        <v>6</v>
      </c>
      <c r="D343" s="116">
        <v>1</v>
      </c>
      <c r="E343" s="116">
        <v>11</v>
      </c>
      <c r="F343" s="116">
        <v>13</v>
      </c>
      <c r="G343" s="116">
        <v>4</v>
      </c>
      <c r="H343" s="116">
        <v>2</v>
      </c>
      <c r="I343" s="116" t="s">
        <v>1153</v>
      </c>
      <c r="K343" s="114"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1">
        <f>INDEX(Duct_Leakage!$A$3:$A$6,MATCH(Model_Input_Builder!$G343,Duct_Leakage!$E$3:$E$6,0),1)</f>
        <v>0.18</v>
      </c>
      <c r="AB343" s="91">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6">
        <v>340</v>
      </c>
      <c r="B344" s="116">
        <v>3</v>
      </c>
      <c r="C344" s="116">
        <v>5</v>
      </c>
      <c r="D344" s="116">
        <v>5</v>
      </c>
      <c r="E344" s="116">
        <v>11</v>
      </c>
      <c r="F344" s="116">
        <v>8</v>
      </c>
      <c r="G344" s="116">
        <v>3</v>
      </c>
      <c r="H344" s="116">
        <v>2</v>
      </c>
      <c r="I344" s="116" t="s">
        <v>1154</v>
      </c>
      <c r="K344" s="114"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1">
        <f>INDEX(Duct_Leakage!$A$3:$A$6,MATCH(Model_Input_Builder!$G344,Duct_Leakage!$E$3:$E$6,0),1)</f>
        <v>0.127</v>
      </c>
      <c r="AB344" s="91">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6">
        <v>341</v>
      </c>
      <c r="B345" s="116">
        <v>2</v>
      </c>
      <c r="C345" s="116">
        <v>5</v>
      </c>
      <c r="D345" s="116">
        <v>5</v>
      </c>
      <c r="E345" s="116">
        <v>4</v>
      </c>
      <c r="F345" s="116">
        <v>2</v>
      </c>
      <c r="G345" s="116">
        <v>3</v>
      </c>
      <c r="H345" s="116">
        <v>4</v>
      </c>
      <c r="I345" s="116" t="s">
        <v>1155</v>
      </c>
      <c r="K345" s="114"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1">
        <f>INDEX(Duct_Leakage!$A$3:$A$6,MATCH(Model_Input_Builder!$G345,Duct_Leakage!$E$3:$E$6,0),1)</f>
        <v>0.127</v>
      </c>
      <c r="AB345" s="91">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6">
        <v>342</v>
      </c>
      <c r="B346" s="116">
        <v>1</v>
      </c>
      <c r="C346" s="116">
        <v>2</v>
      </c>
      <c r="D346" s="116">
        <v>1</v>
      </c>
      <c r="E346" s="116">
        <v>14</v>
      </c>
      <c r="F346" s="116">
        <v>12</v>
      </c>
      <c r="G346" s="116">
        <v>2</v>
      </c>
      <c r="H346" s="116">
        <v>2</v>
      </c>
      <c r="I346" s="116" t="s">
        <v>1156</v>
      </c>
      <c r="K346" s="114"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1">
        <f>INDEX(Duct_Leakage!$A$3:$A$6,MATCH(Model_Input_Builder!$G346,Duct_Leakage!$E$3:$E$6,0),1)</f>
        <v>0.06</v>
      </c>
      <c r="AB346" s="91">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6">
        <v>343</v>
      </c>
      <c r="B347" s="116">
        <v>1</v>
      </c>
      <c r="C347" s="116">
        <v>7</v>
      </c>
      <c r="D347" s="116">
        <v>5</v>
      </c>
      <c r="E347" s="116">
        <v>1</v>
      </c>
      <c r="F347" s="116">
        <v>17</v>
      </c>
      <c r="G347" s="116">
        <v>3</v>
      </c>
      <c r="H347" s="116">
        <v>1</v>
      </c>
      <c r="I347" s="116" t="s">
        <v>1157</v>
      </c>
      <c r="K347" s="114"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1">
        <f>INDEX(Duct_Leakage!$A$3:$A$6,MATCH(Model_Input_Builder!$G347,Duct_Leakage!$E$3:$E$6,0),1)</f>
        <v>0.127</v>
      </c>
      <c r="AB347" s="91">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6">
        <v>344</v>
      </c>
      <c r="B348" s="116">
        <v>4</v>
      </c>
      <c r="C348" s="116">
        <v>5</v>
      </c>
      <c r="D348" s="116">
        <v>4</v>
      </c>
      <c r="E348" s="116">
        <v>9</v>
      </c>
      <c r="F348" s="116">
        <v>9</v>
      </c>
      <c r="G348" s="116">
        <v>3</v>
      </c>
      <c r="H348" s="116">
        <v>1</v>
      </c>
      <c r="I348" s="116" t="s">
        <v>1158</v>
      </c>
      <c r="K348" s="114"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1">
        <f>INDEX(Duct_Leakage!$A$3:$A$6,MATCH(Model_Input_Builder!$G348,Duct_Leakage!$E$3:$E$6,0),1)</f>
        <v>0.127</v>
      </c>
      <c r="AB348" s="91">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6">
        <v>345</v>
      </c>
      <c r="B349" s="116">
        <v>3</v>
      </c>
      <c r="C349" s="116">
        <v>3</v>
      </c>
      <c r="D349" s="116">
        <v>2</v>
      </c>
      <c r="E349" s="116">
        <v>3</v>
      </c>
      <c r="F349" s="116">
        <v>4</v>
      </c>
      <c r="G349" s="116">
        <v>2</v>
      </c>
      <c r="H349" s="116">
        <v>4</v>
      </c>
      <c r="I349" s="116" t="s">
        <v>1159</v>
      </c>
      <c r="K349" s="114"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1">
        <f>INDEX(Duct_Leakage!$A$3:$A$6,MATCH(Model_Input_Builder!$G349,Duct_Leakage!$E$3:$E$6,0),1)</f>
        <v>0.06</v>
      </c>
      <c r="AB349" s="91">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6">
        <v>346</v>
      </c>
      <c r="B350" s="116">
        <v>2</v>
      </c>
      <c r="C350" s="116">
        <v>5</v>
      </c>
      <c r="D350" s="116">
        <v>3</v>
      </c>
      <c r="E350" s="116">
        <v>3</v>
      </c>
      <c r="F350" s="116">
        <v>4</v>
      </c>
      <c r="G350" s="116">
        <v>2</v>
      </c>
      <c r="H350" s="116">
        <v>2</v>
      </c>
      <c r="I350" s="116" t="s">
        <v>1160</v>
      </c>
      <c r="K350" s="114"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1">
        <f>INDEX(Duct_Leakage!$A$3:$A$6,MATCH(Model_Input_Builder!$G350,Duct_Leakage!$E$3:$E$6,0),1)</f>
        <v>0.06</v>
      </c>
      <c r="AB350" s="91">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6">
        <v>347</v>
      </c>
      <c r="B351" s="116">
        <v>4</v>
      </c>
      <c r="C351" s="116">
        <v>2</v>
      </c>
      <c r="D351" s="116">
        <v>2</v>
      </c>
      <c r="E351" s="116">
        <v>17</v>
      </c>
      <c r="F351" s="116">
        <v>12</v>
      </c>
      <c r="G351" s="116">
        <v>2</v>
      </c>
      <c r="H351" s="116">
        <v>3</v>
      </c>
      <c r="I351" s="116" t="s">
        <v>1161</v>
      </c>
      <c r="K351" s="114"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1">
        <f>INDEX(Duct_Leakage!$A$3:$A$6,MATCH(Model_Input_Builder!$G351,Duct_Leakage!$E$3:$E$6,0),1)</f>
        <v>0.06</v>
      </c>
      <c r="AB351" s="91">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6">
        <v>348</v>
      </c>
      <c r="B352" s="116">
        <v>3</v>
      </c>
      <c r="C352" s="116">
        <v>1</v>
      </c>
      <c r="D352" s="116">
        <v>3</v>
      </c>
      <c r="E352" s="116">
        <v>7</v>
      </c>
      <c r="F352" s="116">
        <v>9</v>
      </c>
      <c r="G352" s="116">
        <v>3</v>
      </c>
      <c r="H352" s="116">
        <v>1</v>
      </c>
      <c r="I352" s="116" t="s">
        <v>1162</v>
      </c>
      <c r="K352" s="114"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1">
        <f>INDEX(Duct_Leakage!$A$3:$A$6,MATCH(Model_Input_Builder!$G352,Duct_Leakage!$E$3:$E$6,0),1)</f>
        <v>0.127</v>
      </c>
      <c r="AB352" s="91">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6">
        <v>349</v>
      </c>
      <c r="B353" s="116">
        <v>2</v>
      </c>
      <c r="C353" s="116">
        <v>8</v>
      </c>
      <c r="D353" s="116">
        <v>4</v>
      </c>
      <c r="E353" s="116">
        <v>18</v>
      </c>
      <c r="F353" s="116">
        <v>9</v>
      </c>
      <c r="G353" s="116">
        <v>2</v>
      </c>
      <c r="H353" s="116">
        <v>1</v>
      </c>
      <c r="I353" s="116" t="s">
        <v>1163</v>
      </c>
      <c r="K353" s="114"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1">
        <f>INDEX(Duct_Leakage!$A$3:$A$6,MATCH(Model_Input_Builder!$G353,Duct_Leakage!$E$3:$E$6,0),1)</f>
        <v>0.06</v>
      </c>
      <c r="AB353" s="91">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6">
        <v>350</v>
      </c>
      <c r="B354" s="116">
        <v>1</v>
      </c>
      <c r="C354" s="116">
        <v>4</v>
      </c>
      <c r="D354" s="116">
        <v>4</v>
      </c>
      <c r="E354" s="116">
        <v>13</v>
      </c>
      <c r="F354" s="116">
        <v>10</v>
      </c>
      <c r="G354" s="116">
        <v>1</v>
      </c>
      <c r="H354" s="116">
        <v>4</v>
      </c>
      <c r="I354" s="116" t="s">
        <v>1164</v>
      </c>
      <c r="K354" s="114"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1">
        <f>INDEX(Duct_Leakage!$A$3:$A$6,MATCH(Model_Input_Builder!$G354,Duct_Leakage!$E$3:$E$6,0),1)</f>
        <v>0.03</v>
      </c>
      <c r="AB354" s="91">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6">
        <v>351</v>
      </c>
      <c r="B355" s="116">
        <v>2</v>
      </c>
      <c r="C355" s="116">
        <v>8</v>
      </c>
      <c r="D355" s="116">
        <v>1</v>
      </c>
      <c r="E355" s="116">
        <v>9</v>
      </c>
      <c r="F355" s="116">
        <v>13</v>
      </c>
      <c r="G355" s="116">
        <v>1</v>
      </c>
      <c r="H355" s="116">
        <v>1</v>
      </c>
      <c r="I355" s="116" t="s">
        <v>1165</v>
      </c>
      <c r="K355" s="114"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1">
        <f>INDEX(Duct_Leakage!$A$3:$A$6,MATCH(Model_Input_Builder!$G355,Duct_Leakage!$E$3:$E$6,0),1)</f>
        <v>0.03</v>
      </c>
      <c r="AB355" s="91">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6">
        <v>352</v>
      </c>
      <c r="B356" s="116">
        <v>1</v>
      </c>
      <c r="C356" s="116">
        <v>2</v>
      </c>
      <c r="D356" s="116">
        <v>4</v>
      </c>
      <c r="E356" s="116">
        <v>14</v>
      </c>
      <c r="F356" s="116">
        <v>7</v>
      </c>
      <c r="G356" s="116">
        <v>4</v>
      </c>
      <c r="H356" s="116">
        <v>1</v>
      </c>
      <c r="I356" s="116" t="s">
        <v>1166</v>
      </c>
      <c r="K356" s="114"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1">
        <f>INDEX(Duct_Leakage!$A$3:$A$6,MATCH(Model_Input_Builder!$G356,Duct_Leakage!$E$3:$E$6,0),1)</f>
        <v>0.18</v>
      </c>
      <c r="AB356" s="91">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6">
        <v>353</v>
      </c>
      <c r="B357" s="116">
        <v>2</v>
      </c>
      <c r="C357" s="116">
        <v>6</v>
      </c>
      <c r="D357" s="116">
        <v>2</v>
      </c>
      <c r="E357" s="116">
        <v>2</v>
      </c>
      <c r="F357" s="116">
        <v>17</v>
      </c>
      <c r="G357" s="116">
        <v>3</v>
      </c>
      <c r="H357" s="116">
        <v>2</v>
      </c>
      <c r="I357" s="116" t="s">
        <v>1167</v>
      </c>
      <c r="K357" s="114"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1">
        <f>INDEX(Duct_Leakage!$A$3:$A$6,MATCH(Model_Input_Builder!$G357,Duct_Leakage!$E$3:$E$6,0),1)</f>
        <v>0.127</v>
      </c>
      <c r="AB357" s="91">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6">
        <v>354</v>
      </c>
      <c r="B358" s="116">
        <v>4</v>
      </c>
      <c r="C358" s="116">
        <v>3</v>
      </c>
      <c r="D358" s="116">
        <v>1</v>
      </c>
      <c r="E358" s="116">
        <v>6</v>
      </c>
      <c r="F358" s="116">
        <v>10</v>
      </c>
      <c r="G358" s="116">
        <v>3</v>
      </c>
      <c r="H358" s="116">
        <v>3</v>
      </c>
      <c r="I358" s="116" t="s">
        <v>1168</v>
      </c>
      <c r="K358" s="114"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1">
        <f>INDEX(Duct_Leakage!$A$3:$A$6,MATCH(Model_Input_Builder!$G358,Duct_Leakage!$E$3:$E$6,0),1)</f>
        <v>0.127</v>
      </c>
      <c r="AB358" s="91">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6">
        <v>355</v>
      </c>
      <c r="B359" s="116">
        <v>3</v>
      </c>
      <c r="C359" s="116">
        <v>7</v>
      </c>
      <c r="D359" s="116">
        <v>4</v>
      </c>
      <c r="E359" s="116">
        <v>11</v>
      </c>
      <c r="F359" s="116">
        <v>15</v>
      </c>
      <c r="G359" s="116">
        <v>1</v>
      </c>
      <c r="H359" s="116">
        <v>2</v>
      </c>
      <c r="I359" s="116" t="s">
        <v>1169</v>
      </c>
      <c r="K359" s="114"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1">
        <f>INDEX(Duct_Leakage!$A$3:$A$6,MATCH(Model_Input_Builder!$G359,Duct_Leakage!$E$3:$E$6,0),1)</f>
        <v>0.03</v>
      </c>
      <c r="AB359" s="91">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6">
        <v>356</v>
      </c>
      <c r="B360" s="116">
        <v>3</v>
      </c>
      <c r="C360" s="116">
        <v>2</v>
      </c>
      <c r="D360" s="116">
        <v>3</v>
      </c>
      <c r="E360" s="116">
        <v>7</v>
      </c>
      <c r="F360" s="116">
        <v>19</v>
      </c>
      <c r="G360" s="116">
        <v>3</v>
      </c>
      <c r="H360" s="116">
        <v>4</v>
      </c>
      <c r="I360" s="116" t="s">
        <v>1170</v>
      </c>
      <c r="K360" s="114"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1">
        <f>INDEX(Duct_Leakage!$A$3:$A$6,MATCH(Model_Input_Builder!$G360,Duct_Leakage!$E$3:$E$6,0),1)</f>
        <v>0.127</v>
      </c>
      <c r="AB360" s="91">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6">
        <v>357</v>
      </c>
      <c r="B361" s="116">
        <v>4</v>
      </c>
      <c r="C361" s="116">
        <v>4</v>
      </c>
      <c r="D361" s="116">
        <v>2</v>
      </c>
      <c r="E361" s="116">
        <v>15</v>
      </c>
      <c r="F361" s="116">
        <v>20</v>
      </c>
      <c r="G361" s="116">
        <v>1</v>
      </c>
      <c r="H361" s="116">
        <v>1</v>
      </c>
      <c r="I361" s="116" t="s">
        <v>1171</v>
      </c>
      <c r="K361" s="114"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1">
        <f>INDEX(Duct_Leakage!$A$3:$A$6,MATCH(Model_Input_Builder!$G361,Duct_Leakage!$E$3:$E$6,0),1)</f>
        <v>0.03</v>
      </c>
      <c r="AB361" s="91">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6">
        <v>358</v>
      </c>
      <c r="B362" s="116">
        <v>2</v>
      </c>
      <c r="C362" s="116">
        <v>1</v>
      </c>
      <c r="D362" s="116">
        <v>5</v>
      </c>
      <c r="E362" s="116">
        <v>5</v>
      </c>
      <c r="F362" s="116">
        <v>17</v>
      </c>
      <c r="G362" s="116">
        <v>3</v>
      </c>
      <c r="H362" s="116">
        <v>2</v>
      </c>
      <c r="I362" s="116" t="s">
        <v>1172</v>
      </c>
      <c r="K362" s="114"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1">
        <f>INDEX(Duct_Leakage!$A$3:$A$6,MATCH(Model_Input_Builder!$G362,Duct_Leakage!$E$3:$E$6,0),1)</f>
        <v>0.127</v>
      </c>
      <c r="AB362" s="91">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6">
        <v>359</v>
      </c>
      <c r="B363" s="116">
        <v>2</v>
      </c>
      <c r="C363" s="116">
        <v>6</v>
      </c>
      <c r="D363" s="116">
        <v>2</v>
      </c>
      <c r="E363" s="116">
        <v>1</v>
      </c>
      <c r="F363" s="116">
        <v>14</v>
      </c>
      <c r="G363" s="116">
        <v>2</v>
      </c>
      <c r="H363" s="116">
        <v>1</v>
      </c>
      <c r="I363" s="116" t="s">
        <v>1173</v>
      </c>
      <c r="K363" s="114"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1">
        <f>INDEX(Duct_Leakage!$A$3:$A$6,MATCH(Model_Input_Builder!$G363,Duct_Leakage!$E$3:$E$6,0),1)</f>
        <v>0.06</v>
      </c>
      <c r="AB363" s="91">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6">
        <v>360</v>
      </c>
      <c r="B364" s="116">
        <v>4</v>
      </c>
      <c r="C364" s="116">
        <v>7</v>
      </c>
      <c r="D364" s="116">
        <v>2</v>
      </c>
      <c r="E364" s="116">
        <v>1</v>
      </c>
      <c r="F364" s="116">
        <v>1</v>
      </c>
      <c r="G364" s="116">
        <v>1</v>
      </c>
      <c r="H364" s="116">
        <v>3</v>
      </c>
      <c r="I364" s="116" t="s">
        <v>1174</v>
      </c>
      <c r="K364" s="114"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1">
        <f>INDEX(Duct_Leakage!$A$3:$A$6,MATCH(Model_Input_Builder!$G364,Duct_Leakage!$E$3:$E$6,0),1)</f>
        <v>0.03</v>
      </c>
      <c r="AB364" s="91">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6">
        <v>361</v>
      </c>
      <c r="B365" s="116">
        <v>1</v>
      </c>
      <c r="C365" s="116">
        <v>6</v>
      </c>
      <c r="D365" s="116">
        <v>4</v>
      </c>
      <c r="E365" s="116">
        <v>16</v>
      </c>
      <c r="F365" s="116">
        <v>2</v>
      </c>
      <c r="G365" s="116">
        <v>4</v>
      </c>
      <c r="H365" s="116">
        <v>2</v>
      </c>
      <c r="I365" s="116" t="s">
        <v>1175</v>
      </c>
      <c r="K365" s="114"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1">
        <f>INDEX(Duct_Leakage!$A$3:$A$6,MATCH(Model_Input_Builder!$G365,Duct_Leakage!$E$3:$E$6,0),1)</f>
        <v>0.18</v>
      </c>
      <c r="AB365" s="91">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6">
        <v>362</v>
      </c>
      <c r="B366" s="116">
        <v>1</v>
      </c>
      <c r="C366" s="116">
        <v>1</v>
      </c>
      <c r="D366" s="116">
        <v>5</v>
      </c>
      <c r="E366" s="116">
        <v>4</v>
      </c>
      <c r="F366" s="116">
        <v>17</v>
      </c>
      <c r="G366" s="116">
        <v>3</v>
      </c>
      <c r="H366" s="116">
        <v>3</v>
      </c>
      <c r="I366" s="116" t="s">
        <v>1176</v>
      </c>
      <c r="K366" s="114"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1">
        <f>INDEX(Duct_Leakage!$A$3:$A$6,MATCH(Model_Input_Builder!$G366,Duct_Leakage!$E$3:$E$6,0),1)</f>
        <v>0.127</v>
      </c>
      <c r="AB366" s="91">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6">
        <v>363</v>
      </c>
      <c r="B367" s="116">
        <v>2</v>
      </c>
      <c r="C367" s="116">
        <v>2</v>
      </c>
      <c r="D367" s="116">
        <v>2</v>
      </c>
      <c r="E367" s="116">
        <v>1</v>
      </c>
      <c r="F367" s="116">
        <v>15</v>
      </c>
      <c r="G367" s="116">
        <v>4</v>
      </c>
      <c r="H367" s="116">
        <v>2</v>
      </c>
      <c r="I367" s="116" t="s">
        <v>1177</v>
      </c>
      <c r="K367" s="114"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1">
        <f>INDEX(Duct_Leakage!$A$3:$A$6,MATCH(Model_Input_Builder!$G367,Duct_Leakage!$E$3:$E$6,0),1)</f>
        <v>0.18</v>
      </c>
      <c r="AB367" s="91">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6">
        <v>364</v>
      </c>
      <c r="B368" s="116">
        <v>1</v>
      </c>
      <c r="C368" s="116">
        <v>5</v>
      </c>
      <c r="D368" s="116">
        <v>3</v>
      </c>
      <c r="E368" s="116">
        <v>6</v>
      </c>
      <c r="F368" s="116">
        <v>13</v>
      </c>
      <c r="G368" s="116">
        <v>2</v>
      </c>
      <c r="H368" s="116">
        <v>3</v>
      </c>
      <c r="I368" s="116" t="s">
        <v>1178</v>
      </c>
      <c r="K368" s="114"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1">
        <f>INDEX(Duct_Leakage!$A$3:$A$6,MATCH(Model_Input_Builder!$G368,Duct_Leakage!$E$3:$E$6,0),1)</f>
        <v>0.06</v>
      </c>
      <c r="AB368" s="91">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6">
        <v>365</v>
      </c>
      <c r="B369" s="116">
        <v>4</v>
      </c>
      <c r="C369" s="116">
        <v>2</v>
      </c>
      <c r="D369" s="116">
        <v>2</v>
      </c>
      <c r="E369" s="116">
        <v>6</v>
      </c>
      <c r="F369" s="116">
        <v>7</v>
      </c>
      <c r="G369" s="116">
        <v>1</v>
      </c>
      <c r="H369" s="116">
        <v>1</v>
      </c>
      <c r="I369" s="116" t="s">
        <v>1179</v>
      </c>
      <c r="K369" s="114"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1">
        <f>INDEX(Duct_Leakage!$A$3:$A$6,MATCH(Model_Input_Builder!$G369,Duct_Leakage!$E$3:$E$6,0),1)</f>
        <v>0.03</v>
      </c>
      <c r="AB369" s="91">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6">
        <v>366</v>
      </c>
      <c r="B370" s="116">
        <v>2</v>
      </c>
      <c r="C370" s="116">
        <v>4</v>
      </c>
      <c r="D370" s="116">
        <v>3</v>
      </c>
      <c r="E370" s="116">
        <v>16</v>
      </c>
      <c r="F370" s="116">
        <v>13</v>
      </c>
      <c r="G370" s="116">
        <v>3</v>
      </c>
      <c r="H370" s="116">
        <v>3</v>
      </c>
      <c r="I370" s="116" t="s">
        <v>1180</v>
      </c>
      <c r="K370" s="114"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1">
        <f>INDEX(Duct_Leakage!$A$3:$A$6,MATCH(Model_Input_Builder!$G370,Duct_Leakage!$E$3:$E$6,0),1)</f>
        <v>0.127</v>
      </c>
      <c r="AB370" s="91">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6">
        <v>367</v>
      </c>
      <c r="B371" s="116">
        <v>4</v>
      </c>
      <c r="C371" s="116">
        <v>5</v>
      </c>
      <c r="D371" s="116">
        <v>2</v>
      </c>
      <c r="E371" s="116">
        <v>7</v>
      </c>
      <c r="F371" s="116">
        <v>19</v>
      </c>
      <c r="G371" s="116">
        <v>4</v>
      </c>
      <c r="H371" s="116">
        <v>4</v>
      </c>
      <c r="I371" s="116" t="s">
        <v>1181</v>
      </c>
      <c r="K371" s="114"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1">
        <f>INDEX(Duct_Leakage!$A$3:$A$6,MATCH(Model_Input_Builder!$G371,Duct_Leakage!$E$3:$E$6,0),1)</f>
        <v>0.18</v>
      </c>
      <c r="AB371" s="91">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6">
        <v>368</v>
      </c>
      <c r="B372" s="116">
        <v>1</v>
      </c>
      <c r="C372" s="116">
        <v>5</v>
      </c>
      <c r="D372" s="116">
        <v>4</v>
      </c>
      <c r="E372" s="116">
        <v>16</v>
      </c>
      <c r="F372" s="116">
        <v>13</v>
      </c>
      <c r="G372" s="116">
        <v>2</v>
      </c>
      <c r="H372" s="116">
        <v>3</v>
      </c>
      <c r="I372" s="116" t="s">
        <v>1182</v>
      </c>
      <c r="K372" s="114"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1">
        <f>INDEX(Duct_Leakage!$A$3:$A$6,MATCH(Model_Input_Builder!$G372,Duct_Leakage!$E$3:$E$6,0),1)</f>
        <v>0.06</v>
      </c>
      <c r="AB372" s="91">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6">
        <v>369</v>
      </c>
      <c r="B373" s="116">
        <v>3</v>
      </c>
      <c r="C373" s="116">
        <v>1</v>
      </c>
      <c r="D373" s="116">
        <v>3</v>
      </c>
      <c r="E373" s="116">
        <v>14</v>
      </c>
      <c r="F373" s="116">
        <v>17</v>
      </c>
      <c r="G373" s="116">
        <v>2</v>
      </c>
      <c r="H373" s="116">
        <v>2</v>
      </c>
      <c r="I373" s="116" t="s">
        <v>1183</v>
      </c>
      <c r="K373" s="114"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1">
        <f>INDEX(Duct_Leakage!$A$3:$A$6,MATCH(Model_Input_Builder!$G373,Duct_Leakage!$E$3:$E$6,0),1)</f>
        <v>0.06</v>
      </c>
      <c r="AB373" s="91">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6">
        <v>370</v>
      </c>
      <c r="B374" s="116">
        <v>4</v>
      </c>
      <c r="C374" s="116">
        <v>7</v>
      </c>
      <c r="D374" s="116">
        <v>3</v>
      </c>
      <c r="E374" s="116">
        <v>14</v>
      </c>
      <c r="F374" s="116">
        <v>17</v>
      </c>
      <c r="G374" s="116">
        <v>3</v>
      </c>
      <c r="H374" s="116">
        <v>3</v>
      </c>
      <c r="I374" s="116" t="s">
        <v>1184</v>
      </c>
      <c r="K374" s="114"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1">
        <f>INDEX(Duct_Leakage!$A$3:$A$6,MATCH(Model_Input_Builder!$G374,Duct_Leakage!$E$3:$E$6,0),1)</f>
        <v>0.127</v>
      </c>
      <c r="AB374" s="91">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6">
        <v>371</v>
      </c>
      <c r="B375" s="116">
        <v>4</v>
      </c>
      <c r="C375" s="116">
        <v>7</v>
      </c>
      <c r="D375" s="116">
        <v>1</v>
      </c>
      <c r="E375" s="116">
        <v>16</v>
      </c>
      <c r="F375" s="116">
        <v>11</v>
      </c>
      <c r="G375" s="116">
        <v>2</v>
      </c>
      <c r="H375" s="116">
        <v>2</v>
      </c>
      <c r="I375" s="116" t="s">
        <v>1185</v>
      </c>
      <c r="K375" s="114"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1">
        <f>INDEX(Duct_Leakage!$A$3:$A$6,MATCH(Model_Input_Builder!$G375,Duct_Leakage!$E$3:$E$6,0),1)</f>
        <v>0.06</v>
      </c>
      <c r="AB375" s="91">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6">
        <v>372</v>
      </c>
      <c r="B376" s="116">
        <v>3</v>
      </c>
      <c r="C376" s="116">
        <v>8</v>
      </c>
      <c r="D376" s="116">
        <v>2</v>
      </c>
      <c r="E376" s="116">
        <v>11</v>
      </c>
      <c r="F376" s="116">
        <v>13</v>
      </c>
      <c r="G376" s="116">
        <v>1</v>
      </c>
      <c r="H376" s="116">
        <v>2</v>
      </c>
      <c r="I376" s="116" t="s">
        <v>1186</v>
      </c>
      <c r="K376" s="114"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1">
        <f>INDEX(Duct_Leakage!$A$3:$A$6,MATCH(Model_Input_Builder!$G376,Duct_Leakage!$E$3:$E$6,0),1)</f>
        <v>0.03</v>
      </c>
      <c r="AB376" s="91">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6">
        <v>373</v>
      </c>
      <c r="B377" s="116">
        <v>3</v>
      </c>
      <c r="C377" s="116">
        <v>5</v>
      </c>
      <c r="D377" s="116">
        <v>1</v>
      </c>
      <c r="E377" s="116">
        <v>8</v>
      </c>
      <c r="F377" s="116">
        <v>17</v>
      </c>
      <c r="G377" s="116">
        <v>4</v>
      </c>
      <c r="H377" s="116">
        <v>3</v>
      </c>
      <c r="I377" s="116" t="s">
        <v>1187</v>
      </c>
      <c r="K377" s="114"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1">
        <f>INDEX(Duct_Leakage!$A$3:$A$6,MATCH(Model_Input_Builder!$G377,Duct_Leakage!$E$3:$E$6,0),1)</f>
        <v>0.18</v>
      </c>
      <c r="AB377" s="91">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6">
        <v>374</v>
      </c>
      <c r="B378" s="116">
        <v>2</v>
      </c>
      <c r="C378" s="116">
        <v>4</v>
      </c>
      <c r="D378" s="116">
        <v>1</v>
      </c>
      <c r="E378" s="116">
        <v>19</v>
      </c>
      <c r="F378" s="116">
        <v>20</v>
      </c>
      <c r="G378" s="116">
        <v>2</v>
      </c>
      <c r="H378" s="116">
        <v>3</v>
      </c>
      <c r="I378" s="116" t="s">
        <v>1188</v>
      </c>
      <c r="K378" s="114"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1">
        <f>INDEX(Duct_Leakage!$A$3:$A$6,MATCH(Model_Input_Builder!$G378,Duct_Leakage!$E$3:$E$6,0),1)</f>
        <v>0.06</v>
      </c>
      <c r="AB378" s="91">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6">
        <v>375</v>
      </c>
      <c r="B379" s="116">
        <v>3</v>
      </c>
      <c r="C379" s="116">
        <v>2</v>
      </c>
      <c r="D379" s="116">
        <v>4</v>
      </c>
      <c r="E379" s="116">
        <v>4</v>
      </c>
      <c r="F379" s="116">
        <v>8</v>
      </c>
      <c r="G379" s="116">
        <v>3</v>
      </c>
      <c r="H379" s="116">
        <v>1</v>
      </c>
      <c r="I379" s="116" t="s">
        <v>1189</v>
      </c>
      <c r="K379" s="114"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1">
        <f>INDEX(Duct_Leakage!$A$3:$A$6,MATCH(Model_Input_Builder!$G379,Duct_Leakage!$E$3:$E$6,0),1)</f>
        <v>0.127</v>
      </c>
      <c r="AB379" s="91">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6">
        <v>376</v>
      </c>
      <c r="B380" s="116">
        <v>2</v>
      </c>
      <c r="C380" s="116">
        <v>2</v>
      </c>
      <c r="D380" s="116">
        <v>3</v>
      </c>
      <c r="E380" s="116">
        <v>5</v>
      </c>
      <c r="F380" s="116">
        <v>18</v>
      </c>
      <c r="G380" s="116">
        <v>1</v>
      </c>
      <c r="H380" s="116">
        <v>2</v>
      </c>
      <c r="I380" s="116" t="s">
        <v>1190</v>
      </c>
      <c r="K380" s="114"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1">
        <f>INDEX(Duct_Leakage!$A$3:$A$6,MATCH(Model_Input_Builder!$G380,Duct_Leakage!$E$3:$E$6,0),1)</f>
        <v>0.03</v>
      </c>
      <c r="AB380" s="91">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6">
        <v>377</v>
      </c>
      <c r="B381" s="116">
        <v>2</v>
      </c>
      <c r="C381" s="116">
        <v>1</v>
      </c>
      <c r="D381" s="116">
        <v>4</v>
      </c>
      <c r="E381" s="116">
        <v>6</v>
      </c>
      <c r="F381" s="116">
        <v>7</v>
      </c>
      <c r="G381" s="116">
        <v>1</v>
      </c>
      <c r="H381" s="116">
        <v>4</v>
      </c>
      <c r="I381" s="116" t="s">
        <v>1191</v>
      </c>
      <c r="K381" s="114"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1">
        <f>INDEX(Duct_Leakage!$A$3:$A$6,MATCH(Model_Input_Builder!$G381,Duct_Leakage!$E$3:$E$6,0),1)</f>
        <v>0.03</v>
      </c>
      <c r="AB381" s="91">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6">
        <v>378</v>
      </c>
      <c r="B382" s="116">
        <v>3</v>
      </c>
      <c r="C382" s="116">
        <v>7</v>
      </c>
      <c r="D382" s="116">
        <v>2</v>
      </c>
      <c r="E382" s="116">
        <v>16</v>
      </c>
      <c r="F382" s="116">
        <v>5</v>
      </c>
      <c r="G382" s="116">
        <v>3</v>
      </c>
      <c r="H382" s="116">
        <v>2</v>
      </c>
      <c r="I382" s="116" t="s">
        <v>1192</v>
      </c>
      <c r="K382" s="114"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1">
        <f>INDEX(Duct_Leakage!$A$3:$A$6,MATCH(Model_Input_Builder!$G382,Duct_Leakage!$E$3:$E$6,0),1)</f>
        <v>0.127</v>
      </c>
      <c r="AB382" s="91">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6">
        <v>379</v>
      </c>
      <c r="B383" s="116">
        <v>3</v>
      </c>
      <c r="C383" s="116">
        <v>7</v>
      </c>
      <c r="D383" s="116">
        <v>3</v>
      </c>
      <c r="E383" s="116">
        <v>9</v>
      </c>
      <c r="F383" s="116">
        <v>13</v>
      </c>
      <c r="G383" s="116">
        <v>4</v>
      </c>
      <c r="H383" s="116">
        <v>3</v>
      </c>
      <c r="I383" s="116" t="s">
        <v>1193</v>
      </c>
      <c r="K383" s="114"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1">
        <f>INDEX(Duct_Leakage!$A$3:$A$6,MATCH(Model_Input_Builder!$G383,Duct_Leakage!$E$3:$E$6,0),1)</f>
        <v>0.18</v>
      </c>
      <c r="AB383" s="91">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6">
        <v>380</v>
      </c>
      <c r="B384" s="116">
        <v>2</v>
      </c>
      <c r="C384" s="116">
        <v>8</v>
      </c>
      <c r="D384" s="116">
        <v>3</v>
      </c>
      <c r="E384" s="116">
        <v>5</v>
      </c>
      <c r="F384" s="116">
        <v>19</v>
      </c>
      <c r="G384" s="116">
        <v>4</v>
      </c>
      <c r="H384" s="116">
        <v>3</v>
      </c>
      <c r="I384" s="116" t="s">
        <v>1194</v>
      </c>
      <c r="K384" s="114"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1">
        <f>INDEX(Duct_Leakage!$A$3:$A$6,MATCH(Model_Input_Builder!$G384,Duct_Leakage!$E$3:$E$6,0),1)</f>
        <v>0.18</v>
      </c>
      <c r="AB384" s="91">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6">
        <v>381</v>
      </c>
      <c r="B385" s="116">
        <v>3</v>
      </c>
      <c r="C385" s="116">
        <v>6</v>
      </c>
      <c r="D385" s="116">
        <v>5</v>
      </c>
      <c r="E385" s="116">
        <v>12</v>
      </c>
      <c r="F385" s="116">
        <v>12</v>
      </c>
      <c r="G385" s="116">
        <v>1</v>
      </c>
      <c r="H385" s="116">
        <v>3</v>
      </c>
      <c r="I385" s="116" t="s">
        <v>1195</v>
      </c>
      <c r="K385" s="114"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1">
        <f>INDEX(Duct_Leakage!$A$3:$A$6,MATCH(Model_Input_Builder!$G385,Duct_Leakage!$E$3:$E$6,0),1)</f>
        <v>0.03</v>
      </c>
      <c r="AB385" s="91">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6">
        <v>382</v>
      </c>
      <c r="B386" s="116">
        <v>2</v>
      </c>
      <c r="C386" s="116">
        <v>6</v>
      </c>
      <c r="D386" s="116">
        <v>1</v>
      </c>
      <c r="E386" s="116">
        <v>11</v>
      </c>
      <c r="F386" s="116">
        <v>17</v>
      </c>
      <c r="G386" s="116">
        <v>4</v>
      </c>
      <c r="H386" s="116">
        <v>4</v>
      </c>
      <c r="I386" s="116" t="s">
        <v>1196</v>
      </c>
      <c r="K386" s="114"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1">
        <f>INDEX(Duct_Leakage!$A$3:$A$6,MATCH(Model_Input_Builder!$G386,Duct_Leakage!$E$3:$E$6,0),1)</f>
        <v>0.18</v>
      </c>
      <c r="AB386" s="91">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6">
        <v>383</v>
      </c>
      <c r="B387" s="116">
        <v>4</v>
      </c>
      <c r="C387" s="116">
        <v>1</v>
      </c>
      <c r="D387" s="116">
        <v>4</v>
      </c>
      <c r="E387" s="116">
        <v>5</v>
      </c>
      <c r="F387" s="116">
        <v>6</v>
      </c>
      <c r="G387" s="116">
        <v>3</v>
      </c>
      <c r="H387" s="116">
        <v>1</v>
      </c>
      <c r="I387" s="116" t="s">
        <v>1197</v>
      </c>
      <c r="K387" s="114"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1">
        <f>INDEX(Duct_Leakage!$A$3:$A$6,MATCH(Model_Input_Builder!$G387,Duct_Leakage!$E$3:$E$6,0),1)</f>
        <v>0.127</v>
      </c>
      <c r="AB387" s="91">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6">
        <v>384</v>
      </c>
      <c r="B388" s="116">
        <v>2</v>
      </c>
      <c r="C388" s="116">
        <v>3</v>
      </c>
      <c r="D388" s="116">
        <v>3</v>
      </c>
      <c r="E388" s="116">
        <v>17</v>
      </c>
      <c r="F388" s="116">
        <v>3</v>
      </c>
      <c r="G388" s="116">
        <v>4</v>
      </c>
      <c r="H388" s="116">
        <v>1</v>
      </c>
      <c r="I388" s="116" t="s">
        <v>1198</v>
      </c>
      <c r="K388" s="114"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1">
        <f>INDEX(Duct_Leakage!$A$3:$A$6,MATCH(Model_Input_Builder!$G388,Duct_Leakage!$E$3:$E$6,0),1)</f>
        <v>0.18</v>
      </c>
      <c r="AB388" s="91">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6">
        <v>385</v>
      </c>
      <c r="B389" s="116">
        <v>3</v>
      </c>
      <c r="C389" s="116">
        <v>1</v>
      </c>
      <c r="D389" s="116">
        <v>3</v>
      </c>
      <c r="E389" s="116">
        <v>14</v>
      </c>
      <c r="F389" s="116">
        <v>4</v>
      </c>
      <c r="G389" s="116">
        <v>1</v>
      </c>
      <c r="H389" s="116">
        <v>4</v>
      </c>
      <c r="I389" s="116" t="s">
        <v>1199</v>
      </c>
      <c r="K389" s="114"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1">
        <f>INDEX(Duct_Leakage!$A$3:$A$6,MATCH(Model_Input_Builder!$G389,Duct_Leakage!$E$3:$E$6,0),1)</f>
        <v>0.03</v>
      </c>
      <c r="AB389" s="91">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6">
        <v>386</v>
      </c>
      <c r="B390" s="116">
        <v>3</v>
      </c>
      <c r="C390" s="116">
        <v>4</v>
      </c>
      <c r="D390" s="116">
        <v>3</v>
      </c>
      <c r="E390" s="116">
        <v>8</v>
      </c>
      <c r="F390" s="116">
        <v>11</v>
      </c>
      <c r="G390" s="116">
        <v>3</v>
      </c>
      <c r="H390" s="116">
        <v>2</v>
      </c>
      <c r="I390" s="116" t="s">
        <v>1200</v>
      </c>
      <c r="K390" s="114"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1">
        <f>INDEX(Duct_Leakage!$A$3:$A$6,MATCH(Model_Input_Builder!$G390,Duct_Leakage!$E$3:$E$6,0),1)</f>
        <v>0.127</v>
      </c>
      <c r="AB390" s="91">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6">
        <v>387</v>
      </c>
      <c r="B391" s="116">
        <v>4</v>
      </c>
      <c r="C391" s="116">
        <v>4</v>
      </c>
      <c r="D391" s="116">
        <v>1</v>
      </c>
      <c r="E391" s="116">
        <v>19</v>
      </c>
      <c r="F391" s="116">
        <v>10</v>
      </c>
      <c r="G391" s="116">
        <v>2</v>
      </c>
      <c r="H391" s="116">
        <v>4</v>
      </c>
      <c r="I391" s="116" t="s">
        <v>1201</v>
      </c>
      <c r="K391" s="114"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1">
        <f>INDEX(Duct_Leakage!$A$3:$A$6,MATCH(Model_Input_Builder!$G391,Duct_Leakage!$E$3:$E$6,0),1)</f>
        <v>0.06</v>
      </c>
      <c r="AB391" s="91">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6">
        <v>388</v>
      </c>
      <c r="B392" s="116">
        <v>1</v>
      </c>
      <c r="C392" s="116">
        <v>1</v>
      </c>
      <c r="D392" s="116">
        <v>2</v>
      </c>
      <c r="E392" s="116">
        <v>2</v>
      </c>
      <c r="F392" s="116">
        <v>4</v>
      </c>
      <c r="G392" s="116">
        <v>4</v>
      </c>
      <c r="H392" s="116">
        <v>3</v>
      </c>
      <c r="I392" s="116" t="s">
        <v>1202</v>
      </c>
      <c r="K392" s="114"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1">
        <f>INDEX(Duct_Leakage!$A$3:$A$6,MATCH(Model_Input_Builder!$G392,Duct_Leakage!$E$3:$E$6,0),1)</f>
        <v>0.18</v>
      </c>
      <c r="AB392" s="91">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6">
        <v>389</v>
      </c>
      <c r="B393" s="116">
        <v>2</v>
      </c>
      <c r="C393" s="116">
        <v>4</v>
      </c>
      <c r="D393" s="116">
        <v>5</v>
      </c>
      <c r="E393" s="116">
        <v>12</v>
      </c>
      <c r="F393" s="116">
        <v>18</v>
      </c>
      <c r="G393" s="116">
        <v>4</v>
      </c>
      <c r="H393" s="116">
        <v>1</v>
      </c>
      <c r="I393" s="116" t="s">
        <v>1203</v>
      </c>
      <c r="K393" s="114"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1">
        <f>INDEX(Duct_Leakage!$A$3:$A$6,MATCH(Model_Input_Builder!$G393,Duct_Leakage!$E$3:$E$6,0),1)</f>
        <v>0.18</v>
      </c>
      <c r="AB393" s="91">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6">
        <v>390</v>
      </c>
      <c r="B394" s="116">
        <v>2</v>
      </c>
      <c r="C394" s="116">
        <v>6</v>
      </c>
      <c r="D394" s="116">
        <v>5</v>
      </c>
      <c r="E394" s="116">
        <v>19</v>
      </c>
      <c r="F394" s="116">
        <v>1</v>
      </c>
      <c r="G394" s="116">
        <v>3</v>
      </c>
      <c r="H394" s="116">
        <v>3</v>
      </c>
      <c r="I394" s="116" t="s">
        <v>1204</v>
      </c>
      <c r="K394" s="114"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1">
        <f>INDEX(Duct_Leakage!$A$3:$A$6,MATCH(Model_Input_Builder!$G394,Duct_Leakage!$E$3:$E$6,0),1)</f>
        <v>0.127</v>
      </c>
      <c r="AB394" s="91">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6">
        <v>391</v>
      </c>
      <c r="B395" s="116">
        <v>4</v>
      </c>
      <c r="C395" s="116">
        <v>2</v>
      </c>
      <c r="D395" s="116">
        <v>5</v>
      </c>
      <c r="E395" s="116">
        <v>19</v>
      </c>
      <c r="F395" s="116">
        <v>15</v>
      </c>
      <c r="G395" s="116">
        <v>4</v>
      </c>
      <c r="H395" s="116">
        <v>1</v>
      </c>
      <c r="I395" s="116" t="s">
        <v>1205</v>
      </c>
      <c r="K395" s="114"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1">
        <f>INDEX(Duct_Leakage!$A$3:$A$6,MATCH(Model_Input_Builder!$G395,Duct_Leakage!$E$3:$E$6,0),1)</f>
        <v>0.18</v>
      </c>
      <c r="AB395" s="91">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6">
        <v>392</v>
      </c>
      <c r="B396" s="116">
        <v>3</v>
      </c>
      <c r="C396" s="116">
        <v>1</v>
      </c>
      <c r="D396" s="116">
        <v>2</v>
      </c>
      <c r="E396" s="116">
        <v>7</v>
      </c>
      <c r="F396" s="116">
        <v>18</v>
      </c>
      <c r="G396" s="116">
        <v>2</v>
      </c>
      <c r="H396" s="116">
        <v>2</v>
      </c>
      <c r="I396" s="116" t="s">
        <v>1206</v>
      </c>
      <c r="K396" s="114"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1">
        <f>INDEX(Duct_Leakage!$A$3:$A$6,MATCH(Model_Input_Builder!$G396,Duct_Leakage!$E$3:$E$6,0),1)</f>
        <v>0.06</v>
      </c>
      <c r="AB396" s="91">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6">
        <v>393</v>
      </c>
      <c r="B397" s="116">
        <v>3</v>
      </c>
      <c r="C397" s="116">
        <v>6</v>
      </c>
      <c r="D397" s="116">
        <v>5</v>
      </c>
      <c r="E397" s="116">
        <v>10</v>
      </c>
      <c r="F397" s="116">
        <v>13</v>
      </c>
      <c r="G397" s="116">
        <v>4</v>
      </c>
      <c r="H397" s="116">
        <v>1</v>
      </c>
      <c r="I397" s="116" t="s">
        <v>1207</v>
      </c>
      <c r="K397" s="114"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1">
        <f>INDEX(Duct_Leakage!$A$3:$A$6,MATCH(Model_Input_Builder!$G397,Duct_Leakage!$E$3:$E$6,0),1)</f>
        <v>0.18</v>
      </c>
      <c r="AB397" s="91">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6">
        <v>394</v>
      </c>
      <c r="B398" s="116">
        <v>3</v>
      </c>
      <c r="C398" s="116">
        <v>1</v>
      </c>
      <c r="D398" s="116">
        <v>2</v>
      </c>
      <c r="E398" s="116">
        <v>16</v>
      </c>
      <c r="F398" s="116">
        <v>19</v>
      </c>
      <c r="G398" s="116">
        <v>2</v>
      </c>
      <c r="H398" s="116">
        <v>2</v>
      </c>
      <c r="I398" s="116" t="s">
        <v>1208</v>
      </c>
      <c r="K398" s="114"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1">
        <f>INDEX(Duct_Leakage!$A$3:$A$6,MATCH(Model_Input_Builder!$G398,Duct_Leakage!$E$3:$E$6,0),1)</f>
        <v>0.06</v>
      </c>
      <c r="AB398" s="91">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6">
        <v>395</v>
      </c>
      <c r="B399" s="116">
        <v>3</v>
      </c>
      <c r="C399" s="116">
        <v>7</v>
      </c>
      <c r="D399" s="116">
        <v>2</v>
      </c>
      <c r="E399" s="116">
        <v>12</v>
      </c>
      <c r="F399" s="116">
        <v>16</v>
      </c>
      <c r="G399" s="116">
        <v>4</v>
      </c>
      <c r="H399" s="116">
        <v>1</v>
      </c>
      <c r="I399" s="116" t="s">
        <v>1209</v>
      </c>
      <c r="K399" s="114"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1">
        <f>INDEX(Duct_Leakage!$A$3:$A$6,MATCH(Model_Input_Builder!$G399,Duct_Leakage!$E$3:$E$6,0),1)</f>
        <v>0.18</v>
      </c>
      <c r="AB399" s="91">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6">
        <v>396</v>
      </c>
      <c r="B400" s="116">
        <v>3</v>
      </c>
      <c r="C400" s="116">
        <v>7</v>
      </c>
      <c r="D400" s="116">
        <v>1</v>
      </c>
      <c r="E400" s="116">
        <v>9</v>
      </c>
      <c r="F400" s="116">
        <v>4</v>
      </c>
      <c r="G400" s="116">
        <v>2</v>
      </c>
      <c r="H400" s="116">
        <v>1</v>
      </c>
      <c r="I400" s="116" t="s">
        <v>1210</v>
      </c>
      <c r="K400" s="114"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1">
        <f>INDEX(Duct_Leakage!$A$3:$A$6,MATCH(Model_Input_Builder!$G400,Duct_Leakage!$E$3:$E$6,0),1)</f>
        <v>0.06</v>
      </c>
      <c r="AB400" s="91">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6">
        <v>397</v>
      </c>
      <c r="B401" s="116">
        <v>1</v>
      </c>
      <c r="C401" s="116">
        <v>5</v>
      </c>
      <c r="D401" s="116">
        <v>4</v>
      </c>
      <c r="E401" s="116">
        <v>12</v>
      </c>
      <c r="F401" s="116">
        <v>11</v>
      </c>
      <c r="G401" s="116">
        <v>1</v>
      </c>
      <c r="H401" s="116">
        <v>3</v>
      </c>
      <c r="I401" s="116" t="s">
        <v>1211</v>
      </c>
      <c r="K401" s="114"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1">
        <f>INDEX(Duct_Leakage!$A$3:$A$6,MATCH(Model_Input_Builder!$G401,Duct_Leakage!$E$3:$E$6,0),1)</f>
        <v>0.03</v>
      </c>
      <c r="AB401" s="91">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6">
        <v>398</v>
      </c>
      <c r="B402" s="116">
        <v>4</v>
      </c>
      <c r="C402" s="116">
        <v>5</v>
      </c>
      <c r="D402" s="116">
        <v>4</v>
      </c>
      <c r="E402" s="116">
        <v>7</v>
      </c>
      <c r="F402" s="116">
        <v>4</v>
      </c>
      <c r="G402" s="116">
        <v>1</v>
      </c>
      <c r="H402" s="116">
        <v>2</v>
      </c>
      <c r="I402" s="116" t="s">
        <v>1212</v>
      </c>
      <c r="K402" s="114"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1">
        <f>INDEX(Duct_Leakage!$A$3:$A$6,MATCH(Model_Input_Builder!$G402,Duct_Leakage!$E$3:$E$6,0),1)</f>
        <v>0.03</v>
      </c>
      <c r="AB402" s="91">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6">
        <v>399</v>
      </c>
      <c r="B403" s="116">
        <v>1</v>
      </c>
      <c r="C403" s="116">
        <v>5</v>
      </c>
      <c r="D403" s="116">
        <v>3</v>
      </c>
      <c r="E403" s="116">
        <v>13</v>
      </c>
      <c r="F403" s="116">
        <v>9</v>
      </c>
      <c r="G403" s="116">
        <v>4</v>
      </c>
      <c r="H403" s="116">
        <v>4</v>
      </c>
      <c r="I403" s="116" t="s">
        <v>1213</v>
      </c>
      <c r="K403" s="114"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1">
        <f>INDEX(Duct_Leakage!$A$3:$A$6,MATCH(Model_Input_Builder!$G403,Duct_Leakage!$E$3:$E$6,0),1)</f>
        <v>0.18</v>
      </c>
      <c r="AB403" s="91">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6">
        <v>400</v>
      </c>
      <c r="B404" s="116">
        <v>2</v>
      </c>
      <c r="C404" s="116">
        <v>1</v>
      </c>
      <c r="D404" s="116">
        <v>3</v>
      </c>
      <c r="E404" s="116">
        <v>1</v>
      </c>
      <c r="F404" s="116">
        <v>11</v>
      </c>
      <c r="G404" s="116">
        <v>1</v>
      </c>
      <c r="H404" s="116">
        <v>3</v>
      </c>
      <c r="I404" s="116" t="s">
        <v>1214</v>
      </c>
      <c r="K404" s="114"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1">
        <f>INDEX(Duct_Leakage!$A$3:$A$6,MATCH(Model_Input_Builder!$G404,Duct_Leakage!$E$3:$E$6,0),1)</f>
        <v>0.03</v>
      </c>
      <c r="AB404" s="91">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6">
        <v>401</v>
      </c>
      <c r="B405" s="116">
        <v>2</v>
      </c>
      <c r="C405" s="116">
        <v>2</v>
      </c>
      <c r="D405" s="116">
        <v>1</v>
      </c>
      <c r="E405" s="116">
        <v>2</v>
      </c>
      <c r="F405" s="116">
        <v>18</v>
      </c>
      <c r="G405" s="116">
        <v>4</v>
      </c>
      <c r="H405" s="116">
        <v>3</v>
      </c>
      <c r="I405" s="116" t="s">
        <v>1215</v>
      </c>
      <c r="K405" s="114"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1">
        <f>INDEX(Duct_Leakage!$A$3:$A$6,MATCH(Model_Input_Builder!$G405,Duct_Leakage!$E$3:$E$6,0),1)</f>
        <v>0.18</v>
      </c>
      <c r="AB405" s="91">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6">
        <v>402</v>
      </c>
      <c r="B406" s="116">
        <v>4</v>
      </c>
      <c r="C406" s="116">
        <v>2</v>
      </c>
      <c r="D406" s="116">
        <v>4</v>
      </c>
      <c r="E406" s="116">
        <v>8</v>
      </c>
      <c r="F406" s="116">
        <v>4</v>
      </c>
      <c r="G406" s="116">
        <v>3</v>
      </c>
      <c r="H406" s="116">
        <v>3</v>
      </c>
      <c r="I406" s="116" t="s">
        <v>1216</v>
      </c>
      <c r="K406" s="114"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1">
        <f>INDEX(Duct_Leakage!$A$3:$A$6,MATCH(Model_Input_Builder!$G406,Duct_Leakage!$E$3:$E$6,0),1)</f>
        <v>0.127</v>
      </c>
      <c r="AB406" s="91">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6">
        <v>403</v>
      </c>
      <c r="B407" s="116">
        <v>1</v>
      </c>
      <c r="C407" s="116">
        <v>1</v>
      </c>
      <c r="D407" s="116">
        <v>2</v>
      </c>
      <c r="E407" s="116">
        <v>18</v>
      </c>
      <c r="F407" s="116">
        <v>10</v>
      </c>
      <c r="G407" s="116">
        <v>3</v>
      </c>
      <c r="H407" s="116">
        <v>1</v>
      </c>
      <c r="I407" s="116" t="s">
        <v>1217</v>
      </c>
      <c r="K407" s="114"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1">
        <f>INDEX(Duct_Leakage!$A$3:$A$6,MATCH(Model_Input_Builder!$G407,Duct_Leakage!$E$3:$E$6,0),1)</f>
        <v>0.127</v>
      </c>
      <c r="AB407" s="91">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6">
        <v>404</v>
      </c>
      <c r="B408" s="116">
        <v>3</v>
      </c>
      <c r="C408" s="116">
        <v>4</v>
      </c>
      <c r="D408" s="116">
        <v>1</v>
      </c>
      <c r="E408" s="116">
        <v>8</v>
      </c>
      <c r="F408" s="116">
        <v>9</v>
      </c>
      <c r="G408" s="116">
        <v>3</v>
      </c>
      <c r="H408" s="116">
        <v>1</v>
      </c>
      <c r="I408" s="116" t="s">
        <v>1218</v>
      </c>
      <c r="K408" s="114"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1">
        <f>INDEX(Duct_Leakage!$A$3:$A$6,MATCH(Model_Input_Builder!$G408,Duct_Leakage!$E$3:$E$6,0),1)</f>
        <v>0.127</v>
      </c>
      <c r="AB408" s="91">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6">
        <v>405</v>
      </c>
      <c r="B409" s="116">
        <v>3</v>
      </c>
      <c r="C409" s="116">
        <v>4</v>
      </c>
      <c r="D409" s="116">
        <v>5</v>
      </c>
      <c r="E409" s="116">
        <v>18</v>
      </c>
      <c r="F409" s="116">
        <v>12</v>
      </c>
      <c r="G409" s="116">
        <v>1</v>
      </c>
      <c r="H409" s="116">
        <v>4</v>
      </c>
      <c r="I409" s="116" t="s">
        <v>1219</v>
      </c>
      <c r="K409" s="114"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1">
        <f>INDEX(Duct_Leakage!$A$3:$A$6,MATCH(Model_Input_Builder!$G409,Duct_Leakage!$E$3:$E$6,0),1)</f>
        <v>0.03</v>
      </c>
      <c r="AB409" s="91">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6">
        <v>406</v>
      </c>
      <c r="B410" s="116">
        <v>2</v>
      </c>
      <c r="C410" s="116">
        <v>8</v>
      </c>
      <c r="D410" s="116">
        <v>1</v>
      </c>
      <c r="E410" s="116">
        <v>8</v>
      </c>
      <c r="F410" s="116">
        <v>17</v>
      </c>
      <c r="G410" s="116">
        <v>2</v>
      </c>
      <c r="H410" s="116">
        <v>1</v>
      </c>
      <c r="I410" s="116" t="s">
        <v>1220</v>
      </c>
      <c r="K410" s="114"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1">
        <f>INDEX(Duct_Leakage!$A$3:$A$6,MATCH(Model_Input_Builder!$G410,Duct_Leakage!$E$3:$E$6,0),1)</f>
        <v>0.06</v>
      </c>
      <c r="AB410" s="91">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6">
        <v>407</v>
      </c>
      <c r="B411" s="116">
        <v>1</v>
      </c>
      <c r="C411" s="116">
        <v>5</v>
      </c>
      <c r="D411" s="116">
        <v>4</v>
      </c>
      <c r="E411" s="116">
        <v>8</v>
      </c>
      <c r="F411" s="116">
        <v>7</v>
      </c>
      <c r="G411" s="116">
        <v>1</v>
      </c>
      <c r="H411" s="116">
        <v>3</v>
      </c>
      <c r="I411" s="116" t="s">
        <v>1221</v>
      </c>
      <c r="K411" s="114"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1">
        <f>INDEX(Duct_Leakage!$A$3:$A$6,MATCH(Model_Input_Builder!$G411,Duct_Leakage!$E$3:$E$6,0),1)</f>
        <v>0.03</v>
      </c>
      <c r="AB411" s="91">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6">
        <v>408</v>
      </c>
      <c r="B412" s="116">
        <v>1</v>
      </c>
      <c r="C412" s="116">
        <v>3</v>
      </c>
      <c r="D412" s="116">
        <v>4</v>
      </c>
      <c r="E412" s="116">
        <v>11</v>
      </c>
      <c r="F412" s="116">
        <v>7</v>
      </c>
      <c r="G412" s="116">
        <v>3</v>
      </c>
      <c r="H412" s="116">
        <v>1</v>
      </c>
      <c r="I412" s="116" t="s">
        <v>1222</v>
      </c>
      <c r="K412" s="114"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1">
        <f>INDEX(Duct_Leakage!$A$3:$A$6,MATCH(Model_Input_Builder!$G412,Duct_Leakage!$E$3:$E$6,0),1)</f>
        <v>0.127</v>
      </c>
      <c r="AB412" s="91">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6">
        <v>409</v>
      </c>
      <c r="B413" s="116">
        <v>4</v>
      </c>
      <c r="C413" s="116">
        <v>7</v>
      </c>
      <c r="D413" s="116">
        <v>1</v>
      </c>
      <c r="E413" s="116">
        <v>3</v>
      </c>
      <c r="F413" s="116">
        <v>3</v>
      </c>
      <c r="G413" s="116">
        <v>3</v>
      </c>
      <c r="H413" s="116">
        <v>2</v>
      </c>
      <c r="I413" s="116" t="s">
        <v>1223</v>
      </c>
      <c r="K413" s="114"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1">
        <f>INDEX(Duct_Leakage!$A$3:$A$6,MATCH(Model_Input_Builder!$G413,Duct_Leakage!$E$3:$E$6,0),1)</f>
        <v>0.127</v>
      </c>
      <c r="AB413" s="91">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6">
        <v>410</v>
      </c>
      <c r="B414" s="116">
        <v>2</v>
      </c>
      <c r="C414" s="116">
        <v>5</v>
      </c>
      <c r="D414" s="116">
        <v>5</v>
      </c>
      <c r="E414" s="116">
        <v>19</v>
      </c>
      <c r="F414" s="116">
        <v>17</v>
      </c>
      <c r="G414" s="116">
        <v>4</v>
      </c>
      <c r="H414" s="116">
        <v>3</v>
      </c>
      <c r="I414" s="116" t="s">
        <v>1224</v>
      </c>
      <c r="K414" s="114"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1">
        <f>INDEX(Duct_Leakage!$A$3:$A$6,MATCH(Model_Input_Builder!$G414,Duct_Leakage!$E$3:$E$6,0),1)</f>
        <v>0.18</v>
      </c>
      <c r="AB414" s="91">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6">
        <v>411</v>
      </c>
      <c r="B415" s="116">
        <v>2</v>
      </c>
      <c r="C415" s="116">
        <v>3</v>
      </c>
      <c r="D415" s="116">
        <v>3</v>
      </c>
      <c r="E415" s="116">
        <v>6</v>
      </c>
      <c r="F415" s="116">
        <v>20</v>
      </c>
      <c r="G415" s="116">
        <v>2</v>
      </c>
      <c r="H415" s="116">
        <v>4</v>
      </c>
      <c r="I415" s="116" t="s">
        <v>1225</v>
      </c>
      <c r="K415" s="114"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1">
        <f>INDEX(Duct_Leakage!$A$3:$A$6,MATCH(Model_Input_Builder!$G415,Duct_Leakage!$E$3:$E$6,0),1)</f>
        <v>0.06</v>
      </c>
      <c r="AB415" s="91">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6">
        <v>412</v>
      </c>
      <c r="B416" s="116">
        <v>3</v>
      </c>
      <c r="C416" s="116">
        <v>2</v>
      </c>
      <c r="D416" s="116">
        <v>3</v>
      </c>
      <c r="E416" s="116">
        <v>15</v>
      </c>
      <c r="F416" s="116">
        <v>20</v>
      </c>
      <c r="G416" s="116">
        <v>2</v>
      </c>
      <c r="H416" s="116">
        <v>1</v>
      </c>
      <c r="I416" s="116" t="s">
        <v>1226</v>
      </c>
      <c r="K416" s="114"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1">
        <f>INDEX(Duct_Leakage!$A$3:$A$6,MATCH(Model_Input_Builder!$G416,Duct_Leakage!$E$3:$E$6,0),1)</f>
        <v>0.06</v>
      </c>
      <c r="AB416" s="91">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6">
        <v>413</v>
      </c>
      <c r="B417" s="116">
        <v>3</v>
      </c>
      <c r="C417" s="116">
        <v>3</v>
      </c>
      <c r="D417" s="116">
        <v>4</v>
      </c>
      <c r="E417" s="116">
        <v>6</v>
      </c>
      <c r="F417" s="116">
        <v>15</v>
      </c>
      <c r="G417" s="116">
        <v>1</v>
      </c>
      <c r="H417" s="116">
        <v>4</v>
      </c>
      <c r="I417" s="116" t="s">
        <v>1227</v>
      </c>
      <c r="K417" s="114"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1">
        <f>INDEX(Duct_Leakage!$A$3:$A$6,MATCH(Model_Input_Builder!$G417,Duct_Leakage!$E$3:$E$6,0),1)</f>
        <v>0.03</v>
      </c>
      <c r="AB417" s="91">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6">
        <v>414</v>
      </c>
      <c r="B418" s="116">
        <v>2</v>
      </c>
      <c r="C418" s="116">
        <v>1</v>
      </c>
      <c r="D418" s="116">
        <v>4</v>
      </c>
      <c r="E418" s="116">
        <v>19</v>
      </c>
      <c r="F418" s="116">
        <v>14</v>
      </c>
      <c r="G418" s="116">
        <v>3</v>
      </c>
      <c r="H418" s="116">
        <v>1</v>
      </c>
      <c r="I418" s="116" t="s">
        <v>1228</v>
      </c>
      <c r="K418" s="114"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1">
        <f>INDEX(Duct_Leakage!$A$3:$A$6,MATCH(Model_Input_Builder!$G418,Duct_Leakage!$E$3:$E$6,0),1)</f>
        <v>0.127</v>
      </c>
      <c r="AB418" s="91">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6">
        <v>415</v>
      </c>
      <c r="B419" s="116">
        <v>3</v>
      </c>
      <c r="C419" s="116">
        <v>6</v>
      </c>
      <c r="D419" s="116">
        <v>4</v>
      </c>
      <c r="E419" s="116">
        <v>18</v>
      </c>
      <c r="F419" s="116">
        <v>12</v>
      </c>
      <c r="G419" s="116">
        <v>4</v>
      </c>
      <c r="H419" s="116">
        <v>3</v>
      </c>
      <c r="I419" s="116" t="s">
        <v>1229</v>
      </c>
      <c r="K419" s="114"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1">
        <f>INDEX(Duct_Leakage!$A$3:$A$6,MATCH(Model_Input_Builder!$G419,Duct_Leakage!$E$3:$E$6,0),1)</f>
        <v>0.18</v>
      </c>
      <c r="AB419" s="91">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6">
        <v>416</v>
      </c>
      <c r="B420" s="116">
        <v>3</v>
      </c>
      <c r="C420" s="116">
        <v>3</v>
      </c>
      <c r="D420" s="116">
        <v>4</v>
      </c>
      <c r="E420" s="116">
        <v>4</v>
      </c>
      <c r="F420" s="116">
        <v>10</v>
      </c>
      <c r="G420" s="116">
        <v>4</v>
      </c>
      <c r="H420" s="116">
        <v>4</v>
      </c>
      <c r="I420" s="116" t="s">
        <v>1230</v>
      </c>
      <c r="K420" s="114"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1">
        <f>INDEX(Duct_Leakage!$A$3:$A$6,MATCH(Model_Input_Builder!$G420,Duct_Leakage!$E$3:$E$6,0),1)</f>
        <v>0.18</v>
      </c>
      <c r="AB420" s="91">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6">
        <v>417</v>
      </c>
      <c r="B421" s="116">
        <v>1</v>
      </c>
      <c r="C421" s="116">
        <v>4</v>
      </c>
      <c r="D421" s="116">
        <v>4</v>
      </c>
      <c r="E421" s="116">
        <v>17</v>
      </c>
      <c r="F421" s="116">
        <v>20</v>
      </c>
      <c r="G421" s="116">
        <v>4</v>
      </c>
      <c r="H421" s="116">
        <v>2</v>
      </c>
      <c r="I421" s="116" t="s">
        <v>1231</v>
      </c>
      <c r="K421" s="114"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1">
        <f>INDEX(Duct_Leakage!$A$3:$A$6,MATCH(Model_Input_Builder!$G421,Duct_Leakage!$E$3:$E$6,0),1)</f>
        <v>0.18</v>
      </c>
      <c r="AB421" s="91">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6">
        <v>418</v>
      </c>
      <c r="B422" s="116">
        <v>1</v>
      </c>
      <c r="C422" s="116">
        <v>8</v>
      </c>
      <c r="D422" s="116">
        <v>5</v>
      </c>
      <c r="E422" s="116">
        <v>2</v>
      </c>
      <c r="F422" s="116">
        <v>1</v>
      </c>
      <c r="G422" s="116">
        <v>4</v>
      </c>
      <c r="H422" s="116">
        <v>3</v>
      </c>
      <c r="I422" s="116" t="s">
        <v>1232</v>
      </c>
      <c r="K422" s="114"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1">
        <f>INDEX(Duct_Leakage!$A$3:$A$6,MATCH(Model_Input_Builder!$G422,Duct_Leakage!$E$3:$E$6,0),1)</f>
        <v>0.18</v>
      </c>
      <c r="AB422" s="91">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6">
        <v>419</v>
      </c>
      <c r="B423" s="116">
        <v>1</v>
      </c>
      <c r="C423" s="116">
        <v>1</v>
      </c>
      <c r="D423" s="116">
        <v>4</v>
      </c>
      <c r="E423" s="116">
        <v>10</v>
      </c>
      <c r="F423" s="116">
        <v>19</v>
      </c>
      <c r="G423" s="116">
        <v>1</v>
      </c>
      <c r="H423" s="116">
        <v>4</v>
      </c>
      <c r="I423" s="116" t="s">
        <v>1233</v>
      </c>
      <c r="K423" s="114"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1">
        <f>INDEX(Duct_Leakage!$A$3:$A$6,MATCH(Model_Input_Builder!$G423,Duct_Leakage!$E$3:$E$6,0),1)</f>
        <v>0.03</v>
      </c>
      <c r="AB423" s="91">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6">
        <v>420</v>
      </c>
      <c r="B424" s="116">
        <v>2</v>
      </c>
      <c r="C424" s="116">
        <v>4</v>
      </c>
      <c r="D424" s="116">
        <v>2</v>
      </c>
      <c r="E424" s="116">
        <v>11</v>
      </c>
      <c r="F424" s="116">
        <v>20</v>
      </c>
      <c r="G424" s="116">
        <v>2</v>
      </c>
      <c r="H424" s="116">
        <v>2</v>
      </c>
      <c r="I424" s="116" t="s">
        <v>1234</v>
      </c>
      <c r="K424" s="114"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1">
        <f>INDEX(Duct_Leakage!$A$3:$A$6,MATCH(Model_Input_Builder!$G424,Duct_Leakage!$E$3:$E$6,0),1)</f>
        <v>0.06</v>
      </c>
      <c r="AB424" s="91">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6">
        <v>421</v>
      </c>
      <c r="B425" s="116">
        <v>3</v>
      </c>
      <c r="C425" s="116">
        <v>4</v>
      </c>
      <c r="D425" s="116">
        <v>2</v>
      </c>
      <c r="E425" s="116">
        <v>12</v>
      </c>
      <c r="F425" s="116">
        <v>2</v>
      </c>
      <c r="G425" s="116">
        <v>2</v>
      </c>
      <c r="H425" s="116">
        <v>3</v>
      </c>
      <c r="I425" s="116" t="s">
        <v>1235</v>
      </c>
      <c r="K425" s="114"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1">
        <f>INDEX(Duct_Leakage!$A$3:$A$6,MATCH(Model_Input_Builder!$G425,Duct_Leakage!$E$3:$E$6,0),1)</f>
        <v>0.06</v>
      </c>
      <c r="AB425" s="91">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6">
        <v>422</v>
      </c>
      <c r="B426" s="116">
        <v>3</v>
      </c>
      <c r="C426" s="116">
        <v>7</v>
      </c>
      <c r="D426" s="116">
        <v>4</v>
      </c>
      <c r="E426" s="116">
        <v>4</v>
      </c>
      <c r="F426" s="116">
        <v>19</v>
      </c>
      <c r="G426" s="116">
        <v>3</v>
      </c>
      <c r="H426" s="116">
        <v>1</v>
      </c>
      <c r="I426" s="116" t="s">
        <v>1236</v>
      </c>
      <c r="K426" s="114"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1">
        <f>INDEX(Duct_Leakage!$A$3:$A$6,MATCH(Model_Input_Builder!$G426,Duct_Leakage!$E$3:$E$6,0),1)</f>
        <v>0.127</v>
      </c>
      <c r="AB426" s="91">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6">
        <v>423</v>
      </c>
      <c r="B427" s="116">
        <v>2</v>
      </c>
      <c r="C427" s="116">
        <v>6</v>
      </c>
      <c r="D427" s="116">
        <v>1</v>
      </c>
      <c r="E427" s="116">
        <v>1</v>
      </c>
      <c r="F427" s="116">
        <v>16</v>
      </c>
      <c r="G427" s="116">
        <v>2</v>
      </c>
      <c r="H427" s="116">
        <v>1</v>
      </c>
      <c r="I427" s="116" t="s">
        <v>1237</v>
      </c>
      <c r="K427" s="114"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1">
        <f>INDEX(Duct_Leakage!$A$3:$A$6,MATCH(Model_Input_Builder!$G427,Duct_Leakage!$E$3:$E$6,0),1)</f>
        <v>0.06</v>
      </c>
      <c r="AB427" s="91">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6">
        <v>424</v>
      </c>
      <c r="B428" s="116">
        <v>2</v>
      </c>
      <c r="C428" s="116">
        <v>3</v>
      </c>
      <c r="D428" s="116">
        <v>4</v>
      </c>
      <c r="E428" s="116">
        <v>2</v>
      </c>
      <c r="F428" s="116">
        <v>16</v>
      </c>
      <c r="G428" s="116">
        <v>4</v>
      </c>
      <c r="H428" s="116">
        <v>3</v>
      </c>
      <c r="I428" s="116" t="s">
        <v>1238</v>
      </c>
      <c r="K428" s="114"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1">
        <f>INDEX(Duct_Leakage!$A$3:$A$6,MATCH(Model_Input_Builder!$G428,Duct_Leakage!$E$3:$E$6,0),1)</f>
        <v>0.18</v>
      </c>
      <c r="AB428" s="91">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6">
        <v>425</v>
      </c>
      <c r="B429" s="116">
        <v>1</v>
      </c>
      <c r="C429" s="116">
        <v>8</v>
      </c>
      <c r="D429" s="116">
        <v>1</v>
      </c>
      <c r="E429" s="116">
        <v>17</v>
      </c>
      <c r="F429" s="116">
        <v>17</v>
      </c>
      <c r="G429" s="116">
        <v>2</v>
      </c>
      <c r="H429" s="116">
        <v>2</v>
      </c>
      <c r="I429" s="116" t="s">
        <v>1239</v>
      </c>
      <c r="K429" s="114"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1">
        <f>INDEX(Duct_Leakage!$A$3:$A$6,MATCH(Model_Input_Builder!$G429,Duct_Leakage!$E$3:$E$6,0),1)</f>
        <v>0.06</v>
      </c>
      <c r="AB429" s="91">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6">
        <v>426</v>
      </c>
      <c r="B430" s="116">
        <v>1</v>
      </c>
      <c r="C430" s="116">
        <v>3</v>
      </c>
      <c r="D430" s="116">
        <v>4</v>
      </c>
      <c r="E430" s="116">
        <v>7</v>
      </c>
      <c r="F430" s="116">
        <v>20</v>
      </c>
      <c r="G430" s="116">
        <v>3</v>
      </c>
      <c r="H430" s="116">
        <v>1</v>
      </c>
      <c r="I430" s="116" t="s">
        <v>1240</v>
      </c>
      <c r="K430" s="114"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1">
        <f>INDEX(Duct_Leakage!$A$3:$A$6,MATCH(Model_Input_Builder!$G430,Duct_Leakage!$E$3:$E$6,0),1)</f>
        <v>0.127</v>
      </c>
      <c r="AB430" s="91">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6">
        <v>427</v>
      </c>
      <c r="B431" s="116">
        <v>3</v>
      </c>
      <c r="C431" s="116">
        <v>6</v>
      </c>
      <c r="D431" s="116">
        <v>3</v>
      </c>
      <c r="E431" s="116">
        <v>19</v>
      </c>
      <c r="F431" s="116">
        <v>12</v>
      </c>
      <c r="G431" s="116">
        <v>2</v>
      </c>
      <c r="H431" s="116">
        <v>3</v>
      </c>
      <c r="I431" s="116" t="s">
        <v>1241</v>
      </c>
      <c r="K431" s="114"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1">
        <f>INDEX(Duct_Leakage!$A$3:$A$6,MATCH(Model_Input_Builder!$G431,Duct_Leakage!$E$3:$E$6,0),1)</f>
        <v>0.06</v>
      </c>
      <c r="AB431" s="91">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6">
        <v>428</v>
      </c>
      <c r="B432" s="116">
        <v>1</v>
      </c>
      <c r="C432" s="116">
        <v>6</v>
      </c>
      <c r="D432" s="116">
        <v>1</v>
      </c>
      <c r="E432" s="116">
        <v>1</v>
      </c>
      <c r="F432" s="116">
        <v>4</v>
      </c>
      <c r="G432" s="116">
        <v>2</v>
      </c>
      <c r="H432" s="116">
        <v>1</v>
      </c>
      <c r="I432" s="116" t="s">
        <v>1242</v>
      </c>
      <c r="K432" s="114"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1">
        <f>INDEX(Duct_Leakage!$A$3:$A$6,MATCH(Model_Input_Builder!$G432,Duct_Leakage!$E$3:$E$6,0),1)</f>
        <v>0.06</v>
      </c>
      <c r="AB432" s="91">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6">
        <v>429</v>
      </c>
      <c r="B433" s="116">
        <v>1</v>
      </c>
      <c r="C433" s="116">
        <v>3</v>
      </c>
      <c r="D433" s="116">
        <v>1</v>
      </c>
      <c r="E433" s="116">
        <v>14</v>
      </c>
      <c r="F433" s="116">
        <v>6</v>
      </c>
      <c r="G433" s="116">
        <v>3</v>
      </c>
      <c r="H433" s="116">
        <v>1</v>
      </c>
      <c r="I433" s="116" t="s">
        <v>1243</v>
      </c>
      <c r="K433" s="114"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1">
        <f>INDEX(Duct_Leakage!$A$3:$A$6,MATCH(Model_Input_Builder!$G433,Duct_Leakage!$E$3:$E$6,0),1)</f>
        <v>0.127</v>
      </c>
      <c r="AB433" s="91">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6">
        <v>430</v>
      </c>
      <c r="B434" s="116">
        <v>3</v>
      </c>
      <c r="C434" s="116">
        <v>5</v>
      </c>
      <c r="D434" s="116">
        <v>1</v>
      </c>
      <c r="E434" s="116">
        <v>6</v>
      </c>
      <c r="F434" s="116">
        <v>9</v>
      </c>
      <c r="G434" s="116">
        <v>1</v>
      </c>
      <c r="H434" s="116">
        <v>1</v>
      </c>
      <c r="I434" s="116" t="s">
        <v>1244</v>
      </c>
      <c r="K434" s="114"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1">
        <f>INDEX(Duct_Leakage!$A$3:$A$6,MATCH(Model_Input_Builder!$G434,Duct_Leakage!$E$3:$E$6,0),1)</f>
        <v>0.03</v>
      </c>
      <c r="AB434" s="91">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6">
        <v>431</v>
      </c>
      <c r="B435" s="116">
        <v>1</v>
      </c>
      <c r="C435" s="116">
        <v>1</v>
      </c>
      <c r="D435" s="116">
        <v>2</v>
      </c>
      <c r="E435" s="116">
        <v>10</v>
      </c>
      <c r="F435" s="116">
        <v>9</v>
      </c>
      <c r="G435" s="116">
        <v>2</v>
      </c>
      <c r="H435" s="116">
        <v>3</v>
      </c>
      <c r="I435" s="116" t="s">
        <v>1245</v>
      </c>
      <c r="K435" s="114"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1">
        <f>INDEX(Duct_Leakage!$A$3:$A$6,MATCH(Model_Input_Builder!$G435,Duct_Leakage!$E$3:$E$6,0),1)</f>
        <v>0.06</v>
      </c>
      <c r="AB435" s="91">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6">
        <v>432</v>
      </c>
      <c r="B436" s="116">
        <v>4</v>
      </c>
      <c r="C436" s="116">
        <v>3</v>
      </c>
      <c r="D436" s="116">
        <v>3</v>
      </c>
      <c r="E436" s="116">
        <v>1</v>
      </c>
      <c r="F436" s="116">
        <v>7</v>
      </c>
      <c r="G436" s="116">
        <v>2</v>
      </c>
      <c r="H436" s="116">
        <v>2</v>
      </c>
      <c r="I436" s="116" t="s">
        <v>1246</v>
      </c>
      <c r="K436" s="114"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1">
        <f>INDEX(Duct_Leakage!$A$3:$A$6,MATCH(Model_Input_Builder!$G436,Duct_Leakage!$E$3:$E$6,0),1)</f>
        <v>0.06</v>
      </c>
      <c r="AB436" s="91">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6">
        <v>433</v>
      </c>
      <c r="B437" s="116">
        <v>1</v>
      </c>
      <c r="C437" s="116">
        <v>2</v>
      </c>
      <c r="D437" s="116">
        <v>5</v>
      </c>
      <c r="E437" s="116">
        <v>5</v>
      </c>
      <c r="F437" s="116">
        <v>19</v>
      </c>
      <c r="G437" s="116">
        <v>3</v>
      </c>
      <c r="H437" s="116">
        <v>2</v>
      </c>
      <c r="I437" s="116" t="s">
        <v>1247</v>
      </c>
      <c r="K437" s="114"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1">
        <f>INDEX(Duct_Leakage!$A$3:$A$6,MATCH(Model_Input_Builder!$G437,Duct_Leakage!$E$3:$E$6,0),1)</f>
        <v>0.127</v>
      </c>
      <c r="AB437" s="91">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6">
        <v>434</v>
      </c>
      <c r="B438" s="116">
        <v>2</v>
      </c>
      <c r="C438" s="116">
        <v>2</v>
      </c>
      <c r="D438" s="116">
        <v>1</v>
      </c>
      <c r="E438" s="116">
        <v>2</v>
      </c>
      <c r="F438" s="116">
        <v>11</v>
      </c>
      <c r="G438" s="116">
        <v>1</v>
      </c>
      <c r="H438" s="116">
        <v>4</v>
      </c>
      <c r="I438" s="116" t="s">
        <v>1248</v>
      </c>
      <c r="K438" s="114"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1">
        <f>INDEX(Duct_Leakage!$A$3:$A$6,MATCH(Model_Input_Builder!$G438,Duct_Leakage!$E$3:$E$6,0),1)</f>
        <v>0.03</v>
      </c>
      <c r="AB438" s="91">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6">
        <v>435</v>
      </c>
      <c r="B439" s="116">
        <v>1</v>
      </c>
      <c r="C439" s="116">
        <v>1</v>
      </c>
      <c r="D439" s="116">
        <v>3</v>
      </c>
      <c r="E439" s="116">
        <v>13</v>
      </c>
      <c r="F439" s="116">
        <v>7</v>
      </c>
      <c r="G439" s="116">
        <v>3</v>
      </c>
      <c r="H439" s="116">
        <v>1</v>
      </c>
      <c r="I439" s="116" t="s">
        <v>1249</v>
      </c>
      <c r="K439" s="114"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1">
        <f>INDEX(Duct_Leakage!$A$3:$A$6,MATCH(Model_Input_Builder!$G439,Duct_Leakage!$E$3:$E$6,0),1)</f>
        <v>0.127</v>
      </c>
      <c r="AB439" s="91">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6">
        <v>436</v>
      </c>
      <c r="B440" s="116">
        <v>2</v>
      </c>
      <c r="C440" s="116">
        <v>6</v>
      </c>
      <c r="D440" s="116">
        <v>2</v>
      </c>
      <c r="E440" s="116">
        <v>19</v>
      </c>
      <c r="F440" s="116">
        <v>2</v>
      </c>
      <c r="G440" s="116">
        <v>3</v>
      </c>
      <c r="H440" s="116">
        <v>1</v>
      </c>
      <c r="I440" s="116" t="s">
        <v>1250</v>
      </c>
      <c r="K440" s="114"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1">
        <f>INDEX(Duct_Leakage!$A$3:$A$6,MATCH(Model_Input_Builder!$G440,Duct_Leakage!$E$3:$E$6,0),1)</f>
        <v>0.127</v>
      </c>
      <c r="AB440" s="91">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6">
        <v>437</v>
      </c>
      <c r="B441" s="116">
        <v>2</v>
      </c>
      <c r="C441" s="116">
        <v>5</v>
      </c>
      <c r="D441" s="116">
        <v>3</v>
      </c>
      <c r="E441" s="116">
        <v>17</v>
      </c>
      <c r="F441" s="116">
        <v>9</v>
      </c>
      <c r="G441" s="116">
        <v>1</v>
      </c>
      <c r="H441" s="116">
        <v>2</v>
      </c>
      <c r="I441" s="116" t="s">
        <v>1251</v>
      </c>
      <c r="K441" s="114"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1">
        <f>INDEX(Duct_Leakage!$A$3:$A$6,MATCH(Model_Input_Builder!$G441,Duct_Leakage!$E$3:$E$6,0),1)</f>
        <v>0.03</v>
      </c>
      <c r="AB441" s="91">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6">
        <v>438</v>
      </c>
      <c r="B442" s="116">
        <v>1</v>
      </c>
      <c r="C442" s="116">
        <v>3</v>
      </c>
      <c r="D442" s="116">
        <v>1</v>
      </c>
      <c r="E442" s="116">
        <v>1</v>
      </c>
      <c r="F442" s="116">
        <v>3</v>
      </c>
      <c r="G442" s="116">
        <v>1</v>
      </c>
      <c r="H442" s="116">
        <v>4</v>
      </c>
      <c r="I442" s="116" t="s">
        <v>1252</v>
      </c>
      <c r="K442" s="114"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1">
        <f>INDEX(Duct_Leakage!$A$3:$A$6,MATCH(Model_Input_Builder!$G442,Duct_Leakage!$E$3:$E$6,0),1)</f>
        <v>0.03</v>
      </c>
      <c r="AB442" s="91">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6">
        <v>439</v>
      </c>
      <c r="B443" s="116">
        <v>3</v>
      </c>
      <c r="C443" s="116">
        <v>2</v>
      </c>
      <c r="D443" s="116">
        <v>4</v>
      </c>
      <c r="E443" s="116">
        <v>11</v>
      </c>
      <c r="F443" s="116">
        <v>5</v>
      </c>
      <c r="G443" s="116">
        <v>3</v>
      </c>
      <c r="H443" s="116">
        <v>4</v>
      </c>
      <c r="I443" s="116" t="s">
        <v>1253</v>
      </c>
      <c r="K443" s="114"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1">
        <f>INDEX(Duct_Leakage!$A$3:$A$6,MATCH(Model_Input_Builder!$G443,Duct_Leakage!$E$3:$E$6,0),1)</f>
        <v>0.127</v>
      </c>
      <c r="AB443" s="91">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6">
        <v>440</v>
      </c>
      <c r="B444" s="116">
        <v>3</v>
      </c>
      <c r="C444" s="116">
        <v>4</v>
      </c>
      <c r="D444" s="116">
        <v>4</v>
      </c>
      <c r="E444" s="116">
        <v>5</v>
      </c>
      <c r="F444" s="116">
        <v>8</v>
      </c>
      <c r="G444" s="116">
        <v>3</v>
      </c>
      <c r="H444" s="116">
        <v>1</v>
      </c>
      <c r="I444" s="116" t="s">
        <v>1254</v>
      </c>
      <c r="K444" s="114"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1">
        <f>INDEX(Duct_Leakage!$A$3:$A$6,MATCH(Model_Input_Builder!$G444,Duct_Leakage!$E$3:$E$6,0),1)</f>
        <v>0.127</v>
      </c>
      <c r="AB444" s="91">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6">
        <v>441</v>
      </c>
      <c r="B445" s="116">
        <v>3</v>
      </c>
      <c r="C445" s="116">
        <v>2</v>
      </c>
      <c r="D445" s="116">
        <v>2</v>
      </c>
      <c r="E445" s="116">
        <v>14</v>
      </c>
      <c r="F445" s="116">
        <v>5</v>
      </c>
      <c r="G445" s="116">
        <v>4</v>
      </c>
      <c r="H445" s="116">
        <v>1</v>
      </c>
      <c r="I445" s="116" t="s">
        <v>1255</v>
      </c>
      <c r="K445" s="114"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1">
        <f>INDEX(Duct_Leakage!$A$3:$A$6,MATCH(Model_Input_Builder!$G445,Duct_Leakage!$E$3:$E$6,0),1)</f>
        <v>0.18</v>
      </c>
      <c r="AB445" s="91">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6">
        <v>442</v>
      </c>
      <c r="B446" s="116">
        <v>1</v>
      </c>
      <c r="C446" s="116">
        <v>4</v>
      </c>
      <c r="D446" s="116">
        <v>5</v>
      </c>
      <c r="E446" s="116">
        <v>8</v>
      </c>
      <c r="F446" s="116">
        <v>19</v>
      </c>
      <c r="G446" s="116">
        <v>2</v>
      </c>
      <c r="H446" s="116">
        <v>2</v>
      </c>
      <c r="I446" s="116" t="s">
        <v>1256</v>
      </c>
      <c r="K446" s="114"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1">
        <f>INDEX(Duct_Leakage!$A$3:$A$6,MATCH(Model_Input_Builder!$G446,Duct_Leakage!$E$3:$E$6,0),1)</f>
        <v>0.06</v>
      </c>
      <c r="AB446" s="91">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6">
        <v>443</v>
      </c>
      <c r="B447" s="116">
        <v>4</v>
      </c>
      <c r="C447" s="116">
        <v>1</v>
      </c>
      <c r="D447" s="116">
        <v>5</v>
      </c>
      <c r="E447" s="116">
        <v>17</v>
      </c>
      <c r="F447" s="116">
        <v>9</v>
      </c>
      <c r="G447" s="116">
        <v>3</v>
      </c>
      <c r="H447" s="116">
        <v>3</v>
      </c>
      <c r="I447" s="116" t="s">
        <v>1257</v>
      </c>
      <c r="K447" s="114"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1">
        <f>INDEX(Duct_Leakage!$A$3:$A$6,MATCH(Model_Input_Builder!$G447,Duct_Leakage!$E$3:$E$6,0),1)</f>
        <v>0.127</v>
      </c>
      <c r="AB447" s="91">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6">
        <v>444</v>
      </c>
      <c r="B448" s="116">
        <v>1</v>
      </c>
      <c r="C448" s="116">
        <v>2</v>
      </c>
      <c r="D448" s="116">
        <v>4</v>
      </c>
      <c r="E448" s="116">
        <v>2</v>
      </c>
      <c r="F448" s="116">
        <v>7</v>
      </c>
      <c r="G448" s="116">
        <v>4</v>
      </c>
      <c r="H448" s="116">
        <v>3</v>
      </c>
      <c r="I448" s="116" t="s">
        <v>1258</v>
      </c>
      <c r="K448" s="114"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1">
        <f>INDEX(Duct_Leakage!$A$3:$A$6,MATCH(Model_Input_Builder!$G448,Duct_Leakage!$E$3:$E$6,0),1)</f>
        <v>0.18</v>
      </c>
      <c r="AB448" s="91">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6">
        <v>445</v>
      </c>
      <c r="B449" s="116">
        <v>3</v>
      </c>
      <c r="C449" s="116">
        <v>1</v>
      </c>
      <c r="D449" s="116">
        <v>3</v>
      </c>
      <c r="E449" s="116">
        <v>15</v>
      </c>
      <c r="F449" s="116">
        <v>20</v>
      </c>
      <c r="G449" s="116">
        <v>4</v>
      </c>
      <c r="H449" s="116">
        <v>2</v>
      </c>
      <c r="I449" s="116" t="s">
        <v>1259</v>
      </c>
      <c r="K449" s="114"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1">
        <f>INDEX(Duct_Leakage!$A$3:$A$6,MATCH(Model_Input_Builder!$G449,Duct_Leakage!$E$3:$E$6,0),1)</f>
        <v>0.18</v>
      </c>
      <c r="AB449" s="91">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6">
        <v>446</v>
      </c>
      <c r="B450" s="116">
        <v>4</v>
      </c>
      <c r="C450" s="116">
        <v>3</v>
      </c>
      <c r="D450" s="116">
        <v>3</v>
      </c>
      <c r="E450" s="116">
        <v>8</v>
      </c>
      <c r="F450" s="116">
        <v>19</v>
      </c>
      <c r="G450" s="116">
        <v>1</v>
      </c>
      <c r="H450" s="116">
        <v>1</v>
      </c>
      <c r="I450" s="116" t="s">
        <v>1260</v>
      </c>
      <c r="K450" s="114"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1">
        <f>INDEX(Duct_Leakage!$A$3:$A$6,MATCH(Model_Input_Builder!$G450,Duct_Leakage!$E$3:$E$6,0),1)</f>
        <v>0.03</v>
      </c>
      <c r="AB450" s="91">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6">
        <v>447</v>
      </c>
      <c r="B451" s="116">
        <v>1</v>
      </c>
      <c r="C451" s="116">
        <v>1</v>
      </c>
      <c r="D451" s="116">
        <v>1</v>
      </c>
      <c r="E451" s="116">
        <v>6</v>
      </c>
      <c r="F451" s="116">
        <v>12</v>
      </c>
      <c r="G451" s="116">
        <v>4</v>
      </c>
      <c r="H451" s="116">
        <v>1</v>
      </c>
      <c r="I451" s="116" t="s">
        <v>1261</v>
      </c>
      <c r="K451" s="114"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1">
        <f>INDEX(Duct_Leakage!$A$3:$A$6,MATCH(Model_Input_Builder!$G451,Duct_Leakage!$E$3:$E$6,0),1)</f>
        <v>0.18</v>
      </c>
      <c r="AB451" s="91">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6">
        <v>448</v>
      </c>
      <c r="B452" s="116">
        <v>3</v>
      </c>
      <c r="C452" s="116">
        <v>6</v>
      </c>
      <c r="D452" s="116">
        <v>3</v>
      </c>
      <c r="E452" s="116">
        <v>10</v>
      </c>
      <c r="F452" s="116">
        <v>8</v>
      </c>
      <c r="G452" s="116">
        <v>1</v>
      </c>
      <c r="H452" s="116">
        <v>1</v>
      </c>
      <c r="I452" s="116" t="s">
        <v>1262</v>
      </c>
      <c r="K452" s="114"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1">
        <f>INDEX(Duct_Leakage!$A$3:$A$6,MATCH(Model_Input_Builder!$G452,Duct_Leakage!$E$3:$E$6,0),1)</f>
        <v>0.03</v>
      </c>
      <c r="AB452" s="91">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6">
        <v>449</v>
      </c>
      <c r="B453" s="116">
        <v>3</v>
      </c>
      <c r="C453" s="116">
        <v>7</v>
      </c>
      <c r="D453" s="116">
        <v>5</v>
      </c>
      <c r="E453" s="116">
        <v>18</v>
      </c>
      <c r="F453" s="116">
        <v>18</v>
      </c>
      <c r="G453" s="116">
        <v>4</v>
      </c>
      <c r="H453" s="116">
        <v>1</v>
      </c>
      <c r="I453" s="116" t="s">
        <v>1263</v>
      </c>
      <c r="K453" s="114"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1">
        <f>INDEX(Duct_Leakage!$A$3:$A$6,MATCH(Model_Input_Builder!$G453,Duct_Leakage!$E$3:$E$6,0),1)</f>
        <v>0.18</v>
      </c>
      <c r="AB453" s="91">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6">
        <v>450</v>
      </c>
      <c r="B454" s="116">
        <v>3</v>
      </c>
      <c r="C454" s="116">
        <v>8</v>
      </c>
      <c r="D454" s="116">
        <v>2</v>
      </c>
      <c r="E454" s="116">
        <v>16</v>
      </c>
      <c r="F454" s="116">
        <v>12</v>
      </c>
      <c r="G454" s="116">
        <v>4</v>
      </c>
      <c r="H454" s="116">
        <v>1</v>
      </c>
      <c r="I454" s="116" t="s">
        <v>1264</v>
      </c>
      <c r="K454" s="114"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1">
        <f>INDEX(Duct_Leakage!$A$3:$A$6,MATCH(Model_Input_Builder!$G454,Duct_Leakage!$E$3:$E$6,0),1)</f>
        <v>0.18</v>
      </c>
      <c r="AB454" s="91">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6">
        <v>451</v>
      </c>
      <c r="B455" s="116">
        <v>1</v>
      </c>
      <c r="C455" s="116">
        <v>6</v>
      </c>
      <c r="D455" s="116">
        <v>1</v>
      </c>
      <c r="E455" s="116">
        <v>17</v>
      </c>
      <c r="F455" s="116">
        <v>6</v>
      </c>
      <c r="G455" s="116">
        <v>4</v>
      </c>
      <c r="H455" s="116">
        <v>3</v>
      </c>
      <c r="I455" s="116" t="s">
        <v>1265</v>
      </c>
      <c r="K455" s="114"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1">
        <f>INDEX(Duct_Leakage!$A$3:$A$6,MATCH(Model_Input_Builder!$G455,Duct_Leakage!$E$3:$E$6,0),1)</f>
        <v>0.18</v>
      </c>
      <c r="AB455" s="91">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6">
        <v>452</v>
      </c>
      <c r="B456" s="116">
        <v>3</v>
      </c>
      <c r="C456" s="116">
        <v>4</v>
      </c>
      <c r="D456" s="116">
        <v>4</v>
      </c>
      <c r="E456" s="116">
        <v>12</v>
      </c>
      <c r="F456" s="116">
        <v>20</v>
      </c>
      <c r="G456" s="116">
        <v>3</v>
      </c>
      <c r="H456" s="116">
        <v>3</v>
      </c>
      <c r="I456" s="116" t="s">
        <v>1266</v>
      </c>
      <c r="K456" s="114"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1">
        <f>INDEX(Duct_Leakage!$A$3:$A$6,MATCH(Model_Input_Builder!$G456,Duct_Leakage!$E$3:$E$6,0),1)</f>
        <v>0.127</v>
      </c>
      <c r="AB456" s="91">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6">
        <v>453</v>
      </c>
      <c r="B457" s="116">
        <v>3</v>
      </c>
      <c r="C457" s="116">
        <v>2</v>
      </c>
      <c r="D457" s="116">
        <v>4</v>
      </c>
      <c r="E457" s="116">
        <v>4</v>
      </c>
      <c r="F457" s="116">
        <v>19</v>
      </c>
      <c r="G457" s="116">
        <v>3</v>
      </c>
      <c r="H457" s="116">
        <v>4</v>
      </c>
      <c r="I457" s="116" t="s">
        <v>1267</v>
      </c>
      <c r="K457" s="114"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1">
        <f>INDEX(Duct_Leakage!$A$3:$A$6,MATCH(Model_Input_Builder!$G457,Duct_Leakage!$E$3:$E$6,0),1)</f>
        <v>0.127</v>
      </c>
      <c r="AB457" s="91">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6">
        <v>454</v>
      </c>
      <c r="B458" s="116">
        <v>2</v>
      </c>
      <c r="C458" s="116">
        <v>4</v>
      </c>
      <c r="D458" s="116">
        <v>2</v>
      </c>
      <c r="E458" s="116">
        <v>9</v>
      </c>
      <c r="F458" s="116">
        <v>5</v>
      </c>
      <c r="G458" s="116">
        <v>1</v>
      </c>
      <c r="H458" s="116">
        <v>1</v>
      </c>
      <c r="I458" s="116" t="s">
        <v>1268</v>
      </c>
      <c r="K458" s="114"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1">
        <f>INDEX(Duct_Leakage!$A$3:$A$6,MATCH(Model_Input_Builder!$G458,Duct_Leakage!$E$3:$E$6,0),1)</f>
        <v>0.03</v>
      </c>
      <c r="AB458" s="91">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6">
        <v>455</v>
      </c>
      <c r="B459" s="116">
        <v>4</v>
      </c>
      <c r="C459" s="116">
        <v>2</v>
      </c>
      <c r="D459" s="116">
        <v>4</v>
      </c>
      <c r="E459" s="116">
        <v>8</v>
      </c>
      <c r="F459" s="116">
        <v>5</v>
      </c>
      <c r="G459" s="116">
        <v>2</v>
      </c>
      <c r="H459" s="116">
        <v>4</v>
      </c>
      <c r="I459" s="116" t="s">
        <v>1269</v>
      </c>
      <c r="K459" s="114"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1">
        <f>INDEX(Duct_Leakage!$A$3:$A$6,MATCH(Model_Input_Builder!$G459,Duct_Leakage!$E$3:$E$6,0),1)</f>
        <v>0.06</v>
      </c>
      <c r="AB459" s="91">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6">
        <v>456</v>
      </c>
      <c r="B460" s="116">
        <v>2</v>
      </c>
      <c r="C460" s="116">
        <v>8</v>
      </c>
      <c r="D460" s="116">
        <v>4</v>
      </c>
      <c r="E460" s="116">
        <v>12</v>
      </c>
      <c r="F460" s="116">
        <v>13</v>
      </c>
      <c r="G460" s="116">
        <v>4</v>
      </c>
      <c r="H460" s="116">
        <v>3</v>
      </c>
      <c r="I460" s="116" t="s">
        <v>1270</v>
      </c>
      <c r="K460" s="114"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1">
        <f>INDEX(Duct_Leakage!$A$3:$A$6,MATCH(Model_Input_Builder!$G460,Duct_Leakage!$E$3:$E$6,0),1)</f>
        <v>0.18</v>
      </c>
      <c r="AB460" s="91">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6">
        <v>457</v>
      </c>
      <c r="B461" s="116">
        <v>1</v>
      </c>
      <c r="C461" s="116">
        <v>2</v>
      </c>
      <c r="D461" s="116">
        <v>5</v>
      </c>
      <c r="E461" s="116">
        <v>6</v>
      </c>
      <c r="F461" s="116">
        <v>4</v>
      </c>
      <c r="G461" s="116">
        <v>1</v>
      </c>
      <c r="H461" s="116">
        <v>4</v>
      </c>
      <c r="I461" s="116" t="s">
        <v>1271</v>
      </c>
      <c r="K461" s="114"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1">
        <f>INDEX(Duct_Leakage!$A$3:$A$6,MATCH(Model_Input_Builder!$G461,Duct_Leakage!$E$3:$E$6,0),1)</f>
        <v>0.03</v>
      </c>
      <c r="AB461" s="91">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6">
        <v>458</v>
      </c>
      <c r="B462" s="116">
        <v>3</v>
      </c>
      <c r="C462" s="116">
        <v>3</v>
      </c>
      <c r="D462" s="116">
        <v>2</v>
      </c>
      <c r="E462" s="116">
        <v>3</v>
      </c>
      <c r="F462" s="116">
        <v>9</v>
      </c>
      <c r="G462" s="116">
        <v>3</v>
      </c>
      <c r="H462" s="116">
        <v>1</v>
      </c>
      <c r="I462" s="116" t="s">
        <v>1272</v>
      </c>
      <c r="K462" s="114"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1">
        <f>INDEX(Duct_Leakage!$A$3:$A$6,MATCH(Model_Input_Builder!$G462,Duct_Leakage!$E$3:$E$6,0),1)</f>
        <v>0.127</v>
      </c>
      <c r="AB462" s="91">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6">
        <v>459</v>
      </c>
      <c r="B463" s="116">
        <v>2</v>
      </c>
      <c r="C463" s="116">
        <v>2</v>
      </c>
      <c r="D463" s="116">
        <v>3</v>
      </c>
      <c r="E463" s="116">
        <v>7</v>
      </c>
      <c r="F463" s="116">
        <v>4</v>
      </c>
      <c r="G463" s="116">
        <v>3</v>
      </c>
      <c r="H463" s="116">
        <v>3</v>
      </c>
      <c r="I463" s="116" t="s">
        <v>1273</v>
      </c>
      <c r="K463" s="114"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1">
        <f>INDEX(Duct_Leakage!$A$3:$A$6,MATCH(Model_Input_Builder!$G463,Duct_Leakage!$E$3:$E$6,0),1)</f>
        <v>0.127</v>
      </c>
      <c r="AB463" s="91">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6">
        <v>460</v>
      </c>
      <c r="B464" s="116">
        <v>3</v>
      </c>
      <c r="C464" s="116">
        <v>5</v>
      </c>
      <c r="D464" s="116">
        <v>3</v>
      </c>
      <c r="E464" s="116">
        <v>12</v>
      </c>
      <c r="F464" s="116">
        <v>10</v>
      </c>
      <c r="G464" s="116">
        <v>4</v>
      </c>
      <c r="H464" s="116">
        <v>3</v>
      </c>
      <c r="I464" s="116" t="s">
        <v>1274</v>
      </c>
      <c r="K464" s="114"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1">
        <f>INDEX(Duct_Leakage!$A$3:$A$6,MATCH(Model_Input_Builder!$G464,Duct_Leakage!$E$3:$E$6,0),1)</f>
        <v>0.18</v>
      </c>
      <c r="AB464" s="91">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6">
        <v>461</v>
      </c>
      <c r="B465" s="116">
        <v>3</v>
      </c>
      <c r="C465" s="116">
        <v>2</v>
      </c>
      <c r="D465" s="116">
        <v>3</v>
      </c>
      <c r="E465" s="116">
        <v>8</v>
      </c>
      <c r="F465" s="116">
        <v>2</v>
      </c>
      <c r="G465" s="116">
        <v>3</v>
      </c>
      <c r="H465" s="116">
        <v>1</v>
      </c>
      <c r="I465" s="116" t="s">
        <v>1275</v>
      </c>
      <c r="K465" s="114"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1">
        <f>INDEX(Duct_Leakage!$A$3:$A$6,MATCH(Model_Input_Builder!$G465,Duct_Leakage!$E$3:$E$6,0),1)</f>
        <v>0.127</v>
      </c>
      <c r="AB465" s="91">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6">
        <v>462</v>
      </c>
      <c r="B466" s="116">
        <v>3</v>
      </c>
      <c r="C466" s="116">
        <v>1</v>
      </c>
      <c r="D466" s="116">
        <v>3</v>
      </c>
      <c r="E466" s="116">
        <v>8</v>
      </c>
      <c r="F466" s="116">
        <v>7</v>
      </c>
      <c r="G466" s="116">
        <v>4</v>
      </c>
      <c r="H466" s="116">
        <v>3</v>
      </c>
      <c r="I466" s="116" t="s">
        <v>1276</v>
      </c>
      <c r="K466" s="114"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1">
        <f>INDEX(Duct_Leakage!$A$3:$A$6,MATCH(Model_Input_Builder!$G466,Duct_Leakage!$E$3:$E$6,0),1)</f>
        <v>0.18</v>
      </c>
      <c r="AB466" s="91">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6">
        <v>463</v>
      </c>
      <c r="B467" s="116">
        <v>3</v>
      </c>
      <c r="C467" s="116">
        <v>3</v>
      </c>
      <c r="D467" s="116">
        <v>5</v>
      </c>
      <c r="E467" s="116">
        <v>12</v>
      </c>
      <c r="F467" s="116">
        <v>16</v>
      </c>
      <c r="G467" s="116">
        <v>1</v>
      </c>
      <c r="H467" s="116">
        <v>2</v>
      </c>
      <c r="I467" s="116" t="s">
        <v>1277</v>
      </c>
      <c r="K467" s="114"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1">
        <f>INDEX(Duct_Leakage!$A$3:$A$6,MATCH(Model_Input_Builder!$G467,Duct_Leakage!$E$3:$E$6,0),1)</f>
        <v>0.03</v>
      </c>
      <c r="AB467" s="91">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6">
        <v>464</v>
      </c>
      <c r="B468" s="116">
        <v>3</v>
      </c>
      <c r="C468" s="116">
        <v>6</v>
      </c>
      <c r="D468" s="116">
        <v>1</v>
      </c>
      <c r="E468" s="116">
        <v>11</v>
      </c>
      <c r="F468" s="116">
        <v>7</v>
      </c>
      <c r="G468" s="116">
        <v>2</v>
      </c>
      <c r="H468" s="116">
        <v>1</v>
      </c>
      <c r="I468" s="116" t="s">
        <v>1278</v>
      </c>
      <c r="K468" s="114"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1">
        <f>INDEX(Duct_Leakage!$A$3:$A$6,MATCH(Model_Input_Builder!$G468,Duct_Leakage!$E$3:$E$6,0),1)</f>
        <v>0.06</v>
      </c>
      <c r="AB468" s="91">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6">
        <v>465</v>
      </c>
      <c r="B469" s="116">
        <v>2</v>
      </c>
      <c r="C469" s="116">
        <v>1</v>
      </c>
      <c r="D469" s="116">
        <v>3</v>
      </c>
      <c r="E469" s="116">
        <v>6</v>
      </c>
      <c r="F469" s="116">
        <v>6</v>
      </c>
      <c r="G469" s="116">
        <v>4</v>
      </c>
      <c r="H469" s="116">
        <v>4</v>
      </c>
      <c r="I469" s="116" t="s">
        <v>1279</v>
      </c>
      <c r="K469" s="114"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1">
        <f>INDEX(Duct_Leakage!$A$3:$A$6,MATCH(Model_Input_Builder!$G469,Duct_Leakage!$E$3:$E$6,0),1)</f>
        <v>0.18</v>
      </c>
      <c r="AB469" s="91">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6">
        <v>466</v>
      </c>
      <c r="B470" s="116">
        <v>4</v>
      </c>
      <c r="C470" s="116">
        <v>1</v>
      </c>
      <c r="D470" s="116">
        <v>2</v>
      </c>
      <c r="E470" s="116">
        <v>2</v>
      </c>
      <c r="F470" s="116">
        <v>20</v>
      </c>
      <c r="G470" s="116">
        <v>1</v>
      </c>
      <c r="H470" s="116">
        <v>3</v>
      </c>
      <c r="I470" s="116" t="s">
        <v>1280</v>
      </c>
      <c r="K470" s="114"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1">
        <f>INDEX(Duct_Leakage!$A$3:$A$6,MATCH(Model_Input_Builder!$G470,Duct_Leakage!$E$3:$E$6,0),1)</f>
        <v>0.03</v>
      </c>
      <c r="AB470" s="91">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6">
        <v>467</v>
      </c>
      <c r="B471" s="116">
        <v>4</v>
      </c>
      <c r="C471" s="116">
        <v>2</v>
      </c>
      <c r="D471" s="116">
        <v>3</v>
      </c>
      <c r="E471" s="116">
        <v>5</v>
      </c>
      <c r="F471" s="116">
        <v>14</v>
      </c>
      <c r="G471" s="116">
        <v>3</v>
      </c>
      <c r="H471" s="116">
        <v>3</v>
      </c>
      <c r="I471" s="116" t="s">
        <v>1281</v>
      </c>
      <c r="K471" s="114"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1">
        <f>INDEX(Duct_Leakage!$A$3:$A$6,MATCH(Model_Input_Builder!$G471,Duct_Leakage!$E$3:$E$6,0),1)</f>
        <v>0.127</v>
      </c>
      <c r="AB471" s="91">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6">
        <v>468</v>
      </c>
      <c r="B472" s="116">
        <v>4</v>
      </c>
      <c r="C472" s="116">
        <v>1</v>
      </c>
      <c r="D472" s="116">
        <v>3</v>
      </c>
      <c r="E472" s="116">
        <v>17</v>
      </c>
      <c r="F472" s="116">
        <v>4</v>
      </c>
      <c r="G472" s="116">
        <v>1</v>
      </c>
      <c r="H472" s="116">
        <v>1</v>
      </c>
      <c r="I472" s="116" t="s">
        <v>1282</v>
      </c>
      <c r="K472" s="114"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1">
        <f>INDEX(Duct_Leakage!$A$3:$A$6,MATCH(Model_Input_Builder!$G472,Duct_Leakage!$E$3:$E$6,0),1)</f>
        <v>0.03</v>
      </c>
      <c r="AB472" s="91">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6">
        <v>469</v>
      </c>
      <c r="B473" s="116">
        <v>1</v>
      </c>
      <c r="C473" s="116">
        <v>8</v>
      </c>
      <c r="D473" s="116">
        <v>5</v>
      </c>
      <c r="E473" s="116">
        <v>14</v>
      </c>
      <c r="F473" s="116">
        <v>15</v>
      </c>
      <c r="G473" s="116">
        <v>3</v>
      </c>
      <c r="H473" s="116">
        <v>1</v>
      </c>
      <c r="I473" s="116" t="s">
        <v>1283</v>
      </c>
      <c r="K473" s="114"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1">
        <f>INDEX(Duct_Leakage!$A$3:$A$6,MATCH(Model_Input_Builder!$G473,Duct_Leakage!$E$3:$E$6,0),1)</f>
        <v>0.127</v>
      </c>
      <c r="AB473" s="91">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6">
        <v>470</v>
      </c>
      <c r="B474" s="116">
        <v>2</v>
      </c>
      <c r="C474" s="116">
        <v>8</v>
      </c>
      <c r="D474" s="116">
        <v>2</v>
      </c>
      <c r="E474" s="116">
        <v>18</v>
      </c>
      <c r="F474" s="116">
        <v>5</v>
      </c>
      <c r="G474" s="116">
        <v>1</v>
      </c>
      <c r="H474" s="116">
        <v>3</v>
      </c>
      <c r="I474" s="116" t="s">
        <v>1284</v>
      </c>
      <c r="K474" s="114"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1">
        <f>INDEX(Duct_Leakage!$A$3:$A$6,MATCH(Model_Input_Builder!$G474,Duct_Leakage!$E$3:$E$6,0),1)</f>
        <v>0.03</v>
      </c>
      <c r="AB474" s="91">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6">
        <v>471</v>
      </c>
      <c r="B475" s="116">
        <v>2</v>
      </c>
      <c r="C475" s="116">
        <v>5</v>
      </c>
      <c r="D475" s="116">
        <v>1</v>
      </c>
      <c r="E475" s="116">
        <v>5</v>
      </c>
      <c r="F475" s="116">
        <v>18</v>
      </c>
      <c r="G475" s="116">
        <v>1</v>
      </c>
      <c r="H475" s="116">
        <v>4</v>
      </c>
      <c r="I475" s="116" t="s">
        <v>1285</v>
      </c>
      <c r="K475" s="114"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1">
        <f>INDEX(Duct_Leakage!$A$3:$A$6,MATCH(Model_Input_Builder!$G475,Duct_Leakage!$E$3:$E$6,0),1)</f>
        <v>0.03</v>
      </c>
      <c r="AB475" s="91">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6">
        <v>472</v>
      </c>
      <c r="B476" s="116">
        <v>4</v>
      </c>
      <c r="C476" s="116">
        <v>4</v>
      </c>
      <c r="D476" s="116">
        <v>5</v>
      </c>
      <c r="E476" s="116">
        <v>13</v>
      </c>
      <c r="F476" s="116">
        <v>18</v>
      </c>
      <c r="G476" s="116">
        <v>3</v>
      </c>
      <c r="H476" s="116">
        <v>2</v>
      </c>
      <c r="I476" s="116" t="s">
        <v>1286</v>
      </c>
      <c r="K476" s="114"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1">
        <f>INDEX(Duct_Leakage!$A$3:$A$6,MATCH(Model_Input_Builder!$G476,Duct_Leakage!$E$3:$E$6,0),1)</f>
        <v>0.127</v>
      </c>
      <c r="AB476" s="91">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6">
        <v>473</v>
      </c>
      <c r="B477" s="116">
        <v>3</v>
      </c>
      <c r="C477" s="116">
        <v>4</v>
      </c>
      <c r="D477" s="116">
        <v>3</v>
      </c>
      <c r="E477" s="116">
        <v>5</v>
      </c>
      <c r="F477" s="116">
        <v>14</v>
      </c>
      <c r="G477" s="116">
        <v>2</v>
      </c>
      <c r="H477" s="116">
        <v>1</v>
      </c>
      <c r="I477" s="116" t="s">
        <v>1287</v>
      </c>
      <c r="K477" s="114"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1">
        <f>INDEX(Duct_Leakage!$A$3:$A$6,MATCH(Model_Input_Builder!$G477,Duct_Leakage!$E$3:$E$6,0),1)</f>
        <v>0.06</v>
      </c>
      <c r="AB477" s="91">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6">
        <v>474</v>
      </c>
      <c r="B478" s="116">
        <v>1</v>
      </c>
      <c r="C478" s="116">
        <v>4</v>
      </c>
      <c r="D478" s="116">
        <v>2</v>
      </c>
      <c r="E478" s="116">
        <v>13</v>
      </c>
      <c r="F478" s="116">
        <v>14</v>
      </c>
      <c r="G478" s="116">
        <v>4</v>
      </c>
      <c r="H478" s="116">
        <v>4</v>
      </c>
      <c r="I478" s="116" t="s">
        <v>1288</v>
      </c>
      <c r="K478" s="114"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1">
        <f>INDEX(Duct_Leakage!$A$3:$A$6,MATCH(Model_Input_Builder!$G478,Duct_Leakage!$E$3:$E$6,0),1)</f>
        <v>0.18</v>
      </c>
      <c r="AB478" s="91">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6">
        <v>475</v>
      </c>
      <c r="B479" s="116">
        <v>1</v>
      </c>
      <c r="C479" s="116">
        <v>6</v>
      </c>
      <c r="D479" s="116">
        <v>1</v>
      </c>
      <c r="E479" s="116">
        <v>14</v>
      </c>
      <c r="F479" s="116">
        <v>1</v>
      </c>
      <c r="G479" s="116">
        <v>1</v>
      </c>
      <c r="H479" s="116">
        <v>1</v>
      </c>
      <c r="I479" s="116" t="s">
        <v>1289</v>
      </c>
      <c r="K479" s="114"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1">
        <f>INDEX(Duct_Leakage!$A$3:$A$6,MATCH(Model_Input_Builder!$G479,Duct_Leakage!$E$3:$E$6,0),1)</f>
        <v>0.03</v>
      </c>
      <c r="AB479" s="91">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6">
        <v>476</v>
      </c>
      <c r="B480" s="116">
        <v>2</v>
      </c>
      <c r="C480" s="116">
        <v>1</v>
      </c>
      <c r="D480" s="116">
        <v>2</v>
      </c>
      <c r="E480" s="116">
        <v>3</v>
      </c>
      <c r="F480" s="116">
        <v>9</v>
      </c>
      <c r="G480" s="116">
        <v>2</v>
      </c>
      <c r="H480" s="116">
        <v>1</v>
      </c>
      <c r="I480" s="116" t="s">
        <v>1290</v>
      </c>
      <c r="K480" s="114"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1">
        <f>INDEX(Duct_Leakage!$A$3:$A$6,MATCH(Model_Input_Builder!$G480,Duct_Leakage!$E$3:$E$6,0),1)</f>
        <v>0.06</v>
      </c>
      <c r="AB480" s="91">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6">
        <v>477</v>
      </c>
      <c r="B481" s="116">
        <v>2</v>
      </c>
      <c r="C481" s="116">
        <v>7</v>
      </c>
      <c r="D481" s="116">
        <v>1</v>
      </c>
      <c r="E481" s="116">
        <v>13</v>
      </c>
      <c r="F481" s="116">
        <v>17</v>
      </c>
      <c r="G481" s="116">
        <v>4</v>
      </c>
      <c r="H481" s="116">
        <v>3</v>
      </c>
      <c r="I481" s="116" t="s">
        <v>1291</v>
      </c>
      <c r="K481" s="114"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1">
        <f>INDEX(Duct_Leakage!$A$3:$A$6,MATCH(Model_Input_Builder!$G481,Duct_Leakage!$E$3:$E$6,0),1)</f>
        <v>0.18</v>
      </c>
      <c r="AB481" s="91">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6">
        <v>478</v>
      </c>
      <c r="B482" s="116">
        <v>3</v>
      </c>
      <c r="C482" s="116">
        <v>8</v>
      </c>
      <c r="D482" s="116">
        <v>3</v>
      </c>
      <c r="E482" s="116">
        <v>16</v>
      </c>
      <c r="F482" s="116">
        <v>20</v>
      </c>
      <c r="G482" s="116">
        <v>1</v>
      </c>
      <c r="H482" s="116">
        <v>3</v>
      </c>
      <c r="I482" s="116" t="s">
        <v>1292</v>
      </c>
      <c r="K482" s="114"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1">
        <f>INDEX(Duct_Leakage!$A$3:$A$6,MATCH(Model_Input_Builder!$G482,Duct_Leakage!$E$3:$E$6,0),1)</f>
        <v>0.03</v>
      </c>
      <c r="AB482" s="91">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6">
        <v>479</v>
      </c>
      <c r="B483" s="116">
        <v>2</v>
      </c>
      <c r="C483" s="116">
        <v>2</v>
      </c>
      <c r="D483" s="116">
        <v>5</v>
      </c>
      <c r="E483" s="116">
        <v>15</v>
      </c>
      <c r="F483" s="116">
        <v>17</v>
      </c>
      <c r="G483" s="116">
        <v>4</v>
      </c>
      <c r="H483" s="116">
        <v>2</v>
      </c>
      <c r="I483" s="116" t="s">
        <v>1293</v>
      </c>
      <c r="K483" s="114"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1">
        <f>INDEX(Duct_Leakage!$A$3:$A$6,MATCH(Model_Input_Builder!$G483,Duct_Leakage!$E$3:$E$6,0),1)</f>
        <v>0.18</v>
      </c>
      <c r="AB483" s="91">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6">
        <v>480</v>
      </c>
      <c r="B484" s="116">
        <v>1</v>
      </c>
      <c r="C484" s="116">
        <v>5</v>
      </c>
      <c r="D484" s="116">
        <v>1</v>
      </c>
      <c r="E484" s="116">
        <v>16</v>
      </c>
      <c r="F484" s="116">
        <v>15</v>
      </c>
      <c r="G484" s="116">
        <v>3</v>
      </c>
      <c r="H484" s="116">
        <v>4</v>
      </c>
      <c r="I484" s="116" t="s">
        <v>1294</v>
      </c>
      <c r="K484" s="114"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1">
        <f>INDEX(Duct_Leakage!$A$3:$A$6,MATCH(Model_Input_Builder!$G484,Duct_Leakage!$E$3:$E$6,0),1)</f>
        <v>0.127</v>
      </c>
      <c r="AB484" s="91">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6">
        <v>481</v>
      </c>
      <c r="B485" s="116">
        <v>4</v>
      </c>
      <c r="C485" s="116">
        <v>6</v>
      </c>
      <c r="D485" s="116">
        <v>1</v>
      </c>
      <c r="E485" s="116">
        <v>15</v>
      </c>
      <c r="F485" s="116">
        <v>6</v>
      </c>
      <c r="G485" s="116">
        <v>1</v>
      </c>
      <c r="H485" s="116">
        <v>1</v>
      </c>
      <c r="I485" s="116" t="s">
        <v>1295</v>
      </c>
      <c r="K485" s="114"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1">
        <f>INDEX(Duct_Leakage!$A$3:$A$6,MATCH(Model_Input_Builder!$G485,Duct_Leakage!$E$3:$E$6,0),1)</f>
        <v>0.03</v>
      </c>
      <c r="AB485" s="91">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6">
        <v>482</v>
      </c>
      <c r="B486" s="116">
        <v>4</v>
      </c>
      <c r="C486" s="116">
        <v>4</v>
      </c>
      <c r="D486" s="116">
        <v>4</v>
      </c>
      <c r="E486" s="116">
        <v>11</v>
      </c>
      <c r="F486" s="116">
        <v>7</v>
      </c>
      <c r="G486" s="116">
        <v>3</v>
      </c>
      <c r="H486" s="116">
        <v>4</v>
      </c>
      <c r="I486" s="116" t="s">
        <v>1296</v>
      </c>
      <c r="K486" s="114"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1">
        <f>INDEX(Duct_Leakage!$A$3:$A$6,MATCH(Model_Input_Builder!$G486,Duct_Leakage!$E$3:$E$6,0),1)</f>
        <v>0.127</v>
      </c>
      <c r="AB486" s="91">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6">
        <v>483</v>
      </c>
      <c r="B487" s="116">
        <v>2</v>
      </c>
      <c r="C487" s="116">
        <v>6</v>
      </c>
      <c r="D487" s="116">
        <v>5</v>
      </c>
      <c r="E487" s="116">
        <v>19</v>
      </c>
      <c r="F487" s="116">
        <v>19</v>
      </c>
      <c r="G487" s="116">
        <v>4</v>
      </c>
      <c r="H487" s="116">
        <v>3</v>
      </c>
      <c r="I487" s="116" t="s">
        <v>1297</v>
      </c>
      <c r="K487" s="114"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1">
        <f>INDEX(Duct_Leakage!$A$3:$A$6,MATCH(Model_Input_Builder!$G487,Duct_Leakage!$E$3:$E$6,0),1)</f>
        <v>0.18</v>
      </c>
      <c r="AB487" s="91">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6">
        <v>484</v>
      </c>
      <c r="B488" s="116">
        <v>2</v>
      </c>
      <c r="C488" s="116">
        <v>3</v>
      </c>
      <c r="D488" s="116">
        <v>3</v>
      </c>
      <c r="E488" s="116">
        <v>12</v>
      </c>
      <c r="F488" s="116">
        <v>12</v>
      </c>
      <c r="G488" s="116">
        <v>2</v>
      </c>
      <c r="H488" s="116">
        <v>4</v>
      </c>
      <c r="I488" s="116" t="s">
        <v>1298</v>
      </c>
      <c r="K488" s="114"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1">
        <f>INDEX(Duct_Leakage!$A$3:$A$6,MATCH(Model_Input_Builder!$G488,Duct_Leakage!$E$3:$E$6,0),1)</f>
        <v>0.06</v>
      </c>
      <c r="AB488" s="91">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6">
        <v>485</v>
      </c>
      <c r="B489" s="116">
        <v>4</v>
      </c>
      <c r="C489" s="116">
        <v>2</v>
      </c>
      <c r="D489" s="116">
        <v>1</v>
      </c>
      <c r="E489" s="116">
        <v>4</v>
      </c>
      <c r="F489" s="116">
        <v>16</v>
      </c>
      <c r="G489" s="116">
        <v>1</v>
      </c>
      <c r="H489" s="116">
        <v>1</v>
      </c>
      <c r="I489" s="116" t="s">
        <v>1299</v>
      </c>
      <c r="K489" s="114"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1">
        <f>INDEX(Duct_Leakage!$A$3:$A$6,MATCH(Model_Input_Builder!$G489,Duct_Leakage!$E$3:$E$6,0),1)</f>
        <v>0.03</v>
      </c>
      <c r="AB489" s="91">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6">
        <v>486</v>
      </c>
      <c r="B490" s="116">
        <v>4</v>
      </c>
      <c r="C490" s="116">
        <v>8</v>
      </c>
      <c r="D490" s="116">
        <v>4</v>
      </c>
      <c r="E490" s="116">
        <v>3</v>
      </c>
      <c r="F490" s="116">
        <v>16</v>
      </c>
      <c r="G490" s="116">
        <v>4</v>
      </c>
      <c r="H490" s="116">
        <v>4</v>
      </c>
      <c r="I490" s="116" t="s">
        <v>1300</v>
      </c>
      <c r="K490" s="114"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1">
        <f>INDEX(Duct_Leakage!$A$3:$A$6,MATCH(Model_Input_Builder!$G490,Duct_Leakage!$E$3:$E$6,0),1)</f>
        <v>0.18</v>
      </c>
      <c r="AB490" s="91">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6">
        <v>487</v>
      </c>
      <c r="B491" s="116">
        <v>1</v>
      </c>
      <c r="C491" s="116">
        <v>3</v>
      </c>
      <c r="D491" s="116">
        <v>1</v>
      </c>
      <c r="E491" s="116">
        <v>6</v>
      </c>
      <c r="F491" s="116">
        <v>19</v>
      </c>
      <c r="G491" s="116">
        <v>2</v>
      </c>
      <c r="H491" s="116">
        <v>2</v>
      </c>
      <c r="I491" s="116" t="s">
        <v>1301</v>
      </c>
      <c r="K491" s="114"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1">
        <f>INDEX(Duct_Leakage!$A$3:$A$6,MATCH(Model_Input_Builder!$G491,Duct_Leakage!$E$3:$E$6,0),1)</f>
        <v>0.06</v>
      </c>
      <c r="AB491" s="91">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6">
        <v>488</v>
      </c>
      <c r="B492" s="116">
        <v>2</v>
      </c>
      <c r="C492" s="116">
        <v>2</v>
      </c>
      <c r="D492" s="116">
        <v>1</v>
      </c>
      <c r="E492" s="116">
        <v>13</v>
      </c>
      <c r="F492" s="116">
        <v>16</v>
      </c>
      <c r="G492" s="116">
        <v>2</v>
      </c>
      <c r="H492" s="116">
        <v>2</v>
      </c>
      <c r="I492" s="116" t="s">
        <v>1302</v>
      </c>
      <c r="K492" s="114"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1">
        <f>INDEX(Duct_Leakage!$A$3:$A$6,MATCH(Model_Input_Builder!$G492,Duct_Leakage!$E$3:$E$6,0),1)</f>
        <v>0.06</v>
      </c>
      <c r="AB492" s="91">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6">
        <v>489</v>
      </c>
      <c r="B493" s="116">
        <v>3</v>
      </c>
      <c r="C493" s="116">
        <v>1</v>
      </c>
      <c r="D493" s="116">
        <v>1</v>
      </c>
      <c r="E493" s="116">
        <v>19</v>
      </c>
      <c r="F493" s="116">
        <v>15</v>
      </c>
      <c r="G493" s="116">
        <v>1</v>
      </c>
      <c r="H493" s="116">
        <v>1</v>
      </c>
      <c r="I493" s="116" t="s">
        <v>1303</v>
      </c>
      <c r="K493" s="114"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1">
        <f>INDEX(Duct_Leakage!$A$3:$A$6,MATCH(Model_Input_Builder!$G493,Duct_Leakage!$E$3:$E$6,0),1)</f>
        <v>0.03</v>
      </c>
      <c r="AB493" s="91">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6">
        <v>490</v>
      </c>
      <c r="B494" s="116">
        <v>3</v>
      </c>
      <c r="C494" s="116">
        <v>6</v>
      </c>
      <c r="D494" s="116">
        <v>3</v>
      </c>
      <c r="E494" s="116">
        <v>17</v>
      </c>
      <c r="F494" s="116">
        <v>2</v>
      </c>
      <c r="G494" s="116">
        <v>4</v>
      </c>
      <c r="H494" s="116">
        <v>3</v>
      </c>
      <c r="I494" s="116" t="s">
        <v>1304</v>
      </c>
      <c r="K494" s="114"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1">
        <f>INDEX(Duct_Leakage!$A$3:$A$6,MATCH(Model_Input_Builder!$G494,Duct_Leakage!$E$3:$E$6,0),1)</f>
        <v>0.18</v>
      </c>
      <c r="AB494" s="91">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6">
        <v>491</v>
      </c>
      <c r="B495" s="116">
        <v>1</v>
      </c>
      <c r="C495" s="116">
        <v>3</v>
      </c>
      <c r="D495" s="116">
        <v>5</v>
      </c>
      <c r="E495" s="116">
        <v>8</v>
      </c>
      <c r="F495" s="116">
        <v>16</v>
      </c>
      <c r="G495" s="116">
        <v>4</v>
      </c>
      <c r="H495" s="116">
        <v>3</v>
      </c>
      <c r="I495" s="116" t="s">
        <v>1305</v>
      </c>
      <c r="K495" s="114"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1">
        <f>INDEX(Duct_Leakage!$A$3:$A$6,MATCH(Model_Input_Builder!$G495,Duct_Leakage!$E$3:$E$6,0),1)</f>
        <v>0.18</v>
      </c>
      <c r="AB495" s="91">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6">
        <v>492</v>
      </c>
      <c r="B496" s="116">
        <v>1</v>
      </c>
      <c r="C496" s="116">
        <v>2</v>
      </c>
      <c r="D496" s="116">
        <v>1</v>
      </c>
      <c r="E496" s="116">
        <v>10</v>
      </c>
      <c r="F496" s="116">
        <v>8</v>
      </c>
      <c r="G496" s="116">
        <v>3</v>
      </c>
      <c r="H496" s="116">
        <v>4</v>
      </c>
      <c r="I496" s="116" t="s">
        <v>1306</v>
      </c>
      <c r="K496" s="114"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1">
        <f>INDEX(Duct_Leakage!$A$3:$A$6,MATCH(Model_Input_Builder!$G496,Duct_Leakage!$E$3:$E$6,0),1)</f>
        <v>0.127</v>
      </c>
      <c r="AB496" s="91">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6">
        <v>493</v>
      </c>
      <c r="B497" s="116">
        <v>2</v>
      </c>
      <c r="C497" s="116">
        <v>2</v>
      </c>
      <c r="D497" s="116">
        <v>1</v>
      </c>
      <c r="E497" s="116">
        <v>16</v>
      </c>
      <c r="F497" s="116">
        <v>16</v>
      </c>
      <c r="G497" s="116">
        <v>3</v>
      </c>
      <c r="H497" s="116">
        <v>4</v>
      </c>
      <c r="I497" s="116" t="s">
        <v>1307</v>
      </c>
      <c r="K497" s="114"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1">
        <f>INDEX(Duct_Leakage!$A$3:$A$6,MATCH(Model_Input_Builder!$G497,Duct_Leakage!$E$3:$E$6,0),1)</f>
        <v>0.127</v>
      </c>
      <c r="AB497" s="91">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6">
        <v>494</v>
      </c>
      <c r="B498" s="116">
        <v>4</v>
      </c>
      <c r="C498" s="116">
        <v>6</v>
      </c>
      <c r="D498" s="116">
        <v>4</v>
      </c>
      <c r="E498" s="116">
        <v>5</v>
      </c>
      <c r="F498" s="116">
        <v>8</v>
      </c>
      <c r="G498" s="116">
        <v>1</v>
      </c>
      <c r="H498" s="116">
        <v>4</v>
      </c>
      <c r="I498" s="116" t="s">
        <v>1308</v>
      </c>
      <c r="K498" s="114"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1">
        <f>INDEX(Duct_Leakage!$A$3:$A$6,MATCH(Model_Input_Builder!$G498,Duct_Leakage!$E$3:$E$6,0),1)</f>
        <v>0.03</v>
      </c>
      <c r="AB498" s="91">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6">
        <v>495</v>
      </c>
      <c r="B499" s="116">
        <v>2</v>
      </c>
      <c r="C499" s="116">
        <v>2</v>
      </c>
      <c r="D499" s="116">
        <v>2</v>
      </c>
      <c r="E499" s="116">
        <v>9</v>
      </c>
      <c r="F499" s="116">
        <v>2</v>
      </c>
      <c r="G499" s="116">
        <v>3</v>
      </c>
      <c r="H499" s="116">
        <v>1</v>
      </c>
      <c r="I499" s="116" t="s">
        <v>1309</v>
      </c>
      <c r="K499" s="114"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1">
        <f>INDEX(Duct_Leakage!$A$3:$A$6,MATCH(Model_Input_Builder!$G499,Duct_Leakage!$E$3:$E$6,0),1)</f>
        <v>0.127</v>
      </c>
      <c r="AB499" s="91">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6">
        <v>496</v>
      </c>
      <c r="B500" s="116">
        <v>1</v>
      </c>
      <c r="C500" s="116">
        <v>1</v>
      </c>
      <c r="D500" s="116">
        <v>3</v>
      </c>
      <c r="E500" s="116">
        <v>14</v>
      </c>
      <c r="F500" s="116">
        <v>7</v>
      </c>
      <c r="G500" s="116">
        <v>1</v>
      </c>
      <c r="H500" s="116">
        <v>4</v>
      </c>
      <c r="I500" s="116" t="s">
        <v>1310</v>
      </c>
      <c r="K500" s="114"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1">
        <f>INDEX(Duct_Leakage!$A$3:$A$6,MATCH(Model_Input_Builder!$G500,Duct_Leakage!$E$3:$E$6,0),1)</f>
        <v>0.03</v>
      </c>
      <c r="AB500" s="91">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6">
        <v>497</v>
      </c>
      <c r="B501" s="116">
        <v>3</v>
      </c>
      <c r="C501" s="116">
        <v>1</v>
      </c>
      <c r="D501" s="116">
        <v>2</v>
      </c>
      <c r="E501" s="116">
        <v>3</v>
      </c>
      <c r="F501" s="116">
        <v>18</v>
      </c>
      <c r="G501" s="116">
        <v>3</v>
      </c>
      <c r="H501" s="116">
        <v>2</v>
      </c>
      <c r="I501" s="116" t="s">
        <v>1311</v>
      </c>
      <c r="K501" s="114"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1">
        <f>INDEX(Duct_Leakage!$A$3:$A$6,MATCH(Model_Input_Builder!$G501,Duct_Leakage!$E$3:$E$6,0),1)</f>
        <v>0.127</v>
      </c>
      <c r="AB501" s="91">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6">
        <v>498</v>
      </c>
      <c r="B502" s="116">
        <v>2</v>
      </c>
      <c r="C502" s="116">
        <v>8</v>
      </c>
      <c r="D502" s="116">
        <v>4</v>
      </c>
      <c r="E502" s="116">
        <v>12</v>
      </c>
      <c r="F502" s="116">
        <v>16</v>
      </c>
      <c r="G502" s="116">
        <v>1</v>
      </c>
      <c r="H502" s="116">
        <v>1</v>
      </c>
      <c r="I502" s="116" t="s">
        <v>1312</v>
      </c>
      <c r="K502" s="114"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1">
        <f>INDEX(Duct_Leakage!$A$3:$A$6,MATCH(Model_Input_Builder!$G502,Duct_Leakage!$E$3:$E$6,0),1)</f>
        <v>0.03</v>
      </c>
      <c r="AB502" s="91">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6">
        <v>499</v>
      </c>
      <c r="B503" s="116">
        <v>2</v>
      </c>
      <c r="C503" s="116">
        <v>4</v>
      </c>
      <c r="D503" s="116">
        <v>2</v>
      </c>
      <c r="E503" s="116">
        <v>10</v>
      </c>
      <c r="F503" s="116">
        <v>10</v>
      </c>
      <c r="G503" s="116">
        <v>2</v>
      </c>
      <c r="H503" s="116">
        <v>4</v>
      </c>
      <c r="I503" s="116" t="s">
        <v>1313</v>
      </c>
      <c r="K503" s="114"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1">
        <f>INDEX(Duct_Leakage!$A$3:$A$6,MATCH(Model_Input_Builder!$G503,Duct_Leakage!$E$3:$E$6,0),1)</f>
        <v>0.06</v>
      </c>
      <c r="AB503" s="91">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6">
        <v>500</v>
      </c>
      <c r="B504" s="116">
        <v>1</v>
      </c>
      <c r="C504" s="116">
        <v>1</v>
      </c>
      <c r="D504" s="116">
        <v>1</v>
      </c>
      <c r="E504" s="116">
        <v>6</v>
      </c>
      <c r="F504" s="116">
        <v>18</v>
      </c>
      <c r="G504" s="116">
        <v>3</v>
      </c>
      <c r="H504" s="116">
        <v>3</v>
      </c>
      <c r="I504" s="116" t="s">
        <v>1314</v>
      </c>
      <c r="K504" s="114"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1">
        <f>INDEX(Duct_Leakage!$A$3:$A$6,MATCH(Model_Input_Builder!$G504,Duct_Leakage!$E$3:$E$6,0),1)</f>
        <v>0.127</v>
      </c>
      <c r="AB504" s="91">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6">
        <v>501</v>
      </c>
      <c r="B505" s="116">
        <v>3</v>
      </c>
      <c r="C505" s="116">
        <v>1</v>
      </c>
      <c r="D505" s="116">
        <v>4</v>
      </c>
      <c r="E505" s="116">
        <v>17</v>
      </c>
      <c r="F505" s="116">
        <v>17</v>
      </c>
      <c r="G505" s="116">
        <v>4</v>
      </c>
      <c r="H505" s="116">
        <v>4</v>
      </c>
      <c r="I505" s="116" t="s">
        <v>1315</v>
      </c>
    </row>
    <row r="506" spans="1:41" x14ac:dyDescent="0.25">
      <c r="A506" s="116">
        <v>502</v>
      </c>
      <c r="B506" s="116">
        <v>4</v>
      </c>
      <c r="C506" s="116">
        <v>7</v>
      </c>
      <c r="D506" s="116">
        <v>1</v>
      </c>
      <c r="E506" s="116">
        <v>19</v>
      </c>
      <c r="F506" s="116">
        <v>1</v>
      </c>
      <c r="G506" s="116">
        <v>3</v>
      </c>
      <c r="H506" s="116">
        <v>2</v>
      </c>
      <c r="I506" s="116" t="s">
        <v>1316</v>
      </c>
    </row>
    <row r="507" spans="1:41" x14ac:dyDescent="0.25">
      <c r="A507" s="116">
        <v>503</v>
      </c>
      <c r="B507" s="116">
        <v>4</v>
      </c>
      <c r="C507" s="116">
        <v>8</v>
      </c>
      <c r="D507" s="116">
        <v>3</v>
      </c>
      <c r="E507" s="116">
        <v>13</v>
      </c>
      <c r="F507" s="116">
        <v>17</v>
      </c>
      <c r="G507" s="116">
        <v>2</v>
      </c>
      <c r="H507" s="116">
        <v>4</v>
      </c>
      <c r="I507" s="116" t="s">
        <v>1317</v>
      </c>
    </row>
    <row r="508" spans="1:41" x14ac:dyDescent="0.25">
      <c r="A508" s="116">
        <v>504</v>
      </c>
      <c r="B508" s="116">
        <v>3</v>
      </c>
      <c r="C508" s="116">
        <v>1</v>
      </c>
      <c r="D508" s="116">
        <v>5</v>
      </c>
      <c r="E508" s="116">
        <v>15</v>
      </c>
      <c r="F508" s="116">
        <v>10</v>
      </c>
      <c r="G508" s="116">
        <v>4</v>
      </c>
      <c r="H508" s="116">
        <v>2</v>
      </c>
      <c r="I508" s="116" t="s">
        <v>1318</v>
      </c>
    </row>
    <row r="509" spans="1:41" x14ac:dyDescent="0.25">
      <c r="A509" s="116">
        <v>505</v>
      </c>
      <c r="B509" s="116">
        <v>3</v>
      </c>
      <c r="C509" s="116">
        <v>3</v>
      </c>
      <c r="D509" s="116">
        <v>2</v>
      </c>
      <c r="E509" s="116">
        <v>16</v>
      </c>
      <c r="F509" s="116">
        <v>10</v>
      </c>
      <c r="G509" s="116">
        <v>4</v>
      </c>
      <c r="H509" s="116">
        <v>1</v>
      </c>
      <c r="I509" s="116" t="s">
        <v>1319</v>
      </c>
    </row>
    <row r="510" spans="1:41" x14ac:dyDescent="0.25">
      <c r="A510" s="116">
        <v>506</v>
      </c>
      <c r="B510" s="116">
        <v>3</v>
      </c>
      <c r="C510" s="116">
        <v>5</v>
      </c>
      <c r="D510" s="116">
        <v>1</v>
      </c>
      <c r="E510" s="116">
        <v>7</v>
      </c>
      <c r="F510" s="116">
        <v>4</v>
      </c>
      <c r="G510" s="116">
        <v>1</v>
      </c>
      <c r="H510" s="116">
        <v>4</v>
      </c>
      <c r="I510" s="116" t="s">
        <v>1320</v>
      </c>
    </row>
    <row r="511" spans="1:41" x14ac:dyDescent="0.25">
      <c r="A511" s="116">
        <v>507</v>
      </c>
      <c r="B511" s="116">
        <v>2</v>
      </c>
      <c r="C511" s="116">
        <v>4</v>
      </c>
      <c r="D511" s="116">
        <v>3</v>
      </c>
      <c r="E511" s="116">
        <v>2</v>
      </c>
      <c r="F511" s="116">
        <v>18</v>
      </c>
      <c r="G511" s="116">
        <v>3</v>
      </c>
      <c r="H511" s="116">
        <v>3</v>
      </c>
      <c r="I511" s="116" t="s">
        <v>1321</v>
      </c>
    </row>
    <row r="512" spans="1:41" x14ac:dyDescent="0.25">
      <c r="A512" s="116">
        <v>508</v>
      </c>
      <c r="B512" s="116">
        <v>1</v>
      </c>
      <c r="C512" s="116">
        <v>4</v>
      </c>
      <c r="D512" s="116">
        <v>3</v>
      </c>
      <c r="E512" s="116">
        <v>19</v>
      </c>
      <c r="F512" s="116">
        <v>16</v>
      </c>
      <c r="G512" s="116">
        <v>4</v>
      </c>
      <c r="H512" s="116">
        <v>2</v>
      </c>
      <c r="I512" s="116" t="s">
        <v>1322</v>
      </c>
    </row>
    <row r="513" spans="1:9" x14ac:dyDescent="0.25">
      <c r="A513" s="116">
        <v>509</v>
      </c>
      <c r="B513" s="116">
        <v>2</v>
      </c>
      <c r="C513" s="116">
        <v>6</v>
      </c>
      <c r="D513" s="116">
        <v>1</v>
      </c>
      <c r="E513" s="116">
        <v>11</v>
      </c>
      <c r="F513" s="116">
        <v>1</v>
      </c>
      <c r="G513" s="116">
        <v>1</v>
      </c>
      <c r="H513" s="116">
        <v>1</v>
      </c>
      <c r="I513" s="116" t="s">
        <v>1323</v>
      </c>
    </row>
    <row r="514" spans="1:9" x14ac:dyDescent="0.25">
      <c r="A514" s="116">
        <v>510</v>
      </c>
      <c r="B514" s="116">
        <v>3</v>
      </c>
      <c r="C514" s="116">
        <v>5</v>
      </c>
      <c r="D514" s="116">
        <v>5</v>
      </c>
      <c r="E514" s="116">
        <v>4</v>
      </c>
      <c r="F514" s="116">
        <v>10</v>
      </c>
      <c r="G514" s="116">
        <v>4</v>
      </c>
      <c r="H514" s="116">
        <v>3</v>
      </c>
      <c r="I514" s="116" t="s">
        <v>1324</v>
      </c>
    </row>
    <row r="515" spans="1:9" x14ac:dyDescent="0.25">
      <c r="A515" s="116">
        <v>511</v>
      </c>
      <c r="B515" s="116">
        <v>3</v>
      </c>
      <c r="C515" s="116">
        <v>3</v>
      </c>
      <c r="D515" s="116">
        <v>3</v>
      </c>
      <c r="E515" s="116">
        <v>17</v>
      </c>
      <c r="F515" s="116">
        <v>8</v>
      </c>
      <c r="G515" s="116">
        <v>3</v>
      </c>
      <c r="H515" s="116">
        <v>3</v>
      </c>
      <c r="I515" s="116" t="s">
        <v>1325</v>
      </c>
    </row>
    <row r="516" spans="1:9" x14ac:dyDescent="0.25">
      <c r="A516" s="116">
        <v>512</v>
      </c>
      <c r="B516" s="116">
        <v>1</v>
      </c>
      <c r="C516" s="116">
        <v>6</v>
      </c>
      <c r="D516" s="116">
        <v>3</v>
      </c>
      <c r="E516" s="116">
        <v>2</v>
      </c>
      <c r="F516" s="116">
        <v>11</v>
      </c>
      <c r="G516" s="116">
        <v>4</v>
      </c>
      <c r="H516" s="116">
        <v>1</v>
      </c>
      <c r="I516" s="116" t="s">
        <v>1326</v>
      </c>
    </row>
    <row r="517" spans="1:9" x14ac:dyDescent="0.25">
      <c r="A517" s="116">
        <v>513</v>
      </c>
      <c r="B517" s="116">
        <v>4</v>
      </c>
      <c r="C517" s="116">
        <v>4</v>
      </c>
      <c r="D517" s="116">
        <v>4</v>
      </c>
      <c r="E517" s="116">
        <v>4</v>
      </c>
      <c r="F517" s="116">
        <v>20</v>
      </c>
      <c r="G517" s="116">
        <v>4</v>
      </c>
      <c r="H517" s="116">
        <v>1</v>
      </c>
      <c r="I517" s="116" t="s">
        <v>1327</v>
      </c>
    </row>
    <row r="518" spans="1:9" x14ac:dyDescent="0.25">
      <c r="A518" s="116">
        <v>514</v>
      </c>
      <c r="B518" s="116">
        <v>2</v>
      </c>
      <c r="C518" s="116">
        <v>7</v>
      </c>
      <c r="D518" s="116">
        <v>4</v>
      </c>
      <c r="E518" s="116">
        <v>18</v>
      </c>
      <c r="F518" s="116">
        <v>2</v>
      </c>
      <c r="G518" s="116">
        <v>4</v>
      </c>
      <c r="H518" s="116">
        <v>3</v>
      </c>
      <c r="I518" s="116" t="s">
        <v>1328</v>
      </c>
    </row>
    <row r="519" spans="1:9" x14ac:dyDescent="0.25">
      <c r="A519" s="116">
        <v>515</v>
      </c>
      <c r="B519" s="116">
        <v>3</v>
      </c>
      <c r="C519" s="116">
        <v>5</v>
      </c>
      <c r="D519" s="116">
        <v>3</v>
      </c>
      <c r="E519" s="116">
        <v>2</v>
      </c>
      <c r="F519" s="116">
        <v>15</v>
      </c>
      <c r="G519" s="116">
        <v>3</v>
      </c>
      <c r="H519" s="116">
        <v>1</v>
      </c>
      <c r="I519" s="116" t="s">
        <v>1329</v>
      </c>
    </row>
    <row r="520" spans="1:9" x14ac:dyDescent="0.25">
      <c r="A520" s="116">
        <v>516</v>
      </c>
      <c r="B520" s="116">
        <v>3</v>
      </c>
      <c r="C520" s="116">
        <v>4</v>
      </c>
      <c r="D520" s="116">
        <v>4</v>
      </c>
      <c r="E520" s="116">
        <v>7</v>
      </c>
      <c r="F520" s="116">
        <v>15</v>
      </c>
      <c r="G520" s="116">
        <v>3</v>
      </c>
      <c r="H520" s="116">
        <v>4</v>
      </c>
      <c r="I520" s="116" t="s">
        <v>1330</v>
      </c>
    </row>
    <row r="521" spans="1:9" x14ac:dyDescent="0.25">
      <c r="A521" s="116">
        <v>517</v>
      </c>
      <c r="B521" s="116">
        <v>4</v>
      </c>
      <c r="C521" s="116">
        <v>3</v>
      </c>
      <c r="D521" s="116">
        <v>4</v>
      </c>
      <c r="E521" s="116">
        <v>19</v>
      </c>
      <c r="F521" s="116">
        <v>12</v>
      </c>
      <c r="G521" s="116">
        <v>4</v>
      </c>
      <c r="H521" s="116">
        <v>4</v>
      </c>
      <c r="I521" s="116" t="s">
        <v>1331</v>
      </c>
    </row>
    <row r="522" spans="1:9" x14ac:dyDescent="0.25">
      <c r="A522" s="116">
        <v>518</v>
      </c>
      <c r="B522" s="116">
        <v>3</v>
      </c>
      <c r="C522" s="116">
        <v>5</v>
      </c>
      <c r="D522" s="116">
        <v>2</v>
      </c>
      <c r="E522" s="116">
        <v>5</v>
      </c>
      <c r="F522" s="116">
        <v>16</v>
      </c>
      <c r="G522" s="116">
        <v>2</v>
      </c>
      <c r="H522" s="116">
        <v>3</v>
      </c>
      <c r="I522" s="116" t="s">
        <v>1332</v>
      </c>
    </row>
    <row r="523" spans="1:9" x14ac:dyDescent="0.25">
      <c r="A523" s="116">
        <v>519</v>
      </c>
      <c r="B523" s="116">
        <v>4</v>
      </c>
      <c r="C523" s="116">
        <v>1</v>
      </c>
      <c r="D523" s="116">
        <v>2</v>
      </c>
      <c r="E523" s="116">
        <v>14</v>
      </c>
      <c r="F523" s="116">
        <v>9</v>
      </c>
      <c r="G523" s="116">
        <v>4</v>
      </c>
      <c r="H523" s="116">
        <v>4</v>
      </c>
      <c r="I523" s="116" t="s">
        <v>1333</v>
      </c>
    </row>
    <row r="524" spans="1:9" x14ac:dyDescent="0.25">
      <c r="A524" s="116">
        <v>520</v>
      </c>
      <c r="B524" s="116">
        <v>3</v>
      </c>
      <c r="C524" s="116">
        <v>2</v>
      </c>
      <c r="D524" s="116">
        <v>3</v>
      </c>
      <c r="E524" s="116">
        <v>6</v>
      </c>
      <c r="F524" s="116">
        <v>17</v>
      </c>
      <c r="G524" s="116">
        <v>3</v>
      </c>
      <c r="H524" s="116">
        <v>4</v>
      </c>
      <c r="I524" s="116" t="s">
        <v>1334</v>
      </c>
    </row>
    <row r="525" spans="1:9" x14ac:dyDescent="0.25">
      <c r="A525" s="116">
        <v>521</v>
      </c>
      <c r="B525" s="116">
        <v>1</v>
      </c>
      <c r="C525" s="116">
        <v>7</v>
      </c>
      <c r="D525" s="116">
        <v>5</v>
      </c>
      <c r="E525" s="116">
        <v>15</v>
      </c>
      <c r="F525" s="116">
        <v>8</v>
      </c>
      <c r="G525" s="116">
        <v>1</v>
      </c>
      <c r="H525" s="116">
        <v>1</v>
      </c>
      <c r="I525" s="116" t="s">
        <v>1335</v>
      </c>
    </row>
    <row r="526" spans="1:9" x14ac:dyDescent="0.25">
      <c r="A526" s="116">
        <v>522</v>
      </c>
      <c r="B526" s="116">
        <v>3</v>
      </c>
      <c r="C526" s="116">
        <v>8</v>
      </c>
      <c r="D526" s="116">
        <v>5</v>
      </c>
      <c r="E526" s="116">
        <v>3</v>
      </c>
      <c r="F526" s="116">
        <v>10</v>
      </c>
      <c r="G526" s="116">
        <v>1</v>
      </c>
      <c r="H526" s="116">
        <v>3</v>
      </c>
      <c r="I526" s="116" t="s">
        <v>1336</v>
      </c>
    </row>
    <row r="527" spans="1:9" x14ac:dyDescent="0.25">
      <c r="A527" s="116">
        <v>523</v>
      </c>
      <c r="B527" s="116">
        <v>1</v>
      </c>
      <c r="C527" s="116">
        <v>6</v>
      </c>
      <c r="D527" s="116">
        <v>1</v>
      </c>
      <c r="E527" s="116">
        <v>18</v>
      </c>
      <c r="F527" s="116">
        <v>3</v>
      </c>
      <c r="G527" s="116">
        <v>4</v>
      </c>
      <c r="H527" s="116">
        <v>2</v>
      </c>
      <c r="I527" s="116" t="s">
        <v>1337</v>
      </c>
    </row>
    <row r="528" spans="1:9" x14ac:dyDescent="0.25">
      <c r="A528" s="116">
        <v>524</v>
      </c>
      <c r="B528" s="116">
        <v>3</v>
      </c>
      <c r="C528" s="116">
        <v>3</v>
      </c>
      <c r="D528" s="116">
        <v>3</v>
      </c>
      <c r="E528" s="116">
        <v>2</v>
      </c>
      <c r="F528" s="116">
        <v>4</v>
      </c>
      <c r="G528" s="116">
        <v>2</v>
      </c>
      <c r="H528" s="116">
        <v>3</v>
      </c>
      <c r="I528" s="116" t="s">
        <v>1338</v>
      </c>
    </row>
    <row r="529" spans="1:9" x14ac:dyDescent="0.25">
      <c r="A529" s="116">
        <v>525</v>
      </c>
      <c r="B529" s="116">
        <v>4</v>
      </c>
      <c r="C529" s="116">
        <v>1</v>
      </c>
      <c r="D529" s="116">
        <v>3</v>
      </c>
      <c r="E529" s="116">
        <v>2</v>
      </c>
      <c r="F529" s="116">
        <v>6</v>
      </c>
      <c r="G529" s="116">
        <v>3</v>
      </c>
      <c r="H529" s="116">
        <v>3</v>
      </c>
      <c r="I529" s="116" t="s">
        <v>1339</v>
      </c>
    </row>
    <row r="530" spans="1:9" x14ac:dyDescent="0.25">
      <c r="A530" s="116">
        <v>526</v>
      </c>
      <c r="B530" s="116">
        <v>1</v>
      </c>
      <c r="C530" s="116">
        <v>5</v>
      </c>
      <c r="D530" s="116">
        <v>4</v>
      </c>
      <c r="E530" s="116">
        <v>1</v>
      </c>
      <c r="F530" s="116">
        <v>13</v>
      </c>
      <c r="G530" s="116">
        <v>3</v>
      </c>
      <c r="H530" s="116">
        <v>2</v>
      </c>
      <c r="I530" s="116" t="s">
        <v>1340</v>
      </c>
    </row>
    <row r="531" spans="1:9" x14ac:dyDescent="0.25">
      <c r="A531" s="116">
        <v>527</v>
      </c>
      <c r="B531" s="116">
        <v>1</v>
      </c>
      <c r="C531" s="116">
        <v>2</v>
      </c>
      <c r="D531" s="116">
        <v>5</v>
      </c>
      <c r="E531" s="116">
        <v>1</v>
      </c>
      <c r="F531" s="116">
        <v>20</v>
      </c>
      <c r="G531" s="116">
        <v>3</v>
      </c>
      <c r="H531" s="116">
        <v>4</v>
      </c>
      <c r="I531" s="116" t="s">
        <v>1341</v>
      </c>
    </row>
    <row r="532" spans="1:9" x14ac:dyDescent="0.25">
      <c r="A532" s="116">
        <v>528</v>
      </c>
      <c r="B532" s="116">
        <v>1</v>
      </c>
      <c r="C532" s="116">
        <v>6</v>
      </c>
      <c r="D532" s="116">
        <v>5</v>
      </c>
      <c r="E532" s="116">
        <v>8</v>
      </c>
      <c r="F532" s="116">
        <v>13</v>
      </c>
      <c r="G532" s="116">
        <v>1</v>
      </c>
      <c r="H532" s="116">
        <v>2</v>
      </c>
      <c r="I532" s="116" t="s">
        <v>1342</v>
      </c>
    </row>
    <row r="533" spans="1:9" x14ac:dyDescent="0.25">
      <c r="A533" s="116">
        <v>529</v>
      </c>
      <c r="B533" s="116">
        <v>3</v>
      </c>
      <c r="C533" s="116">
        <v>8</v>
      </c>
      <c r="D533" s="116">
        <v>3</v>
      </c>
      <c r="E533" s="116">
        <v>17</v>
      </c>
      <c r="F533" s="116">
        <v>8</v>
      </c>
      <c r="G533" s="116">
        <v>1</v>
      </c>
      <c r="H533" s="116">
        <v>2</v>
      </c>
      <c r="I533" s="116" t="s">
        <v>1343</v>
      </c>
    </row>
    <row r="534" spans="1:9" x14ac:dyDescent="0.25">
      <c r="A534" s="116">
        <v>530</v>
      </c>
      <c r="B534" s="116">
        <v>2</v>
      </c>
      <c r="C534" s="116">
        <v>8</v>
      </c>
      <c r="D534" s="116">
        <v>5</v>
      </c>
      <c r="E534" s="116">
        <v>11</v>
      </c>
      <c r="F534" s="116">
        <v>15</v>
      </c>
      <c r="G534" s="116">
        <v>4</v>
      </c>
      <c r="H534" s="116">
        <v>1</v>
      </c>
      <c r="I534" s="116" t="s">
        <v>1344</v>
      </c>
    </row>
    <row r="535" spans="1:9" x14ac:dyDescent="0.25">
      <c r="A535" s="116">
        <v>531</v>
      </c>
      <c r="B535" s="116">
        <v>1</v>
      </c>
      <c r="C535" s="116">
        <v>5</v>
      </c>
      <c r="D535" s="116">
        <v>5</v>
      </c>
      <c r="E535" s="116">
        <v>18</v>
      </c>
      <c r="F535" s="116">
        <v>4</v>
      </c>
      <c r="G535" s="116">
        <v>3</v>
      </c>
      <c r="H535" s="116">
        <v>4</v>
      </c>
      <c r="I535" s="116" t="s">
        <v>1345</v>
      </c>
    </row>
    <row r="536" spans="1:9" x14ac:dyDescent="0.25">
      <c r="A536" s="116">
        <v>532</v>
      </c>
      <c r="B536" s="116">
        <v>4</v>
      </c>
      <c r="C536" s="116">
        <v>6</v>
      </c>
      <c r="D536" s="116">
        <v>4</v>
      </c>
      <c r="E536" s="116">
        <v>2</v>
      </c>
      <c r="F536" s="116">
        <v>5</v>
      </c>
      <c r="G536" s="116">
        <v>3</v>
      </c>
      <c r="H536" s="116">
        <v>2</v>
      </c>
      <c r="I536" s="116" t="s">
        <v>1346</v>
      </c>
    </row>
    <row r="537" spans="1:9" x14ac:dyDescent="0.25">
      <c r="A537" s="116">
        <v>533</v>
      </c>
      <c r="B537" s="116">
        <v>2</v>
      </c>
      <c r="C537" s="116">
        <v>3</v>
      </c>
      <c r="D537" s="116">
        <v>4</v>
      </c>
      <c r="E537" s="116">
        <v>10</v>
      </c>
      <c r="F537" s="116">
        <v>14</v>
      </c>
      <c r="G537" s="116">
        <v>2</v>
      </c>
      <c r="H537" s="116">
        <v>4</v>
      </c>
      <c r="I537" s="116" t="s">
        <v>1347</v>
      </c>
    </row>
    <row r="538" spans="1:9" x14ac:dyDescent="0.25">
      <c r="A538" s="116">
        <v>534</v>
      </c>
      <c r="B538" s="116">
        <v>2</v>
      </c>
      <c r="C538" s="116">
        <v>7</v>
      </c>
      <c r="D538" s="116">
        <v>2</v>
      </c>
      <c r="E538" s="116">
        <v>4</v>
      </c>
      <c r="F538" s="116">
        <v>10</v>
      </c>
      <c r="G538" s="116">
        <v>3</v>
      </c>
      <c r="H538" s="116">
        <v>2</v>
      </c>
      <c r="I538" s="116" t="s">
        <v>1348</v>
      </c>
    </row>
    <row r="539" spans="1:9" x14ac:dyDescent="0.25">
      <c r="A539" s="116">
        <v>535</v>
      </c>
      <c r="B539" s="116">
        <v>2</v>
      </c>
      <c r="C539" s="116">
        <v>1</v>
      </c>
      <c r="D539" s="116">
        <v>3</v>
      </c>
      <c r="E539" s="116">
        <v>2</v>
      </c>
      <c r="F539" s="116">
        <v>13</v>
      </c>
      <c r="G539" s="116">
        <v>4</v>
      </c>
      <c r="H539" s="116">
        <v>4</v>
      </c>
      <c r="I539" s="116" t="s">
        <v>1349</v>
      </c>
    </row>
    <row r="540" spans="1:9" x14ac:dyDescent="0.25">
      <c r="A540" s="116">
        <v>536</v>
      </c>
      <c r="B540" s="116">
        <v>2</v>
      </c>
      <c r="C540" s="116">
        <v>8</v>
      </c>
      <c r="D540" s="116">
        <v>1</v>
      </c>
      <c r="E540" s="116">
        <v>4</v>
      </c>
      <c r="F540" s="116">
        <v>3</v>
      </c>
      <c r="G540" s="116">
        <v>4</v>
      </c>
      <c r="H540" s="116">
        <v>4</v>
      </c>
      <c r="I540" s="116" t="s">
        <v>1350</v>
      </c>
    </row>
    <row r="541" spans="1:9" x14ac:dyDescent="0.25">
      <c r="A541" s="116">
        <v>537</v>
      </c>
      <c r="B541" s="116">
        <v>3</v>
      </c>
      <c r="C541" s="116">
        <v>4</v>
      </c>
      <c r="D541" s="116">
        <v>1</v>
      </c>
      <c r="E541" s="116">
        <v>19</v>
      </c>
      <c r="F541" s="116">
        <v>13</v>
      </c>
      <c r="G541" s="116">
        <v>3</v>
      </c>
      <c r="H541" s="116">
        <v>3</v>
      </c>
      <c r="I541" s="116" t="s">
        <v>1351</v>
      </c>
    </row>
    <row r="542" spans="1:9" x14ac:dyDescent="0.25">
      <c r="A542" s="116">
        <v>538</v>
      </c>
      <c r="B542" s="116">
        <v>3</v>
      </c>
      <c r="C542" s="116">
        <v>3</v>
      </c>
      <c r="D542" s="116">
        <v>4</v>
      </c>
      <c r="E542" s="116">
        <v>15</v>
      </c>
      <c r="F542" s="116">
        <v>9</v>
      </c>
      <c r="G542" s="116">
        <v>1</v>
      </c>
      <c r="H542" s="116">
        <v>2</v>
      </c>
      <c r="I542" s="116" t="s">
        <v>1352</v>
      </c>
    </row>
    <row r="543" spans="1:9" x14ac:dyDescent="0.25">
      <c r="A543" s="116">
        <v>539</v>
      </c>
      <c r="B543" s="116">
        <v>4</v>
      </c>
      <c r="C543" s="116">
        <v>3</v>
      </c>
      <c r="D543" s="116">
        <v>4</v>
      </c>
      <c r="E543" s="116">
        <v>10</v>
      </c>
      <c r="F543" s="116">
        <v>4</v>
      </c>
      <c r="G543" s="116">
        <v>4</v>
      </c>
      <c r="H543" s="116">
        <v>1</v>
      </c>
      <c r="I543" s="116" t="s">
        <v>1353</v>
      </c>
    </row>
    <row r="544" spans="1:9" x14ac:dyDescent="0.25">
      <c r="A544" s="116">
        <v>540</v>
      </c>
      <c r="B544" s="116">
        <v>1</v>
      </c>
      <c r="C544" s="116">
        <v>7</v>
      </c>
      <c r="D544" s="116">
        <v>4</v>
      </c>
      <c r="E544" s="116">
        <v>17</v>
      </c>
      <c r="F544" s="116">
        <v>19</v>
      </c>
      <c r="G544" s="116">
        <v>4</v>
      </c>
      <c r="H544" s="116">
        <v>1</v>
      </c>
      <c r="I544" s="116" t="s">
        <v>1354</v>
      </c>
    </row>
    <row r="545" spans="1:9" x14ac:dyDescent="0.25">
      <c r="A545" s="116">
        <v>541</v>
      </c>
      <c r="B545" s="116">
        <v>1</v>
      </c>
      <c r="C545" s="116">
        <v>6</v>
      </c>
      <c r="D545" s="116">
        <v>4</v>
      </c>
      <c r="E545" s="116">
        <v>13</v>
      </c>
      <c r="F545" s="116">
        <v>11</v>
      </c>
      <c r="G545" s="116">
        <v>1</v>
      </c>
      <c r="H545" s="116">
        <v>2</v>
      </c>
      <c r="I545" s="116" t="s">
        <v>1355</v>
      </c>
    </row>
    <row r="546" spans="1:9" x14ac:dyDescent="0.25">
      <c r="A546" s="116">
        <v>542</v>
      </c>
      <c r="B546" s="116">
        <v>2</v>
      </c>
      <c r="C546" s="116">
        <v>4</v>
      </c>
      <c r="D546" s="116">
        <v>4</v>
      </c>
      <c r="E546" s="116">
        <v>6</v>
      </c>
      <c r="F546" s="116">
        <v>20</v>
      </c>
      <c r="G546" s="116">
        <v>3</v>
      </c>
      <c r="H546" s="116">
        <v>2</v>
      </c>
      <c r="I546" s="116" t="s">
        <v>1356</v>
      </c>
    </row>
    <row r="547" spans="1:9" x14ac:dyDescent="0.25">
      <c r="A547" s="116">
        <v>543</v>
      </c>
      <c r="B547" s="116">
        <v>4</v>
      </c>
      <c r="C547" s="116">
        <v>5</v>
      </c>
      <c r="D547" s="116">
        <v>5</v>
      </c>
      <c r="E547" s="116">
        <v>9</v>
      </c>
      <c r="F547" s="116">
        <v>9</v>
      </c>
      <c r="G547" s="116">
        <v>3</v>
      </c>
      <c r="H547" s="116">
        <v>1</v>
      </c>
      <c r="I547" s="116" t="s">
        <v>1357</v>
      </c>
    </row>
    <row r="548" spans="1:9" x14ac:dyDescent="0.25">
      <c r="A548" s="116">
        <v>544</v>
      </c>
      <c r="B548" s="116">
        <v>3</v>
      </c>
      <c r="C548" s="116">
        <v>4</v>
      </c>
      <c r="D548" s="116">
        <v>1</v>
      </c>
      <c r="E548" s="116">
        <v>5</v>
      </c>
      <c r="F548" s="116">
        <v>5</v>
      </c>
      <c r="G548" s="116">
        <v>3</v>
      </c>
      <c r="H548" s="116">
        <v>2</v>
      </c>
      <c r="I548" s="116" t="s">
        <v>1358</v>
      </c>
    </row>
    <row r="549" spans="1:9" x14ac:dyDescent="0.25">
      <c r="A549" s="116">
        <v>545</v>
      </c>
      <c r="B549" s="116">
        <v>4</v>
      </c>
      <c r="C549" s="116">
        <v>2</v>
      </c>
      <c r="D549" s="116">
        <v>2</v>
      </c>
      <c r="E549" s="116">
        <v>17</v>
      </c>
      <c r="F549" s="116">
        <v>11</v>
      </c>
      <c r="G549" s="116">
        <v>4</v>
      </c>
      <c r="H549" s="116">
        <v>2</v>
      </c>
      <c r="I549" s="116" t="s">
        <v>1359</v>
      </c>
    </row>
    <row r="550" spans="1:9" x14ac:dyDescent="0.25">
      <c r="A550" s="116">
        <v>546</v>
      </c>
      <c r="B550" s="116">
        <v>2</v>
      </c>
      <c r="C550" s="116">
        <v>2</v>
      </c>
      <c r="D550" s="116">
        <v>4</v>
      </c>
      <c r="E550" s="116">
        <v>5</v>
      </c>
      <c r="F550" s="116">
        <v>1</v>
      </c>
      <c r="G550" s="116">
        <v>1</v>
      </c>
      <c r="H550" s="116">
        <v>1</v>
      </c>
      <c r="I550" s="116" t="s">
        <v>1360</v>
      </c>
    </row>
    <row r="551" spans="1:9" x14ac:dyDescent="0.25">
      <c r="A551" s="116">
        <v>547</v>
      </c>
      <c r="B551" s="116">
        <v>2</v>
      </c>
      <c r="C551" s="116">
        <v>2</v>
      </c>
      <c r="D551" s="116">
        <v>1</v>
      </c>
      <c r="E551" s="116">
        <v>7</v>
      </c>
      <c r="F551" s="116">
        <v>16</v>
      </c>
      <c r="G551" s="116">
        <v>3</v>
      </c>
      <c r="H551" s="116">
        <v>2</v>
      </c>
      <c r="I551" s="116" t="s">
        <v>1361</v>
      </c>
    </row>
    <row r="552" spans="1:9" x14ac:dyDescent="0.25">
      <c r="A552" s="116">
        <v>548</v>
      </c>
      <c r="B552" s="116">
        <v>1</v>
      </c>
      <c r="C552" s="116">
        <v>7</v>
      </c>
      <c r="D552" s="116">
        <v>4</v>
      </c>
      <c r="E552" s="116">
        <v>9</v>
      </c>
      <c r="F552" s="116">
        <v>17</v>
      </c>
      <c r="G552" s="116">
        <v>3</v>
      </c>
      <c r="H552" s="116">
        <v>1</v>
      </c>
      <c r="I552" s="116" t="s">
        <v>1362</v>
      </c>
    </row>
    <row r="553" spans="1:9" x14ac:dyDescent="0.25">
      <c r="A553" s="116">
        <v>549</v>
      </c>
      <c r="B553" s="116">
        <v>2</v>
      </c>
      <c r="C553" s="116">
        <v>3</v>
      </c>
      <c r="D553" s="116">
        <v>5</v>
      </c>
      <c r="E553" s="116">
        <v>16</v>
      </c>
      <c r="F553" s="116">
        <v>18</v>
      </c>
      <c r="G553" s="116">
        <v>4</v>
      </c>
      <c r="H553" s="116">
        <v>2</v>
      </c>
      <c r="I553" s="116" t="s">
        <v>1363</v>
      </c>
    </row>
    <row r="554" spans="1:9" x14ac:dyDescent="0.25">
      <c r="A554" s="116">
        <v>550</v>
      </c>
      <c r="B554" s="116">
        <v>3</v>
      </c>
      <c r="C554" s="116">
        <v>8</v>
      </c>
      <c r="D554" s="116">
        <v>5</v>
      </c>
      <c r="E554" s="116">
        <v>19</v>
      </c>
      <c r="F554" s="116">
        <v>17</v>
      </c>
      <c r="G554" s="116">
        <v>4</v>
      </c>
      <c r="H554" s="116">
        <v>4</v>
      </c>
      <c r="I554" s="116" t="s">
        <v>1364</v>
      </c>
    </row>
    <row r="555" spans="1:9" x14ac:dyDescent="0.25">
      <c r="A555" s="116">
        <v>551</v>
      </c>
      <c r="B555" s="116">
        <v>2</v>
      </c>
      <c r="C555" s="116">
        <v>2</v>
      </c>
      <c r="D555" s="116">
        <v>3</v>
      </c>
      <c r="E555" s="116">
        <v>17</v>
      </c>
      <c r="F555" s="116">
        <v>11</v>
      </c>
      <c r="G555" s="116">
        <v>2</v>
      </c>
      <c r="H555" s="116">
        <v>2</v>
      </c>
      <c r="I555" s="116" t="s">
        <v>1365</v>
      </c>
    </row>
    <row r="556" spans="1:9" x14ac:dyDescent="0.25">
      <c r="A556" s="116">
        <v>552</v>
      </c>
      <c r="B556" s="116">
        <v>1</v>
      </c>
      <c r="C556" s="116">
        <v>6</v>
      </c>
      <c r="D556" s="116">
        <v>1</v>
      </c>
      <c r="E556" s="116">
        <v>9</v>
      </c>
      <c r="F556" s="116">
        <v>19</v>
      </c>
      <c r="G556" s="116">
        <v>1</v>
      </c>
      <c r="H556" s="116">
        <v>2</v>
      </c>
      <c r="I556" s="116" t="s">
        <v>1366</v>
      </c>
    </row>
    <row r="557" spans="1:9" x14ac:dyDescent="0.25">
      <c r="A557" s="116">
        <v>553</v>
      </c>
      <c r="B557" s="116">
        <v>4</v>
      </c>
      <c r="C557" s="116">
        <v>2</v>
      </c>
      <c r="D557" s="116">
        <v>2</v>
      </c>
      <c r="E557" s="116">
        <v>19</v>
      </c>
      <c r="F557" s="116">
        <v>12</v>
      </c>
      <c r="G557" s="116">
        <v>2</v>
      </c>
      <c r="H557" s="116">
        <v>2</v>
      </c>
      <c r="I557" s="116" t="s">
        <v>1367</v>
      </c>
    </row>
    <row r="558" spans="1:9" x14ac:dyDescent="0.25">
      <c r="A558" s="116">
        <v>554</v>
      </c>
      <c r="B558" s="116">
        <v>4</v>
      </c>
      <c r="C558" s="116">
        <v>6</v>
      </c>
      <c r="D558" s="116">
        <v>4</v>
      </c>
      <c r="E558" s="116">
        <v>4</v>
      </c>
      <c r="F558" s="116">
        <v>19</v>
      </c>
      <c r="G558" s="116">
        <v>1</v>
      </c>
      <c r="H558" s="116">
        <v>4</v>
      </c>
      <c r="I558" s="116" t="s">
        <v>1368</v>
      </c>
    </row>
    <row r="559" spans="1:9" x14ac:dyDescent="0.25">
      <c r="A559" s="116">
        <v>555</v>
      </c>
      <c r="B559" s="116">
        <v>4</v>
      </c>
      <c r="C559" s="116">
        <v>4</v>
      </c>
      <c r="D559" s="116">
        <v>2</v>
      </c>
      <c r="E559" s="116">
        <v>8</v>
      </c>
      <c r="F559" s="116">
        <v>12</v>
      </c>
      <c r="G559" s="116">
        <v>3</v>
      </c>
      <c r="H559" s="116">
        <v>3</v>
      </c>
      <c r="I559" s="116" t="s">
        <v>1369</v>
      </c>
    </row>
    <row r="560" spans="1:9" x14ac:dyDescent="0.25">
      <c r="A560" s="116">
        <v>556</v>
      </c>
      <c r="B560" s="116">
        <v>4</v>
      </c>
      <c r="C560" s="116">
        <v>5</v>
      </c>
      <c r="D560" s="116">
        <v>1</v>
      </c>
      <c r="E560" s="116">
        <v>10</v>
      </c>
      <c r="F560" s="116">
        <v>2</v>
      </c>
      <c r="G560" s="116">
        <v>4</v>
      </c>
      <c r="H560" s="116">
        <v>3</v>
      </c>
      <c r="I560" s="116" t="s">
        <v>1370</v>
      </c>
    </row>
    <row r="561" spans="1:9" x14ac:dyDescent="0.25">
      <c r="A561" s="116">
        <v>557</v>
      </c>
      <c r="B561" s="116">
        <v>1</v>
      </c>
      <c r="C561" s="116">
        <v>1</v>
      </c>
      <c r="D561" s="116">
        <v>3</v>
      </c>
      <c r="E561" s="116">
        <v>6</v>
      </c>
      <c r="F561" s="116">
        <v>4</v>
      </c>
      <c r="G561" s="116">
        <v>4</v>
      </c>
      <c r="H561" s="116">
        <v>1</v>
      </c>
      <c r="I561" s="116" t="s">
        <v>1371</v>
      </c>
    </row>
    <row r="562" spans="1:9" x14ac:dyDescent="0.25">
      <c r="A562" s="116">
        <v>558</v>
      </c>
      <c r="B562" s="116">
        <v>2</v>
      </c>
      <c r="C562" s="116">
        <v>2</v>
      </c>
      <c r="D562" s="116">
        <v>4</v>
      </c>
      <c r="E562" s="116">
        <v>11</v>
      </c>
      <c r="F562" s="116">
        <v>19</v>
      </c>
      <c r="G562" s="116">
        <v>2</v>
      </c>
      <c r="H562" s="116">
        <v>3</v>
      </c>
      <c r="I562" s="116" t="s">
        <v>1372</v>
      </c>
    </row>
    <row r="563" spans="1:9" x14ac:dyDescent="0.25">
      <c r="A563" s="116">
        <v>559</v>
      </c>
      <c r="B563" s="116">
        <v>3</v>
      </c>
      <c r="C563" s="116">
        <v>2</v>
      </c>
      <c r="D563" s="116">
        <v>1</v>
      </c>
      <c r="E563" s="116">
        <v>6</v>
      </c>
      <c r="F563" s="116">
        <v>20</v>
      </c>
      <c r="G563" s="116">
        <v>1</v>
      </c>
      <c r="H563" s="116">
        <v>1</v>
      </c>
      <c r="I563" s="116" t="s">
        <v>1373</v>
      </c>
    </row>
    <row r="564" spans="1:9" x14ac:dyDescent="0.25">
      <c r="A564" s="116">
        <v>560</v>
      </c>
      <c r="B564" s="116">
        <v>1</v>
      </c>
      <c r="C564" s="116">
        <v>2</v>
      </c>
      <c r="D564" s="116">
        <v>4</v>
      </c>
      <c r="E564" s="116">
        <v>17</v>
      </c>
      <c r="F564" s="116">
        <v>4</v>
      </c>
      <c r="G564" s="116">
        <v>1</v>
      </c>
      <c r="H564" s="116">
        <v>2</v>
      </c>
      <c r="I564" s="116" t="s">
        <v>1374</v>
      </c>
    </row>
    <row r="565" spans="1:9" x14ac:dyDescent="0.25">
      <c r="A565" s="116">
        <v>561</v>
      </c>
      <c r="B565" s="116">
        <v>4</v>
      </c>
      <c r="C565" s="116">
        <v>7</v>
      </c>
      <c r="D565" s="116">
        <v>5</v>
      </c>
      <c r="E565" s="116">
        <v>3</v>
      </c>
      <c r="F565" s="116">
        <v>12</v>
      </c>
      <c r="G565" s="116">
        <v>2</v>
      </c>
      <c r="H565" s="116">
        <v>4</v>
      </c>
      <c r="I565" s="116" t="s">
        <v>1375</v>
      </c>
    </row>
    <row r="566" spans="1:9" x14ac:dyDescent="0.25">
      <c r="A566" s="116">
        <v>562</v>
      </c>
      <c r="B566" s="116">
        <v>2</v>
      </c>
      <c r="C566" s="116">
        <v>4</v>
      </c>
      <c r="D566" s="116">
        <v>5</v>
      </c>
      <c r="E566" s="116">
        <v>9</v>
      </c>
      <c r="F566" s="116">
        <v>19</v>
      </c>
      <c r="G566" s="116">
        <v>2</v>
      </c>
      <c r="H566" s="116">
        <v>4</v>
      </c>
      <c r="I566" s="116" t="s">
        <v>1376</v>
      </c>
    </row>
    <row r="567" spans="1:9" x14ac:dyDescent="0.25">
      <c r="A567" s="116">
        <v>563</v>
      </c>
      <c r="B567" s="116">
        <v>1</v>
      </c>
      <c r="C567" s="116">
        <v>5</v>
      </c>
      <c r="D567" s="116">
        <v>1</v>
      </c>
      <c r="E567" s="116">
        <v>8</v>
      </c>
      <c r="F567" s="116">
        <v>11</v>
      </c>
      <c r="G567" s="116">
        <v>4</v>
      </c>
      <c r="H567" s="116">
        <v>3</v>
      </c>
      <c r="I567" s="116" t="s">
        <v>1377</v>
      </c>
    </row>
    <row r="568" spans="1:9" x14ac:dyDescent="0.25">
      <c r="A568" s="116">
        <v>564</v>
      </c>
      <c r="B568" s="116">
        <v>1</v>
      </c>
      <c r="C568" s="116">
        <v>8</v>
      </c>
      <c r="D568" s="116">
        <v>4</v>
      </c>
      <c r="E568" s="116">
        <v>15</v>
      </c>
      <c r="F568" s="116">
        <v>16</v>
      </c>
      <c r="G568" s="116">
        <v>3</v>
      </c>
      <c r="H568" s="116">
        <v>2</v>
      </c>
      <c r="I568" s="116" t="s">
        <v>1378</v>
      </c>
    </row>
    <row r="569" spans="1:9" x14ac:dyDescent="0.25">
      <c r="A569" s="116">
        <v>565</v>
      </c>
      <c r="B569" s="116">
        <v>1</v>
      </c>
      <c r="C569" s="116">
        <v>3</v>
      </c>
      <c r="D569" s="116">
        <v>5</v>
      </c>
      <c r="E569" s="116">
        <v>13</v>
      </c>
      <c r="F569" s="116">
        <v>4</v>
      </c>
      <c r="G569" s="116">
        <v>4</v>
      </c>
      <c r="H569" s="116">
        <v>3</v>
      </c>
      <c r="I569" s="116" t="s">
        <v>1379</v>
      </c>
    </row>
    <row r="570" spans="1:9" x14ac:dyDescent="0.25">
      <c r="A570" s="116">
        <v>566</v>
      </c>
      <c r="B570" s="116">
        <v>2</v>
      </c>
      <c r="C570" s="116">
        <v>2</v>
      </c>
      <c r="D570" s="116">
        <v>4</v>
      </c>
      <c r="E570" s="116">
        <v>14</v>
      </c>
      <c r="F570" s="116">
        <v>10</v>
      </c>
      <c r="G570" s="116">
        <v>3</v>
      </c>
      <c r="H570" s="116">
        <v>3</v>
      </c>
      <c r="I570" s="116" t="s">
        <v>1380</v>
      </c>
    </row>
    <row r="571" spans="1:9" x14ac:dyDescent="0.25">
      <c r="A571" s="116">
        <v>567</v>
      </c>
      <c r="B571" s="116">
        <v>4</v>
      </c>
      <c r="C571" s="116">
        <v>3</v>
      </c>
      <c r="D571" s="116">
        <v>2</v>
      </c>
      <c r="E571" s="116">
        <v>7</v>
      </c>
      <c r="F571" s="116">
        <v>13</v>
      </c>
      <c r="G571" s="116">
        <v>2</v>
      </c>
      <c r="H571" s="116">
        <v>4</v>
      </c>
      <c r="I571" s="116" t="s">
        <v>1381</v>
      </c>
    </row>
    <row r="572" spans="1:9" x14ac:dyDescent="0.25">
      <c r="A572" s="116">
        <v>568</v>
      </c>
      <c r="B572" s="116">
        <v>3</v>
      </c>
      <c r="C572" s="116">
        <v>4</v>
      </c>
      <c r="D572" s="116">
        <v>4</v>
      </c>
      <c r="E572" s="116">
        <v>2</v>
      </c>
      <c r="F572" s="116">
        <v>7</v>
      </c>
      <c r="G572" s="116">
        <v>3</v>
      </c>
      <c r="H572" s="116">
        <v>1</v>
      </c>
      <c r="I572" s="116" t="s">
        <v>1382</v>
      </c>
    </row>
    <row r="573" spans="1:9" x14ac:dyDescent="0.25">
      <c r="A573" s="116">
        <v>569</v>
      </c>
      <c r="B573" s="116">
        <v>3</v>
      </c>
      <c r="C573" s="116">
        <v>8</v>
      </c>
      <c r="D573" s="116">
        <v>4</v>
      </c>
      <c r="E573" s="116">
        <v>12</v>
      </c>
      <c r="F573" s="116">
        <v>14</v>
      </c>
      <c r="G573" s="116">
        <v>4</v>
      </c>
      <c r="H573" s="116">
        <v>3</v>
      </c>
      <c r="I573" s="116" t="s">
        <v>1383</v>
      </c>
    </row>
    <row r="574" spans="1:9" x14ac:dyDescent="0.25">
      <c r="A574" s="116">
        <v>570</v>
      </c>
      <c r="B574" s="116">
        <v>2</v>
      </c>
      <c r="C574" s="116">
        <v>7</v>
      </c>
      <c r="D574" s="116">
        <v>1</v>
      </c>
      <c r="E574" s="116">
        <v>2</v>
      </c>
      <c r="F574" s="116">
        <v>15</v>
      </c>
      <c r="G574" s="116">
        <v>4</v>
      </c>
      <c r="H574" s="116">
        <v>2</v>
      </c>
      <c r="I574" s="116" t="s">
        <v>1384</v>
      </c>
    </row>
    <row r="575" spans="1:9" x14ac:dyDescent="0.25">
      <c r="A575" s="116">
        <v>571</v>
      </c>
      <c r="B575" s="116">
        <v>4</v>
      </c>
      <c r="C575" s="116">
        <v>8</v>
      </c>
      <c r="D575" s="116">
        <v>5</v>
      </c>
      <c r="E575" s="116">
        <v>3</v>
      </c>
      <c r="F575" s="116">
        <v>5</v>
      </c>
      <c r="G575" s="116">
        <v>3</v>
      </c>
      <c r="H575" s="116">
        <v>4</v>
      </c>
      <c r="I575" s="116" t="s">
        <v>1385</v>
      </c>
    </row>
    <row r="576" spans="1:9" x14ac:dyDescent="0.25">
      <c r="A576" s="116">
        <v>572</v>
      </c>
      <c r="B576" s="116">
        <v>2</v>
      </c>
      <c r="C576" s="116">
        <v>4</v>
      </c>
      <c r="D576" s="116">
        <v>3</v>
      </c>
      <c r="E576" s="116">
        <v>2</v>
      </c>
      <c r="F576" s="116">
        <v>20</v>
      </c>
      <c r="G576" s="116">
        <v>2</v>
      </c>
      <c r="H576" s="116">
        <v>4</v>
      </c>
      <c r="I576" s="116" t="s">
        <v>1386</v>
      </c>
    </row>
    <row r="577" spans="1:9" x14ac:dyDescent="0.25">
      <c r="A577" s="116">
        <v>573</v>
      </c>
      <c r="B577" s="116">
        <v>2</v>
      </c>
      <c r="C577" s="116">
        <v>2</v>
      </c>
      <c r="D577" s="116">
        <v>4</v>
      </c>
      <c r="E577" s="116">
        <v>18</v>
      </c>
      <c r="F577" s="116">
        <v>18</v>
      </c>
      <c r="G577" s="116">
        <v>3</v>
      </c>
      <c r="H577" s="116">
        <v>3</v>
      </c>
      <c r="I577" s="116" t="s">
        <v>1387</v>
      </c>
    </row>
    <row r="578" spans="1:9" x14ac:dyDescent="0.25">
      <c r="A578" s="116">
        <v>574</v>
      </c>
      <c r="B578" s="116">
        <v>3</v>
      </c>
      <c r="C578" s="116">
        <v>7</v>
      </c>
      <c r="D578" s="116">
        <v>1</v>
      </c>
      <c r="E578" s="116">
        <v>11</v>
      </c>
      <c r="F578" s="116">
        <v>8</v>
      </c>
      <c r="G578" s="116">
        <v>2</v>
      </c>
      <c r="H578" s="116">
        <v>1</v>
      </c>
      <c r="I578" s="116" t="s">
        <v>1388</v>
      </c>
    </row>
    <row r="579" spans="1:9" x14ac:dyDescent="0.25">
      <c r="A579" s="116">
        <v>575</v>
      </c>
      <c r="B579" s="116">
        <v>4</v>
      </c>
      <c r="C579" s="116">
        <v>8</v>
      </c>
      <c r="D579" s="116">
        <v>4</v>
      </c>
      <c r="E579" s="116">
        <v>15</v>
      </c>
      <c r="F579" s="116">
        <v>13</v>
      </c>
      <c r="G579" s="116">
        <v>2</v>
      </c>
      <c r="H579" s="116">
        <v>3</v>
      </c>
      <c r="I579" s="116" t="s">
        <v>1389</v>
      </c>
    </row>
    <row r="580" spans="1:9" x14ac:dyDescent="0.25">
      <c r="A580" s="116">
        <v>576</v>
      </c>
      <c r="B580" s="116">
        <v>1</v>
      </c>
      <c r="C580" s="116">
        <v>6</v>
      </c>
      <c r="D580" s="116">
        <v>4</v>
      </c>
      <c r="E580" s="116">
        <v>2</v>
      </c>
      <c r="F580" s="116">
        <v>18</v>
      </c>
      <c r="G580" s="116">
        <v>4</v>
      </c>
      <c r="H580" s="116">
        <v>3</v>
      </c>
      <c r="I580" s="116" t="s">
        <v>1390</v>
      </c>
    </row>
    <row r="581" spans="1:9" x14ac:dyDescent="0.25">
      <c r="A581" s="116">
        <v>577</v>
      </c>
      <c r="B581" s="116">
        <v>3</v>
      </c>
      <c r="C581" s="116">
        <v>7</v>
      </c>
      <c r="D581" s="116">
        <v>5</v>
      </c>
      <c r="E581" s="116">
        <v>3</v>
      </c>
      <c r="F581" s="116">
        <v>9</v>
      </c>
      <c r="G581" s="116">
        <v>4</v>
      </c>
      <c r="H581" s="116">
        <v>1</v>
      </c>
      <c r="I581" s="116" t="s">
        <v>1391</v>
      </c>
    </row>
    <row r="582" spans="1:9" x14ac:dyDescent="0.25">
      <c r="A582" s="116">
        <v>578</v>
      </c>
      <c r="B582" s="116">
        <v>3</v>
      </c>
      <c r="C582" s="116">
        <v>4</v>
      </c>
      <c r="D582" s="116">
        <v>1</v>
      </c>
      <c r="E582" s="116">
        <v>15</v>
      </c>
      <c r="F582" s="116">
        <v>11</v>
      </c>
      <c r="G582" s="116">
        <v>4</v>
      </c>
      <c r="H582" s="116">
        <v>1</v>
      </c>
      <c r="I582" s="116" t="s">
        <v>1392</v>
      </c>
    </row>
    <row r="583" spans="1:9" x14ac:dyDescent="0.25">
      <c r="A583" s="116">
        <v>579</v>
      </c>
      <c r="B583" s="116">
        <v>1</v>
      </c>
      <c r="C583" s="116">
        <v>1</v>
      </c>
      <c r="D583" s="116">
        <v>4</v>
      </c>
      <c r="E583" s="116">
        <v>12</v>
      </c>
      <c r="F583" s="116">
        <v>4</v>
      </c>
      <c r="G583" s="116">
        <v>1</v>
      </c>
      <c r="H583" s="116">
        <v>2</v>
      </c>
      <c r="I583" s="116" t="s">
        <v>1393</v>
      </c>
    </row>
    <row r="584" spans="1:9" x14ac:dyDescent="0.25">
      <c r="A584" s="116">
        <v>580</v>
      </c>
      <c r="B584" s="116">
        <v>4</v>
      </c>
      <c r="C584" s="116">
        <v>3</v>
      </c>
      <c r="D584" s="116">
        <v>5</v>
      </c>
      <c r="E584" s="116">
        <v>3</v>
      </c>
      <c r="F584" s="116">
        <v>18</v>
      </c>
      <c r="G584" s="116">
        <v>2</v>
      </c>
      <c r="H584" s="116">
        <v>1</v>
      </c>
      <c r="I584" s="116" t="s">
        <v>1394</v>
      </c>
    </row>
    <row r="585" spans="1:9" x14ac:dyDescent="0.25">
      <c r="A585" s="116">
        <v>581</v>
      </c>
      <c r="B585" s="116">
        <v>4</v>
      </c>
      <c r="C585" s="116">
        <v>2</v>
      </c>
      <c r="D585" s="116">
        <v>5</v>
      </c>
      <c r="E585" s="116">
        <v>3</v>
      </c>
      <c r="F585" s="116">
        <v>4</v>
      </c>
      <c r="G585" s="116">
        <v>4</v>
      </c>
      <c r="H585" s="116">
        <v>4</v>
      </c>
      <c r="I585" s="116" t="s">
        <v>1395</v>
      </c>
    </row>
    <row r="586" spans="1:9" x14ac:dyDescent="0.25">
      <c r="A586" s="116">
        <v>582</v>
      </c>
      <c r="B586" s="116">
        <v>3</v>
      </c>
      <c r="C586" s="116">
        <v>2</v>
      </c>
      <c r="D586" s="116">
        <v>3</v>
      </c>
      <c r="E586" s="116">
        <v>11</v>
      </c>
      <c r="F586" s="116">
        <v>17</v>
      </c>
      <c r="G586" s="116">
        <v>3</v>
      </c>
      <c r="H586" s="116">
        <v>2</v>
      </c>
      <c r="I586" s="116" t="s">
        <v>1396</v>
      </c>
    </row>
    <row r="587" spans="1:9" x14ac:dyDescent="0.25">
      <c r="A587" s="116">
        <v>583</v>
      </c>
      <c r="B587" s="116">
        <v>2</v>
      </c>
      <c r="C587" s="116">
        <v>8</v>
      </c>
      <c r="D587" s="116">
        <v>4</v>
      </c>
      <c r="E587" s="116">
        <v>9</v>
      </c>
      <c r="F587" s="116">
        <v>12</v>
      </c>
      <c r="G587" s="116">
        <v>3</v>
      </c>
      <c r="H587" s="116">
        <v>2</v>
      </c>
      <c r="I587" s="116" t="s">
        <v>1397</v>
      </c>
    </row>
    <row r="588" spans="1:9" x14ac:dyDescent="0.25">
      <c r="A588" s="116">
        <v>584</v>
      </c>
      <c r="B588" s="116">
        <v>3</v>
      </c>
      <c r="C588" s="116">
        <v>4</v>
      </c>
      <c r="D588" s="116">
        <v>4</v>
      </c>
      <c r="E588" s="116">
        <v>1</v>
      </c>
      <c r="F588" s="116">
        <v>2</v>
      </c>
      <c r="G588" s="116">
        <v>3</v>
      </c>
      <c r="H588" s="116">
        <v>1</v>
      </c>
      <c r="I588" s="116" t="s">
        <v>1398</v>
      </c>
    </row>
    <row r="589" spans="1:9" x14ac:dyDescent="0.25">
      <c r="A589" s="116">
        <v>585</v>
      </c>
      <c r="B589" s="116">
        <v>3</v>
      </c>
      <c r="C589" s="116">
        <v>6</v>
      </c>
      <c r="D589" s="116">
        <v>1</v>
      </c>
      <c r="E589" s="116">
        <v>15</v>
      </c>
      <c r="F589" s="116">
        <v>3</v>
      </c>
      <c r="G589" s="116">
        <v>2</v>
      </c>
      <c r="H589" s="116">
        <v>4</v>
      </c>
      <c r="I589" s="116" t="s">
        <v>1399</v>
      </c>
    </row>
    <row r="590" spans="1:9" x14ac:dyDescent="0.25">
      <c r="A590" s="116">
        <v>586</v>
      </c>
      <c r="B590" s="116">
        <v>2</v>
      </c>
      <c r="C590" s="116">
        <v>3</v>
      </c>
      <c r="D590" s="116">
        <v>4</v>
      </c>
      <c r="E590" s="116">
        <v>11</v>
      </c>
      <c r="F590" s="116">
        <v>20</v>
      </c>
      <c r="G590" s="116">
        <v>2</v>
      </c>
      <c r="H590" s="116">
        <v>3</v>
      </c>
      <c r="I590" s="116" t="s">
        <v>1400</v>
      </c>
    </row>
    <row r="591" spans="1:9" x14ac:dyDescent="0.25">
      <c r="A591" s="116">
        <v>587</v>
      </c>
      <c r="B591" s="116">
        <v>2</v>
      </c>
      <c r="C591" s="116">
        <v>4</v>
      </c>
      <c r="D591" s="116">
        <v>4</v>
      </c>
      <c r="E591" s="116">
        <v>18</v>
      </c>
      <c r="F591" s="116">
        <v>19</v>
      </c>
      <c r="G591" s="116">
        <v>4</v>
      </c>
      <c r="H591" s="116">
        <v>4</v>
      </c>
      <c r="I591" s="116" t="s">
        <v>1401</v>
      </c>
    </row>
    <row r="592" spans="1:9" x14ac:dyDescent="0.25">
      <c r="A592" s="116">
        <v>588</v>
      </c>
      <c r="B592" s="116">
        <v>3</v>
      </c>
      <c r="C592" s="116">
        <v>7</v>
      </c>
      <c r="D592" s="116">
        <v>5</v>
      </c>
      <c r="E592" s="116">
        <v>13</v>
      </c>
      <c r="F592" s="116">
        <v>19</v>
      </c>
      <c r="G592" s="116">
        <v>4</v>
      </c>
      <c r="H592" s="116">
        <v>1</v>
      </c>
      <c r="I592" s="116" t="s">
        <v>1402</v>
      </c>
    </row>
    <row r="593" spans="1:9" x14ac:dyDescent="0.25">
      <c r="A593" s="116">
        <v>589</v>
      </c>
      <c r="B593" s="116">
        <v>2</v>
      </c>
      <c r="C593" s="116">
        <v>6</v>
      </c>
      <c r="D593" s="116">
        <v>1</v>
      </c>
      <c r="E593" s="116">
        <v>16</v>
      </c>
      <c r="F593" s="116">
        <v>20</v>
      </c>
      <c r="G593" s="116">
        <v>4</v>
      </c>
      <c r="H593" s="116">
        <v>2</v>
      </c>
      <c r="I593" s="116" t="s">
        <v>1403</v>
      </c>
    </row>
    <row r="594" spans="1:9" x14ac:dyDescent="0.25">
      <c r="A594" s="116">
        <v>590</v>
      </c>
      <c r="B594" s="116">
        <v>2</v>
      </c>
      <c r="C594" s="116">
        <v>1</v>
      </c>
      <c r="D594" s="116">
        <v>4</v>
      </c>
      <c r="E594" s="116">
        <v>18</v>
      </c>
      <c r="F594" s="116">
        <v>9</v>
      </c>
      <c r="G594" s="116">
        <v>3</v>
      </c>
      <c r="H594" s="116">
        <v>3</v>
      </c>
      <c r="I594" s="116" t="s">
        <v>1404</v>
      </c>
    </row>
    <row r="595" spans="1:9" x14ac:dyDescent="0.25">
      <c r="A595" s="116">
        <v>591</v>
      </c>
      <c r="B595" s="116">
        <v>2</v>
      </c>
      <c r="C595" s="116">
        <v>8</v>
      </c>
      <c r="D595" s="116">
        <v>3</v>
      </c>
      <c r="E595" s="116">
        <v>1</v>
      </c>
      <c r="F595" s="116">
        <v>7</v>
      </c>
      <c r="G595" s="116">
        <v>4</v>
      </c>
      <c r="H595" s="116">
        <v>1</v>
      </c>
      <c r="I595" s="116" t="s">
        <v>1405</v>
      </c>
    </row>
    <row r="596" spans="1:9" x14ac:dyDescent="0.25">
      <c r="A596" s="116">
        <v>592</v>
      </c>
      <c r="B596" s="116">
        <v>3</v>
      </c>
      <c r="C596" s="116">
        <v>8</v>
      </c>
      <c r="D596" s="116">
        <v>1</v>
      </c>
      <c r="E596" s="116">
        <v>7</v>
      </c>
      <c r="F596" s="116">
        <v>19</v>
      </c>
      <c r="G596" s="116">
        <v>4</v>
      </c>
      <c r="H596" s="116">
        <v>4</v>
      </c>
      <c r="I596" s="116" t="s">
        <v>1406</v>
      </c>
    </row>
    <row r="597" spans="1:9" x14ac:dyDescent="0.25">
      <c r="A597" s="116">
        <v>593</v>
      </c>
      <c r="B597" s="116">
        <v>2</v>
      </c>
      <c r="C597" s="116">
        <v>7</v>
      </c>
      <c r="D597" s="116">
        <v>2</v>
      </c>
      <c r="E597" s="116">
        <v>2</v>
      </c>
      <c r="F597" s="116">
        <v>15</v>
      </c>
      <c r="G597" s="116">
        <v>1</v>
      </c>
      <c r="H597" s="116">
        <v>1</v>
      </c>
      <c r="I597" s="116" t="s">
        <v>1407</v>
      </c>
    </row>
    <row r="598" spans="1:9" x14ac:dyDescent="0.25">
      <c r="A598" s="116">
        <v>594</v>
      </c>
      <c r="B598" s="116">
        <v>3</v>
      </c>
      <c r="C598" s="116">
        <v>5</v>
      </c>
      <c r="D598" s="116">
        <v>5</v>
      </c>
      <c r="E598" s="116">
        <v>9</v>
      </c>
      <c r="F598" s="116">
        <v>3</v>
      </c>
      <c r="G598" s="116">
        <v>3</v>
      </c>
      <c r="H598" s="116">
        <v>1</v>
      </c>
      <c r="I598" s="116" t="s">
        <v>1408</v>
      </c>
    </row>
    <row r="599" spans="1:9" x14ac:dyDescent="0.25">
      <c r="A599" s="116">
        <v>595</v>
      </c>
      <c r="B599" s="116">
        <v>2</v>
      </c>
      <c r="C599" s="116">
        <v>2</v>
      </c>
      <c r="D599" s="116">
        <v>5</v>
      </c>
      <c r="E599" s="116">
        <v>10</v>
      </c>
      <c r="F599" s="116">
        <v>18</v>
      </c>
      <c r="G599" s="116">
        <v>2</v>
      </c>
      <c r="H599" s="116">
        <v>1</v>
      </c>
      <c r="I599" s="116" t="s">
        <v>1409</v>
      </c>
    </row>
    <row r="600" spans="1:9" x14ac:dyDescent="0.25">
      <c r="A600" s="116">
        <v>596</v>
      </c>
      <c r="B600" s="116">
        <v>1</v>
      </c>
      <c r="C600" s="116">
        <v>6</v>
      </c>
      <c r="D600" s="116">
        <v>1</v>
      </c>
      <c r="E600" s="116">
        <v>11</v>
      </c>
      <c r="F600" s="116">
        <v>4</v>
      </c>
      <c r="G600" s="116">
        <v>2</v>
      </c>
      <c r="H600" s="116">
        <v>4</v>
      </c>
      <c r="I600" s="116" t="s">
        <v>1410</v>
      </c>
    </row>
    <row r="601" spans="1:9" x14ac:dyDescent="0.25">
      <c r="A601" s="116">
        <v>597</v>
      </c>
      <c r="B601" s="116">
        <v>2</v>
      </c>
      <c r="C601" s="116">
        <v>5</v>
      </c>
      <c r="D601" s="116">
        <v>3</v>
      </c>
      <c r="E601" s="116">
        <v>10</v>
      </c>
      <c r="F601" s="116">
        <v>12</v>
      </c>
      <c r="G601" s="116">
        <v>4</v>
      </c>
      <c r="H601" s="116">
        <v>1</v>
      </c>
      <c r="I601" s="116" t="s">
        <v>1411</v>
      </c>
    </row>
    <row r="602" spans="1:9" x14ac:dyDescent="0.25">
      <c r="A602" s="116">
        <v>598</v>
      </c>
      <c r="B602" s="116">
        <v>1</v>
      </c>
      <c r="C602" s="116">
        <v>2</v>
      </c>
      <c r="D602" s="116">
        <v>2</v>
      </c>
      <c r="E602" s="116">
        <v>12</v>
      </c>
      <c r="F602" s="116">
        <v>8</v>
      </c>
      <c r="G602" s="116">
        <v>4</v>
      </c>
      <c r="H602" s="116">
        <v>3</v>
      </c>
      <c r="I602" s="116" t="s">
        <v>1412</v>
      </c>
    </row>
    <row r="603" spans="1:9" x14ac:dyDescent="0.25">
      <c r="A603" s="116">
        <v>599</v>
      </c>
      <c r="B603" s="116">
        <v>1</v>
      </c>
      <c r="C603" s="116">
        <v>5</v>
      </c>
      <c r="D603" s="116">
        <v>4</v>
      </c>
      <c r="E603" s="116">
        <v>18</v>
      </c>
      <c r="F603" s="116">
        <v>11</v>
      </c>
      <c r="G603" s="116">
        <v>1</v>
      </c>
      <c r="H603" s="116">
        <v>2</v>
      </c>
      <c r="I603" s="116" t="s">
        <v>1413</v>
      </c>
    </row>
    <row r="604" spans="1:9" x14ac:dyDescent="0.25">
      <c r="A604" s="116">
        <v>600</v>
      </c>
      <c r="B604" s="116">
        <v>1</v>
      </c>
      <c r="C604" s="116">
        <v>6</v>
      </c>
      <c r="D604" s="116">
        <v>5</v>
      </c>
      <c r="E604" s="116">
        <v>12</v>
      </c>
      <c r="F604" s="116">
        <v>6</v>
      </c>
      <c r="G604" s="116">
        <v>4</v>
      </c>
      <c r="H604" s="116">
        <v>4</v>
      </c>
      <c r="I604" s="116" t="s">
        <v>1414</v>
      </c>
    </row>
    <row r="605" spans="1:9" x14ac:dyDescent="0.25">
      <c r="A605" s="116">
        <v>601</v>
      </c>
      <c r="B605" s="116">
        <v>1</v>
      </c>
      <c r="C605" s="116">
        <v>3</v>
      </c>
      <c r="D605" s="116">
        <v>2</v>
      </c>
      <c r="E605" s="116">
        <v>6</v>
      </c>
      <c r="F605" s="116">
        <v>18</v>
      </c>
      <c r="G605" s="116">
        <v>1</v>
      </c>
      <c r="H605" s="116">
        <v>1</v>
      </c>
      <c r="I605" s="116" t="s">
        <v>1415</v>
      </c>
    </row>
    <row r="606" spans="1:9" x14ac:dyDescent="0.25">
      <c r="A606" s="116">
        <v>602</v>
      </c>
      <c r="B606" s="116">
        <v>4</v>
      </c>
      <c r="C606" s="116">
        <v>4</v>
      </c>
      <c r="D606" s="116">
        <v>3</v>
      </c>
      <c r="E606" s="116">
        <v>14</v>
      </c>
      <c r="F606" s="116">
        <v>8</v>
      </c>
      <c r="G606" s="116">
        <v>1</v>
      </c>
      <c r="H606" s="116">
        <v>4</v>
      </c>
      <c r="I606" s="116" t="s">
        <v>1416</v>
      </c>
    </row>
    <row r="607" spans="1:9" x14ac:dyDescent="0.25">
      <c r="A607" s="116">
        <v>603</v>
      </c>
      <c r="B607" s="116">
        <v>3</v>
      </c>
      <c r="C607" s="116">
        <v>3</v>
      </c>
      <c r="D607" s="116">
        <v>5</v>
      </c>
      <c r="E607" s="116">
        <v>18</v>
      </c>
      <c r="F607" s="116">
        <v>1</v>
      </c>
      <c r="G607" s="116">
        <v>4</v>
      </c>
      <c r="H607" s="116">
        <v>2</v>
      </c>
      <c r="I607" s="116" t="s">
        <v>1417</v>
      </c>
    </row>
    <row r="608" spans="1:9" x14ac:dyDescent="0.25">
      <c r="A608" s="116">
        <v>604</v>
      </c>
      <c r="B608" s="116">
        <v>2</v>
      </c>
      <c r="C608" s="116">
        <v>2</v>
      </c>
      <c r="D608" s="116">
        <v>4</v>
      </c>
      <c r="E608" s="116">
        <v>11</v>
      </c>
      <c r="F608" s="116">
        <v>6</v>
      </c>
      <c r="G608" s="116">
        <v>1</v>
      </c>
      <c r="H608" s="116">
        <v>3</v>
      </c>
      <c r="I608" s="116" t="s">
        <v>1418</v>
      </c>
    </row>
    <row r="609" spans="1:9" x14ac:dyDescent="0.25">
      <c r="A609" s="116">
        <v>605</v>
      </c>
      <c r="B609" s="116">
        <v>3</v>
      </c>
      <c r="C609" s="116">
        <v>4</v>
      </c>
      <c r="D609" s="116">
        <v>5</v>
      </c>
      <c r="E609" s="116">
        <v>15</v>
      </c>
      <c r="F609" s="116">
        <v>10</v>
      </c>
      <c r="G609" s="116">
        <v>2</v>
      </c>
      <c r="H609" s="116">
        <v>1</v>
      </c>
      <c r="I609" s="116" t="s">
        <v>1419</v>
      </c>
    </row>
    <row r="610" spans="1:9" x14ac:dyDescent="0.25">
      <c r="A610" s="116">
        <v>606</v>
      </c>
      <c r="B610" s="116">
        <v>3</v>
      </c>
      <c r="C610" s="116">
        <v>8</v>
      </c>
      <c r="D610" s="116">
        <v>5</v>
      </c>
      <c r="E610" s="116">
        <v>2</v>
      </c>
      <c r="F610" s="116">
        <v>15</v>
      </c>
      <c r="G610" s="116">
        <v>2</v>
      </c>
      <c r="H610" s="116">
        <v>1</v>
      </c>
      <c r="I610" s="116" t="s">
        <v>1420</v>
      </c>
    </row>
    <row r="611" spans="1:9" x14ac:dyDescent="0.25">
      <c r="A611" s="116">
        <v>607</v>
      </c>
      <c r="B611" s="116">
        <v>4</v>
      </c>
      <c r="C611" s="116">
        <v>4</v>
      </c>
      <c r="D611" s="116">
        <v>3</v>
      </c>
      <c r="E611" s="116">
        <v>18</v>
      </c>
      <c r="F611" s="116">
        <v>16</v>
      </c>
      <c r="G611" s="116">
        <v>2</v>
      </c>
      <c r="H611" s="116">
        <v>4</v>
      </c>
      <c r="I611" s="116" t="s">
        <v>1421</v>
      </c>
    </row>
    <row r="612" spans="1:9" x14ac:dyDescent="0.25">
      <c r="A612" s="116">
        <v>608</v>
      </c>
      <c r="B612" s="116">
        <v>1</v>
      </c>
      <c r="C612" s="116">
        <v>2</v>
      </c>
      <c r="D612" s="116">
        <v>4</v>
      </c>
      <c r="E612" s="116">
        <v>13</v>
      </c>
      <c r="F612" s="116">
        <v>9</v>
      </c>
      <c r="G612" s="116">
        <v>4</v>
      </c>
      <c r="H612" s="116">
        <v>3</v>
      </c>
      <c r="I612" s="116" t="s">
        <v>1422</v>
      </c>
    </row>
    <row r="613" spans="1:9" x14ac:dyDescent="0.25">
      <c r="A613" s="116">
        <v>609</v>
      </c>
      <c r="B613" s="116">
        <v>1</v>
      </c>
      <c r="C613" s="116">
        <v>5</v>
      </c>
      <c r="D613" s="116">
        <v>1</v>
      </c>
      <c r="E613" s="116">
        <v>14</v>
      </c>
      <c r="F613" s="116">
        <v>11</v>
      </c>
      <c r="G613" s="116">
        <v>3</v>
      </c>
      <c r="H613" s="116">
        <v>2</v>
      </c>
      <c r="I613" s="116" t="s">
        <v>1423</v>
      </c>
    </row>
    <row r="614" spans="1:9" x14ac:dyDescent="0.25">
      <c r="A614" s="116">
        <v>610</v>
      </c>
      <c r="B614" s="116">
        <v>1</v>
      </c>
      <c r="C614" s="116">
        <v>4</v>
      </c>
      <c r="D614" s="116">
        <v>2</v>
      </c>
      <c r="E614" s="116">
        <v>2</v>
      </c>
      <c r="F614" s="116">
        <v>9</v>
      </c>
      <c r="G614" s="116">
        <v>1</v>
      </c>
      <c r="H614" s="116">
        <v>1</v>
      </c>
      <c r="I614" s="116" t="s">
        <v>1424</v>
      </c>
    </row>
    <row r="615" spans="1:9" x14ac:dyDescent="0.25">
      <c r="A615" s="116">
        <v>611</v>
      </c>
      <c r="B615" s="116">
        <v>4</v>
      </c>
      <c r="C615" s="116">
        <v>2</v>
      </c>
      <c r="D615" s="116">
        <v>2</v>
      </c>
      <c r="E615" s="116">
        <v>3</v>
      </c>
      <c r="F615" s="116">
        <v>9</v>
      </c>
      <c r="G615" s="116">
        <v>3</v>
      </c>
      <c r="H615" s="116">
        <v>1</v>
      </c>
      <c r="I615" s="116" t="s">
        <v>1425</v>
      </c>
    </row>
    <row r="616" spans="1:9" x14ac:dyDescent="0.25">
      <c r="A616" s="116">
        <v>612</v>
      </c>
      <c r="B616" s="116">
        <v>1</v>
      </c>
      <c r="C616" s="116">
        <v>8</v>
      </c>
      <c r="D616" s="116">
        <v>5</v>
      </c>
      <c r="E616" s="116">
        <v>1</v>
      </c>
      <c r="F616" s="116">
        <v>10</v>
      </c>
      <c r="G616" s="116">
        <v>2</v>
      </c>
      <c r="H616" s="116">
        <v>3</v>
      </c>
      <c r="I616" s="116" t="s">
        <v>1426</v>
      </c>
    </row>
    <row r="617" spans="1:9" x14ac:dyDescent="0.25">
      <c r="A617" s="116">
        <v>613</v>
      </c>
      <c r="B617" s="116">
        <v>1</v>
      </c>
      <c r="C617" s="116">
        <v>2</v>
      </c>
      <c r="D617" s="116">
        <v>1</v>
      </c>
      <c r="E617" s="116">
        <v>6</v>
      </c>
      <c r="F617" s="116">
        <v>4</v>
      </c>
      <c r="G617" s="116">
        <v>1</v>
      </c>
      <c r="H617" s="116">
        <v>3</v>
      </c>
      <c r="I617" s="116" t="s">
        <v>1427</v>
      </c>
    </row>
    <row r="618" spans="1:9" x14ac:dyDescent="0.25">
      <c r="A618" s="116">
        <v>614</v>
      </c>
      <c r="B618" s="116">
        <v>1</v>
      </c>
      <c r="C618" s="116">
        <v>5</v>
      </c>
      <c r="D618" s="116">
        <v>4</v>
      </c>
      <c r="E618" s="116">
        <v>9</v>
      </c>
      <c r="F618" s="116">
        <v>18</v>
      </c>
      <c r="G618" s="116">
        <v>2</v>
      </c>
      <c r="H618" s="116">
        <v>3</v>
      </c>
      <c r="I618" s="116" t="s">
        <v>1428</v>
      </c>
    </row>
    <row r="619" spans="1:9" x14ac:dyDescent="0.25">
      <c r="A619" s="116">
        <v>615</v>
      </c>
      <c r="B619" s="116">
        <v>4</v>
      </c>
      <c r="C619" s="116">
        <v>3</v>
      </c>
      <c r="D619" s="116">
        <v>1</v>
      </c>
      <c r="E619" s="116">
        <v>2</v>
      </c>
      <c r="F619" s="116">
        <v>9</v>
      </c>
      <c r="G619" s="116">
        <v>4</v>
      </c>
      <c r="H619" s="116">
        <v>1</v>
      </c>
      <c r="I619" s="116" t="s">
        <v>1429</v>
      </c>
    </row>
    <row r="620" spans="1:9" x14ac:dyDescent="0.25">
      <c r="A620" s="116">
        <v>616</v>
      </c>
      <c r="B620" s="116">
        <v>3</v>
      </c>
      <c r="C620" s="116">
        <v>7</v>
      </c>
      <c r="D620" s="116">
        <v>4</v>
      </c>
      <c r="E620" s="116">
        <v>7</v>
      </c>
      <c r="F620" s="116">
        <v>7</v>
      </c>
      <c r="G620" s="116">
        <v>2</v>
      </c>
      <c r="H620" s="116">
        <v>2</v>
      </c>
      <c r="I620" s="116" t="s">
        <v>1430</v>
      </c>
    </row>
    <row r="621" spans="1:9" x14ac:dyDescent="0.25">
      <c r="A621" s="116">
        <v>617</v>
      </c>
      <c r="B621" s="116">
        <v>3</v>
      </c>
      <c r="C621" s="116">
        <v>6</v>
      </c>
      <c r="D621" s="116">
        <v>2</v>
      </c>
      <c r="E621" s="116">
        <v>5</v>
      </c>
      <c r="F621" s="116">
        <v>5</v>
      </c>
      <c r="G621" s="116">
        <v>1</v>
      </c>
      <c r="H621" s="116">
        <v>1</v>
      </c>
      <c r="I621" s="116" t="s">
        <v>1431</v>
      </c>
    </row>
    <row r="622" spans="1:9" x14ac:dyDescent="0.25">
      <c r="A622" s="116">
        <v>618</v>
      </c>
      <c r="B622" s="116">
        <v>3</v>
      </c>
      <c r="C622" s="116">
        <v>7</v>
      </c>
      <c r="D622" s="116">
        <v>2</v>
      </c>
      <c r="E622" s="116">
        <v>17</v>
      </c>
      <c r="F622" s="116">
        <v>6</v>
      </c>
      <c r="G622" s="116">
        <v>4</v>
      </c>
      <c r="H622" s="116">
        <v>1</v>
      </c>
      <c r="I622" s="116" t="s">
        <v>1432</v>
      </c>
    </row>
    <row r="623" spans="1:9" x14ac:dyDescent="0.25">
      <c r="A623" s="116">
        <v>619</v>
      </c>
      <c r="B623" s="116">
        <v>1</v>
      </c>
      <c r="C623" s="116">
        <v>4</v>
      </c>
      <c r="D623" s="116">
        <v>5</v>
      </c>
      <c r="E623" s="116">
        <v>1</v>
      </c>
      <c r="F623" s="116">
        <v>1</v>
      </c>
      <c r="G623" s="116">
        <v>2</v>
      </c>
      <c r="H623" s="116">
        <v>4</v>
      </c>
      <c r="I623" s="116" t="s">
        <v>1433</v>
      </c>
    </row>
    <row r="624" spans="1:9" x14ac:dyDescent="0.25">
      <c r="A624" s="116">
        <v>620</v>
      </c>
      <c r="B624" s="116">
        <v>4</v>
      </c>
      <c r="C624" s="116">
        <v>6</v>
      </c>
      <c r="D624" s="116">
        <v>3</v>
      </c>
      <c r="E624" s="116">
        <v>7</v>
      </c>
      <c r="F624" s="116">
        <v>17</v>
      </c>
      <c r="G624" s="116">
        <v>1</v>
      </c>
      <c r="H624" s="116">
        <v>2</v>
      </c>
      <c r="I624" s="116" t="s">
        <v>1434</v>
      </c>
    </row>
    <row r="625" spans="1:9" x14ac:dyDescent="0.25">
      <c r="A625" s="116">
        <v>621</v>
      </c>
      <c r="B625" s="116">
        <v>2</v>
      </c>
      <c r="C625" s="116">
        <v>4</v>
      </c>
      <c r="D625" s="116">
        <v>4</v>
      </c>
      <c r="E625" s="116">
        <v>3</v>
      </c>
      <c r="F625" s="116">
        <v>2</v>
      </c>
      <c r="G625" s="116">
        <v>3</v>
      </c>
      <c r="H625" s="116">
        <v>1</v>
      </c>
      <c r="I625" s="116" t="s">
        <v>1435</v>
      </c>
    </row>
    <row r="626" spans="1:9" x14ac:dyDescent="0.25">
      <c r="A626" s="116">
        <v>622</v>
      </c>
      <c r="B626" s="116">
        <v>1</v>
      </c>
      <c r="C626" s="116">
        <v>2</v>
      </c>
      <c r="D626" s="116">
        <v>4</v>
      </c>
      <c r="E626" s="116">
        <v>11</v>
      </c>
      <c r="F626" s="116">
        <v>20</v>
      </c>
      <c r="G626" s="116">
        <v>3</v>
      </c>
      <c r="H626" s="116">
        <v>4</v>
      </c>
      <c r="I626" s="116" t="s">
        <v>1436</v>
      </c>
    </row>
    <row r="627" spans="1:9" x14ac:dyDescent="0.25">
      <c r="A627" s="116">
        <v>623</v>
      </c>
      <c r="B627" s="116">
        <v>1</v>
      </c>
      <c r="C627" s="116">
        <v>4</v>
      </c>
      <c r="D627" s="116">
        <v>5</v>
      </c>
      <c r="E627" s="116">
        <v>14</v>
      </c>
      <c r="F627" s="116">
        <v>14</v>
      </c>
      <c r="G627" s="116">
        <v>4</v>
      </c>
      <c r="H627" s="116">
        <v>4</v>
      </c>
      <c r="I627" s="116" t="s">
        <v>1437</v>
      </c>
    </row>
    <row r="628" spans="1:9" x14ac:dyDescent="0.25">
      <c r="A628" s="116">
        <v>624</v>
      </c>
      <c r="B628" s="116">
        <v>2</v>
      </c>
      <c r="C628" s="116">
        <v>7</v>
      </c>
      <c r="D628" s="116">
        <v>4</v>
      </c>
      <c r="E628" s="116">
        <v>18</v>
      </c>
      <c r="F628" s="116">
        <v>10</v>
      </c>
      <c r="G628" s="116">
        <v>3</v>
      </c>
      <c r="H628" s="116">
        <v>2</v>
      </c>
      <c r="I628" s="116" t="s">
        <v>1438</v>
      </c>
    </row>
    <row r="629" spans="1:9" x14ac:dyDescent="0.25">
      <c r="A629" s="116">
        <v>625</v>
      </c>
      <c r="B629" s="116">
        <v>1</v>
      </c>
      <c r="C629" s="116">
        <v>3</v>
      </c>
      <c r="D629" s="116">
        <v>3</v>
      </c>
      <c r="E629" s="116">
        <v>2</v>
      </c>
      <c r="F629" s="116">
        <v>12</v>
      </c>
      <c r="G629" s="116">
        <v>3</v>
      </c>
      <c r="H629" s="116">
        <v>3</v>
      </c>
      <c r="I629" s="116" t="s">
        <v>1439</v>
      </c>
    </row>
    <row r="630" spans="1:9" x14ac:dyDescent="0.25">
      <c r="A630" s="116">
        <v>626</v>
      </c>
      <c r="B630" s="116">
        <v>3</v>
      </c>
      <c r="C630" s="116">
        <v>8</v>
      </c>
      <c r="D630" s="116">
        <v>4</v>
      </c>
      <c r="E630" s="116">
        <v>10</v>
      </c>
      <c r="F630" s="116">
        <v>7</v>
      </c>
      <c r="G630" s="116">
        <v>1</v>
      </c>
      <c r="H630" s="116">
        <v>4</v>
      </c>
      <c r="I630" s="116" t="s">
        <v>1440</v>
      </c>
    </row>
    <row r="631" spans="1:9" x14ac:dyDescent="0.25">
      <c r="A631" s="116">
        <v>627</v>
      </c>
      <c r="B631" s="116">
        <v>4</v>
      </c>
      <c r="C631" s="116">
        <v>4</v>
      </c>
      <c r="D631" s="116">
        <v>5</v>
      </c>
      <c r="E631" s="116">
        <v>12</v>
      </c>
      <c r="F631" s="116">
        <v>3</v>
      </c>
      <c r="G631" s="116">
        <v>3</v>
      </c>
      <c r="H631" s="116">
        <v>3</v>
      </c>
      <c r="I631" s="116" t="s">
        <v>1441</v>
      </c>
    </row>
    <row r="632" spans="1:9" x14ac:dyDescent="0.25">
      <c r="A632" s="116">
        <v>628</v>
      </c>
      <c r="B632" s="116">
        <v>1</v>
      </c>
      <c r="C632" s="116">
        <v>5</v>
      </c>
      <c r="D632" s="116">
        <v>3</v>
      </c>
      <c r="E632" s="116">
        <v>8</v>
      </c>
      <c r="F632" s="116">
        <v>13</v>
      </c>
      <c r="G632" s="116">
        <v>1</v>
      </c>
      <c r="H632" s="116">
        <v>4</v>
      </c>
      <c r="I632" s="116" t="s">
        <v>1442</v>
      </c>
    </row>
    <row r="633" spans="1:9" x14ac:dyDescent="0.25">
      <c r="A633" s="116">
        <v>629</v>
      </c>
      <c r="B633" s="116">
        <v>2</v>
      </c>
      <c r="C633" s="116">
        <v>8</v>
      </c>
      <c r="D633" s="116">
        <v>4</v>
      </c>
      <c r="E633" s="116">
        <v>3</v>
      </c>
      <c r="F633" s="116">
        <v>16</v>
      </c>
      <c r="G633" s="116">
        <v>2</v>
      </c>
      <c r="H633" s="116">
        <v>4</v>
      </c>
      <c r="I633" s="116" t="s">
        <v>1443</v>
      </c>
    </row>
    <row r="634" spans="1:9" x14ac:dyDescent="0.25">
      <c r="A634" s="116">
        <v>630</v>
      </c>
      <c r="B634" s="116">
        <v>2</v>
      </c>
      <c r="C634" s="116">
        <v>5</v>
      </c>
      <c r="D634" s="116">
        <v>4</v>
      </c>
      <c r="E634" s="116">
        <v>2</v>
      </c>
      <c r="F634" s="116">
        <v>9</v>
      </c>
      <c r="G634" s="116">
        <v>1</v>
      </c>
      <c r="H634" s="116">
        <v>3</v>
      </c>
      <c r="I634" s="116" t="s">
        <v>1444</v>
      </c>
    </row>
    <row r="635" spans="1:9" x14ac:dyDescent="0.25">
      <c r="A635" s="116">
        <v>631</v>
      </c>
      <c r="B635" s="116">
        <v>4</v>
      </c>
      <c r="C635" s="116">
        <v>7</v>
      </c>
      <c r="D635" s="116">
        <v>3</v>
      </c>
      <c r="E635" s="116">
        <v>16</v>
      </c>
      <c r="F635" s="116">
        <v>15</v>
      </c>
      <c r="G635" s="116">
        <v>2</v>
      </c>
      <c r="H635" s="116">
        <v>3</v>
      </c>
      <c r="I635" s="116" t="s">
        <v>1445</v>
      </c>
    </row>
    <row r="636" spans="1:9" x14ac:dyDescent="0.25">
      <c r="A636" s="116">
        <v>632</v>
      </c>
      <c r="B636" s="116">
        <v>3</v>
      </c>
      <c r="C636" s="116">
        <v>3</v>
      </c>
      <c r="D636" s="116">
        <v>4</v>
      </c>
      <c r="E636" s="116">
        <v>10</v>
      </c>
      <c r="F636" s="116">
        <v>9</v>
      </c>
      <c r="G636" s="116">
        <v>1</v>
      </c>
      <c r="H636" s="116">
        <v>3</v>
      </c>
      <c r="I636" s="116" t="s">
        <v>1446</v>
      </c>
    </row>
    <row r="637" spans="1:9" x14ac:dyDescent="0.25">
      <c r="A637" s="116">
        <v>633</v>
      </c>
      <c r="B637" s="116">
        <v>3</v>
      </c>
      <c r="C637" s="116">
        <v>5</v>
      </c>
      <c r="D637" s="116">
        <v>3</v>
      </c>
      <c r="E637" s="116">
        <v>13</v>
      </c>
      <c r="F637" s="116">
        <v>16</v>
      </c>
      <c r="G637" s="116">
        <v>3</v>
      </c>
      <c r="H637" s="116">
        <v>4</v>
      </c>
      <c r="I637" s="116" t="s">
        <v>1447</v>
      </c>
    </row>
    <row r="638" spans="1:9" x14ac:dyDescent="0.25">
      <c r="A638" s="116">
        <v>634</v>
      </c>
      <c r="B638" s="116">
        <v>2</v>
      </c>
      <c r="C638" s="116">
        <v>7</v>
      </c>
      <c r="D638" s="116">
        <v>4</v>
      </c>
      <c r="E638" s="116">
        <v>11</v>
      </c>
      <c r="F638" s="116">
        <v>8</v>
      </c>
      <c r="G638" s="116">
        <v>3</v>
      </c>
      <c r="H638" s="116">
        <v>1</v>
      </c>
      <c r="I638" s="116" t="s">
        <v>1448</v>
      </c>
    </row>
    <row r="639" spans="1:9" x14ac:dyDescent="0.25">
      <c r="A639" s="116">
        <v>635</v>
      </c>
      <c r="B639" s="116">
        <v>3</v>
      </c>
      <c r="C639" s="116">
        <v>3</v>
      </c>
      <c r="D639" s="116">
        <v>3</v>
      </c>
      <c r="E639" s="116">
        <v>7</v>
      </c>
      <c r="F639" s="116">
        <v>15</v>
      </c>
      <c r="G639" s="116">
        <v>3</v>
      </c>
      <c r="H639" s="116">
        <v>1</v>
      </c>
      <c r="I639" s="116" t="s">
        <v>1449</v>
      </c>
    </row>
    <row r="640" spans="1:9" x14ac:dyDescent="0.25">
      <c r="A640" s="116">
        <v>636</v>
      </c>
      <c r="B640" s="116">
        <v>3</v>
      </c>
      <c r="C640" s="116">
        <v>8</v>
      </c>
      <c r="D640" s="116">
        <v>1</v>
      </c>
      <c r="E640" s="116">
        <v>19</v>
      </c>
      <c r="F640" s="116">
        <v>1</v>
      </c>
      <c r="G640" s="116">
        <v>4</v>
      </c>
      <c r="H640" s="116">
        <v>2</v>
      </c>
      <c r="I640" s="116" t="s">
        <v>1450</v>
      </c>
    </row>
    <row r="641" spans="1:9" x14ac:dyDescent="0.25">
      <c r="A641" s="116">
        <v>637</v>
      </c>
      <c r="B641" s="116">
        <v>2</v>
      </c>
      <c r="C641" s="116">
        <v>7</v>
      </c>
      <c r="D641" s="116">
        <v>3</v>
      </c>
      <c r="E641" s="116">
        <v>12</v>
      </c>
      <c r="F641" s="116">
        <v>12</v>
      </c>
      <c r="G641" s="116">
        <v>3</v>
      </c>
      <c r="H641" s="116">
        <v>4</v>
      </c>
      <c r="I641" s="116" t="s">
        <v>1451</v>
      </c>
    </row>
    <row r="642" spans="1:9" x14ac:dyDescent="0.25">
      <c r="A642" s="116">
        <v>638</v>
      </c>
      <c r="B642" s="116">
        <v>2</v>
      </c>
      <c r="C642" s="116">
        <v>1</v>
      </c>
      <c r="D642" s="116">
        <v>1</v>
      </c>
      <c r="E642" s="116">
        <v>18</v>
      </c>
      <c r="F642" s="116">
        <v>15</v>
      </c>
      <c r="G642" s="116">
        <v>2</v>
      </c>
      <c r="H642" s="116">
        <v>2</v>
      </c>
      <c r="I642" s="116" t="s">
        <v>1452</v>
      </c>
    </row>
    <row r="643" spans="1:9" x14ac:dyDescent="0.25">
      <c r="A643" s="116">
        <v>639</v>
      </c>
      <c r="B643" s="116">
        <v>1</v>
      </c>
      <c r="C643" s="116">
        <v>6</v>
      </c>
      <c r="D643" s="116">
        <v>2</v>
      </c>
      <c r="E643" s="116">
        <v>12</v>
      </c>
      <c r="F643" s="116">
        <v>4</v>
      </c>
      <c r="G643" s="116">
        <v>3</v>
      </c>
      <c r="H643" s="116">
        <v>2</v>
      </c>
      <c r="I643" s="116" t="s">
        <v>1453</v>
      </c>
    </row>
    <row r="644" spans="1:9" x14ac:dyDescent="0.25">
      <c r="A644" s="116">
        <v>640</v>
      </c>
      <c r="B644" s="116">
        <v>3</v>
      </c>
      <c r="C644" s="116">
        <v>6</v>
      </c>
      <c r="D644" s="116">
        <v>1</v>
      </c>
      <c r="E644" s="116">
        <v>17</v>
      </c>
      <c r="F644" s="116">
        <v>5</v>
      </c>
      <c r="G644" s="116">
        <v>2</v>
      </c>
      <c r="H644" s="116">
        <v>2</v>
      </c>
      <c r="I644" s="116" t="s">
        <v>1454</v>
      </c>
    </row>
    <row r="645" spans="1:9" x14ac:dyDescent="0.25">
      <c r="A645" s="116">
        <v>641</v>
      </c>
      <c r="B645" s="116">
        <v>1</v>
      </c>
      <c r="C645" s="116">
        <v>4</v>
      </c>
      <c r="D645" s="116">
        <v>1</v>
      </c>
      <c r="E645" s="116">
        <v>6</v>
      </c>
      <c r="F645" s="116">
        <v>3</v>
      </c>
      <c r="G645" s="116">
        <v>2</v>
      </c>
      <c r="H645" s="116">
        <v>2</v>
      </c>
      <c r="I645" s="116" t="s">
        <v>1455</v>
      </c>
    </row>
    <row r="646" spans="1:9" x14ac:dyDescent="0.25">
      <c r="A646" s="116">
        <v>642</v>
      </c>
      <c r="B646" s="116">
        <v>2</v>
      </c>
      <c r="C646" s="116">
        <v>6</v>
      </c>
      <c r="D646" s="116">
        <v>2</v>
      </c>
      <c r="E646" s="116">
        <v>4</v>
      </c>
      <c r="F646" s="116">
        <v>3</v>
      </c>
      <c r="G646" s="116">
        <v>2</v>
      </c>
      <c r="H646" s="116">
        <v>1</v>
      </c>
      <c r="I646" s="116" t="s">
        <v>1456</v>
      </c>
    </row>
    <row r="647" spans="1:9" x14ac:dyDescent="0.25">
      <c r="A647" s="116">
        <v>643</v>
      </c>
      <c r="B647" s="116">
        <v>2</v>
      </c>
      <c r="C647" s="116">
        <v>8</v>
      </c>
      <c r="D647" s="116">
        <v>2</v>
      </c>
      <c r="E647" s="116">
        <v>2</v>
      </c>
      <c r="F647" s="116">
        <v>18</v>
      </c>
      <c r="G647" s="116">
        <v>4</v>
      </c>
      <c r="H647" s="116">
        <v>1</v>
      </c>
      <c r="I647" s="116" t="s">
        <v>1457</v>
      </c>
    </row>
    <row r="648" spans="1:9" x14ac:dyDescent="0.25">
      <c r="A648" s="116">
        <v>644</v>
      </c>
      <c r="B648" s="116">
        <v>3</v>
      </c>
      <c r="C648" s="116">
        <v>2</v>
      </c>
      <c r="D648" s="116">
        <v>2</v>
      </c>
      <c r="E648" s="116">
        <v>11</v>
      </c>
      <c r="F648" s="116">
        <v>16</v>
      </c>
      <c r="G648" s="116">
        <v>2</v>
      </c>
      <c r="H648" s="116">
        <v>4</v>
      </c>
      <c r="I648" s="116" t="s">
        <v>1458</v>
      </c>
    </row>
    <row r="649" spans="1:9" x14ac:dyDescent="0.25">
      <c r="A649" s="116">
        <v>645</v>
      </c>
      <c r="B649" s="116">
        <v>1</v>
      </c>
      <c r="C649" s="116">
        <v>3</v>
      </c>
      <c r="D649" s="116">
        <v>2</v>
      </c>
      <c r="E649" s="116">
        <v>3</v>
      </c>
      <c r="F649" s="116">
        <v>16</v>
      </c>
      <c r="G649" s="116">
        <v>4</v>
      </c>
      <c r="H649" s="116">
        <v>1</v>
      </c>
      <c r="I649" s="116" t="s">
        <v>1459</v>
      </c>
    </row>
    <row r="650" spans="1:9" x14ac:dyDescent="0.25">
      <c r="A650" s="116">
        <v>646</v>
      </c>
      <c r="B650" s="116">
        <v>2</v>
      </c>
      <c r="C650" s="116">
        <v>8</v>
      </c>
      <c r="D650" s="116">
        <v>3</v>
      </c>
      <c r="E650" s="116">
        <v>16</v>
      </c>
      <c r="F650" s="116">
        <v>3</v>
      </c>
      <c r="G650" s="116">
        <v>3</v>
      </c>
      <c r="H650" s="116">
        <v>1</v>
      </c>
      <c r="I650" s="116" t="s">
        <v>1460</v>
      </c>
    </row>
    <row r="651" spans="1:9" x14ac:dyDescent="0.25">
      <c r="A651" s="116">
        <v>647</v>
      </c>
      <c r="B651" s="116">
        <v>3</v>
      </c>
      <c r="C651" s="116">
        <v>3</v>
      </c>
      <c r="D651" s="116">
        <v>3</v>
      </c>
      <c r="E651" s="116">
        <v>3</v>
      </c>
      <c r="F651" s="116">
        <v>19</v>
      </c>
      <c r="G651" s="116">
        <v>1</v>
      </c>
      <c r="H651" s="116">
        <v>2</v>
      </c>
      <c r="I651" s="116" t="s">
        <v>1461</v>
      </c>
    </row>
    <row r="652" spans="1:9" x14ac:dyDescent="0.25">
      <c r="A652" s="116">
        <v>648</v>
      </c>
      <c r="B652" s="116">
        <v>2</v>
      </c>
      <c r="C652" s="116">
        <v>5</v>
      </c>
      <c r="D652" s="116">
        <v>5</v>
      </c>
      <c r="E652" s="116">
        <v>12</v>
      </c>
      <c r="F652" s="116">
        <v>7</v>
      </c>
      <c r="G652" s="116">
        <v>2</v>
      </c>
      <c r="H652" s="116">
        <v>2</v>
      </c>
      <c r="I652" s="116" t="s">
        <v>1462</v>
      </c>
    </row>
    <row r="653" spans="1:9" x14ac:dyDescent="0.25">
      <c r="A653" s="116">
        <v>649</v>
      </c>
      <c r="B653" s="116">
        <v>3</v>
      </c>
      <c r="C653" s="116">
        <v>1</v>
      </c>
      <c r="D653" s="116">
        <v>3</v>
      </c>
      <c r="E653" s="116">
        <v>18</v>
      </c>
      <c r="F653" s="116">
        <v>18</v>
      </c>
      <c r="G653" s="116">
        <v>2</v>
      </c>
      <c r="H653" s="116">
        <v>1</v>
      </c>
      <c r="I653" s="116" t="s">
        <v>1463</v>
      </c>
    </row>
    <row r="654" spans="1:9" x14ac:dyDescent="0.25">
      <c r="A654" s="116">
        <v>650</v>
      </c>
      <c r="B654" s="116">
        <v>1</v>
      </c>
      <c r="C654" s="116">
        <v>5</v>
      </c>
      <c r="D654" s="116">
        <v>4</v>
      </c>
      <c r="E654" s="116">
        <v>12</v>
      </c>
      <c r="F654" s="116">
        <v>14</v>
      </c>
      <c r="G654" s="116">
        <v>4</v>
      </c>
      <c r="H654" s="116">
        <v>2</v>
      </c>
      <c r="I654" s="116" t="s">
        <v>1464</v>
      </c>
    </row>
    <row r="655" spans="1:9" x14ac:dyDescent="0.25">
      <c r="A655" s="116">
        <v>651</v>
      </c>
      <c r="B655" s="116">
        <v>1</v>
      </c>
      <c r="C655" s="116">
        <v>2</v>
      </c>
      <c r="D655" s="116">
        <v>3</v>
      </c>
      <c r="E655" s="116">
        <v>4</v>
      </c>
      <c r="F655" s="116">
        <v>8</v>
      </c>
      <c r="G655" s="116">
        <v>3</v>
      </c>
      <c r="H655" s="116">
        <v>3</v>
      </c>
      <c r="I655" s="116" t="s">
        <v>1465</v>
      </c>
    </row>
    <row r="656" spans="1:9" x14ac:dyDescent="0.25">
      <c r="A656" s="116">
        <v>652</v>
      </c>
      <c r="B656" s="116">
        <v>1</v>
      </c>
      <c r="C656" s="116">
        <v>4</v>
      </c>
      <c r="D656" s="116">
        <v>5</v>
      </c>
      <c r="E656" s="116">
        <v>7</v>
      </c>
      <c r="F656" s="116">
        <v>8</v>
      </c>
      <c r="G656" s="116">
        <v>2</v>
      </c>
      <c r="H656" s="116">
        <v>4</v>
      </c>
      <c r="I656" s="116" t="s">
        <v>1466</v>
      </c>
    </row>
    <row r="657" spans="1:9" x14ac:dyDescent="0.25">
      <c r="A657" s="116">
        <v>653</v>
      </c>
      <c r="B657" s="116">
        <v>1</v>
      </c>
      <c r="C657" s="116">
        <v>6</v>
      </c>
      <c r="D657" s="116">
        <v>5</v>
      </c>
      <c r="E657" s="116">
        <v>5</v>
      </c>
      <c r="F657" s="116">
        <v>8</v>
      </c>
      <c r="G657" s="116">
        <v>1</v>
      </c>
      <c r="H657" s="116">
        <v>2</v>
      </c>
      <c r="I657" s="116" t="s">
        <v>1467</v>
      </c>
    </row>
    <row r="658" spans="1:9" x14ac:dyDescent="0.25">
      <c r="A658" s="116">
        <v>654</v>
      </c>
      <c r="B658" s="116">
        <v>4</v>
      </c>
      <c r="C658" s="116">
        <v>6</v>
      </c>
      <c r="D658" s="116">
        <v>4</v>
      </c>
      <c r="E658" s="116">
        <v>5</v>
      </c>
      <c r="F658" s="116">
        <v>5</v>
      </c>
      <c r="G658" s="116">
        <v>4</v>
      </c>
      <c r="H658" s="116">
        <v>3</v>
      </c>
      <c r="I658" s="116" t="s">
        <v>1468</v>
      </c>
    </row>
    <row r="659" spans="1:9" x14ac:dyDescent="0.25">
      <c r="A659" s="116">
        <v>655</v>
      </c>
      <c r="B659" s="116">
        <v>4</v>
      </c>
      <c r="C659" s="116">
        <v>4</v>
      </c>
      <c r="D659" s="116">
        <v>4</v>
      </c>
      <c r="E659" s="116">
        <v>3</v>
      </c>
      <c r="F659" s="116">
        <v>20</v>
      </c>
      <c r="G659" s="116">
        <v>1</v>
      </c>
      <c r="H659" s="116">
        <v>4</v>
      </c>
      <c r="I659" s="116" t="s">
        <v>1469</v>
      </c>
    </row>
    <row r="660" spans="1:9" x14ac:dyDescent="0.25">
      <c r="A660" s="116">
        <v>656</v>
      </c>
      <c r="B660" s="116">
        <v>3</v>
      </c>
      <c r="C660" s="116">
        <v>4</v>
      </c>
      <c r="D660" s="116">
        <v>5</v>
      </c>
      <c r="E660" s="116">
        <v>12</v>
      </c>
      <c r="F660" s="116">
        <v>18</v>
      </c>
      <c r="G660" s="116">
        <v>1</v>
      </c>
      <c r="H660" s="116">
        <v>4</v>
      </c>
      <c r="I660" s="116" t="s">
        <v>1470</v>
      </c>
    </row>
    <row r="661" spans="1:9" x14ac:dyDescent="0.25">
      <c r="A661" s="116">
        <v>657</v>
      </c>
      <c r="B661" s="116">
        <v>1</v>
      </c>
      <c r="C661" s="116">
        <v>4</v>
      </c>
      <c r="D661" s="116">
        <v>3</v>
      </c>
      <c r="E661" s="116">
        <v>15</v>
      </c>
      <c r="F661" s="116">
        <v>9</v>
      </c>
      <c r="G661" s="116">
        <v>2</v>
      </c>
      <c r="H661" s="116">
        <v>3</v>
      </c>
      <c r="I661" s="116" t="s">
        <v>1471</v>
      </c>
    </row>
    <row r="662" spans="1:9" x14ac:dyDescent="0.25">
      <c r="A662" s="116">
        <v>658</v>
      </c>
      <c r="B662" s="116">
        <v>1</v>
      </c>
      <c r="C662" s="116">
        <v>7</v>
      </c>
      <c r="D662" s="116">
        <v>1</v>
      </c>
      <c r="E662" s="116">
        <v>5</v>
      </c>
      <c r="F662" s="116">
        <v>12</v>
      </c>
      <c r="G662" s="116">
        <v>2</v>
      </c>
      <c r="H662" s="116">
        <v>1</v>
      </c>
      <c r="I662" s="116" t="s">
        <v>1472</v>
      </c>
    </row>
    <row r="663" spans="1:9" x14ac:dyDescent="0.25">
      <c r="A663" s="116">
        <v>659</v>
      </c>
      <c r="B663" s="116">
        <v>2</v>
      </c>
      <c r="C663" s="116">
        <v>4</v>
      </c>
      <c r="D663" s="116">
        <v>3</v>
      </c>
      <c r="E663" s="116">
        <v>17</v>
      </c>
      <c r="F663" s="116">
        <v>20</v>
      </c>
      <c r="G663" s="116">
        <v>1</v>
      </c>
      <c r="H663" s="116">
        <v>2</v>
      </c>
      <c r="I663" s="116" t="s">
        <v>1473</v>
      </c>
    </row>
    <row r="664" spans="1:9" x14ac:dyDescent="0.25">
      <c r="A664" s="116">
        <v>660</v>
      </c>
      <c r="B664" s="116">
        <v>4</v>
      </c>
      <c r="C664" s="116">
        <v>3</v>
      </c>
      <c r="D664" s="116">
        <v>1</v>
      </c>
      <c r="E664" s="116">
        <v>13</v>
      </c>
      <c r="F664" s="116">
        <v>8</v>
      </c>
      <c r="G664" s="116">
        <v>4</v>
      </c>
      <c r="H664" s="116">
        <v>1</v>
      </c>
      <c r="I664" s="116" t="s">
        <v>1474</v>
      </c>
    </row>
    <row r="665" spans="1:9" x14ac:dyDescent="0.25">
      <c r="A665" s="116">
        <v>661</v>
      </c>
      <c r="B665" s="116">
        <v>4</v>
      </c>
      <c r="C665" s="116">
        <v>7</v>
      </c>
      <c r="D665" s="116">
        <v>2</v>
      </c>
      <c r="E665" s="116">
        <v>15</v>
      </c>
      <c r="F665" s="116">
        <v>7</v>
      </c>
      <c r="G665" s="116">
        <v>4</v>
      </c>
      <c r="H665" s="116">
        <v>4</v>
      </c>
      <c r="I665" s="116" t="s">
        <v>1475</v>
      </c>
    </row>
    <row r="666" spans="1:9" x14ac:dyDescent="0.25">
      <c r="A666" s="116">
        <v>662</v>
      </c>
      <c r="B666" s="116">
        <v>2</v>
      </c>
      <c r="C666" s="116">
        <v>7</v>
      </c>
      <c r="D666" s="116">
        <v>4</v>
      </c>
      <c r="E666" s="116">
        <v>11</v>
      </c>
      <c r="F666" s="116">
        <v>11</v>
      </c>
      <c r="G666" s="116">
        <v>3</v>
      </c>
      <c r="H666" s="116">
        <v>3</v>
      </c>
      <c r="I666" s="116" t="s">
        <v>1476</v>
      </c>
    </row>
    <row r="667" spans="1:9" x14ac:dyDescent="0.25">
      <c r="A667" s="116">
        <v>663</v>
      </c>
      <c r="B667" s="116">
        <v>4</v>
      </c>
      <c r="C667" s="116">
        <v>7</v>
      </c>
      <c r="D667" s="116">
        <v>2</v>
      </c>
      <c r="E667" s="116">
        <v>14</v>
      </c>
      <c r="F667" s="116">
        <v>8</v>
      </c>
      <c r="G667" s="116">
        <v>2</v>
      </c>
      <c r="H667" s="116">
        <v>4</v>
      </c>
      <c r="I667" s="116" t="s">
        <v>1477</v>
      </c>
    </row>
    <row r="668" spans="1:9" x14ac:dyDescent="0.25">
      <c r="A668" s="116">
        <v>664</v>
      </c>
      <c r="B668" s="116">
        <v>2</v>
      </c>
      <c r="C668" s="116">
        <v>8</v>
      </c>
      <c r="D668" s="116">
        <v>5</v>
      </c>
      <c r="E668" s="116">
        <v>9</v>
      </c>
      <c r="F668" s="116">
        <v>5</v>
      </c>
      <c r="G668" s="116">
        <v>1</v>
      </c>
      <c r="H668" s="116">
        <v>3</v>
      </c>
      <c r="I668" s="116" t="s">
        <v>1478</v>
      </c>
    </row>
    <row r="669" spans="1:9" x14ac:dyDescent="0.25">
      <c r="A669" s="116">
        <v>665</v>
      </c>
      <c r="B669" s="116">
        <v>1</v>
      </c>
      <c r="C669" s="116">
        <v>3</v>
      </c>
      <c r="D669" s="116">
        <v>3</v>
      </c>
      <c r="E669" s="116">
        <v>10</v>
      </c>
      <c r="F669" s="116">
        <v>3</v>
      </c>
      <c r="G669" s="116">
        <v>4</v>
      </c>
      <c r="H669" s="116">
        <v>1</v>
      </c>
      <c r="I669" s="116" t="s">
        <v>1479</v>
      </c>
    </row>
    <row r="670" spans="1:9" x14ac:dyDescent="0.25">
      <c r="A670" s="116">
        <v>666</v>
      </c>
      <c r="B670" s="116">
        <v>3</v>
      </c>
      <c r="C670" s="116">
        <v>5</v>
      </c>
      <c r="D670" s="116">
        <v>4</v>
      </c>
      <c r="E670" s="116">
        <v>16</v>
      </c>
      <c r="F670" s="116">
        <v>4</v>
      </c>
      <c r="G670" s="116">
        <v>3</v>
      </c>
      <c r="H670" s="116">
        <v>2</v>
      </c>
      <c r="I670" s="116" t="s">
        <v>1480</v>
      </c>
    </row>
    <row r="671" spans="1:9" x14ac:dyDescent="0.25">
      <c r="A671" s="116">
        <v>667</v>
      </c>
      <c r="B671" s="116">
        <v>1</v>
      </c>
      <c r="C671" s="116">
        <v>1</v>
      </c>
      <c r="D671" s="116">
        <v>5</v>
      </c>
      <c r="E671" s="116">
        <v>5</v>
      </c>
      <c r="F671" s="116">
        <v>19</v>
      </c>
      <c r="G671" s="116">
        <v>2</v>
      </c>
      <c r="H671" s="116">
        <v>4</v>
      </c>
      <c r="I671" s="116" t="s">
        <v>1481</v>
      </c>
    </row>
    <row r="672" spans="1:9" x14ac:dyDescent="0.25">
      <c r="A672" s="116">
        <v>668</v>
      </c>
      <c r="B672" s="116">
        <v>3</v>
      </c>
      <c r="C672" s="116">
        <v>7</v>
      </c>
      <c r="D672" s="116">
        <v>1</v>
      </c>
      <c r="E672" s="116">
        <v>7</v>
      </c>
      <c r="F672" s="116">
        <v>8</v>
      </c>
      <c r="G672" s="116">
        <v>1</v>
      </c>
      <c r="H672" s="116">
        <v>3</v>
      </c>
      <c r="I672" s="116" t="s">
        <v>1482</v>
      </c>
    </row>
    <row r="673" spans="1:9" x14ac:dyDescent="0.25">
      <c r="A673" s="116">
        <v>669</v>
      </c>
      <c r="B673" s="116">
        <v>3</v>
      </c>
      <c r="C673" s="116">
        <v>3</v>
      </c>
      <c r="D673" s="116">
        <v>4</v>
      </c>
      <c r="E673" s="116">
        <v>10</v>
      </c>
      <c r="F673" s="116">
        <v>14</v>
      </c>
      <c r="G673" s="116">
        <v>3</v>
      </c>
      <c r="H673" s="116">
        <v>4</v>
      </c>
      <c r="I673" s="116" t="s">
        <v>1483</v>
      </c>
    </row>
    <row r="674" spans="1:9" x14ac:dyDescent="0.25">
      <c r="A674" s="116">
        <v>670</v>
      </c>
      <c r="B674" s="116">
        <v>3</v>
      </c>
      <c r="C674" s="116">
        <v>7</v>
      </c>
      <c r="D674" s="116">
        <v>2</v>
      </c>
      <c r="E674" s="116">
        <v>7</v>
      </c>
      <c r="F674" s="116">
        <v>20</v>
      </c>
      <c r="G674" s="116">
        <v>3</v>
      </c>
      <c r="H674" s="116">
        <v>1</v>
      </c>
      <c r="I674" s="116" t="s">
        <v>1484</v>
      </c>
    </row>
    <row r="675" spans="1:9" x14ac:dyDescent="0.25">
      <c r="A675" s="116">
        <v>671</v>
      </c>
      <c r="B675" s="116">
        <v>3</v>
      </c>
      <c r="C675" s="116">
        <v>3</v>
      </c>
      <c r="D675" s="116">
        <v>4</v>
      </c>
      <c r="E675" s="116">
        <v>13</v>
      </c>
      <c r="F675" s="116">
        <v>2</v>
      </c>
      <c r="G675" s="116">
        <v>4</v>
      </c>
      <c r="H675" s="116">
        <v>2</v>
      </c>
      <c r="I675" s="116" t="s">
        <v>1485</v>
      </c>
    </row>
    <row r="676" spans="1:9" x14ac:dyDescent="0.25">
      <c r="A676" s="116">
        <v>672</v>
      </c>
      <c r="B676" s="116">
        <v>1</v>
      </c>
      <c r="C676" s="116">
        <v>6</v>
      </c>
      <c r="D676" s="116">
        <v>5</v>
      </c>
      <c r="E676" s="116">
        <v>14</v>
      </c>
      <c r="F676" s="116">
        <v>18</v>
      </c>
      <c r="G676" s="116">
        <v>2</v>
      </c>
      <c r="H676" s="116">
        <v>4</v>
      </c>
      <c r="I676" s="116" t="s">
        <v>1486</v>
      </c>
    </row>
    <row r="677" spans="1:9" x14ac:dyDescent="0.25">
      <c r="A677" s="116">
        <v>673</v>
      </c>
      <c r="B677" s="116">
        <v>3</v>
      </c>
      <c r="C677" s="116">
        <v>4</v>
      </c>
      <c r="D677" s="116">
        <v>1</v>
      </c>
      <c r="E677" s="116">
        <v>4</v>
      </c>
      <c r="F677" s="116">
        <v>9</v>
      </c>
      <c r="G677" s="116">
        <v>2</v>
      </c>
      <c r="H677" s="116">
        <v>3</v>
      </c>
      <c r="I677" s="116" t="s">
        <v>1487</v>
      </c>
    </row>
    <row r="678" spans="1:9" x14ac:dyDescent="0.25">
      <c r="A678" s="116">
        <v>674</v>
      </c>
      <c r="B678" s="116">
        <v>4</v>
      </c>
      <c r="C678" s="116">
        <v>1</v>
      </c>
      <c r="D678" s="116">
        <v>5</v>
      </c>
      <c r="E678" s="116">
        <v>13</v>
      </c>
      <c r="F678" s="116">
        <v>15</v>
      </c>
      <c r="G678" s="116">
        <v>2</v>
      </c>
      <c r="H678" s="116">
        <v>4</v>
      </c>
      <c r="I678" s="116" t="s">
        <v>1488</v>
      </c>
    </row>
    <row r="679" spans="1:9" x14ac:dyDescent="0.25">
      <c r="A679" s="116">
        <v>675</v>
      </c>
      <c r="B679" s="116">
        <v>1</v>
      </c>
      <c r="C679" s="116">
        <v>6</v>
      </c>
      <c r="D679" s="116">
        <v>2</v>
      </c>
      <c r="E679" s="116">
        <v>2</v>
      </c>
      <c r="F679" s="116">
        <v>6</v>
      </c>
      <c r="G679" s="116">
        <v>1</v>
      </c>
      <c r="H679" s="116">
        <v>4</v>
      </c>
      <c r="I679" s="116" t="s">
        <v>1489</v>
      </c>
    </row>
    <row r="680" spans="1:9" x14ac:dyDescent="0.25">
      <c r="A680" s="116">
        <v>676</v>
      </c>
      <c r="B680" s="116">
        <v>3</v>
      </c>
      <c r="C680" s="116">
        <v>1</v>
      </c>
      <c r="D680" s="116">
        <v>3</v>
      </c>
      <c r="E680" s="116">
        <v>11</v>
      </c>
      <c r="F680" s="116">
        <v>10</v>
      </c>
      <c r="G680" s="116">
        <v>2</v>
      </c>
      <c r="H680" s="116">
        <v>4</v>
      </c>
      <c r="I680" s="116" t="s">
        <v>1490</v>
      </c>
    </row>
    <row r="681" spans="1:9" x14ac:dyDescent="0.25">
      <c r="A681" s="116">
        <v>677</v>
      </c>
      <c r="B681" s="116">
        <v>4</v>
      </c>
      <c r="C681" s="116">
        <v>5</v>
      </c>
      <c r="D681" s="116">
        <v>3</v>
      </c>
      <c r="E681" s="116">
        <v>4</v>
      </c>
      <c r="F681" s="116">
        <v>8</v>
      </c>
      <c r="G681" s="116">
        <v>1</v>
      </c>
      <c r="H681" s="116">
        <v>4</v>
      </c>
      <c r="I681" s="116" t="s">
        <v>1491</v>
      </c>
    </row>
    <row r="682" spans="1:9" x14ac:dyDescent="0.25">
      <c r="A682" s="116">
        <v>678</v>
      </c>
      <c r="B682" s="116">
        <v>3</v>
      </c>
      <c r="C682" s="116">
        <v>4</v>
      </c>
      <c r="D682" s="116">
        <v>3</v>
      </c>
      <c r="E682" s="116">
        <v>19</v>
      </c>
      <c r="F682" s="116">
        <v>20</v>
      </c>
      <c r="G682" s="116">
        <v>4</v>
      </c>
      <c r="H682" s="116">
        <v>1</v>
      </c>
      <c r="I682" s="116" t="s">
        <v>1492</v>
      </c>
    </row>
    <row r="683" spans="1:9" x14ac:dyDescent="0.25">
      <c r="A683" s="116">
        <v>679</v>
      </c>
      <c r="B683" s="116">
        <v>4</v>
      </c>
      <c r="C683" s="116">
        <v>3</v>
      </c>
      <c r="D683" s="116">
        <v>3</v>
      </c>
      <c r="E683" s="116">
        <v>1</v>
      </c>
      <c r="F683" s="116">
        <v>1</v>
      </c>
      <c r="G683" s="116">
        <v>3</v>
      </c>
      <c r="H683" s="116">
        <v>2</v>
      </c>
      <c r="I683" s="116" t="s">
        <v>1493</v>
      </c>
    </row>
    <row r="684" spans="1:9" x14ac:dyDescent="0.25">
      <c r="A684" s="116">
        <v>680</v>
      </c>
      <c r="B684" s="116">
        <v>3</v>
      </c>
      <c r="C684" s="116">
        <v>3</v>
      </c>
      <c r="D684" s="116">
        <v>2</v>
      </c>
      <c r="E684" s="116">
        <v>4</v>
      </c>
      <c r="F684" s="116">
        <v>5</v>
      </c>
      <c r="G684" s="116">
        <v>4</v>
      </c>
      <c r="H684" s="116">
        <v>3</v>
      </c>
      <c r="I684" s="116" t="s">
        <v>1494</v>
      </c>
    </row>
    <row r="685" spans="1:9" x14ac:dyDescent="0.25">
      <c r="A685" s="116">
        <v>681</v>
      </c>
      <c r="B685" s="116">
        <v>1</v>
      </c>
      <c r="C685" s="116">
        <v>6</v>
      </c>
      <c r="D685" s="116">
        <v>2</v>
      </c>
      <c r="E685" s="116">
        <v>15</v>
      </c>
      <c r="F685" s="116">
        <v>8</v>
      </c>
      <c r="G685" s="116">
        <v>3</v>
      </c>
      <c r="H685" s="116">
        <v>2</v>
      </c>
      <c r="I685" s="116" t="s">
        <v>1495</v>
      </c>
    </row>
    <row r="686" spans="1:9" x14ac:dyDescent="0.25">
      <c r="A686" s="116">
        <v>682</v>
      </c>
      <c r="B686" s="116">
        <v>2</v>
      </c>
      <c r="C686" s="116">
        <v>8</v>
      </c>
      <c r="D686" s="116">
        <v>4</v>
      </c>
      <c r="E686" s="116">
        <v>1</v>
      </c>
      <c r="F686" s="116">
        <v>1</v>
      </c>
      <c r="G686" s="116">
        <v>1</v>
      </c>
      <c r="H686" s="116">
        <v>3</v>
      </c>
      <c r="I686" s="116" t="s">
        <v>1496</v>
      </c>
    </row>
    <row r="687" spans="1:9" x14ac:dyDescent="0.25">
      <c r="A687" s="116">
        <v>683</v>
      </c>
      <c r="B687" s="116">
        <v>4</v>
      </c>
      <c r="C687" s="116">
        <v>5</v>
      </c>
      <c r="D687" s="116">
        <v>4</v>
      </c>
      <c r="E687" s="116">
        <v>10</v>
      </c>
      <c r="F687" s="116">
        <v>1</v>
      </c>
      <c r="G687" s="116">
        <v>3</v>
      </c>
      <c r="H687" s="116">
        <v>1</v>
      </c>
      <c r="I687" s="116" t="s">
        <v>1497</v>
      </c>
    </row>
    <row r="688" spans="1:9" x14ac:dyDescent="0.25">
      <c r="A688" s="116">
        <v>684</v>
      </c>
      <c r="B688" s="116">
        <v>4</v>
      </c>
      <c r="C688" s="116">
        <v>4</v>
      </c>
      <c r="D688" s="116">
        <v>2</v>
      </c>
      <c r="E688" s="116">
        <v>3</v>
      </c>
      <c r="F688" s="116">
        <v>18</v>
      </c>
      <c r="G688" s="116">
        <v>1</v>
      </c>
      <c r="H688" s="116">
        <v>3</v>
      </c>
      <c r="I688" s="116" t="s">
        <v>1498</v>
      </c>
    </row>
    <row r="689" spans="1:9" x14ac:dyDescent="0.25">
      <c r="A689" s="116">
        <v>685</v>
      </c>
      <c r="B689" s="116">
        <v>3</v>
      </c>
      <c r="C689" s="116">
        <v>7</v>
      </c>
      <c r="D689" s="116">
        <v>3</v>
      </c>
      <c r="E689" s="116">
        <v>16</v>
      </c>
      <c r="F689" s="116">
        <v>8</v>
      </c>
      <c r="G689" s="116">
        <v>3</v>
      </c>
      <c r="H689" s="116">
        <v>4</v>
      </c>
      <c r="I689" s="116" t="s">
        <v>1499</v>
      </c>
    </row>
    <row r="690" spans="1:9" x14ac:dyDescent="0.25">
      <c r="A690" s="116">
        <v>686</v>
      </c>
      <c r="B690" s="116">
        <v>4</v>
      </c>
      <c r="C690" s="116">
        <v>3</v>
      </c>
      <c r="D690" s="116">
        <v>3</v>
      </c>
      <c r="E690" s="116">
        <v>2</v>
      </c>
      <c r="F690" s="116">
        <v>9</v>
      </c>
      <c r="G690" s="116">
        <v>1</v>
      </c>
      <c r="H690" s="116">
        <v>1</v>
      </c>
      <c r="I690" s="116" t="s">
        <v>1500</v>
      </c>
    </row>
    <row r="691" spans="1:9" x14ac:dyDescent="0.25">
      <c r="A691" s="116">
        <v>687</v>
      </c>
      <c r="B691" s="116">
        <v>4</v>
      </c>
      <c r="C691" s="116">
        <v>6</v>
      </c>
      <c r="D691" s="116">
        <v>1</v>
      </c>
      <c r="E691" s="116">
        <v>2</v>
      </c>
      <c r="F691" s="116">
        <v>10</v>
      </c>
      <c r="G691" s="116">
        <v>1</v>
      </c>
      <c r="H691" s="116">
        <v>2</v>
      </c>
      <c r="I691" s="116" t="s">
        <v>1501</v>
      </c>
    </row>
    <row r="692" spans="1:9" x14ac:dyDescent="0.25">
      <c r="A692" s="116">
        <v>688</v>
      </c>
      <c r="B692" s="116">
        <v>3</v>
      </c>
      <c r="C692" s="116">
        <v>7</v>
      </c>
      <c r="D692" s="116">
        <v>3</v>
      </c>
      <c r="E692" s="116">
        <v>3</v>
      </c>
      <c r="F692" s="116">
        <v>16</v>
      </c>
      <c r="G692" s="116">
        <v>3</v>
      </c>
      <c r="H692" s="116">
        <v>4</v>
      </c>
      <c r="I692" s="116" t="s">
        <v>1502</v>
      </c>
    </row>
    <row r="693" spans="1:9" x14ac:dyDescent="0.25">
      <c r="A693" s="116">
        <v>689</v>
      </c>
      <c r="B693" s="116">
        <v>4</v>
      </c>
      <c r="C693" s="116">
        <v>2</v>
      </c>
      <c r="D693" s="116">
        <v>2</v>
      </c>
      <c r="E693" s="116">
        <v>16</v>
      </c>
      <c r="F693" s="116">
        <v>4</v>
      </c>
      <c r="G693" s="116">
        <v>2</v>
      </c>
      <c r="H693" s="116">
        <v>2</v>
      </c>
      <c r="I693" s="116" t="s">
        <v>1503</v>
      </c>
    </row>
    <row r="694" spans="1:9" x14ac:dyDescent="0.25">
      <c r="A694" s="116">
        <v>690</v>
      </c>
      <c r="B694" s="116">
        <v>2</v>
      </c>
      <c r="C694" s="116">
        <v>2</v>
      </c>
      <c r="D694" s="116">
        <v>5</v>
      </c>
      <c r="E694" s="116">
        <v>13</v>
      </c>
      <c r="F694" s="116">
        <v>6</v>
      </c>
      <c r="G694" s="116">
        <v>4</v>
      </c>
      <c r="H694" s="116">
        <v>3</v>
      </c>
      <c r="I694" s="116" t="s">
        <v>1504</v>
      </c>
    </row>
    <row r="695" spans="1:9" x14ac:dyDescent="0.25">
      <c r="A695" s="116">
        <v>691</v>
      </c>
      <c r="B695" s="116">
        <v>2</v>
      </c>
      <c r="C695" s="116">
        <v>5</v>
      </c>
      <c r="D695" s="116">
        <v>4</v>
      </c>
      <c r="E695" s="116">
        <v>5</v>
      </c>
      <c r="F695" s="116">
        <v>18</v>
      </c>
      <c r="G695" s="116">
        <v>1</v>
      </c>
      <c r="H695" s="116">
        <v>4</v>
      </c>
      <c r="I695" s="116" t="s">
        <v>1505</v>
      </c>
    </row>
    <row r="696" spans="1:9" x14ac:dyDescent="0.25">
      <c r="A696" s="116">
        <v>692</v>
      </c>
      <c r="B696" s="116">
        <v>3</v>
      </c>
      <c r="C696" s="116">
        <v>5</v>
      </c>
      <c r="D696" s="116">
        <v>2</v>
      </c>
      <c r="E696" s="116">
        <v>8</v>
      </c>
      <c r="F696" s="116">
        <v>12</v>
      </c>
      <c r="G696" s="116">
        <v>2</v>
      </c>
      <c r="H696" s="116">
        <v>4</v>
      </c>
      <c r="I696" s="116" t="s">
        <v>1506</v>
      </c>
    </row>
    <row r="697" spans="1:9" x14ac:dyDescent="0.25">
      <c r="A697" s="116">
        <v>693</v>
      </c>
      <c r="B697" s="116">
        <v>3</v>
      </c>
      <c r="C697" s="116">
        <v>7</v>
      </c>
      <c r="D697" s="116">
        <v>3</v>
      </c>
      <c r="E697" s="116">
        <v>16</v>
      </c>
      <c r="F697" s="116">
        <v>10</v>
      </c>
      <c r="G697" s="116">
        <v>4</v>
      </c>
      <c r="H697" s="116">
        <v>3</v>
      </c>
      <c r="I697" s="116" t="s">
        <v>1507</v>
      </c>
    </row>
    <row r="698" spans="1:9" x14ac:dyDescent="0.25">
      <c r="A698" s="116">
        <v>694</v>
      </c>
      <c r="B698" s="116">
        <v>3</v>
      </c>
      <c r="C698" s="116">
        <v>7</v>
      </c>
      <c r="D698" s="116">
        <v>5</v>
      </c>
      <c r="E698" s="116">
        <v>3</v>
      </c>
      <c r="F698" s="116">
        <v>2</v>
      </c>
      <c r="G698" s="116">
        <v>2</v>
      </c>
      <c r="H698" s="116">
        <v>3</v>
      </c>
      <c r="I698" s="116" t="s">
        <v>1508</v>
      </c>
    </row>
    <row r="699" spans="1:9" x14ac:dyDescent="0.25">
      <c r="A699" s="116">
        <v>695</v>
      </c>
      <c r="B699" s="116">
        <v>3</v>
      </c>
      <c r="C699" s="116">
        <v>3</v>
      </c>
      <c r="D699" s="116">
        <v>4</v>
      </c>
      <c r="E699" s="116">
        <v>1</v>
      </c>
      <c r="F699" s="116">
        <v>14</v>
      </c>
      <c r="G699" s="116">
        <v>4</v>
      </c>
      <c r="H699" s="116">
        <v>2</v>
      </c>
      <c r="I699" s="116" t="s">
        <v>1509</v>
      </c>
    </row>
    <row r="700" spans="1:9" x14ac:dyDescent="0.25">
      <c r="A700" s="116">
        <v>696</v>
      </c>
      <c r="B700" s="116">
        <v>2</v>
      </c>
      <c r="C700" s="116">
        <v>6</v>
      </c>
      <c r="D700" s="116">
        <v>2</v>
      </c>
      <c r="E700" s="116">
        <v>10</v>
      </c>
      <c r="F700" s="116">
        <v>6</v>
      </c>
      <c r="G700" s="116">
        <v>4</v>
      </c>
      <c r="H700" s="116">
        <v>2</v>
      </c>
      <c r="I700" s="116" t="s">
        <v>1510</v>
      </c>
    </row>
    <row r="701" spans="1:9" x14ac:dyDescent="0.25">
      <c r="A701" s="116">
        <v>697</v>
      </c>
      <c r="B701" s="116">
        <v>1</v>
      </c>
      <c r="C701" s="116">
        <v>8</v>
      </c>
      <c r="D701" s="116">
        <v>4</v>
      </c>
      <c r="E701" s="116">
        <v>3</v>
      </c>
      <c r="F701" s="116">
        <v>5</v>
      </c>
      <c r="G701" s="116">
        <v>2</v>
      </c>
      <c r="H701" s="116">
        <v>3</v>
      </c>
      <c r="I701" s="116" t="s">
        <v>1511</v>
      </c>
    </row>
    <row r="702" spans="1:9" x14ac:dyDescent="0.25">
      <c r="A702" s="116">
        <v>698</v>
      </c>
      <c r="B702" s="116">
        <v>4</v>
      </c>
      <c r="C702" s="116">
        <v>2</v>
      </c>
      <c r="D702" s="116">
        <v>2</v>
      </c>
      <c r="E702" s="116">
        <v>16</v>
      </c>
      <c r="F702" s="116">
        <v>8</v>
      </c>
      <c r="G702" s="116">
        <v>4</v>
      </c>
      <c r="H702" s="116">
        <v>2</v>
      </c>
      <c r="I702" s="116" t="s">
        <v>1512</v>
      </c>
    </row>
    <row r="703" spans="1:9" x14ac:dyDescent="0.25">
      <c r="A703" s="116">
        <v>699</v>
      </c>
      <c r="B703" s="116">
        <v>1</v>
      </c>
      <c r="C703" s="116">
        <v>1</v>
      </c>
      <c r="D703" s="116">
        <v>4</v>
      </c>
      <c r="E703" s="116">
        <v>12</v>
      </c>
      <c r="F703" s="116">
        <v>11</v>
      </c>
      <c r="G703" s="116">
        <v>2</v>
      </c>
      <c r="H703" s="116">
        <v>4</v>
      </c>
      <c r="I703" s="116" t="s">
        <v>1513</v>
      </c>
    </row>
    <row r="704" spans="1:9" x14ac:dyDescent="0.25">
      <c r="A704" s="116">
        <v>700</v>
      </c>
      <c r="B704" s="116">
        <v>3</v>
      </c>
      <c r="C704" s="116">
        <v>6</v>
      </c>
      <c r="D704" s="116">
        <v>3</v>
      </c>
      <c r="E704" s="116">
        <v>3</v>
      </c>
      <c r="F704" s="116">
        <v>17</v>
      </c>
      <c r="G704" s="116">
        <v>3</v>
      </c>
      <c r="H704" s="116">
        <v>3</v>
      </c>
      <c r="I704" s="116" t="s">
        <v>1514</v>
      </c>
    </row>
    <row r="705" spans="1:9" x14ac:dyDescent="0.25">
      <c r="A705" s="116">
        <v>701</v>
      </c>
      <c r="B705" s="116">
        <v>3</v>
      </c>
      <c r="C705" s="116">
        <v>2</v>
      </c>
      <c r="D705" s="116">
        <v>3</v>
      </c>
      <c r="E705" s="116">
        <v>5</v>
      </c>
      <c r="F705" s="116">
        <v>10</v>
      </c>
      <c r="G705" s="116">
        <v>4</v>
      </c>
      <c r="H705" s="116">
        <v>3</v>
      </c>
      <c r="I705" s="116" t="s">
        <v>1515</v>
      </c>
    </row>
    <row r="706" spans="1:9" x14ac:dyDescent="0.25">
      <c r="A706" s="116">
        <v>702</v>
      </c>
      <c r="B706" s="116">
        <v>3</v>
      </c>
      <c r="C706" s="116">
        <v>2</v>
      </c>
      <c r="D706" s="116">
        <v>3</v>
      </c>
      <c r="E706" s="116">
        <v>4</v>
      </c>
      <c r="F706" s="116">
        <v>7</v>
      </c>
      <c r="G706" s="116">
        <v>2</v>
      </c>
      <c r="H706" s="116">
        <v>3</v>
      </c>
      <c r="I706" s="116" t="s">
        <v>1516</v>
      </c>
    </row>
    <row r="707" spans="1:9" x14ac:dyDescent="0.25">
      <c r="A707" s="116">
        <v>703</v>
      </c>
      <c r="B707" s="116">
        <v>3</v>
      </c>
      <c r="C707" s="116">
        <v>2</v>
      </c>
      <c r="D707" s="116">
        <v>5</v>
      </c>
      <c r="E707" s="116">
        <v>7</v>
      </c>
      <c r="F707" s="116">
        <v>5</v>
      </c>
      <c r="G707" s="116">
        <v>3</v>
      </c>
      <c r="H707" s="116">
        <v>3</v>
      </c>
      <c r="I707" s="116" t="s">
        <v>1517</v>
      </c>
    </row>
    <row r="708" spans="1:9" x14ac:dyDescent="0.25">
      <c r="A708" s="116">
        <v>704</v>
      </c>
      <c r="B708" s="116">
        <v>2</v>
      </c>
      <c r="C708" s="116">
        <v>8</v>
      </c>
      <c r="D708" s="116">
        <v>3</v>
      </c>
      <c r="E708" s="116">
        <v>12</v>
      </c>
      <c r="F708" s="116">
        <v>16</v>
      </c>
      <c r="G708" s="116">
        <v>1</v>
      </c>
      <c r="H708" s="116">
        <v>4</v>
      </c>
      <c r="I708" s="116" t="s">
        <v>1518</v>
      </c>
    </row>
    <row r="709" spans="1:9" x14ac:dyDescent="0.25">
      <c r="A709" s="116">
        <v>705</v>
      </c>
      <c r="B709" s="116">
        <v>2</v>
      </c>
      <c r="C709" s="116">
        <v>7</v>
      </c>
      <c r="D709" s="116">
        <v>5</v>
      </c>
      <c r="E709" s="116">
        <v>16</v>
      </c>
      <c r="F709" s="116">
        <v>16</v>
      </c>
      <c r="G709" s="116">
        <v>1</v>
      </c>
      <c r="H709" s="116">
        <v>4</v>
      </c>
      <c r="I709" s="116" t="s">
        <v>1519</v>
      </c>
    </row>
    <row r="710" spans="1:9" x14ac:dyDescent="0.25">
      <c r="A710" s="116">
        <v>706</v>
      </c>
      <c r="B710" s="116">
        <v>2</v>
      </c>
      <c r="C710" s="116">
        <v>1</v>
      </c>
      <c r="D710" s="116">
        <v>3</v>
      </c>
      <c r="E710" s="116">
        <v>6</v>
      </c>
      <c r="F710" s="116">
        <v>13</v>
      </c>
      <c r="G710" s="116">
        <v>1</v>
      </c>
      <c r="H710" s="116">
        <v>4</v>
      </c>
      <c r="I710" s="116" t="s">
        <v>1520</v>
      </c>
    </row>
    <row r="711" spans="1:9" x14ac:dyDescent="0.25">
      <c r="A711" s="116">
        <v>707</v>
      </c>
      <c r="B711" s="116">
        <v>4</v>
      </c>
      <c r="C711" s="116">
        <v>5</v>
      </c>
      <c r="D711" s="116">
        <v>4</v>
      </c>
      <c r="E711" s="116">
        <v>1</v>
      </c>
      <c r="F711" s="116">
        <v>13</v>
      </c>
      <c r="G711" s="116">
        <v>4</v>
      </c>
      <c r="H711" s="116">
        <v>2</v>
      </c>
      <c r="I711" s="116" t="s">
        <v>1521</v>
      </c>
    </row>
    <row r="712" spans="1:9" x14ac:dyDescent="0.25">
      <c r="A712" s="116">
        <v>708</v>
      </c>
      <c r="B712" s="116">
        <v>2</v>
      </c>
      <c r="C712" s="116">
        <v>8</v>
      </c>
      <c r="D712" s="116">
        <v>3</v>
      </c>
      <c r="E712" s="116">
        <v>15</v>
      </c>
      <c r="F712" s="116">
        <v>6</v>
      </c>
      <c r="G712" s="116">
        <v>4</v>
      </c>
      <c r="H712" s="116">
        <v>3</v>
      </c>
      <c r="I712" s="116" t="s">
        <v>1522</v>
      </c>
    </row>
    <row r="713" spans="1:9" x14ac:dyDescent="0.25">
      <c r="A713" s="116">
        <v>709</v>
      </c>
      <c r="B713" s="116">
        <v>2</v>
      </c>
      <c r="C713" s="116">
        <v>5</v>
      </c>
      <c r="D713" s="116">
        <v>1</v>
      </c>
      <c r="E713" s="116">
        <v>1</v>
      </c>
      <c r="F713" s="116">
        <v>18</v>
      </c>
      <c r="G713" s="116">
        <v>2</v>
      </c>
      <c r="H713" s="116">
        <v>1</v>
      </c>
      <c r="I713" s="116" t="s">
        <v>1523</v>
      </c>
    </row>
    <row r="714" spans="1:9" x14ac:dyDescent="0.25">
      <c r="A714" s="116">
        <v>710</v>
      </c>
      <c r="B714" s="116">
        <v>4</v>
      </c>
      <c r="C714" s="116">
        <v>2</v>
      </c>
      <c r="D714" s="116">
        <v>2</v>
      </c>
      <c r="E714" s="116">
        <v>3</v>
      </c>
      <c r="F714" s="116">
        <v>7</v>
      </c>
      <c r="G714" s="116">
        <v>3</v>
      </c>
      <c r="H714" s="116">
        <v>2</v>
      </c>
      <c r="I714" s="116" t="s">
        <v>1524</v>
      </c>
    </row>
    <row r="715" spans="1:9" x14ac:dyDescent="0.25">
      <c r="A715" s="116">
        <v>711</v>
      </c>
      <c r="B715" s="116">
        <v>2</v>
      </c>
      <c r="C715" s="116">
        <v>2</v>
      </c>
      <c r="D715" s="116">
        <v>4</v>
      </c>
      <c r="E715" s="116">
        <v>3</v>
      </c>
      <c r="F715" s="116">
        <v>2</v>
      </c>
      <c r="G715" s="116">
        <v>1</v>
      </c>
      <c r="H715" s="116">
        <v>1</v>
      </c>
      <c r="I715" s="116" t="s">
        <v>1525</v>
      </c>
    </row>
    <row r="716" spans="1:9" x14ac:dyDescent="0.25">
      <c r="A716" s="116">
        <v>712</v>
      </c>
      <c r="B716" s="116">
        <v>3</v>
      </c>
      <c r="C716" s="116">
        <v>6</v>
      </c>
      <c r="D716" s="116">
        <v>1</v>
      </c>
      <c r="E716" s="116">
        <v>1</v>
      </c>
      <c r="F716" s="116">
        <v>13</v>
      </c>
      <c r="G716" s="116">
        <v>4</v>
      </c>
      <c r="H716" s="116">
        <v>3</v>
      </c>
      <c r="I716" s="116" t="s">
        <v>1526</v>
      </c>
    </row>
    <row r="717" spans="1:9" x14ac:dyDescent="0.25">
      <c r="A717" s="116">
        <v>713</v>
      </c>
      <c r="B717" s="116">
        <v>1</v>
      </c>
      <c r="C717" s="116">
        <v>2</v>
      </c>
      <c r="D717" s="116">
        <v>3</v>
      </c>
      <c r="E717" s="116">
        <v>1</v>
      </c>
      <c r="F717" s="116">
        <v>8</v>
      </c>
      <c r="G717" s="116">
        <v>3</v>
      </c>
      <c r="H717" s="116">
        <v>3</v>
      </c>
      <c r="I717" s="116" t="s">
        <v>1527</v>
      </c>
    </row>
    <row r="718" spans="1:9" x14ac:dyDescent="0.25">
      <c r="A718" s="116">
        <v>714</v>
      </c>
      <c r="B718" s="116">
        <v>1</v>
      </c>
      <c r="C718" s="116">
        <v>3</v>
      </c>
      <c r="D718" s="116">
        <v>3</v>
      </c>
      <c r="E718" s="116">
        <v>11</v>
      </c>
      <c r="F718" s="116">
        <v>5</v>
      </c>
      <c r="G718" s="116">
        <v>1</v>
      </c>
      <c r="H718" s="116">
        <v>2</v>
      </c>
      <c r="I718" s="116" t="s">
        <v>1528</v>
      </c>
    </row>
    <row r="719" spans="1:9" x14ac:dyDescent="0.25">
      <c r="A719" s="116">
        <v>715</v>
      </c>
      <c r="B719" s="116">
        <v>1</v>
      </c>
      <c r="C719" s="116">
        <v>7</v>
      </c>
      <c r="D719" s="116">
        <v>1</v>
      </c>
      <c r="E719" s="116">
        <v>12</v>
      </c>
      <c r="F719" s="116">
        <v>4</v>
      </c>
      <c r="G719" s="116">
        <v>3</v>
      </c>
      <c r="H719" s="116">
        <v>4</v>
      </c>
      <c r="I719" s="116" t="s">
        <v>1529</v>
      </c>
    </row>
    <row r="720" spans="1:9" x14ac:dyDescent="0.25">
      <c r="A720" s="116">
        <v>716</v>
      </c>
      <c r="B720" s="116">
        <v>3</v>
      </c>
      <c r="C720" s="116">
        <v>6</v>
      </c>
      <c r="D720" s="116">
        <v>3</v>
      </c>
      <c r="E720" s="116">
        <v>2</v>
      </c>
      <c r="F720" s="116">
        <v>9</v>
      </c>
      <c r="G720" s="116">
        <v>1</v>
      </c>
      <c r="H720" s="116">
        <v>2</v>
      </c>
      <c r="I720" s="116" t="s">
        <v>1530</v>
      </c>
    </row>
    <row r="721" spans="1:9" x14ac:dyDescent="0.25">
      <c r="A721" s="116">
        <v>717</v>
      </c>
      <c r="B721" s="116">
        <v>3</v>
      </c>
      <c r="C721" s="116">
        <v>6</v>
      </c>
      <c r="D721" s="116">
        <v>5</v>
      </c>
      <c r="E721" s="116">
        <v>6</v>
      </c>
      <c r="F721" s="116">
        <v>14</v>
      </c>
      <c r="G721" s="116">
        <v>4</v>
      </c>
      <c r="H721" s="116">
        <v>4</v>
      </c>
      <c r="I721" s="116" t="s">
        <v>1531</v>
      </c>
    </row>
    <row r="722" spans="1:9" x14ac:dyDescent="0.25">
      <c r="A722" s="116">
        <v>718</v>
      </c>
      <c r="B722" s="116">
        <v>1</v>
      </c>
      <c r="C722" s="116">
        <v>8</v>
      </c>
      <c r="D722" s="116">
        <v>1</v>
      </c>
      <c r="E722" s="116">
        <v>10</v>
      </c>
      <c r="F722" s="116">
        <v>6</v>
      </c>
      <c r="G722" s="116">
        <v>1</v>
      </c>
      <c r="H722" s="116">
        <v>1</v>
      </c>
      <c r="I722" s="116" t="s">
        <v>1532</v>
      </c>
    </row>
    <row r="723" spans="1:9" x14ac:dyDescent="0.25">
      <c r="A723" s="116">
        <v>719</v>
      </c>
      <c r="B723" s="116">
        <v>4</v>
      </c>
      <c r="C723" s="116">
        <v>7</v>
      </c>
      <c r="D723" s="116">
        <v>2</v>
      </c>
      <c r="E723" s="116">
        <v>8</v>
      </c>
      <c r="F723" s="116">
        <v>13</v>
      </c>
      <c r="G723" s="116">
        <v>3</v>
      </c>
      <c r="H723" s="116">
        <v>4</v>
      </c>
      <c r="I723" s="116" t="s">
        <v>1533</v>
      </c>
    </row>
    <row r="724" spans="1:9" x14ac:dyDescent="0.25">
      <c r="A724" s="116">
        <v>720</v>
      </c>
      <c r="B724" s="116">
        <v>4</v>
      </c>
      <c r="C724" s="116">
        <v>5</v>
      </c>
      <c r="D724" s="116">
        <v>3</v>
      </c>
      <c r="E724" s="116">
        <v>18</v>
      </c>
      <c r="F724" s="116">
        <v>11</v>
      </c>
      <c r="G724" s="116">
        <v>1</v>
      </c>
      <c r="H724" s="116">
        <v>1</v>
      </c>
      <c r="I724" s="116" t="s">
        <v>1534</v>
      </c>
    </row>
    <row r="725" spans="1:9" x14ac:dyDescent="0.25">
      <c r="A725" s="116">
        <v>721</v>
      </c>
      <c r="B725" s="116">
        <v>4</v>
      </c>
      <c r="C725" s="116">
        <v>5</v>
      </c>
      <c r="D725" s="116">
        <v>3</v>
      </c>
      <c r="E725" s="116">
        <v>8</v>
      </c>
      <c r="F725" s="116">
        <v>17</v>
      </c>
      <c r="G725" s="116">
        <v>1</v>
      </c>
      <c r="H725" s="116">
        <v>3</v>
      </c>
      <c r="I725" s="116" t="s">
        <v>1535</v>
      </c>
    </row>
    <row r="726" spans="1:9" x14ac:dyDescent="0.25">
      <c r="A726" s="116">
        <v>722</v>
      </c>
      <c r="B726" s="116">
        <v>4</v>
      </c>
      <c r="C726" s="116">
        <v>2</v>
      </c>
      <c r="D726" s="116">
        <v>3</v>
      </c>
      <c r="E726" s="116">
        <v>10</v>
      </c>
      <c r="F726" s="116">
        <v>7</v>
      </c>
      <c r="G726" s="116">
        <v>4</v>
      </c>
      <c r="H726" s="116">
        <v>4</v>
      </c>
      <c r="I726" s="116" t="s">
        <v>1536</v>
      </c>
    </row>
    <row r="727" spans="1:9" x14ac:dyDescent="0.25">
      <c r="A727" s="116">
        <v>723</v>
      </c>
      <c r="B727" s="116">
        <v>4</v>
      </c>
      <c r="C727" s="116">
        <v>5</v>
      </c>
      <c r="D727" s="116">
        <v>3</v>
      </c>
      <c r="E727" s="116">
        <v>7</v>
      </c>
      <c r="F727" s="116">
        <v>3</v>
      </c>
      <c r="G727" s="116">
        <v>2</v>
      </c>
      <c r="H727" s="116">
        <v>2</v>
      </c>
      <c r="I727" s="116" t="s">
        <v>1537</v>
      </c>
    </row>
    <row r="728" spans="1:9" x14ac:dyDescent="0.25">
      <c r="A728" s="116">
        <v>724</v>
      </c>
      <c r="B728" s="116">
        <v>2</v>
      </c>
      <c r="C728" s="116">
        <v>6</v>
      </c>
      <c r="D728" s="116">
        <v>4</v>
      </c>
      <c r="E728" s="116">
        <v>7</v>
      </c>
      <c r="F728" s="116">
        <v>19</v>
      </c>
      <c r="G728" s="116">
        <v>2</v>
      </c>
      <c r="H728" s="116">
        <v>3</v>
      </c>
      <c r="I728" s="116" t="s">
        <v>1538</v>
      </c>
    </row>
    <row r="729" spans="1:9" x14ac:dyDescent="0.25">
      <c r="A729" s="116">
        <v>725</v>
      </c>
      <c r="B729" s="116">
        <v>2</v>
      </c>
      <c r="C729" s="116">
        <v>1</v>
      </c>
      <c r="D729" s="116">
        <v>3</v>
      </c>
      <c r="E729" s="116">
        <v>19</v>
      </c>
      <c r="F729" s="116">
        <v>19</v>
      </c>
      <c r="G729" s="116">
        <v>3</v>
      </c>
      <c r="H729" s="116">
        <v>3</v>
      </c>
      <c r="I729" s="116" t="s">
        <v>1539</v>
      </c>
    </row>
    <row r="730" spans="1:9" x14ac:dyDescent="0.25">
      <c r="A730" s="116">
        <v>726</v>
      </c>
      <c r="B730" s="116">
        <v>4</v>
      </c>
      <c r="C730" s="116">
        <v>6</v>
      </c>
      <c r="D730" s="116">
        <v>2</v>
      </c>
      <c r="E730" s="116">
        <v>4</v>
      </c>
      <c r="F730" s="116">
        <v>10</v>
      </c>
      <c r="G730" s="116">
        <v>1</v>
      </c>
      <c r="H730" s="116">
        <v>3</v>
      </c>
      <c r="I730" s="116" t="s">
        <v>1540</v>
      </c>
    </row>
    <row r="731" spans="1:9" x14ac:dyDescent="0.25">
      <c r="A731" s="116">
        <v>727</v>
      </c>
      <c r="B731" s="116">
        <v>4</v>
      </c>
      <c r="C731" s="116">
        <v>5</v>
      </c>
      <c r="D731" s="116">
        <v>1</v>
      </c>
      <c r="E731" s="116">
        <v>16</v>
      </c>
      <c r="F731" s="116">
        <v>5</v>
      </c>
      <c r="G731" s="116">
        <v>3</v>
      </c>
      <c r="H731" s="116">
        <v>4</v>
      </c>
      <c r="I731" s="116" t="s">
        <v>1541</v>
      </c>
    </row>
    <row r="732" spans="1:9" x14ac:dyDescent="0.25">
      <c r="A732" s="116">
        <v>728</v>
      </c>
      <c r="B732" s="116">
        <v>4</v>
      </c>
      <c r="C732" s="116">
        <v>1</v>
      </c>
      <c r="D732" s="116">
        <v>2</v>
      </c>
      <c r="E732" s="116">
        <v>10</v>
      </c>
      <c r="F732" s="116">
        <v>20</v>
      </c>
      <c r="G732" s="116">
        <v>2</v>
      </c>
      <c r="H732" s="116">
        <v>1</v>
      </c>
      <c r="I732" s="116" t="s">
        <v>1542</v>
      </c>
    </row>
    <row r="733" spans="1:9" x14ac:dyDescent="0.25">
      <c r="A733" s="116">
        <v>729</v>
      </c>
      <c r="B733" s="116">
        <v>1</v>
      </c>
      <c r="C733" s="116">
        <v>4</v>
      </c>
      <c r="D733" s="116">
        <v>2</v>
      </c>
      <c r="E733" s="116">
        <v>16</v>
      </c>
      <c r="F733" s="116">
        <v>19</v>
      </c>
      <c r="G733" s="116">
        <v>3</v>
      </c>
      <c r="H733" s="116">
        <v>2</v>
      </c>
      <c r="I733" s="116" t="s">
        <v>1543</v>
      </c>
    </row>
    <row r="734" spans="1:9" x14ac:dyDescent="0.25">
      <c r="A734" s="116">
        <v>730</v>
      </c>
      <c r="B734" s="116">
        <v>3</v>
      </c>
      <c r="C734" s="116">
        <v>5</v>
      </c>
      <c r="D734" s="116">
        <v>4</v>
      </c>
      <c r="E734" s="116">
        <v>1</v>
      </c>
      <c r="F734" s="116">
        <v>13</v>
      </c>
      <c r="G734" s="116">
        <v>2</v>
      </c>
      <c r="H734" s="116">
        <v>3</v>
      </c>
      <c r="I734" s="116" t="s">
        <v>1544</v>
      </c>
    </row>
    <row r="735" spans="1:9" x14ac:dyDescent="0.25">
      <c r="A735" s="116">
        <v>731</v>
      </c>
      <c r="B735" s="116">
        <v>3</v>
      </c>
      <c r="C735" s="116">
        <v>1</v>
      </c>
      <c r="D735" s="116">
        <v>3</v>
      </c>
      <c r="E735" s="116">
        <v>5</v>
      </c>
      <c r="F735" s="116">
        <v>16</v>
      </c>
      <c r="G735" s="116">
        <v>1</v>
      </c>
      <c r="H735" s="116">
        <v>3</v>
      </c>
      <c r="I735" s="116" t="s">
        <v>1545</v>
      </c>
    </row>
    <row r="736" spans="1:9" x14ac:dyDescent="0.25">
      <c r="A736" s="116">
        <v>732</v>
      </c>
      <c r="B736" s="116">
        <v>3</v>
      </c>
      <c r="C736" s="116">
        <v>6</v>
      </c>
      <c r="D736" s="116">
        <v>4</v>
      </c>
      <c r="E736" s="116">
        <v>19</v>
      </c>
      <c r="F736" s="116">
        <v>18</v>
      </c>
      <c r="G736" s="116">
        <v>1</v>
      </c>
      <c r="H736" s="116">
        <v>3</v>
      </c>
      <c r="I736" s="116" t="s">
        <v>1546</v>
      </c>
    </row>
    <row r="737" spans="1:9" x14ac:dyDescent="0.25">
      <c r="A737" s="116">
        <v>733</v>
      </c>
      <c r="B737" s="116">
        <v>1</v>
      </c>
      <c r="C737" s="116">
        <v>2</v>
      </c>
      <c r="D737" s="116">
        <v>4</v>
      </c>
      <c r="E737" s="116">
        <v>11</v>
      </c>
      <c r="F737" s="116">
        <v>18</v>
      </c>
      <c r="G737" s="116">
        <v>3</v>
      </c>
      <c r="H737" s="116">
        <v>2</v>
      </c>
      <c r="I737" s="116" t="s">
        <v>1547</v>
      </c>
    </row>
    <row r="738" spans="1:9" x14ac:dyDescent="0.25">
      <c r="A738" s="116">
        <v>734</v>
      </c>
      <c r="B738" s="116">
        <v>1</v>
      </c>
      <c r="C738" s="116">
        <v>4</v>
      </c>
      <c r="D738" s="116">
        <v>2</v>
      </c>
      <c r="E738" s="116">
        <v>6</v>
      </c>
      <c r="F738" s="116">
        <v>18</v>
      </c>
      <c r="G738" s="116">
        <v>4</v>
      </c>
      <c r="H738" s="116">
        <v>3</v>
      </c>
      <c r="I738" s="116" t="s">
        <v>1548</v>
      </c>
    </row>
    <row r="739" spans="1:9" x14ac:dyDescent="0.25">
      <c r="A739" s="116">
        <v>735</v>
      </c>
      <c r="B739" s="116">
        <v>1</v>
      </c>
      <c r="C739" s="116">
        <v>8</v>
      </c>
      <c r="D739" s="116">
        <v>5</v>
      </c>
      <c r="E739" s="116">
        <v>9</v>
      </c>
      <c r="F739" s="116">
        <v>18</v>
      </c>
      <c r="G739" s="116">
        <v>3</v>
      </c>
      <c r="H739" s="116">
        <v>3</v>
      </c>
      <c r="I739" s="116" t="s">
        <v>1549</v>
      </c>
    </row>
    <row r="740" spans="1:9" x14ac:dyDescent="0.25">
      <c r="A740" s="116">
        <v>736</v>
      </c>
      <c r="B740" s="116">
        <v>4</v>
      </c>
      <c r="C740" s="116">
        <v>6</v>
      </c>
      <c r="D740" s="116">
        <v>3</v>
      </c>
      <c r="E740" s="116">
        <v>7</v>
      </c>
      <c r="F740" s="116">
        <v>4</v>
      </c>
      <c r="G740" s="116">
        <v>4</v>
      </c>
      <c r="H740" s="116">
        <v>4</v>
      </c>
      <c r="I740" s="116" t="s">
        <v>1550</v>
      </c>
    </row>
    <row r="741" spans="1:9" x14ac:dyDescent="0.25">
      <c r="A741" s="116">
        <v>737</v>
      </c>
      <c r="B741" s="116">
        <v>1</v>
      </c>
      <c r="C741" s="116">
        <v>1</v>
      </c>
      <c r="D741" s="116">
        <v>2</v>
      </c>
      <c r="E741" s="116">
        <v>18</v>
      </c>
      <c r="F741" s="116">
        <v>15</v>
      </c>
      <c r="G741" s="116">
        <v>4</v>
      </c>
      <c r="H741" s="116">
        <v>4</v>
      </c>
      <c r="I741" s="116" t="s">
        <v>1551</v>
      </c>
    </row>
    <row r="742" spans="1:9" x14ac:dyDescent="0.25">
      <c r="A742" s="116">
        <v>738</v>
      </c>
      <c r="B742" s="116">
        <v>2</v>
      </c>
      <c r="C742" s="116">
        <v>3</v>
      </c>
      <c r="D742" s="116">
        <v>2</v>
      </c>
      <c r="E742" s="116">
        <v>9</v>
      </c>
      <c r="F742" s="116">
        <v>11</v>
      </c>
      <c r="G742" s="116">
        <v>1</v>
      </c>
      <c r="H742" s="116">
        <v>3</v>
      </c>
      <c r="I742" s="116" t="s">
        <v>1552</v>
      </c>
    </row>
    <row r="743" spans="1:9" x14ac:dyDescent="0.25">
      <c r="A743" s="116">
        <v>739</v>
      </c>
      <c r="B743" s="116">
        <v>4</v>
      </c>
      <c r="C743" s="116">
        <v>8</v>
      </c>
      <c r="D743" s="116">
        <v>5</v>
      </c>
      <c r="E743" s="116">
        <v>17</v>
      </c>
      <c r="F743" s="116">
        <v>10</v>
      </c>
      <c r="G743" s="116">
        <v>4</v>
      </c>
      <c r="H743" s="116">
        <v>2</v>
      </c>
      <c r="I743" s="116" t="s">
        <v>1553</v>
      </c>
    </row>
    <row r="744" spans="1:9" x14ac:dyDescent="0.25">
      <c r="A744" s="116">
        <v>740</v>
      </c>
      <c r="B744" s="116">
        <v>2</v>
      </c>
      <c r="C744" s="116">
        <v>3</v>
      </c>
      <c r="D744" s="116">
        <v>2</v>
      </c>
      <c r="E744" s="116">
        <v>3</v>
      </c>
      <c r="F744" s="116">
        <v>11</v>
      </c>
      <c r="G744" s="116">
        <v>4</v>
      </c>
      <c r="H744" s="116">
        <v>2</v>
      </c>
      <c r="I744" s="116" t="s">
        <v>1554</v>
      </c>
    </row>
    <row r="745" spans="1:9" x14ac:dyDescent="0.25">
      <c r="A745" s="116">
        <v>741</v>
      </c>
      <c r="B745" s="116">
        <v>3</v>
      </c>
      <c r="C745" s="116">
        <v>7</v>
      </c>
      <c r="D745" s="116">
        <v>1</v>
      </c>
      <c r="E745" s="116">
        <v>16</v>
      </c>
      <c r="F745" s="116">
        <v>17</v>
      </c>
      <c r="G745" s="116">
        <v>3</v>
      </c>
      <c r="H745" s="116">
        <v>4</v>
      </c>
      <c r="I745" s="116" t="s">
        <v>1555</v>
      </c>
    </row>
    <row r="746" spans="1:9" x14ac:dyDescent="0.25">
      <c r="A746" s="116">
        <v>742</v>
      </c>
      <c r="B746" s="116">
        <v>1</v>
      </c>
      <c r="C746" s="116">
        <v>1</v>
      </c>
      <c r="D746" s="116">
        <v>3</v>
      </c>
      <c r="E746" s="116">
        <v>16</v>
      </c>
      <c r="F746" s="116">
        <v>17</v>
      </c>
      <c r="G746" s="116">
        <v>4</v>
      </c>
      <c r="H746" s="116">
        <v>2</v>
      </c>
      <c r="I746" s="116" t="s">
        <v>1556</v>
      </c>
    </row>
    <row r="747" spans="1:9" x14ac:dyDescent="0.25">
      <c r="A747" s="116">
        <v>743</v>
      </c>
      <c r="B747" s="116">
        <v>2</v>
      </c>
      <c r="C747" s="116">
        <v>2</v>
      </c>
      <c r="D747" s="116">
        <v>4</v>
      </c>
      <c r="E747" s="116">
        <v>10</v>
      </c>
      <c r="F747" s="116">
        <v>20</v>
      </c>
      <c r="G747" s="116">
        <v>1</v>
      </c>
      <c r="H747" s="116">
        <v>4</v>
      </c>
      <c r="I747" s="116" t="s">
        <v>1557</v>
      </c>
    </row>
    <row r="748" spans="1:9" x14ac:dyDescent="0.25">
      <c r="A748" s="116">
        <v>744</v>
      </c>
      <c r="B748" s="116">
        <v>3</v>
      </c>
      <c r="C748" s="116">
        <v>4</v>
      </c>
      <c r="D748" s="116">
        <v>4</v>
      </c>
      <c r="E748" s="116">
        <v>11</v>
      </c>
      <c r="F748" s="116">
        <v>7</v>
      </c>
      <c r="G748" s="116">
        <v>3</v>
      </c>
      <c r="H748" s="116">
        <v>2</v>
      </c>
      <c r="I748" s="116" t="s">
        <v>1558</v>
      </c>
    </row>
    <row r="749" spans="1:9" x14ac:dyDescent="0.25">
      <c r="A749" s="116">
        <v>745</v>
      </c>
      <c r="B749" s="116">
        <v>1</v>
      </c>
      <c r="C749" s="116">
        <v>1</v>
      </c>
      <c r="D749" s="116">
        <v>1</v>
      </c>
      <c r="E749" s="116">
        <v>2</v>
      </c>
      <c r="F749" s="116">
        <v>6</v>
      </c>
      <c r="G749" s="116">
        <v>4</v>
      </c>
      <c r="H749" s="116">
        <v>2</v>
      </c>
      <c r="I749" s="116" t="s">
        <v>1559</v>
      </c>
    </row>
    <row r="750" spans="1:9" x14ac:dyDescent="0.25">
      <c r="A750" s="116">
        <v>746</v>
      </c>
      <c r="B750" s="116">
        <v>4</v>
      </c>
      <c r="C750" s="116">
        <v>3</v>
      </c>
      <c r="D750" s="116">
        <v>4</v>
      </c>
      <c r="E750" s="116">
        <v>2</v>
      </c>
      <c r="F750" s="116">
        <v>11</v>
      </c>
      <c r="G750" s="116">
        <v>4</v>
      </c>
      <c r="H750" s="116">
        <v>2</v>
      </c>
      <c r="I750" s="116" t="s">
        <v>1560</v>
      </c>
    </row>
    <row r="751" spans="1:9" x14ac:dyDescent="0.25">
      <c r="A751" s="116">
        <v>747</v>
      </c>
      <c r="B751" s="116">
        <v>3</v>
      </c>
      <c r="C751" s="116">
        <v>8</v>
      </c>
      <c r="D751" s="116">
        <v>3</v>
      </c>
      <c r="E751" s="116">
        <v>7</v>
      </c>
      <c r="F751" s="116">
        <v>4</v>
      </c>
      <c r="G751" s="116">
        <v>4</v>
      </c>
      <c r="H751" s="116">
        <v>4</v>
      </c>
      <c r="I751" s="116" t="s">
        <v>1561</v>
      </c>
    </row>
    <row r="752" spans="1:9" x14ac:dyDescent="0.25">
      <c r="A752" s="116">
        <v>748</v>
      </c>
      <c r="B752" s="116">
        <v>2</v>
      </c>
      <c r="C752" s="116">
        <v>8</v>
      </c>
      <c r="D752" s="116">
        <v>2</v>
      </c>
      <c r="E752" s="116">
        <v>5</v>
      </c>
      <c r="F752" s="116">
        <v>16</v>
      </c>
      <c r="G752" s="116">
        <v>3</v>
      </c>
      <c r="H752" s="116">
        <v>3</v>
      </c>
      <c r="I752" s="116" t="s">
        <v>1562</v>
      </c>
    </row>
    <row r="753" spans="1:9" x14ac:dyDescent="0.25">
      <c r="A753" s="116">
        <v>749</v>
      </c>
      <c r="B753" s="116">
        <v>4</v>
      </c>
      <c r="C753" s="116">
        <v>3</v>
      </c>
      <c r="D753" s="116">
        <v>5</v>
      </c>
      <c r="E753" s="116">
        <v>11</v>
      </c>
      <c r="F753" s="116">
        <v>11</v>
      </c>
      <c r="G753" s="116">
        <v>4</v>
      </c>
      <c r="H753" s="116">
        <v>4</v>
      </c>
      <c r="I753" s="116" t="s">
        <v>1563</v>
      </c>
    </row>
    <row r="754" spans="1:9" x14ac:dyDescent="0.25">
      <c r="A754" s="116">
        <v>750</v>
      </c>
      <c r="B754" s="116">
        <v>4</v>
      </c>
      <c r="C754" s="116">
        <v>7</v>
      </c>
      <c r="D754" s="116">
        <v>2</v>
      </c>
      <c r="E754" s="116">
        <v>18</v>
      </c>
      <c r="F754" s="116">
        <v>13</v>
      </c>
      <c r="G754" s="116">
        <v>1</v>
      </c>
      <c r="H754" s="116">
        <v>3</v>
      </c>
      <c r="I754" s="116" t="s">
        <v>1564</v>
      </c>
    </row>
    <row r="755" spans="1:9" x14ac:dyDescent="0.25">
      <c r="A755" s="116">
        <v>751</v>
      </c>
      <c r="B755" s="116">
        <v>3</v>
      </c>
      <c r="C755" s="116">
        <v>2</v>
      </c>
      <c r="D755" s="116">
        <v>2</v>
      </c>
      <c r="E755" s="116">
        <v>12</v>
      </c>
      <c r="F755" s="116">
        <v>5</v>
      </c>
      <c r="G755" s="116">
        <v>2</v>
      </c>
      <c r="H755" s="116">
        <v>1</v>
      </c>
      <c r="I755" s="116" t="s">
        <v>1565</v>
      </c>
    </row>
    <row r="756" spans="1:9" x14ac:dyDescent="0.25">
      <c r="A756" s="116">
        <v>752</v>
      </c>
      <c r="B756" s="116">
        <v>4</v>
      </c>
      <c r="C756" s="116">
        <v>8</v>
      </c>
      <c r="D756" s="116">
        <v>2</v>
      </c>
      <c r="E756" s="116">
        <v>5</v>
      </c>
      <c r="F756" s="116">
        <v>14</v>
      </c>
      <c r="G756" s="116">
        <v>2</v>
      </c>
      <c r="H756" s="116">
        <v>4</v>
      </c>
      <c r="I756" s="116" t="s">
        <v>1566</v>
      </c>
    </row>
    <row r="757" spans="1:9" x14ac:dyDescent="0.25">
      <c r="A757" s="116">
        <v>753</v>
      </c>
      <c r="B757" s="116">
        <v>4</v>
      </c>
      <c r="C757" s="116">
        <v>1</v>
      </c>
      <c r="D757" s="116">
        <v>3</v>
      </c>
      <c r="E757" s="116">
        <v>4</v>
      </c>
      <c r="F757" s="116">
        <v>8</v>
      </c>
      <c r="G757" s="116">
        <v>3</v>
      </c>
      <c r="H757" s="116">
        <v>2</v>
      </c>
      <c r="I757" s="116" t="s">
        <v>1567</v>
      </c>
    </row>
    <row r="758" spans="1:9" x14ac:dyDescent="0.25">
      <c r="A758" s="116">
        <v>754</v>
      </c>
      <c r="B758" s="116">
        <v>3</v>
      </c>
      <c r="C758" s="116">
        <v>5</v>
      </c>
      <c r="D758" s="116">
        <v>4</v>
      </c>
      <c r="E758" s="116">
        <v>3</v>
      </c>
      <c r="F758" s="116">
        <v>2</v>
      </c>
      <c r="G758" s="116">
        <v>3</v>
      </c>
      <c r="H758" s="116">
        <v>1</v>
      </c>
      <c r="I758" s="116" t="s">
        <v>1568</v>
      </c>
    </row>
    <row r="759" spans="1:9" x14ac:dyDescent="0.25">
      <c r="A759" s="116">
        <v>755</v>
      </c>
      <c r="B759" s="116">
        <v>1</v>
      </c>
      <c r="C759" s="116">
        <v>1</v>
      </c>
      <c r="D759" s="116">
        <v>4</v>
      </c>
      <c r="E759" s="116">
        <v>10</v>
      </c>
      <c r="F759" s="116">
        <v>8</v>
      </c>
      <c r="G759" s="116">
        <v>4</v>
      </c>
      <c r="H759" s="116">
        <v>4</v>
      </c>
      <c r="I759" s="116" t="s">
        <v>1569</v>
      </c>
    </row>
    <row r="760" spans="1:9" x14ac:dyDescent="0.25">
      <c r="A760" s="116">
        <v>756</v>
      </c>
      <c r="B760" s="116">
        <v>4</v>
      </c>
      <c r="C760" s="116">
        <v>2</v>
      </c>
      <c r="D760" s="116">
        <v>1</v>
      </c>
      <c r="E760" s="116">
        <v>4</v>
      </c>
      <c r="F760" s="116">
        <v>16</v>
      </c>
      <c r="G760" s="116">
        <v>3</v>
      </c>
      <c r="H760" s="116">
        <v>1</v>
      </c>
      <c r="I760" s="116" t="s">
        <v>1570</v>
      </c>
    </row>
    <row r="761" spans="1:9" x14ac:dyDescent="0.25">
      <c r="A761" s="116">
        <v>757</v>
      </c>
      <c r="B761" s="116">
        <v>4</v>
      </c>
      <c r="C761" s="116">
        <v>4</v>
      </c>
      <c r="D761" s="116">
        <v>4</v>
      </c>
      <c r="E761" s="116">
        <v>11</v>
      </c>
      <c r="F761" s="116">
        <v>19</v>
      </c>
      <c r="G761" s="116">
        <v>3</v>
      </c>
      <c r="H761" s="116">
        <v>4</v>
      </c>
      <c r="I761" s="116" t="s">
        <v>1571</v>
      </c>
    </row>
    <row r="762" spans="1:9" x14ac:dyDescent="0.25">
      <c r="A762" s="116">
        <v>758</v>
      </c>
      <c r="B762" s="116">
        <v>4</v>
      </c>
      <c r="C762" s="116">
        <v>5</v>
      </c>
      <c r="D762" s="116">
        <v>5</v>
      </c>
      <c r="E762" s="116">
        <v>16</v>
      </c>
      <c r="F762" s="116">
        <v>4</v>
      </c>
      <c r="G762" s="116">
        <v>4</v>
      </c>
      <c r="H762" s="116">
        <v>2</v>
      </c>
      <c r="I762" s="116" t="s">
        <v>1572</v>
      </c>
    </row>
    <row r="763" spans="1:9" x14ac:dyDescent="0.25">
      <c r="A763" s="116">
        <v>759</v>
      </c>
      <c r="B763" s="116">
        <v>3</v>
      </c>
      <c r="C763" s="116">
        <v>2</v>
      </c>
      <c r="D763" s="116">
        <v>3</v>
      </c>
      <c r="E763" s="116">
        <v>17</v>
      </c>
      <c r="F763" s="116">
        <v>1</v>
      </c>
      <c r="G763" s="116">
        <v>4</v>
      </c>
      <c r="H763" s="116">
        <v>2</v>
      </c>
      <c r="I763" s="116" t="s">
        <v>1573</v>
      </c>
    </row>
    <row r="764" spans="1:9" x14ac:dyDescent="0.25">
      <c r="A764" s="116">
        <v>760</v>
      </c>
      <c r="B764" s="116">
        <v>3</v>
      </c>
      <c r="C764" s="116">
        <v>5</v>
      </c>
      <c r="D764" s="116">
        <v>2</v>
      </c>
      <c r="E764" s="116">
        <v>16</v>
      </c>
      <c r="F764" s="116">
        <v>3</v>
      </c>
      <c r="G764" s="116">
        <v>1</v>
      </c>
      <c r="H764" s="116">
        <v>2</v>
      </c>
      <c r="I764" s="116" t="s">
        <v>1574</v>
      </c>
    </row>
    <row r="765" spans="1:9" x14ac:dyDescent="0.25">
      <c r="A765" s="116">
        <v>761</v>
      </c>
      <c r="B765" s="116">
        <v>1</v>
      </c>
      <c r="C765" s="116">
        <v>4</v>
      </c>
      <c r="D765" s="116">
        <v>3</v>
      </c>
      <c r="E765" s="116">
        <v>15</v>
      </c>
      <c r="F765" s="116">
        <v>19</v>
      </c>
      <c r="G765" s="116">
        <v>4</v>
      </c>
      <c r="H765" s="116">
        <v>1</v>
      </c>
      <c r="I765" s="116" t="s">
        <v>1575</v>
      </c>
    </row>
    <row r="766" spans="1:9" x14ac:dyDescent="0.25">
      <c r="A766" s="116">
        <v>762</v>
      </c>
      <c r="B766" s="116">
        <v>3</v>
      </c>
      <c r="C766" s="116">
        <v>2</v>
      </c>
      <c r="D766" s="116">
        <v>4</v>
      </c>
      <c r="E766" s="116">
        <v>18</v>
      </c>
      <c r="F766" s="116">
        <v>16</v>
      </c>
      <c r="G766" s="116">
        <v>3</v>
      </c>
      <c r="H766" s="116">
        <v>1</v>
      </c>
      <c r="I766" s="116" t="s">
        <v>1576</v>
      </c>
    </row>
    <row r="767" spans="1:9" x14ac:dyDescent="0.25">
      <c r="A767" s="116">
        <v>763</v>
      </c>
      <c r="B767" s="116">
        <v>2</v>
      </c>
      <c r="C767" s="116">
        <v>1</v>
      </c>
      <c r="D767" s="116">
        <v>1</v>
      </c>
      <c r="E767" s="116">
        <v>17</v>
      </c>
      <c r="F767" s="116">
        <v>10</v>
      </c>
      <c r="G767" s="116">
        <v>2</v>
      </c>
      <c r="H767" s="116">
        <v>4</v>
      </c>
      <c r="I767" s="116" t="s">
        <v>1577</v>
      </c>
    </row>
    <row r="768" spans="1:9" x14ac:dyDescent="0.25">
      <c r="A768" s="116">
        <v>764</v>
      </c>
      <c r="B768" s="116">
        <v>4</v>
      </c>
      <c r="C768" s="116">
        <v>5</v>
      </c>
      <c r="D768" s="116">
        <v>1</v>
      </c>
      <c r="E768" s="116">
        <v>16</v>
      </c>
      <c r="F768" s="116">
        <v>11</v>
      </c>
      <c r="G768" s="116">
        <v>2</v>
      </c>
      <c r="H768" s="116">
        <v>4</v>
      </c>
      <c r="I768" s="116" t="s">
        <v>1578</v>
      </c>
    </row>
    <row r="769" spans="1:9" x14ac:dyDescent="0.25">
      <c r="A769" s="116">
        <v>765</v>
      </c>
      <c r="B769" s="116">
        <v>1</v>
      </c>
      <c r="C769" s="116">
        <v>1</v>
      </c>
      <c r="D769" s="116">
        <v>4</v>
      </c>
      <c r="E769" s="116">
        <v>19</v>
      </c>
      <c r="F769" s="116">
        <v>16</v>
      </c>
      <c r="G769" s="116">
        <v>3</v>
      </c>
      <c r="H769" s="116">
        <v>1</v>
      </c>
      <c r="I769" s="116" t="s">
        <v>1579</v>
      </c>
    </row>
    <row r="770" spans="1:9" x14ac:dyDescent="0.25">
      <c r="A770" s="116">
        <v>766</v>
      </c>
      <c r="B770" s="116">
        <v>1</v>
      </c>
      <c r="C770" s="116">
        <v>2</v>
      </c>
      <c r="D770" s="116">
        <v>4</v>
      </c>
      <c r="E770" s="116">
        <v>17</v>
      </c>
      <c r="F770" s="116">
        <v>16</v>
      </c>
      <c r="G770" s="116">
        <v>2</v>
      </c>
      <c r="H770" s="116">
        <v>1</v>
      </c>
      <c r="I770" s="116" t="s">
        <v>1580</v>
      </c>
    </row>
    <row r="771" spans="1:9" x14ac:dyDescent="0.25">
      <c r="A771" s="116">
        <v>767</v>
      </c>
      <c r="B771" s="116">
        <v>1</v>
      </c>
      <c r="C771" s="116">
        <v>7</v>
      </c>
      <c r="D771" s="116">
        <v>1</v>
      </c>
      <c r="E771" s="116">
        <v>10</v>
      </c>
      <c r="F771" s="116">
        <v>12</v>
      </c>
      <c r="G771" s="116">
        <v>4</v>
      </c>
      <c r="H771" s="116">
        <v>2</v>
      </c>
      <c r="I771" s="116" t="s">
        <v>1581</v>
      </c>
    </row>
    <row r="772" spans="1:9" x14ac:dyDescent="0.25">
      <c r="A772" s="116">
        <v>768</v>
      </c>
      <c r="B772" s="116">
        <v>1</v>
      </c>
      <c r="C772" s="116">
        <v>7</v>
      </c>
      <c r="D772" s="116">
        <v>4</v>
      </c>
      <c r="E772" s="116">
        <v>11</v>
      </c>
      <c r="F772" s="116">
        <v>8</v>
      </c>
      <c r="G772" s="116">
        <v>1</v>
      </c>
      <c r="H772" s="116">
        <v>3</v>
      </c>
      <c r="I772" s="116" t="s">
        <v>1582</v>
      </c>
    </row>
    <row r="773" spans="1:9" x14ac:dyDescent="0.25">
      <c r="A773" s="116">
        <v>769</v>
      </c>
      <c r="B773" s="116">
        <v>4</v>
      </c>
      <c r="C773" s="116">
        <v>4</v>
      </c>
      <c r="D773" s="116">
        <v>1</v>
      </c>
      <c r="E773" s="116">
        <v>18</v>
      </c>
      <c r="F773" s="116">
        <v>2</v>
      </c>
      <c r="G773" s="116">
        <v>4</v>
      </c>
      <c r="H773" s="116">
        <v>3</v>
      </c>
      <c r="I773" s="116" t="s">
        <v>1583</v>
      </c>
    </row>
    <row r="774" spans="1:9" x14ac:dyDescent="0.25">
      <c r="A774" s="116">
        <v>770</v>
      </c>
      <c r="B774" s="116">
        <v>4</v>
      </c>
      <c r="C774" s="116">
        <v>6</v>
      </c>
      <c r="D774" s="116">
        <v>5</v>
      </c>
      <c r="E774" s="116">
        <v>12</v>
      </c>
      <c r="F774" s="116">
        <v>12</v>
      </c>
      <c r="G774" s="116">
        <v>3</v>
      </c>
      <c r="H774" s="116">
        <v>3</v>
      </c>
      <c r="I774" s="116" t="s">
        <v>1584</v>
      </c>
    </row>
    <row r="775" spans="1:9" x14ac:dyDescent="0.25">
      <c r="A775" s="116">
        <v>771</v>
      </c>
      <c r="B775" s="116">
        <v>3</v>
      </c>
      <c r="C775" s="116">
        <v>8</v>
      </c>
      <c r="D775" s="116">
        <v>2</v>
      </c>
      <c r="E775" s="116">
        <v>14</v>
      </c>
      <c r="F775" s="116">
        <v>9</v>
      </c>
      <c r="G775" s="116">
        <v>3</v>
      </c>
      <c r="H775" s="116">
        <v>3</v>
      </c>
      <c r="I775" s="116" t="s">
        <v>1585</v>
      </c>
    </row>
    <row r="776" spans="1:9" x14ac:dyDescent="0.25">
      <c r="A776" s="116">
        <v>772</v>
      </c>
      <c r="B776" s="116">
        <v>4</v>
      </c>
      <c r="C776" s="116">
        <v>5</v>
      </c>
      <c r="D776" s="116">
        <v>4</v>
      </c>
      <c r="E776" s="116">
        <v>5</v>
      </c>
      <c r="F776" s="116">
        <v>9</v>
      </c>
      <c r="G776" s="116">
        <v>2</v>
      </c>
      <c r="H776" s="116">
        <v>1</v>
      </c>
      <c r="I776" s="116" t="s">
        <v>1586</v>
      </c>
    </row>
    <row r="777" spans="1:9" x14ac:dyDescent="0.25">
      <c r="A777" s="116">
        <v>773</v>
      </c>
      <c r="B777" s="116">
        <v>3</v>
      </c>
      <c r="C777" s="116">
        <v>4</v>
      </c>
      <c r="D777" s="116">
        <v>2</v>
      </c>
      <c r="E777" s="116">
        <v>3</v>
      </c>
      <c r="F777" s="116">
        <v>5</v>
      </c>
      <c r="G777" s="116">
        <v>3</v>
      </c>
      <c r="H777" s="116">
        <v>2</v>
      </c>
      <c r="I777" s="116" t="s">
        <v>1587</v>
      </c>
    </row>
    <row r="778" spans="1:9" x14ac:dyDescent="0.25">
      <c r="A778" s="116">
        <v>774</v>
      </c>
      <c r="B778" s="116">
        <v>3</v>
      </c>
      <c r="C778" s="116">
        <v>8</v>
      </c>
      <c r="D778" s="116">
        <v>5</v>
      </c>
      <c r="E778" s="116">
        <v>5</v>
      </c>
      <c r="F778" s="116">
        <v>11</v>
      </c>
      <c r="G778" s="116">
        <v>4</v>
      </c>
      <c r="H778" s="116">
        <v>1</v>
      </c>
      <c r="I778" s="116" t="s">
        <v>1588</v>
      </c>
    </row>
    <row r="779" spans="1:9" x14ac:dyDescent="0.25">
      <c r="A779" s="116">
        <v>775</v>
      </c>
      <c r="B779" s="116">
        <v>4</v>
      </c>
      <c r="C779" s="116">
        <v>5</v>
      </c>
      <c r="D779" s="116">
        <v>1</v>
      </c>
      <c r="E779" s="116">
        <v>7</v>
      </c>
      <c r="F779" s="116">
        <v>16</v>
      </c>
      <c r="G779" s="116">
        <v>3</v>
      </c>
      <c r="H779" s="116">
        <v>3</v>
      </c>
      <c r="I779" s="116" t="s">
        <v>1589</v>
      </c>
    </row>
    <row r="780" spans="1:9" x14ac:dyDescent="0.25">
      <c r="A780" s="116">
        <v>776</v>
      </c>
      <c r="B780" s="116">
        <v>4</v>
      </c>
      <c r="C780" s="116">
        <v>4</v>
      </c>
      <c r="D780" s="116">
        <v>2</v>
      </c>
      <c r="E780" s="116">
        <v>5</v>
      </c>
      <c r="F780" s="116">
        <v>5</v>
      </c>
      <c r="G780" s="116">
        <v>2</v>
      </c>
      <c r="H780" s="116">
        <v>3</v>
      </c>
      <c r="I780" s="116" t="s">
        <v>1590</v>
      </c>
    </row>
    <row r="781" spans="1:9" x14ac:dyDescent="0.25">
      <c r="A781" s="116">
        <v>777</v>
      </c>
      <c r="B781" s="116">
        <v>4</v>
      </c>
      <c r="C781" s="116">
        <v>5</v>
      </c>
      <c r="D781" s="116">
        <v>3</v>
      </c>
      <c r="E781" s="116">
        <v>2</v>
      </c>
      <c r="F781" s="116">
        <v>11</v>
      </c>
      <c r="G781" s="116">
        <v>1</v>
      </c>
      <c r="H781" s="116">
        <v>2</v>
      </c>
      <c r="I781" s="116" t="s">
        <v>1591</v>
      </c>
    </row>
    <row r="782" spans="1:9" x14ac:dyDescent="0.25">
      <c r="A782" s="116">
        <v>778</v>
      </c>
      <c r="B782" s="116">
        <v>4</v>
      </c>
      <c r="C782" s="116">
        <v>4</v>
      </c>
      <c r="D782" s="116">
        <v>5</v>
      </c>
      <c r="E782" s="116">
        <v>9</v>
      </c>
      <c r="F782" s="116">
        <v>13</v>
      </c>
      <c r="G782" s="116">
        <v>2</v>
      </c>
      <c r="H782" s="116">
        <v>4</v>
      </c>
      <c r="I782" s="116" t="s">
        <v>1592</v>
      </c>
    </row>
    <row r="783" spans="1:9" x14ac:dyDescent="0.25">
      <c r="A783" s="116">
        <v>779</v>
      </c>
      <c r="B783" s="116">
        <v>3</v>
      </c>
      <c r="C783" s="116">
        <v>2</v>
      </c>
      <c r="D783" s="116">
        <v>1</v>
      </c>
      <c r="E783" s="116">
        <v>19</v>
      </c>
      <c r="F783" s="116">
        <v>18</v>
      </c>
      <c r="G783" s="116">
        <v>4</v>
      </c>
      <c r="H783" s="116">
        <v>1</v>
      </c>
      <c r="I783" s="116" t="s">
        <v>1593</v>
      </c>
    </row>
    <row r="784" spans="1:9" x14ac:dyDescent="0.25">
      <c r="A784" s="116">
        <v>780</v>
      </c>
      <c r="B784" s="116">
        <v>4</v>
      </c>
      <c r="C784" s="116">
        <v>4</v>
      </c>
      <c r="D784" s="116">
        <v>4</v>
      </c>
      <c r="E784" s="116">
        <v>13</v>
      </c>
      <c r="F784" s="116">
        <v>10</v>
      </c>
      <c r="G784" s="116">
        <v>1</v>
      </c>
      <c r="H784" s="116">
        <v>3</v>
      </c>
      <c r="I784" s="116" t="s">
        <v>1594</v>
      </c>
    </row>
    <row r="785" spans="1:9" x14ac:dyDescent="0.25">
      <c r="A785" s="116">
        <v>781</v>
      </c>
      <c r="B785" s="116">
        <v>3</v>
      </c>
      <c r="C785" s="116">
        <v>2</v>
      </c>
      <c r="D785" s="116">
        <v>3</v>
      </c>
      <c r="E785" s="116">
        <v>5</v>
      </c>
      <c r="F785" s="116">
        <v>17</v>
      </c>
      <c r="G785" s="116">
        <v>3</v>
      </c>
      <c r="H785" s="116">
        <v>4</v>
      </c>
      <c r="I785" s="116" t="s">
        <v>1595</v>
      </c>
    </row>
    <row r="786" spans="1:9" x14ac:dyDescent="0.25">
      <c r="A786" s="116">
        <v>782</v>
      </c>
      <c r="B786" s="116">
        <v>4</v>
      </c>
      <c r="C786" s="116">
        <v>5</v>
      </c>
      <c r="D786" s="116">
        <v>3</v>
      </c>
      <c r="E786" s="116">
        <v>13</v>
      </c>
      <c r="F786" s="116">
        <v>17</v>
      </c>
      <c r="G786" s="116">
        <v>1</v>
      </c>
      <c r="H786" s="116">
        <v>2</v>
      </c>
      <c r="I786" s="116" t="s">
        <v>1596</v>
      </c>
    </row>
    <row r="787" spans="1:9" x14ac:dyDescent="0.25">
      <c r="A787" s="116">
        <v>783</v>
      </c>
      <c r="B787" s="116">
        <v>2</v>
      </c>
      <c r="C787" s="116">
        <v>3</v>
      </c>
      <c r="D787" s="116">
        <v>5</v>
      </c>
      <c r="E787" s="116">
        <v>14</v>
      </c>
      <c r="F787" s="116">
        <v>3</v>
      </c>
      <c r="G787" s="116">
        <v>3</v>
      </c>
      <c r="H787" s="116">
        <v>2</v>
      </c>
      <c r="I787" s="116" t="s">
        <v>1597</v>
      </c>
    </row>
    <row r="788" spans="1:9" x14ac:dyDescent="0.25">
      <c r="A788" s="116">
        <v>784</v>
      </c>
      <c r="B788" s="116">
        <v>4</v>
      </c>
      <c r="C788" s="116">
        <v>2</v>
      </c>
      <c r="D788" s="116">
        <v>2</v>
      </c>
      <c r="E788" s="116">
        <v>2</v>
      </c>
      <c r="F788" s="116">
        <v>12</v>
      </c>
      <c r="G788" s="116">
        <v>1</v>
      </c>
      <c r="H788" s="116">
        <v>3</v>
      </c>
      <c r="I788" s="116" t="s">
        <v>1598</v>
      </c>
    </row>
    <row r="789" spans="1:9" x14ac:dyDescent="0.25">
      <c r="A789" s="116">
        <v>785</v>
      </c>
      <c r="B789" s="116">
        <v>3</v>
      </c>
      <c r="C789" s="116">
        <v>5</v>
      </c>
      <c r="D789" s="116">
        <v>3</v>
      </c>
      <c r="E789" s="116">
        <v>4</v>
      </c>
      <c r="F789" s="116">
        <v>16</v>
      </c>
      <c r="G789" s="116">
        <v>4</v>
      </c>
      <c r="H789" s="116">
        <v>2</v>
      </c>
      <c r="I789" s="116" t="s">
        <v>1599</v>
      </c>
    </row>
    <row r="790" spans="1:9" x14ac:dyDescent="0.25">
      <c r="A790" s="116">
        <v>786</v>
      </c>
      <c r="B790" s="116">
        <v>4</v>
      </c>
      <c r="C790" s="116">
        <v>3</v>
      </c>
      <c r="D790" s="116">
        <v>3</v>
      </c>
      <c r="E790" s="116">
        <v>11</v>
      </c>
      <c r="F790" s="116">
        <v>10</v>
      </c>
      <c r="G790" s="116">
        <v>4</v>
      </c>
      <c r="H790" s="116">
        <v>1</v>
      </c>
      <c r="I790" s="116" t="s">
        <v>1600</v>
      </c>
    </row>
    <row r="791" spans="1:9" x14ac:dyDescent="0.25">
      <c r="A791" s="116">
        <v>787</v>
      </c>
      <c r="B791" s="116">
        <v>1</v>
      </c>
      <c r="C791" s="116">
        <v>5</v>
      </c>
      <c r="D791" s="116">
        <v>3</v>
      </c>
      <c r="E791" s="116">
        <v>7</v>
      </c>
      <c r="F791" s="116">
        <v>20</v>
      </c>
      <c r="G791" s="116">
        <v>4</v>
      </c>
      <c r="H791" s="116">
        <v>1</v>
      </c>
      <c r="I791" s="116" t="s">
        <v>1601</v>
      </c>
    </row>
    <row r="792" spans="1:9" x14ac:dyDescent="0.25">
      <c r="A792" s="116">
        <v>788</v>
      </c>
      <c r="B792" s="116">
        <v>2</v>
      </c>
      <c r="C792" s="116">
        <v>1</v>
      </c>
      <c r="D792" s="116">
        <v>3</v>
      </c>
      <c r="E792" s="116">
        <v>7</v>
      </c>
      <c r="F792" s="116">
        <v>15</v>
      </c>
      <c r="G792" s="116">
        <v>2</v>
      </c>
      <c r="H792" s="116">
        <v>4</v>
      </c>
      <c r="I792" s="116" t="s">
        <v>1602</v>
      </c>
    </row>
    <row r="793" spans="1:9" x14ac:dyDescent="0.25">
      <c r="A793" s="116">
        <v>789</v>
      </c>
      <c r="B793" s="116">
        <v>3</v>
      </c>
      <c r="C793" s="116">
        <v>3</v>
      </c>
      <c r="D793" s="116">
        <v>5</v>
      </c>
      <c r="E793" s="116">
        <v>17</v>
      </c>
      <c r="F793" s="116">
        <v>11</v>
      </c>
      <c r="G793" s="116">
        <v>3</v>
      </c>
      <c r="H793" s="116">
        <v>4</v>
      </c>
      <c r="I793" s="116" t="s">
        <v>1603</v>
      </c>
    </row>
    <row r="794" spans="1:9" x14ac:dyDescent="0.25">
      <c r="A794" s="116">
        <v>790</v>
      </c>
      <c r="B794" s="116">
        <v>4</v>
      </c>
      <c r="C794" s="116">
        <v>7</v>
      </c>
      <c r="D794" s="116">
        <v>4</v>
      </c>
      <c r="E794" s="116">
        <v>15</v>
      </c>
      <c r="F794" s="116">
        <v>2</v>
      </c>
      <c r="G794" s="116">
        <v>1</v>
      </c>
      <c r="H794" s="116">
        <v>1</v>
      </c>
      <c r="I794" s="116" t="s">
        <v>1604</v>
      </c>
    </row>
    <row r="795" spans="1:9" x14ac:dyDescent="0.25">
      <c r="A795" s="116">
        <v>791</v>
      </c>
      <c r="B795" s="116">
        <v>2</v>
      </c>
      <c r="C795" s="116">
        <v>6</v>
      </c>
      <c r="D795" s="116">
        <v>5</v>
      </c>
      <c r="E795" s="116">
        <v>19</v>
      </c>
      <c r="F795" s="116">
        <v>13</v>
      </c>
      <c r="G795" s="116">
        <v>3</v>
      </c>
      <c r="H795" s="116">
        <v>1</v>
      </c>
      <c r="I795" s="116" t="s">
        <v>1605</v>
      </c>
    </row>
    <row r="796" spans="1:9" x14ac:dyDescent="0.25">
      <c r="A796" s="116">
        <v>792</v>
      </c>
      <c r="B796" s="116">
        <v>2</v>
      </c>
      <c r="C796" s="116">
        <v>2</v>
      </c>
      <c r="D796" s="116">
        <v>5</v>
      </c>
      <c r="E796" s="116">
        <v>15</v>
      </c>
      <c r="F796" s="116">
        <v>8</v>
      </c>
      <c r="G796" s="116">
        <v>3</v>
      </c>
      <c r="H796" s="116">
        <v>1</v>
      </c>
      <c r="I796" s="116" t="s">
        <v>1606</v>
      </c>
    </row>
    <row r="797" spans="1:9" x14ac:dyDescent="0.25">
      <c r="A797" s="116">
        <v>793</v>
      </c>
      <c r="B797" s="116">
        <v>2</v>
      </c>
      <c r="C797" s="116">
        <v>5</v>
      </c>
      <c r="D797" s="116">
        <v>1</v>
      </c>
      <c r="E797" s="116">
        <v>12</v>
      </c>
      <c r="F797" s="116">
        <v>20</v>
      </c>
      <c r="G797" s="116">
        <v>2</v>
      </c>
      <c r="H797" s="116">
        <v>2</v>
      </c>
      <c r="I797" s="116" t="s">
        <v>1607</v>
      </c>
    </row>
    <row r="798" spans="1:9" x14ac:dyDescent="0.25">
      <c r="A798" s="116">
        <v>794</v>
      </c>
      <c r="B798" s="116">
        <v>2</v>
      </c>
      <c r="C798" s="116">
        <v>7</v>
      </c>
      <c r="D798" s="116">
        <v>3</v>
      </c>
      <c r="E798" s="116">
        <v>7</v>
      </c>
      <c r="F798" s="116">
        <v>5</v>
      </c>
      <c r="G798" s="116">
        <v>2</v>
      </c>
      <c r="H798" s="116">
        <v>2</v>
      </c>
      <c r="I798" s="116" t="s">
        <v>1608</v>
      </c>
    </row>
    <row r="799" spans="1:9" x14ac:dyDescent="0.25">
      <c r="A799" s="116">
        <v>795</v>
      </c>
      <c r="B799" s="116">
        <v>1</v>
      </c>
      <c r="C799" s="116">
        <v>2</v>
      </c>
      <c r="D799" s="116">
        <v>1</v>
      </c>
      <c r="E799" s="116">
        <v>17</v>
      </c>
      <c r="F799" s="116">
        <v>6</v>
      </c>
      <c r="G799" s="116">
        <v>2</v>
      </c>
      <c r="H799" s="116">
        <v>3</v>
      </c>
      <c r="I799" s="116" t="s">
        <v>1609</v>
      </c>
    </row>
    <row r="800" spans="1:9" x14ac:dyDescent="0.25">
      <c r="A800" s="116">
        <v>796</v>
      </c>
      <c r="B800" s="116">
        <v>4</v>
      </c>
      <c r="C800" s="116">
        <v>1</v>
      </c>
      <c r="D800" s="116">
        <v>1</v>
      </c>
      <c r="E800" s="116">
        <v>16</v>
      </c>
      <c r="F800" s="116">
        <v>17</v>
      </c>
      <c r="G800" s="116">
        <v>4</v>
      </c>
      <c r="H800" s="116">
        <v>4</v>
      </c>
      <c r="I800" s="116" t="s">
        <v>1610</v>
      </c>
    </row>
    <row r="801" spans="1:9" x14ac:dyDescent="0.25">
      <c r="A801" s="116">
        <v>797</v>
      </c>
      <c r="B801" s="116">
        <v>3</v>
      </c>
      <c r="C801" s="116">
        <v>3</v>
      </c>
      <c r="D801" s="116">
        <v>3</v>
      </c>
      <c r="E801" s="116">
        <v>19</v>
      </c>
      <c r="F801" s="116">
        <v>13</v>
      </c>
      <c r="G801" s="116">
        <v>1</v>
      </c>
      <c r="H801" s="116">
        <v>1</v>
      </c>
      <c r="I801" s="116" t="s">
        <v>1611</v>
      </c>
    </row>
    <row r="802" spans="1:9" x14ac:dyDescent="0.25">
      <c r="A802" s="116">
        <v>798</v>
      </c>
      <c r="B802" s="116">
        <v>1</v>
      </c>
      <c r="C802" s="116">
        <v>3</v>
      </c>
      <c r="D802" s="116">
        <v>5</v>
      </c>
      <c r="E802" s="116">
        <v>10</v>
      </c>
      <c r="F802" s="116">
        <v>18</v>
      </c>
      <c r="G802" s="116">
        <v>4</v>
      </c>
      <c r="H802" s="116">
        <v>2</v>
      </c>
      <c r="I802" s="116" t="s">
        <v>1612</v>
      </c>
    </row>
    <row r="803" spans="1:9" x14ac:dyDescent="0.25">
      <c r="A803" s="116">
        <v>799</v>
      </c>
      <c r="B803" s="116">
        <v>1</v>
      </c>
      <c r="C803" s="116">
        <v>5</v>
      </c>
      <c r="D803" s="116">
        <v>5</v>
      </c>
      <c r="E803" s="116">
        <v>14</v>
      </c>
      <c r="F803" s="116">
        <v>7</v>
      </c>
      <c r="G803" s="116">
        <v>1</v>
      </c>
      <c r="H803" s="116">
        <v>2</v>
      </c>
      <c r="I803" s="116" t="s">
        <v>1613</v>
      </c>
    </row>
    <row r="804" spans="1:9" x14ac:dyDescent="0.25">
      <c r="A804" s="116">
        <v>800</v>
      </c>
      <c r="B804" s="116">
        <v>2</v>
      </c>
      <c r="C804" s="116">
        <v>1</v>
      </c>
      <c r="D804" s="116">
        <v>3</v>
      </c>
      <c r="E804" s="116">
        <v>8</v>
      </c>
      <c r="F804" s="116">
        <v>11</v>
      </c>
      <c r="G804" s="116">
        <v>1</v>
      </c>
      <c r="H804" s="116">
        <v>3</v>
      </c>
      <c r="I804" s="116" t="s">
        <v>1614</v>
      </c>
    </row>
    <row r="805" spans="1:9" x14ac:dyDescent="0.25">
      <c r="A805" s="116">
        <v>801</v>
      </c>
      <c r="B805" s="116">
        <v>2</v>
      </c>
      <c r="C805" s="116">
        <v>6</v>
      </c>
      <c r="D805" s="116">
        <v>5</v>
      </c>
      <c r="E805" s="116">
        <v>12</v>
      </c>
      <c r="F805" s="116">
        <v>9</v>
      </c>
      <c r="G805" s="116">
        <v>2</v>
      </c>
      <c r="H805" s="116">
        <v>3</v>
      </c>
      <c r="I805" s="116" t="s">
        <v>1615</v>
      </c>
    </row>
    <row r="806" spans="1:9" x14ac:dyDescent="0.25">
      <c r="A806" s="116">
        <v>802</v>
      </c>
      <c r="B806" s="116">
        <v>1</v>
      </c>
      <c r="C806" s="116">
        <v>5</v>
      </c>
      <c r="D806" s="116">
        <v>5</v>
      </c>
      <c r="E806" s="116">
        <v>8</v>
      </c>
      <c r="F806" s="116">
        <v>7</v>
      </c>
      <c r="G806" s="116">
        <v>2</v>
      </c>
      <c r="H806" s="116">
        <v>3</v>
      </c>
      <c r="I806" s="116" t="s">
        <v>1616</v>
      </c>
    </row>
    <row r="807" spans="1:9" x14ac:dyDescent="0.25">
      <c r="A807" s="116">
        <v>803</v>
      </c>
      <c r="B807" s="116">
        <v>4</v>
      </c>
      <c r="C807" s="116">
        <v>2</v>
      </c>
      <c r="D807" s="116">
        <v>3</v>
      </c>
      <c r="E807" s="116">
        <v>16</v>
      </c>
      <c r="F807" s="116">
        <v>10</v>
      </c>
      <c r="G807" s="116">
        <v>3</v>
      </c>
      <c r="H807" s="116">
        <v>2</v>
      </c>
      <c r="I807" s="116" t="s">
        <v>1617</v>
      </c>
    </row>
    <row r="808" spans="1:9" x14ac:dyDescent="0.25">
      <c r="A808" s="116">
        <v>804</v>
      </c>
      <c r="B808" s="116">
        <v>1</v>
      </c>
      <c r="C808" s="116">
        <v>4</v>
      </c>
      <c r="D808" s="116">
        <v>4</v>
      </c>
      <c r="E808" s="116">
        <v>6</v>
      </c>
      <c r="F808" s="116">
        <v>2</v>
      </c>
      <c r="G808" s="116">
        <v>3</v>
      </c>
      <c r="H808" s="116">
        <v>4</v>
      </c>
      <c r="I808" s="116" t="s">
        <v>1618</v>
      </c>
    </row>
    <row r="809" spans="1:9" x14ac:dyDescent="0.25">
      <c r="A809" s="116">
        <v>805</v>
      </c>
      <c r="B809" s="116">
        <v>3</v>
      </c>
      <c r="C809" s="116">
        <v>5</v>
      </c>
      <c r="D809" s="116">
        <v>2</v>
      </c>
      <c r="E809" s="116">
        <v>8</v>
      </c>
      <c r="F809" s="116">
        <v>15</v>
      </c>
      <c r="G809" s="116">
        <v>4</v>
      </c>
      <c r="H809" s="116">
        <v>2</v>
      </c>
      <c r="I809" s="116" t="s">
        <v>1619</v>
      </c>
    </row>
    <row r="810" spans="1:9" x14ac:dyDescent="0.25">
      <c r="A810" s="116">
        <v>806</v>
      </c>
      <c r="B810" s="116">
        <v>3</v>
      </c>
      <c r="C810" s="116">
        <v>5</v>
      </c>
      <c r="D810" s="116">
        <v>2</v>
      </c>
      <c r="E810" s="116">
        <v>15</v>
      </c>
      <c r="F810" s="116">
        <v>4</v>
      </c>
      <c r="G810" s="116">
        <v>1</v>
      </c>
      <c r="H810" s="116">
        <v>1</v>
      </c>
      <c r="I810" s="116" t="s">
        <v>1620</v>
      </c>
    </row>
    <row r="811" spans="1:9" x14ac:dyDescent="0.25">
      <c r="A811" s="116">
        <v>807</v>
      </c>
      <c r="B811" s="116">
        <v>3</v>
      </c>
      <c r="C811" s="116">
        <v>8</v>
      </c>
      <c r="D811" s="116">
        <v>1</v>
      </c>
      <c r="E811" s="116">
        <v>15</v>
      </c>
      <c r="F811" s="116">
        <v>7</v>
      </c>
      <c r="G811" s="116">
        <v>4</v>
      </c>
      <c r="H811" s="116">
        <v>1</v>
      </c>
      <c r="I811" s="116" t="s">
        <v>1621</v>
      </c>
    </row>
    <row r="812" spans="1:9" x14ac:dyDescent="0.25">
      <c r="A812" s="116">
        <v>808</v>
      </c>
      <c r="B812" s="116">
        <v>2</v>
      </c>
      <c r="C812" s="116">
        <v>7</v>
      </c>
      <c r="D812" s="116">
        <v>2</v>
      </c>
      <c r="E812" s="116">
        <v>7</v>
      </c>
      <c r="F812" s="116">
        <v>15</v>
      </c>
      <c r="G812" s="116">
        <v>4</v>
      </c>
      <c r="H812" s="116">
        <v>4</v>
      </c>
      <c r="I812" s="116" t="s">
        <v>1622</v>
      </c>
    </row>
    <row r="813" spans="1:9" x14ac:dyDescent="0.25">
      <c r="A813" s="116">
        <v>809</v>
      </c>
      <c r="B813" s="116">
        <v>4</v>
      </c>
      <c r="C813" s="116">
        <v>1</v>
      </c>
      <c r="D813" s="116">
        <v>4</v>
      </c>
      <c r="E813" s="116">
        <v>18</v>
      </c>
      <c r="F813" s="116">
        <v>10</v>
      </c>
      <c r="G813" s="116">
        <v>4</v>
      </c>
      <c r="H813" s="116">
        <v>1</v>
      </c>
      <c r="I813" s="116" t="s">
        <v>1623</v>
      </c>
    </row>
    <row r="814" spans="1:9" x14ac:dyDescent="0.25">
      <c r="A814" s="116">
        <v>810</v>
      </c>
      <c r="B814" s="116">
        <v>1</v>
      </c>
      <c r="C814" s="116">
        <v>5</v>
      </c>
      <c r="D814" s="116">
        <v>3</v>
      </c>
      <c r="E814" s="116">
        <v>16</v>
      </c>
      <c r="F814" s="116">
        <v>15</v>
      </c>
      <c r="G814" s="116">
        <v>3</v>
      </c>
      <c r="H814" s="116">
        <v>4</v>
      </c>
      <c r="I814" s="116" t="s">
        <v>1624</v>
      </c>
    </row>
    <row r="815" spans="1:9" x14ac:dyDescent="0.25">
      <c r="A815" s="116">
        <v>811</v>
      </c>
      <c r="B815" s="116">
        <v>1</v>
      </c>
      <c r="C815" s="116">
        <v>3</v>
      </c>
      <c r="D815" s="116">
        <v>4</v>
      </c>
      <c r="E815" s="116">
        <v>1</v>
      </c>
      <c r="F815" s="116">
        <v>2</v>
      </c>
      <c r="G815" s="116">
        <v>2</v>
      </c>
      <c r="H815" s="116">
        <v>3</v>
      </c>
      <c r="I815" s="116" t="s">
        <v>1625</v>
      </c>
    </row>
    <row r="816" spans="1:9" x14ac:dyDescent="0.25">
      <c r="A816" s="116">
        <v>812</v>
      </c>
      <c r="B816" s="116">
        <v>2</v>
      </c>
      <c r="C816" s="116">
        <v>5</v>
      </c>
      <c r="D816" s="116">
        <v>4</v>
      </c>
      <c r="E816" s="116">
        <v>10</v>
      </c>
      <c r="F816" s="116">
        <v>11</v>
      </c>
      <c r="G816" s="116">
        <v>1</v>
      </c>
      <c r="H816" s="116">
        <v>2</v>
      </c>
      <c r="I816" s="116" t="s">
        <v>1626</v>
      </c>
    </row>
    <row r="817" spans="1:9" x14ac:dyDescent="0.25">
      <c r="A817" s="116">
        <v>813</v>
      </c>
      <c r="B817" s="116">
        <v>3</v>
      </c>
      <c r="C817" s="116">
        <v>7</v>
      </c>
      <c r="D817" s="116">
        <v>3</v>
      </c>
      <c r="E817" s="116">
        <v>17</v>
      </c>
      <c r="F817" s="116">
        <v>6</v>
      </c>
      <c r="G817" s="116">
        <v>3</v>
      </c>
      <c r="H817" s="116">
        <v>4</v>
      </c>
      <c r="I817" s="116" t="s">
        <v>1627</v>
      </c>
    </row>
    <row r="818" spans="1:9" x14ac:dyDescent="0.25">
      <c r="A818" s="116">
        <v>814</v>
      </c>
      <c r="B818" s="116">
        <v>4</v>
      </c>
      <c r="C818" s="116">
        <v>1</v>
      </c>
      <c r="D818" s="116">
        <v>4</v>
      </c>
      <c r="E818" s="116">
        <v>12</v>
      </c>
      <c r="F818" s="116">
        <v>5</v>
      </c>
      <c r="G818" s="116">
        <v>3</v>
      </c>
      <c r="H818" s="116">
        <v>4</v>
      </c>
      <c r="I818" s="116" t="s">
        <v>1628</v>
      </c>
    </row>
    <row r="819" spans="1:9" x14ac:dyDescent="0.25">
      <c r="A819" s="116">
        <v>815</v>
      </c>
      <c r="B819" s="116">
        <v>1</v>
      </c>
      <c r="C819" s="116">
        <v>4</v>
      </c>
      <c r="D819" s="116">
        <v>5</v>
      </c>
      <c r="E819" s="116">
        <v>19</v>
      </c>
      <c r="F819" s="116">
        <v>1</v>
      </c>
      <c r="G819" s="116">
        <v>3</v>
      </c>
      <c r="H819" s="116">
        <v>2</v>
      </c>
      <c r="I819" s="116" t="s">
        <v>1629</v>
      </c>
    </row>
    <row r="820" spans="1:9" x14ac:dyDescent="0.25">
      <c r="A820" s="116">
        <v>816</v>
      </c>
      <c r="B820" s="116">
        <v>1</v>
      </c>
      <c r="C820" s="116">
        <v>1</v>
      </c>
      <c r="D820" s="116">
        <v>5</v>
      </c>
      <c r="E820" s="116">
        <v>15</v>
      </c>
      <c r="F820" s="116">
        <v>1</v>
      </c>
      <c r="G820" s="116">
        <v>3</v>
      </c>
      <c r="H820" s="116">
        <v>1</v>
      </c>
      <c r="I820" s="116" t="s">
        <v>1630</v>
      </c>
    </row>
    <row r="821" spans="1:9" x14ac:dyDescent="0.25">
      <c r="A821" s="116">
        <v>817</v>
      </c>
      <c r="B821" s="116">
        <v>2</v>
      </c>
      <c r="C821" s="116">
        <v>2</v>
      </c>
      <c r="D821" s="116">
        <v>3</v>
      </c>
      <c r="E821" s="116">
        <v>13</v>
      </c>
      <c r="F821" s="116">
        <v>16</v>
      </c>
      <c r="G821" s="116">
        <v>3</v>
      </c>
      <c r="H821" s="116">
        <v>4</v>
      </c>
      <c r="I821" s="116" t="s">
        <v>1631</v>
      </c>
    </row>
    <row r="822" spans="1:9" x14ac:dyDescent="0.25">
      <c r="A822" s="116">
        <v>818</v>
      </c>
      <c r="B822" s="116">
        <v>1</v>
      </c>
      <c r="C822" s="116">
        <v>5</v>
      </c>
      <c r="D822" s="116">
        <v>2</v>
      </c>
      <c r="E822" s="116">
        <v>16</v>
      </c>
      <c r="F822" s="116">
        <v>1</v>
      </c>
      <c r="G822" s="116">
        <v>4</v>
      </c>
      <c r="H822" s="116">
        <v>3</v>
      </c>
      <c r="I822" s="116" t="s">
        <v>1632</v>
      </c>
    </row>
    <row r="823" spans="1:9" x14ac:dyDescent="0.25">
      <c r="A823" s="116">
        <v>819</v>
      </c>
      <c r="B823" s="116">
        <v>4</v>
      </c>
      <c r="C823" s="116">
        <v>7</v>
      </c>
      <c r="D823" s="116">
        <v>3</v>
      </c>
      <c r="E823" s="116">
        <v>2</v>
      </c>
      <c r="F823" s="116">
        <v>9</v>
      </c>
      <c r="G823" s="116">
        <v>2</v>
      </c>
      <c r="H823" s="116">
        <v>4</v>
      </c>
      <c r="I823" s="116" t="s">
        <v>1633</v>
      </c>
    </row>
    <row r="824" spans="1:9" x14ac:dyDescent="0.25">
      <c r="A824" s="116">
        <v>820</v>
      </c>
      <c r="B824" s="116">
        <v>4</v>
      </c>
      <c r="C824" s="116">
        <v>1</v>
      </c>
      <c r="D824" s="116">
        <v>5</v>
      </c>
      <c r="E824" s="116">
        <v>16</v>
      </c>
      <c r="F824" s="116">
        <v>20</v>
      </c>
      <c r="G824" s="116">
        <v>4</v>
      </c>
      <c r="H824" s="116">
        <v>2</v>
      </c>
      <c r="I824" s="116" t="s">
        <v>1634</v>
      </c>
    </row>
    <row r="825" spans="1:9" x14ac:dyDescent="0.25">
      <c r="A825" s="116">
        <v>821</v>
      </c>
      <c r="B825" s="116">
        <v>3</v>
      </c>
      <c r="C825" s="116">
        <v>5</v>
      </c>
      <c r="D825" s="116">
        <v>5</v>
      </c>
      <c r="E825" s="116">
        <v>5</v>
      </c>
      <c r="F825" s="116">
        <v>11</v>
      </c>
      <c r="G825" s="116">
        <v>4</v>
      </c>
      <c r="H825" s="116">
        <v>1</v>
      </c>
      <c r="I825" s="116" t="s">
        <v>1635</v>
      </c>
    </row>
    <row r="826" spans="1:9" x14ac:dyDescent="0.25">
      <c r="A826" s="116">
        <v>822</v>
      </c>
      <c r="B826" s="116">
        <v>4</v>
      </c>
      <c r="C826" s="116">
        <v>2</v>
      </c>
      <c r="D826" s="116">
        <v>2</v>
      </c>
      <c r="E826" s="116">
        <v>4</v>
      </c>
      <c r="F826" s="116">
        <v>16</v>
      </c>
      <c r="G826" s="116">
        <v>1</v>
      </c>
      <c r="H826" s="116">
        <v>1</v>
      </c>
      <c r="I826" s="116" t="s">
        <v>1636</v>
      </c>
    </row>
    <row r="827" spans="1:9" x14ac:dyDescent="0.25">
      <c r="A827" s="116">
        <v>823</v>
      </c>
      <c r="B827" s="116">
        <v>3</v>
      </c>
      <c r="C827" s="116">
        <v>8</v>
      </c>
      <c r="D827" s="116">
        <v>1</v>
      </c>
      <c r="E827" s="116">
        <v>5</v>
      </c>
      <c r="F827" s="116">
        <v>17</v>
      </c>
      <c r="G827" s="116">
        <v>3</v>
      </c>
      <c r="H827" s="116">
        <v>3</v>
      </c>
      <c r="I827" s="116" t="s">
        <v>1637</v>
      </c>
    </row>
    <row r="828" spans="1:9" x14ac:dyDescent="0.25">
      <c r="A828" s="116">
        <v>824</v>
      </c>
      <c r="B828" s="116">
        <v>4</v>
      </c>
      <c r="C828" s="116">
        <v>6</v>
      </c>
      <c r="D828" s="116">
        <v>4</v>
      </c>
      <c r="E828" s="116">
        <v>15</v>
      </c>
      <c r="F828" s="116">
        <v>8</v>
      </c>
      <c r="G828" s="116">
        <v>1</v>
      </c>
      <c r="H828" s="116">
        <v>1</v>
      </c>
      <c r="I828" s="116" t="s">
        <v>1638</v>
      </c>
    </row>
    <row r="829" spans="1:9" x14ac:dyDescent="0.25">
      <c r="A829" s="116">
        <v>825</v>
      </c>
      <c r="B829" s="116">
        <v>1</v>
      </c>
      <c r="C829" s="116">
        <v>6</v>
      </c>
      <c r="D829" s="116">
        <v>4</v>
      </c>
      <c r="E829" s="116">
        <v>15</v>
      </c>
      <c r="F829" s="116">
        <v>5</v>
      </c>
      <c r="G829" s="116">
        <v>1</v>
      </c>
      <c r="H829" s="116">
        <v>4</v>
      </c>
      <c r="I829" s="116" t="s">
        <v>1639</v>
      </c>
    </row>
    <row r="830" spans="1:9" x14ac:dyDescent="0.25">
      <c r="A830" s="116">
        <v>826</v>
      </c>
      <c r="B830" s="116">
        <v>2</v>
      </c>
      <c r="C830" s="116">
        <v>4</v>
      </c>
      <c r="D830" s="116">
        <v>4</v>
      </c>
      <c r="E830" s="116">
        <v>6</v>
      </c>
      <c r="F830" s="116">
        <v>20</v>
      </c>
      <c r="G830" s="116">
        <v>4</v>
      </c>
      <c r="H830" s="116">
        <v>2</v>
      </c>
      <c r="I830" s="116" t="s">
        <v>1640</v>
      </c>
    </row>
    <row r="831" spans="1:9" x14ac:dyDescent="0.25">
      <c r="A831" s="116">
        <v>827</v>
      </c>
      <c r="B831" s="116">
        <v>2</v>
      </c>
      <c r="C831" s="116">
        <v>6</v>
      </c>
      <c r="D831" s="116">
        <v>5</v>
      </c>
      <c r="E831" s="116">
        <v>13</v>
      </c>
      <c r="F831" s="116">
        <v>17</v>
      </c>
      <c r="G831" s="116">
        <v>4</v>
      </c>
      <c r="H831" s="116">
        <v>4</v>
      </c>
      <c r="I831" s="116" t="s">
        <v>1641</v>
      </c>
    </row>
    <row r="832" spans="1:9" x14ac:dyDescent="0.25">
      <c r="A832" s="116">
        <v>828</v>
      </c>
      <c r="B832" s="116">
        <v>2</v>
      </c>
      <c r="C832" s="116">
        <v>6</v>
      </c>
      <c r="D832" s="116">
        <v>3</v>
      </c>
      <c r="E832" s="116">
        <v>6</v>
      </c>
      <c r="F832" s="116">
        <v>18</v>
      </c>
      <c r="G832" s="116">
        <v>3</v>
      </c>
      <c r="H832" s="116">
        <v>4</v>
      </c>
      <c r="I832" s="116" t="s">
        <v>1642</v>
      </c>
    </row>
    <row r="833" spans="1:9" x14ac:dyDescent="0.25">
      <c r="A833" s="116">
        <v>829</v>
      </c>
      <c r="B833" s="116">
        <v>2</v>
      </c>
      <c r="C833" s="116">
        <v>4</v>
      </c>
      <c r="D833" s="116">
        <v>2</v>
      </c>
      <c r="E833" s="116">
        <v>19</v>
      </c>
      <c r="F833" s="116">
        <v>7</v>
      </c>
      <c r="G833" s="116">
        <v>3</v>
      </c>
      <c r="H833" s="116">
        <v>1</v>
      </c>
      <c r="I833" s="116" t="s">
        <v>1643</v>
      </c>
    </row>
    <row r="834" spans="1:9" x14ac:dyDescent="0.25">
      <c r="A834" s="116">
        <v>830</v>
      </c>
      <c r="B834" s="116">
        <v>1</v>
      </c>
      <c r="C834" s="116">
        <v>8</v>
      </c>
      <c r="D834" s="116">
        <v>2</v>
      </c>
      <c r="E834" s="116">
        <v>12</v>
      </c>
      <c r="F834" s="116">
        <v>14</v>
      </c>
      <c r="G834" s="116">
        <v>4</v>
      </c>
      <c r="H834" s="116">
        <v>1</v>
      </c>
      <c r="I834" s="116" t="s">
        <v>1644</v>
      </c>
    </row>
    <row r="835" spans="1:9" x14ac:dyDescent="0.25">
      <c r="A835" s="116">
        <v>831</v>
      </c>
      <c r="B835" s="116">
        <v>4</v>
      </c>
      <c r="C835" s="116">
        <v>8</v>
      </c>
      <c r="D835" s="116">
        <v>1</v>
      </c>
      <c r="E835" s="116">
        <v>10</v>
      </c>
      <c r="F835" s="116">
        <v>17</v>
      </c>
      <c r="G835" s="116">
        <v>2</v>
      </c>
      <c r="H835" s="116">
        <v>1</v>
      </c>
      <c r="I835" s="116" t="s">
        <v>1645</v>
      </c>
    </row>
    <row r="836" spans="1:9" x14ac:dyDescent="0.25">
      <c r="A836" s="116">
        <v>832</v>
      </c>
      <c r="B836" s="116">
        <v>2</v>
      </c>
      <c r="C836" s="116">
        <v>2</v>
      </c>
      <c r="D836" s="116">
        <v>1</v>
      </c>
      <c r="E836" s="116">
        <v>6</v>
      </c>
      <c r="F836" s="116">
        <v>4</v>
      </c>
      <c r="G836" s="116">
        <v>2</v>
      </c>
      <c r="H836" s="116">
        <v>3</v>
      </c>
      <c r="I836" s="116" t="s">
        <v>1646</v>
      </c>
    </row>
    <row r="837" spans="1:9" x14ac:dyDescent="0.25">
      <c r="A837" s="116">
        <v>833</v>
      </c>
      <c r="B837" s="116">
        <v>2</v>
      </c>
      <c r="C837" s="116">
        <v>6</v>
      </c>
      <c r="D837" s="116">
        <v>5</v>
      </c>
      <c r="E837" s="116">
        <v>1</v>
      </c>
      <c r="F837" s="116">
        <v>7</v>
      </c>
      <c r="G837" s="116">
        <v>2</v>
      </c>
      <c r="H837" s="116">
        <v>1</v>
      </c>
      <c r="I837" s="116" t="s">
        <v>1647</v>
      </c>
    </row>
    <row r="838" spans="1:9" x14ac:dyDescent="0.25">
      <c r="A838" s="116">
        <v>834</v>
      </c>
      <c r="B838" s="116">
        <v>2</v>
      </c>
      <c r="C838" s="116">
        <v>6</v>
      </c>
      <c r="D838" s="116">
        <v>4</v>
      </c>
      <c r="E838" s="116">
        <v>8</v>
      </c>
      <c r="F838" s="116">
        <v>2</v>
      </c>
      <c r="G838" s="116">
        <v>2</v>
      </c>
      <c r="H838" s="116">
        <v>2</v>
      </c>
      <c r="I838" s="116" t="s">
        <v>1648</v>
      </c>
    </row>
    <row r="839" spans="1:9" x14ac:dyDescent="0.25">
      <c r="A839" s="116">
        <v>835</v>
      </c>
      <c r="B839" s="116">
        <v>4</v>
      </c>
      <c r="C839" s="116">
        <v>5</v>
      </c>
      <c r="D839" s="116">
        <v>1</v>
      </c>
      <c r="E839" s="116">
        <v>14</v>
      </c>
      <c r="F839" s="116">
        <v>3</v>
      </c>
      <c r="G839" s="116">
        <v>1</v>
      </c>
      <c r="H839" s="116">
        <v>3</v>
      </c>
      <c r="I839" s="116" t="s">
        <v>1649</v>
      </c>
    </row>
    <row r="840" spans="1:9" x14ac:dyDescent="0.25">
      <c r="A840" s="116">
        <v>836</v>
      </c>
      <c r="B840" s="116">
        <v>1</v>
      </c>
      <c r="C840" s="116">
        <v>7</v>
      </c>
      <c r="D840" s="116">
        <v>1</v>
      </c>
      <c r="E840" s="116">
        <v>19</v>
      </c>
      <c r="F840" s="116">
        <v>10</v>
      </c>
      <c r="G840" s="116">
        <v>2</v>
      </c>
      <c r="H840" s="116">
        <v>1</v>
      </c>
      <c r="I840" s="116" t="s">
        <v>1650</v>
      </c>
    </row>
    <row r="841" spans="1:9" x14ac:dyDescent="0.25">
      <c r="A841" s="116">
        <v>837</v>
      </c>
      <c r="B841" s="116">
        <v>1</v>
      </c>
      <c r="C841" s="116">
        <v>8</v>
      </c>
      <c r="D841" s="116">
        <v>2</v>
      </c>
      <c r="E841" s="116">
        <v>7</v>
      </c>
      <c r="F841" s="116">
        <v>18</v>
      </c>
      <c r="G841" s="116">
        <v>2</v>
      </c>
      <c r="H841" s="116">
        <v>2</v>
      </c>
      <c r="I841" s="116" t="s">
        <v>1651</v>
      </c>
    </row>
    <row r="842" spans="1:9" x14ac:dyDescent="0.25">
      <c r="A842" s="116">
        <v>838</v>
      </c>
      <c r="B842" s="116">
        <v>4</v>
      </c>
      <c r="C842" s="116">
        <v>7</v>
      </c>
      <c r="D842" s="116">
        <v>3</v>
      </c>
      <c r="E842" s="116">
        <v>7</v>
      </c>
      <c r="F842" s="116">
        <v>2</v>
      </c>
      <c r="G842" s="116">
        <v>3</v>
      </c>
      <c r="H842" s="116">
        <v>2</v>
      </c>
      <c r="I842" s="116" t="s">
        <v>1652</v>
      </c>
    </row>
    <row r="843" spans="1:9" x14ac:dyDescent="0.25">
      <c r="A843" s="116">
        <v>839</v>
      </c>
      <c r="B843" s="116">
        <v>2</v>
      </c>
      <c r="C843" s="116">
        <v>6</v>
      </c>
      <c r="D843" s="116">
        <v>1</v>
      </c>
      <c r="E843" s="116">
        <v>7</v>
      </c>
      <c r="F843" s="116">
        <v>14</v>
      </c>
      <c r="G843" s="116">
        <v>3</v>
      </c>
      <c r="H843" s="116">
        <v>2</v>
      </c>
      <c r="I843" s="116" t="s">
        <v>1653</v>
      </c>
    </row>
    <row r="844" spans="1:9" x14ac:dyDescent="0.25">
      <c r="A844" s="116">
        <v>840</v>
      </c>
      <c r="B844" s="116">
        <v>1</v>
      </c>
      <c r="C844" s="116">
        <v>7</v>
      </c>
      <c r="D844" s="116">
        <v>1</v>
      </c>
      <c r="E844" s="116">
        <v>15</v>
      </c>
      <c r="F844" s="116">
        <v>9</v>
      </c>
      <c r="G844" s="116">
        <v>2</v>
      </c>
      <c r="H844" s="116">
        <v>4</v>
      </c>
      <c r="I844" s="116" t="s">
        <v>1654</v>
      </c>
    </row>
    <row r="845" spans="1:9" x14ac:dyDescent="0.25">
      <c r="A845" s="116">
        <v>841</v>
      </c>
      <c r="B845" s="116">
        <v>1</v>
      </c>
      <c r="C845" s="116">
        <v>6</v>
      </c>
      <c r="D845" s="116">
        <v>5</v>
      </c>
      <c r="E845" s="116">
        <v>13</v>
      </c>
      <c r="F845" s="116">
        <v>16</v>
      </c>
      <c r="G845" s="116">
        <v>3</v>
      </c>
      <c r="H845" s="116">
        <v>2</v>
      </c>
      <c r="I845" s="116" t="s">
        <v>1655</v>
      </c>
    </row>
    <row r="846" spans="1:9" x14ac:dyDescent="0.25">
      <c r="A846" s="116">
        <v>842</v>
      </c>
      <c r="B846" s="116">
        <v>2</v>
      </c>
      <c r="C846" s="116">
        <v>7</v>
      </c>
      <c r="D846" s="116">
        <v>2</v>
      </c>
      <c r="E846" s="116">
        <v>15</v>
      </c>
      <c r="F846" s="116">
        <v>8</v>
      </c>
      <c r="G846" s="116">
        <v>1</v>
      </c>
      <c r="H846" s="116">
        <v>4</v>
      </c>
      <c r="I846" s="116" t="s">
        <v>1656</v>
      </c>
    </row>
    <row r="847" spans="1:9" x14ac:dyDescent="0.25">
      <c r="A847" s="116">
        <v>843</v>
      </c>
      <c r="B847" s="116">
        <v>3</v>
      </c>
      <c r="C847" s="116">
        <v>7</v>
      </c>
      <c r="D847" s="116">
        <v>1</v>
      </c>
      <c r="E847" s="116">
        <v>8</v>
      </c>
      <c r="F847" s="116">
        <v>2</v>
      </c>
      <c r="G847" s="116">
        <v>1</v>
      </c>
      <c r="H847" s="116">
        <v>1</v>
      </c>
      <c r="I847" s="116" t="s">
        <v>1657</v>
      </c>
    </row>
    <row r="848" spans="1:9" x14ac:dyDescent="0.25">
      <c r="A848" s="116">
        <v>844</v>
      </c>
      <c r="B848" s="116">
        <v>4</v>
      </c>
      <c r="C848" s="116">
        <v>1</v>
      </c>
      <c r="D848" s="116">
        <v>5</v>
      </c>
      <c r="E848" s="116">
        <v>4</v>
      </c>
      <c r="F848" s="116">
        <v>1</v>
      </c>
      <c r="G848" s="116">
        <v>3</v>
      </c>
      <c r="H848" s="116">
        <v>1</v>
      </c>
      <c r="I848" s="116" t="s">
        <v>1658</v>
      </c>
    </row>
    <row r="849" spans="1:9" x14ac:dyDescent="0.25">
      <c r="A849" s="116">
        <v>845</v>
      </c>
      <c r="B849" s="116">
        <v>3</v>
      </c>
      <c r="C849" s="116">
        <v>2</v>
      </c>
      <c r="D849" s="116">
        <v>1</v>
      </c>
      <c r="E849" s="116">
        <v>14</v>
      </c>
      <c r="F849" s="116">
        <v>11</v>
      </c>
      <c r="G849" s="116">
        <v>4</v>
      </c>
      <c r="H849" s="116">
        <v>1</v>
      </c>
      <c r="I849" s="116" t="s">
        <v>1659</v>
      </c>
    </row>
    <row r="850" spans="1:9" x14ac:dyDescent="0.25">
      <c r="A850" s="116">
        <v>846</v>
      </c>
      <c r="B850" s="116">
        <v>3</v>
      </c>
      <c r="C850" s="116">
        <v>7</v>
      </c>
      <c r="D850" s="116">
        <v>4</v>
      </c>
      <c r="E850" s="116">
        <v>13</v>
      </c>
      <c r="F850" s="116">
        <v>4</v>
      </c>
      <c r="G850" s="116">
        <v>3</v>
      </c>
      <c r="H850" s="116">
        <v>2</v>
      </c>
      <c r="I850" s="116" t="s">
        <v>1660</v>
      </c>
    </row>
    <row r="851" spans="1:9" x14ac:dyDescent="0.25">
      <c r="A851" s="116">
        <v>847</v>
      </c>
      <c r="B851" s="116">
        <v>3</v>
      </c>
      <c r="C851" s="116">
        <v>5</v>
      </c>
      <c r="D851" s="116">
        <v>1</v>
      </c>
      <c r="E851" s="116">
        <v>16</v>
      </c>
      <c r="F851" s="116">
        <v>5</v>
      </c>
      <c r="G851" s="116">
        <v>1</v>
      </c>
      <c r="H851" s="116">
        <v>1</v>
      </c>
      <c r="I851" s="116" t="s">
        <v>1661</v>
      </c>
    </row>
    <row r="852" spans="1:9" x14ac:dyDescent="0.25">
      <c r="A852" s="116">
        <v>848</v>
      </c>
      <c r="B852" s="116">
        <v>3</v>
      </c>
      <c r="C852" s="116">
        <v>3</v>
      </c>
      <c r="D852" s="116">
        <v>3</v>
      </c>
      <c r="E852" s="116">
        <v>6</v>
      </c>
      <c r="F852" s="116">
        <v>6</v>
      </c>
      <c r="G852" s="116">
        <v>4</v>
      </c>
      <c r="H852" s="116">
        <v>2</v>
      </c>
      <c r="I852" s="116" t="s">
        <v>1662</v>
      </c>
    </row>
    <row r="853" spans="1:9" x14ac:dyDescent="0.25">
      <c r="A853" s="116">
        <v>849</v>
      </c>
      <c r="B853" s="116">
        <v>1</v>
      </c>
      <c r="C853" s="116">
        <v>7</v>
      </c>
      <c r="D853" s="116">
        <v>1</v>
      </c>
      <c r="E853" s="116">
        <v>8</v>
      </c>
      <c r="F853" s="116">
        <v>13</v>
      </c>
      <c r="G853" s="116">
        <v>3</v>
      </c>
      <c r="H853" s="116">
        <v>1</v>
      </c>
      <c r="I853" s="116" t="s">
        <v>1663</v>
      </c>
    </row>
    <row r="854" spans="1:9" x14ac:dyDescent="0.25">
      <c r="A854" s="116">
        <v>850</v>
      </c>
      <c r="B854" s="116">
        <v>4</v>
      </c>
      <c r="C854" s="116">
        <v>7</v>
      </c>
      <c r="D854" s="116">
        <v>5</v>
      </c>
      <c r="E854" s="116">
        <v>17</v>
      </c>
      <c r="F854" s="116">
        <v>19</v>
      </c>
      <c r="G854" s="116">
        <v>2</v>
      </c>
      <c r="H854" s="116">
        <v>1</v>
      </c>
      <c r="I854" s="116" t="s">
        <v>1664</v>
      </c>
    </row>
    <row r="855" spans="1:9" x14ac:dyDescent="0.25">
      <c r="A855" s="116">
        <v>851</v>
      </c>
      <c r="B855" s="116">
        <v>3</v>
      </c>
      <c r="C855" s="116">
        <v>8</v>
      </c>
      <c r="D855" s="116">
        <v>1</v>
      </c>
      <c r="E855" s="116">
        <v>16</v>
      </c>
      <c r="F855" s="116">
        <v>6</v>
      </c>
      <c r="G855" s="116">
        <v>3</v>
      </c>
      <c r="H855" s="116">
        <v>2</v>
      </c>
      <c r="I855" s="116" t="s">
        <v>1665</v>
      </c>
    </row>
    <row r="856" spans="1:9" x14ac:dyDescent="0.25">
      <c r="A856" s="116">
        <v>852</v>
      </c>
      <c r="B856" s="116">
        <v>1</v>
      </c>
      <c r="C856" s="116">
        <v>2</v>
      </c>
      <c r="D856" s="116">
        <v>2</v>
      </c>
      <c r="E856" s="116">
        <v>18</v>
      </c>
      <c r="F856" s="116">
        <v>3</v>
      </c>
      <c r="G856" s="116">
        <v>1</v>
      </c>
      <c r="H856" s="116">
        <v>4</v>
      </c>
      <c r="I856" s="116" t="s">
        <v>1666</v>
      </c>
    </row>
    <row r="857" spans="1:9" x14ac:dyDescent="0.25">
      <c r="A857" s="116">
        <v>853</v>
      </c>
      <c r="B857" s="116">
        <v>4</v>
      </c>
      <c r="C857" s="116">
        <v>3</v>
      </c>
      <c r="D857" s="116">
        <v>3</v>
      </c>
      <c r="E857" s="116">
        <v>17</v>
      </c>
      <c r="F857" s="116">
        <v>1</v>
      </c>
      <c r="G857" s="116">
        <v>3</v>
      </c>
      <c r="H857" s="116">
        <v>2</v>
      </c>
      <c r="I857" s="116" t="s">
        <v>1667</v>
      </c>
    </row>
    <row r="858" spans="1:9" x14ac:dyDescent="0.25">
      <c r="A858" s="116">
        <v>854</v>
      </c>
      <c r="B858" s="116">
        <v>1</v>
      </c>
      <c r="C858" s="116">
        <v>6</v>
      </c>
      <c r="D858" s="116">
        <v>5</v>
      </c>
      <c r="E858" s="116">
        <v>3</v>
      </c>
      <c r="F858" s="116">
        <v>3</v>
      </c>
      <c r="G858" s="116">
        <v>4</v>
      </c>
      <c r="H858" s="116">
        <v>2</v>
      </c>
      <c r="I858" s="116" t="s">
        <v>1668</v>
      </c>
    </row>
    <row r="859" spans="1:9" x14ac:dyDescent="0.25">
      <c r="A859" s="116">
        <v>855</v>
      </c>
      <c r="B859" s="116">
        <v>4</v>
      </c>
      <c r="C859" s="116">
        <v>1</v>
      </c>
      <c r="D859" s="116">
        <v>5</v>
      </c>
      <c r="E859" s="116">
        <v>15</v>
      </c>
      <c r="F859" s="116">
        <v>19</v>
      </c>
      <c r="G859" s="116">
        <v>2</v>
      </c>
      <c r="H859" s="116">
        <v>1</v>
      </c>
      <c r="I859" s="116" t="s">
        <v>1669</v>
      </c>
    </row>
    <row r="860" spans="1:9" x14ac:dyDescent="0.25">
      <c r="A860" s="116">
        <v>856</v>
      </c>
      <c r="B860" s="116">
        <v>4</v>
      </c>
      <c r="C860" s="116">
        <v>5</v>
      </c>
      <c r="D860" s="116">
        <v>5</v>
      </c>
      <c r="E860" s="116">
        <v>13</v>
      </c>
      <c r="F860" s="116">
        <v>7</v>
      </c>
      <c r="G860" s="116">
        <v>3</v>
      </c>
      <c r="H860" s="116">
        <v>1</v>
      </c>
      <c r="I860" s="116" t="s">
        <v>1670</v>
      </c>
    </row>
    <row r="861" spans="1:9" x14ac:dyDescent="0.25">
      <c r="A861" s="116">
        <v>857</v>
      </c>
      <c r="B861" s="116">
        <v>4</v>
      </c>
      <c r="C861" s="116">
        <v>1</v>
      </c>
      <c r="D861" s="116">
        <v>2</v>
      </c>
      <c r="E861" s="116">
        <v>4</v>
      </c>
      <c r="F861" s="116">
        <v>1</v>
      </c>
      <c r="G861" s="116">
        <v>3</v>
      </c>
      <c r="H861" s="116">
        <v>2</v>
      </c>
      <c r="I861" s="116" t="s">
        <v>1671</v>
      </c>
    </row>
    <row r="862" spans="1:9" x14ac:dyDescent="0.25">
      <c r="A862" s="116">
        <v>858</v>
      </c>
      <c r="B862" s="116">
        <v>1</v>
      </c>
      <c r="C862" s="116">
        <v>4</v>
      </c>
      <c r="D862" s="116">
        <v>4</v>
      </c>
      <c r="E862" s="116">
        <v>11</v>
      </c>
      <c r="F862" s="116">
        <v>8</v>
      </c>
      <c r="G862" s="116">
        <v>2</v>
      </c>
      <c r="H862" s="116">
        <v>3</v>
      </c>
      <c r="I862" s="116" t="s">
        <v>1672</v>
      </c>
    </row>
    <row r="863" spans="1:9" x14ac:dyDescent="0.25">
      <c r="A863" s="116">
        <v>859</v>
      </c>
      <c r="B863" s="116">
        <v>1</v>
      </c>
      <c r="C863" s="116">
        <v>5</v>
      </c>
      <c r="D863" s="116">
        <v>3</v>
      </c>
      <c r="E863" s="116">
        <v>7</v>
      </c>
      <c r="F863" s="116">
        <v>6</v>
      </c>
      <c r="G863" s="116">
        <v>1</v>
      </c>
      <c r="H863" s="116">
        <v>2</v>
      </c>
      <c r="I863" s="116" t="s">
        <v>1673</v>
      </c>
    </row>
    <row r="864" spans="1:9" x14ac:dyDescent="0.25">
      <c r="A864" s="116">
        <v>860</v>
      </c>
      <c r="B864" s="116">
        <v>4</v>
      </c>
      <c r="C864" s="116">
        <v>4</v>
      </c>
      <c r="D864" s="116">
        <v>3</v>
      </c>
      <c r="E864" s="116">
        <v>19</v>
      </c>
      <c r="F864" s="116">
        <v>19</v>
      </c>
      <c r="G864" s="116">
        <v>2</v>
      </c>
      <c r="H864" s="116">
        <v>3</v>
      </c>
      <c r="I864" s="116" t="s">
        <v>1674</v>
      </c>
    </row>
    <row r="865" spans="1:9" x14ac:dyDescent="0.25">
      <c r="A865" s="116">
        <v>861</v>
      </c>
      <c r="B865" s="116">
        <v>3</v>
      </c>
      <c r="C865" s="116">
        <v>5</v>
      </c>
      <c r="D865" s="116">
        <v>2</v>
      </c>
      <c r="E865" s="116">
        <v>15</v>
      </c>
      <c r="F865" s="116">
        <v>15</v>
      </c>
      <c r="G865" s="116">
        <v>1</v>
      </c>
      <c r="H865" s="116">
        <v>3</v>
      </c>
      <c r="I865" s="116" t="s">
        <v>1675</v>
      </c>
    </row>
    <row r="866" spans="1:9" x14ac:dyDescent="0.25">
      <c r="A866" s="116">
        <v>862</v>
      </c>
      <c r="B866" s="116">
        <v>3</v>
      </c>
      <c r="C866" s="116">
        <v>4</v>
      </c>
      <c r="D866" s="116">
        <v>2</v>
      </c>
      <c r="E866" s="116">
        <v>13</v>
      </c>
      <c r="F866" s="116">
        <v>6</v>
      </c>
      <c r="G866" s="116">
        <v>2</v>
      </c>
      <c r="H866" s="116">
        <v>1</v>
      </c>
      <c r="I866" s="116" t="s">
        <v>1676</v>
      </c>
    </row>
    <row r="867" spans="1:9" x14ac:dyDescent="0.25">
      <c r="A867" s="116">
        <v>863</v>
      </c>
      <c r="B867" s="116">
        <v>4</v>
      </c>
      <c r="C867" s="116">
        <v>1</v>
      </c>
      <c r="D867" s="116">
        <v>2</v>
      </c>
      <c r="E867" s="116">
        <v>13</v>
      </c>
      <c r="F867" s="116">
        <v>4</v>
      </c>
      <c r="G867" s="116">
        <v>1</v>
      </c>
      <c r="H867" s="116">
        <v>1</v>
      </c>
      <c r="I867" s="116" t="s">
        <v>1677</v>
      </c>
    </row>
    <row r="868" spans="1:9" x14ac:dyDescent="0.25">
      <c r="A868" s="116">
        <v>864</v>
      </c>
      <c r="B868" s="116">
        <v>1</v>
      </c>
      <c r="C868" s="116">
        <v>2</v>
      </c>
      <c r="D868" s="116">
        <v>2</v>
      </c>
      <c r="E868" s="116">
        <v>17</v>
      </c>
      <c r="F868" s="116">
        <v>19</v>
      </c>
      <c r="G868" s="116">
        <v>1</v>
      </c>
      <c r="H868" s="116">
        <v>2</v>
      </c>
      <c r="I868" s="116" t="s">
        <v>1678</v>
      </c>
    </row>
    <row r="869" spans="1:9" x14ac:dyDescent="0.25">
      <c r="A869" s="116">
        <v>865</v>
      </c>
      <c r="B869" s="116">
        <v>1</v>
      </c>
      <c r="C869" s="116">
        <v>8</v>
      </c>
      <c r="D869" s="116">
        <v>4</v>
      </c>
      <c r="E869" s="116">
        <v>11</v>
      </c>
      <c r="F869" s="116">
        <v>14</v>
      </c>
      <c r="G869" s="116">
        <v>1</v>
      </c>
      <c r="H869" s="116">
        <v>3</v>
      </c>
      <c r="I869" s="116" t="s">
        <v>1679</v>
      </c>
    </row>
    <row r="870" spans="1:9" x14ac:dyDescent="0.25">
      <c r="A870" s="116">
        <v>866</v>
      </c>
      <c r="B870" s="116">
        <v>4</v>
      </c>
      <c r="C870" s="116">
        <v>4</v>
      </c>
      <c r="D870" s="116">
        <v>4</v>
      </c>
      <c r="E870" s="116">
        <v>2</v>
      </c>
      <c r="F870" s="116">
        <v>12</v>
      </c>
      <c r="G870" s="116">
        <v>4</v>
      </c>
      <c r="H870" s="116">
        <v>1</v>
      </c>
      <c r="I870" s="116" t="s">
        <v>1680</v>
      </c>
    </row>
    <row r="871" spans="1:9" x14ac:dyDescent="0.25">
      <c r="A871" s="116">
        <v>867</v>
      </c>
      <c r="B871" s="116">
        <v>1</v>
      </c>
      <c r="C871" s="116">
        <v>2</v>
      </c>
      <c r="D871" s="116">
        <v>2</v>
      </c>
      <c r="E871" s="116">
        <v>9</v>
      </c>
      <c r="F871" s="116">
        <v>7</v>
      </c>
      <c r="G871" s="116">
        <v>3</v>
      </c>
      <c r="H871" s="116">
        <v>2</v>
      </c>
      <c r="I871" s="116" t="s">
        <v>1681</v>
      </c>
    </row>
    <row r="872" spans="1:9" x14ac:dyDescent="0.25">
      <c r="A872" s="116">
        <v>868</v>
      </c>
      <c r="B872" s="116">
        <v>3</v>
      </c>
      <c r="C872" s="116">
        <v>1</v>
      </c>
      <c r="D872" s="116">
        <v>4</v>
      </c>
      <c r="E872" s="116">
        <v>4</v>
      </c>
      <c r="F872" s="116">
        <v>12</v>
      </c>
      <c r="G872" s="116">
        <v>1</v>
      </c>
      <c r="H872" s="116">
        <v>3</v>
      </c>
      <c r="I872" s="116" t="s">
        <v>1682</v>
      </c>
    </row>
    <row r="873" spans="1:9" x14ac:dyDescent="0.25">
      <c r="A873" s="116">
        <v>869</v>
      </c>
      <c r="B873" s="116">
        <v>4</v>
      </c>
      <c r="C873" s="116">
        <v>8</v>
      </c>
      <c r="D873" s="116">
        <v>3</v>
      </c>
      <c r="E873" s="116">
        <v>15</v>
      </c>
      <c r="F873" s="116">
        <v>9</v>
      </c>
      <c r="G873" s="116">
        <v>1</v>
      </c>
      <c r="H873" s="116">
        <v>1</v>
      </c>
      <c r="I873" s="116" t="s">
        <v>1683</v>
      </c>
    </row>
    <row r="874" spans="1:9" x14ac:dyDescent="0.25">
      <c r="A874" s="116">
        <v>870</v>
      </c>
      <c r="B874" s="116">
        <v>1</v>
      </c>
      <c r="C874" s="116">
        <v>5</v>
      </c>
      <c r="D874" s="116">
        <v>4</v>
      </c>
      <c r="E874" s="116">
        <v>14</v>
      </c>
      <c r="F874" s="116">
        <v>15</v>
      </c>
      <c r="G874" s="116">
        <v>2</v>
      </c>
      <c r="H874" s="116">
        <v>3</v>
      </c>
      <c r="I874" s="116" t="s">
        <v>1684</v>
      </c>
    </row>
    <row r="875" spans="1:9" x14ac:dyDescent="0.25">
      <c r="A875" s="116">
        <v>871</v>
      </c>
      <c r="B875" s="116">
        <v>2</v>
      </c>
      <c r="C875" s="116">
        <v>3</v>
      </c>
      <c r="D875" s="116">
        <v>5</v>
      </c>
      <c r="E875" s="116">
        <v>19</v>
      </c>
      <c r="F875" s="116">
        <v>9</v>
      </c>
      <c r="G875" s="116">
        <v>3</v>
      </c>
      <c r="H875" s="116">
        <v>3</v>
      </c>
      <c r="I875" s="116" t="s">
        <v>1685</v>
      </c>
    </row>
    <row r="876" spans="1:9" x14ac:dyDescent="0.25">
      <c r="A876" s="116">
        <v>872</v>
      </c>
      <c r="B876" s="116">
        <v>4</v>
      </c>
      <c r="C876" s="116">
        <v>2</v>
      </c>
      <c r="D876" s="116">
        <v>3</v>
      </c>
      <c r="E876" s="116">
        <v>6</v>
      </c>
      <c r="F876" s="116">
        <v>8</v>
      </c>
      <c r="G876" s="116">
        <v>2</v>
      </c>
      <c r="H876" s="116">
        <v>3</v>
      </c>
      <c r="I876" s="116" t="s">
        <v>1686</v>
      </c>
    </row>
    <row r="877" spans="1:9" x14ac:dyDescent="0.25">
      <c r="A877" s="116">
        <v>873</v>
      </c>
      <c r="B877" s="116">
        <v>3</v>
      </c>
      <c r="C877" s="116">
        <v>1</v>
      </c>
      <c r="D877" s="116">
        <v>2</v>
      </c>
      <c r="E877" s="116">
        <v>7</v>
      </c>
      <c r="F877" s="116">
        <v>12</v>
      </c>
      <c r="G877" s="116">
        <v>4</v>
      </c>
      <c r="H877" s="116">
        <v>1</v>
      </c>
      <c r="I877" s="116" t="s">
        <v>1687</v>
      </c>
    </row>
    <row r="878" spans="1:9" x14ac:dyDescent="0.25">
      <c r="A878" s="116">
        <v>874</v>
      </c>
      <c r="B878" s="116">
        <v>1</v>
      </c>
      <c r="C878" s="116">
        <v>2</v>
      </c>
      <c r="D878" s="116">
        <v>4</v>
      </c>
      <c r="E878" s="116">
        <v>12</v>
      </c>
      <c r="F878" s="116">
        <v>8</v>
      </c>
      <c r="G878" s="116">
        <v>4</v>
      </c>
      <c r="H878" s="116">
        <v>1</v>
      </c>
      <c r="I878" s="116" t="s">
        <v>1688</v>
      </c>
    </row>
    <row r="879" spans="1:9" x14ac:dyDescent="0.25">
      <c r="A879" s="116">
        <v>875</v>
      </c>
      <c r="B879" s="116">
        <v>4</v>
      </c>
      <c r="C879" s="116">
        <v>2</v>
      </c>
      <c r="D879" s="116">
        <v>4</v>
      </c>
      <c r="E879" s="116">
        <v>10</v>
      </c>
      <c r="F879" s="116">
        <v>10</v>
      </c>
      <c r="G879" s="116">
        <v>1</v>
      </c>
      <c r="H879" s="116">
        <v>3</v>
      </c>
      <c r="I879" s="116" t="s">
        <v>1689</v>
      </c>
    </row>
    <row r="880" spans="1:9" x14ac:dyDescent="0.25">
      <c r="A880" s="116">
        <v>876</v>
      </c>
      <c r="B880" s="116">
        <v>1</v>
      </c>
      <c r="C880" s="116">
        <v>4</v>
      </c>
      <c r="D880" s="116">
        <v>4</v>
      </c>
      <c r="E880" s="116">
        <v>9</v>
      </c>
      <c r="F880" s="116">
        <v>19</v>
      </c>
      <c r="G880" s="116">
        <v>1</v>
      </c>
      <c r="H880" s="116">
        <v>1</v>
      </c>
      <c r="I880" s="116" t="s">
        <v>1690</v>
      </c>
    </row>
    <row r="881" spans="1:9" x14ac:dyDescent="0.25">
      <c r="A881" s="116">
        <v>877</v>
      </c>
      <c r="B881" s="116">
        <v>2</v>
      </c>
      <c r="C881" s="116">
        <v>1</v>
      </c>
      <c r="D881" s="116">
        <v>5</v>
      </c>
      <c r="E881" s="116">
        <v>16</v>
      </c>
      <c r="F881" s="116">
        <v>4</v>
      </c>
      <c r="G881" s="116">
        <v>2</v>
      </c>
      <c r="H881" s="116">
        <v>2</v>
      </c>
      <c r="I881" s="116" t="s">
        <v>1691</v>
      </c>
    </row>
    <row r="882" spans="1:9" x14ac:dyDescent="0.25">
      <c r="A882" s="116">
        <v>878</v>
      </c>
      <c r="B882" s="116">
        <v>4</v>
      </c>
      <c r="C882" s="116">
        <v>5</v>
      </c>
      <c r="D882" s="116">
        <v>1</v>
      </c>
      <c r="E882" s="116">
        <v>2</v>
      </c>
      <c r="F882" s="116">
        <v>2</v>
      </c>
      <c r="G882" s="116">
        <v>3</v>
      </c>
      <c r="H882" s="116">
        <v>4</v>
      </c>
      <c r="I882" s="116" t="s">
        <v>1692</v>
      </c>
    </row>
    <row r="883" spans="1:9" x14ac:dyDescent="0.25">
      <c r="A883" s="116">
        <v>879</v>
      </c>
      <c r="B883" s="116">
        <v>1</v>
      </c>
      <c r="C883" s="116">
        <v>5</v>
      </c>
      <c r="D883" s="116">
        <v>2</v>
      </c>
      <c r="E883" s="116">
        <v>8</v>
      </c>
      <c r="F883" s="116">
        <v>8</v>
      </c>
      <c r="G883" s="116">
        <v>3</v>
      </c>
      <c r="H883" s="116">
        <v>3</v>
      </c>
      <c r="I883" s="116" t="s">
        <v>1693</v>
      </c>
    </row>
    <row r="884" spans="1:9" x14ac:dyDescent="0.25">
      <c r="A884" s="116">
        <v>880</v>
      </c>
      <c r="B884" s="116">
        <v>1</v>
      </c>
      <c r="C884" s="116">
        <v>5</v>
      </c>
      <c r="D884" s="116">
        <v>4</v>
      </c>
      <c r="E884" s="116">
        <v>19</v>
      </c>
      <c r="F884" s="116">
        <v>8</v>
      </c>
      <c r="G884" s="116">
        <v>4</v>
      </c>
      <c r="H884" s="116">
        <v>4</v>
      </c>
      <c r="I884" s="116" t="s">
        <v>1694</v>
      </c>
    </row>
    <row r="885" spans="1:9" x14ac:dyDescent="0.25">
      <c r="A885" s="116">
        <v>881</v>
      </c>
      <c r="B885" s="116">
        <v>3</v>
      </c>
      <c r="C885" s="116">
        <v>2</v>
      </c>
      <c r="D885" s="116">
        <v>4</v>
      </c>
      <c r="E885" s="116">
        <v>10</v>
      </c>
      <c r="F885" s="116">
        <v>17</v>
      </c>
      <c r="G885" s="116">
        <v>3</v>
      </c>
      <c r="H885" s="116">
        <v>1</v>
      </c>
      <c r="I885" s="116" t="s">
        <v>1695</v>
      </c>
    </row>
    <row r="886" spans="1:9" x14ac:dyDescent="0.25">
      <c r="A886" s="116">
        <v>882</v>
      </c>
      <c r="B886" s="116">
        <v>3</v>
      </c>
      <c r="C886" s="116">
        <v>6</v>
      </c>
      <c r="D886" s="116">
        <v>3</v>
      </c>
      <c r="E886" s="116">
        <v>13</v>
      </c>
      <c r="F886" s="116">
        <v>18</v>
      </c>
      <c r="G886" s="116">
        <v>1</v>
      </c>
      <c r="H886" s="116">
        <v>3</v>
      </c>
      <c r="I886" s="116" t="s">
        <v>1696</v>
      </c>
    </row>
    <row r="887" spans="1:9" x14ac:dyDescent="0.25">
      <c r="A887" s="116">
        <v>883</v>
      </c>
      <c r="B887" s="116">
        <v>2</v>
      </c>
      <c r="C887" s="116">
        <v>7</v>
      </c>
      <c r="D887" s="116">
        <v>4</v>
      </c>
      <c r="E887" s="116">
        <v>10</v>
      </c>
      <c r="F887" s="116">
        <v>16</v>
      </c>
      <c r="G887" s="116">
        <v>4</v>
      </c>
      <c r="H887" s="116">
        <v>4</v>
      </c>
      <c r="I887" s="116" t="s">
        <v>1697</v>
      </c>
    </row>
    <row r="888" spans="1:9" x14ac:dyDescent="0.25">
      <c r="A888" s="116">
        <v>884</v>
      </c>
      <c r="B888" s="116">
        <v>2</v>
      </c>
      <c r="C888" s="116">
        <v>3</v>
      </c>
      <c r="D888" s="116">
        <v>4</v>
      </c>
      <c r="E888" s="116">
        <v>7</v>
      </c>
      <c r="F888" s="116">
        <v>9</v>
      </c>
      <c r="G888" s="116">
        <v>3</v>
      </c>
      <c r="H888" s="116">
        <v>4</v>
      </c>
      <c r="I888" s="116" t="s">
        <v>1698</v>
      </c>
    </row>
    <row r="889" spans="1:9" x14ac:dyDescent="0.25">
      <c r="A889" s="116">
        <v>885</v>
      </c>
      <c r="B889" s="116">
        <v>1</v>
      </c>
      <c r="C889" s="116">
        <v>5</v>
      </c>
      <c r="D889" s="116">
        <v>3</v>
      </c>
      <c r="E889" s="116">
        <v>13</v>
      </c>
      <c r="F889" s="116">
        <v>12</v>
      </c>
      <c r="G889" s="116">
        <v>1</v>
      </c>
      <c r="H889" s="116">
        <v>1</v>
      </c>
      <c r="I889" s="116" t="s">
        <v>1699</v>
      </c>
    </row>
    <row r="890" spans="1:9" x14ac:dyDescent="0.25">
      <c r="A890" s="116">
        <v>886</v>
      </c>
      <c r="B890" s="116">
        <v>1</v>
      </c>
      <c r="C890" s="116">
        <v>8</v>
      </c>
      <c r="D890" s="116">
        <v>5</v>
      </c>
      <c r="E890" s="116">
        <v>15</v>
      </c>
      <c r="F890" s="116">
        <v>4</v>
      </c>
      <c r="G890" s="116">
        <v>3</v>
      </c>
      <c r="H890" s="116">
        <v>1</v>
      </c>
      <c r="I890" s="116" t="s">
        <v>1700</v>
      </c>
    </row>
    <row r="891" spans="1:9" x14ac:dyDescent="0.25">
      <c r="A891" s="116">
        <v>887</v>
      </c>
      <c r="B891" s="116">
        <v>1</v>
      </c>
      <c r="C891" s="116">
        <v>1</v>
      </c>
      <c r="D891" s="116">
        <v>4</v>
      </c>
      <c r="E891" s="116">
        <v>8</v>
      </c>
      <c r="F891" s="116">
        <v>17</v>
      </c>
      <c r="G891" s="116">
        <v>2</v>
      </c>
      <c r="H891" s="116">
        <v>1</v>
      </c>
      <c r="I891" s="116" t="s">
        <v>1701</v>
      </c>
    </row>
    <row r="892" spans="1:9" x14ac:dyDescent="0.25">
      <c r="A892" s="116">
        <v>888</v>
      </c>
      <c r="B892" s="116">
        <v>2</v>
      </c>
      <c r="C892" s="116">
        <v>5</v>
      </c>
      <c r="D892" s="116">
        <v>3</v>
      </c>
      <c r="E892" s="116">
        <v>5</v>
      </c>
      <c r="F892" s="116">
        <v>20</v>
      </c>
      <c r="G892" s="116">
        <v>1</v>
      </c>
      <c r="H892" s="116">
        <v>3</v>
      </c>
      <c r="I892" s="116" t="s">
        <v>1702</v>
      </c>
    </row>
    <row r="893" spans="1:9" x14ac:dyDescent="0.25">
      <c r="A893" s="116">
        <v>889</v>
      </c>
      <c r="B893" s="116">
        <v>4</v>
      </c>
      <c r="C893" s="116">
        <v>3</v>
      </c>
      <c r="D893" s="116">
        <v>3</v>
      </c>
      <c r="E893" s="116">
        <v>15</v>
      </c>
      <c r="F893" s="116">
        <v>16</v>
      </c>
      <c r="G893" s="116">
        <v>3</v>
      </c>
      <c r="H893" s="116">
        <v>1</v>
      </c>
      <c r="I893" s="116" t="s">
        <v>1703</v>
      </c>
    </row>
    <row r="894" spans="1:9" x14ac:dyDescent="0.25">
      <c r="A894" s="116">
        <v>890</v>
      </c>
      <c r="B894" s="116">
        <v>1</v>
      </c>
      <c r="C894" s="116">
        <v>2</v>
      </c>
      <c r="D894" s="116">
        <v>5</v>
      </c>
      <c r="E894" s="116">
        <v>6</v>
      </c>
      <c r="F894" s="116">
        <v>6</v>
      </c>
      <c r="G894" s="116">
        <v>3</v>
      </c>
      <c r="H894" s="116">
        <v>2</v>
      </c>
      <c r="I894" s="116" t="s">
        <v>1704</v>
      </c>
    </row>
    <row r="895" spans="1:9" x14ac:dyDescent="0.25">
      <c r="A895" s="116">
        <v>891</v>
      </c>
      <c r="B895" s="116">
        <v>1</v>
      </c>
      <c r="C895" s="116">
        <v>7</v>
      </c>
      <c r="D895" s="116">
        <v>5</v>
      </c>
      <c r="E895" s="116">
        <v>10</v>
      </c>
      <c r="F895" s="116">
        <v>7</v>
      </c>
      <c r="G895" s="116">
        <v>1</v>
      </c>
      <c r="H895" s="116">
        <v>2</v>
      </c>
      <c r="I895" s="116" t="s">
        <v>1705</v>
      </c>
    </row>
    <row r="896" spans="1:9" x14ac:dyDescent="0.25">
      <c r="A896" s="116">
        <v>892</v>
      </c>
      <c r="B896" s="116">
        <v>4</v>
      </c>
      <c r="C896" s="116">
        <v>7</v>
      </c>
      <c r="D896" s="116">
        <v>4</v>
      </c>
      <c r="E896" s="116">
        <v>2</v>
      </c>
      <c r="F896" s="116">
        <v>14</v>
      </c>
      <c r="G896" s="116">
        <v>1</v>
      </c>
      <c r="H896" s="116">
        <v>1</v>
      </c>
      <c r="I896" s="116" t="s">
        <v>1706</v>
      </c>
    </row>
    <row r="897" spans="1:9" x14ac:dyDescent="0.25">
      <c r="A897" s="116">
        <v>893</v>
      </c>
      <c r="B897" s="116">
        <v>4</v>
      </c>
      <c r="C897" s="116">
        <v>6</v>
      </c>
      <c r="D897" s="116">
        <v>3</v>
      </c>
      <c r="E897" s="116">
        <v>19</v>
      </c>
      <c r="F897" s="116">
        <v>10</v>
      </c>
      <c r="G897" s="116">
        <v>3</v>
      </c>
      <c r="H897" s="116">
        <v>4</v>
      </c>
      <c r="I897" s="116" t="s">
        <v>1707</v>
      </c>
    </row>
    <row r="898" spans="1:9" x14ac:dyDescent="0.25">
      <c r="A898" s="116">
        <v>894</v>
      </c>
      <c r="B898" s="116">
        <v>1</v>
      </c>
      <c r="C898" s="116">
        <v>4</v>
      </c>
      <c r="D898" s="116">
        <v>3</v>
      </c>
      <c r="E898" s="116">
        <v>15</v>
      </c>
      <c r="F898" s="116">
        <v>8</v>
      </c>
      <c r="G898" s="116">
        <v>4</v>
      </c>
      <c r="H898" s="116">
        <v>4</v>
      </c>
      <c r="I898" s="116" t="s">
        <v>1708</v>
      </c>
    </row>
    <row r="899" spans="1:9" x14ac:dyDescent="0.25">
      <c r="A899" s="116">
        <v>895</v>
      </c>
      <c r="B899" s="116">
        <v>2</v>
      </c>
      <c r="C899" s="116">
        <v>5</v>
      </c>
      <c r="D899" s="116">
        <v>2</v>
      </c>
      <c r="E899" s="116">
        <v>15</v>
      </c>
      <c r="F899" s="116">
        <v>4</v>
      </c>
      <c r="G899" s="116">
        <v>2</v>
      </c>
      <c r="H899" s="116">
        <v>1</v>
      </c>
      <c r="I899" s="116" t="s">
        <v>1709</v>
      </c>
    </row>
    <row r="900" spans="1:9" x14ac:dyDescent="0.25">
      <c r="A900" s="116">
        <v>896</v>
      </c>
      <c r="B900" s="116">
        <v>4</v>
      </c>
      <c r="C900" s="116">
        <v>1</v>
      </c>
      <c r="D900" s="116">
        <v>5</v>
      </c>
      <c r="E900" s="116">
        <v>17</v>
      </c>
      <c r="F900" s="116">
        <v>20</v>
      </c>
      <c r="G900" s="116">
        <v>4</v>
      </c>
      <c r="H900" s="116">
        <v>4</v>
      </c>
      <c r="I900" s="116" t="s">
        <v>1710</v>
      </c>
    </row>
    <row r="901" spans="1:9" x14ac:dyDescent="0.25">
      <c r="A901" s="116">
        <v>897</v>
      </c>
      <c r="B901" s="116">
        <v>3</v>
      </c>
      <c r="C901" s="116">
        <v>6</v>
      </c>
      <c r="D901" s="116">
        <v>4</v>
      </c>
      <c r="E901" s="116">
        <v>5</v>
      </c>
      <c r="F901" s="116">
        <v>14</v>
      </c>
      <c r="G901" s="116">
        <v>2</v>
      </c>
      <c r="H901" s="116">
        <v>4</v>
      </c>
      <c r="I901" s="116" t="s">
        <v>1711</v>
      </c>
    </row>
    <row r="902" spans="1:9" x14ac:dyDescent="0.25">
      <c r="A902" s="116">
        <v>898</v>
      </c>
      <c r="B902" s="116">
        <v>4</v>
      </c>
      <c r="C902" s="116">
        <v>4</v>
      </c>
      <c r="D902" s="116">
        <v>4</v>
      </c>
      <c r="E902" s="116">
        <v>1</v>
      </c>
      <c r="F902" s="116">
        <v>17</v>
      </c>
      <c r="G902" s="116">
        <v>1</v>
      </c>
      <c r="H902" s="116">
        <v>3</v>
      </c>
      <c r="I902" s="116" t="s">
        <v>1712</v>
      </c>
    </row>
    <row r="903" spans="1:9" x14ac:dyDescent="0.25">
      <c r="A903" s="116">
        <v>899</v>
      </c>
      <c r="B903" s="116">
        <v>2</v>
      </c>
      <c r="C903" s="116">
        <v>1</v>
      </c>
      <c r="D903" s="116">
        <v>5</v>
      </c>
      <c r="E903" s="116">
        <v>6</v>
      </c>
      <c r="F903" s="116">
        <v>18</v>
      </c>
      <c r="G903" s="116">
        <v>2</v>
      </c>
      <c r="H903" s="116">
        <v>4</v>
      </c>
      <c r="I903" s="116" t="s">
        <v>1713</v>
      </c>
    </row>
    <row r="904" spans="1:9" x14ac:dyDescent="0.25">
      <c r="A904" s="116">
        <v>900</v>
      </c>
      <c r="B904" s="116">
        <v>3</v>
      </c>
      <c r="C904" s="116">
        <v>4</v>
      </c>
      <c r="D904" s="116">
        <v>1</v>
      </c>
      <c r="E904" s="116">
        <v>9</v>
      </c>
      <c r="F904" s="116">
        <v>6</v>
      </c>
      <c r="G904" s="116">
        <v>4</v>
      </c>
      <c r="H904" s="116">
        <v>4</v>
      </c>
      <c r="I904" s="116" t="s">
        <v>1714</v>
      </c>
    </row>
    <row r="905" spans="1:9" x14ac:dyDescent="0.25">
      <c r="A905" s="116">
        <v>901</v>
      </c>
      <c r="B905" s="116">
        <v>4</v>
      </c>
      <c r="C905" s="116">
        <v>6</v>
      </c>
      <c r="D905" s="116">
        <v>4</v>
      </c>
      <c r="E905" s="116">
        <v>11</v>
      </c>
      <c r="F905" s="116">
        <v>3</v>
      </c>
      <c r="G905" s="116">
        <v>2</v>
      </c>
      <c r="H905" s="116">
        <v>2</v>
      </c>
      <c r="I905" s="116" t="s">
        <v>1715</v>
      </c>
    </row>
    <row r="906" spans="1:9" x14ac:dyDescent="0.25">
      <c r="A906" s="116">
        <v>902</v>
      </c>
      <c r="B906" s="116">
        <v>3</v>
      </c>
      <c r="C906" s="116">
        <v>1</v>
      </c>
      <c r="D906" s="116">
        <v>3</v>
      </c>
      <c r="E906" s="116">
        <v>11</v>
      </c>
      <c r="F906" s="116">
        <v>15</v>
      </c>
      <c r="G906" s="116">
        <v>2</v>
      </c>
      <c r="H906" s="116">
        <v>3</v>
      </c>
      <c r="I906" s="116" t="s">
        <v>1716</v>
      </c>
    </row>
    <row r="907" spans="1:9" x14ac:dyDescent="0.25">
      <c r="A907" s="116">
        <v>903</v>
      </c>
      <c r="B907" s="116">
        <v>4</v>
      </c>
      <c r="C907" s="116">
        <v>2</v>
      </c>
      <c r="D907" s="116">
        <v>3</v>
      </c>
      <c r="E907" s="116">
        <v>6</v>
      </c>
      <c r="F907" s="116">
        <v>9</v>
      </c>
      <c r="G907" s="116">
        <v>1</v>
      </c>
      <c r="H907" s="116">
        <v>3</v>
      </c>
      <c r="I907" s="116" t="s">
        <v>1717</v>
      </c>
    </row>
    <row r="908" spans="1:9" x14ac:dyDescent="0.25">
      <c r="A908" s="116">
        <v>904</v>
      </c>
      <c r="B908" s="116">
        <v>1</v>
      </c>
      <c r="C908" s="116">
        <v>5</v>
      </c>
      <c r="D908" s="116">
        <v>1</v>
      </c>
      <c r="E908" s="116">
        <v>4</v>
      </c>
      <c r="F908" s="116">
        <v>6</v>
      </c>
      <c r="G908" s="116">
        <v>1</v>
      </c>
      <c r="H908" s="116">
        <v>2</v>
      </c>
      <c r="I908" s="116" t="s">
        <v>1718</v>
      </c>
    </row>
    <row r="909" spans="1:9" x14ac:dyDescent="0.25">
      <c r="A909" s="116">
        <v>905</v>
      </c>
      <c r="B909" s="116">
        <v>1</v>
      </c>
      <c r="C909" s="116">
        <v>5</v>
      </c>
      <c r="D909" s="116">
        <v>5</v>
      </c>
      <c r="E909" s="116">
        <v>17</v>
      </c>
      <c r="F909" s="116">
        <v>1</v>
      </c>
      <c r="G909" s="116">
        <v>4</v>
      </c>
      <c r="H909" s="116">
        <v>3</v>
      </c>
      <c r="I909" s="116" t="s">
        <v>1719</v>
      </c>
    </row>
    <row r="910" spans="1:9" x14ac:dyDescent="0.25">
      <c r="A910" s="116">
        <v>906</v>
      </c>
      <c r="B910" s="116">
        <v>4</v>
      </c>
      <c r="C910" s="116">
        <v>7</v>
      </c>
      <c r="D910" s="116">
        <v>3</v>
      </c>
      <c r="E910" s="116">
        <v>15</v>
      </c>
      <c r="F910" s="116">
        <v>18</v>
      </c>
      <c r="G910" s="116">
        <v>2</v>
      </c>
      <c r="H910" s="116">
        <v>4</v>
      </c>
      <c r="I910" s="116" t="s">
        <v>1720</v>
      </c>
    </row>
    <row r="911" spans="1:9" x14ac:dyDescent="0.25">
      <c r="A911" s="116">
        <v>907</v>
      </c>
      <c r="B911" s="116">
        <v>3</v>
      </c>
      <c r="C911" s="116">
        <v>3</v>
      </c>
      <c r="D911" s="116">
        <v>3</v>
      </c>
      <c r="E911" s="116">
        <v>18</v>
      </c>
      <c r="F911" s="116">
        <v>2</v>
      </c>
      <c r="G911" s="116">
        <v>3</v>
      </c>
      <c r="H911" s="116">
        <v>3</v>
      </c>
      <c r="I911" s="116" t="s">
        <v>1721</v>
      </c>
    </row>
    <row r="912" spans="1:9" x14ac:dyDescent="0.25">
      <c r="A912" s="116">
        <v>908</v>
      </c>
      <c r="B912" s="116">
        <v>4</v>
      </c>
      <c r="C912" s="116">
        <v>3</v>
      </c>
      <c r="D912" s="116">
        <v>3</v>
      </c>
      <c r="E912" s="116">
        <v>1</v>
      </c>
      <c r="F912" s="116">
        <v>11</v>
      </c>
      <c r="G912" s="116">
        <v>1</v>
      </c>
      <c r="H912" s="116">
        <v>3</v>
      </c>
      <c r="I912" s="116" t="s">
        <v>1722</v>
      </c>
    </row>
    <row r="913" spans="1:9" x14ac:dyDescent="0.25">
      <c r="A913" s="116">
        <v>909</v>
      </c>
      <c r="B913" s="116">
        <v>1</v>
      </c>
      <c r="C913" s="116">
        <v>6</v>
      </c>
      <c r="D913" s="116">
        <v>2</v>
      </c>
      <c r="E913" s="116">
        <v>7</v>
      </c>
      <c r="F913" s="116">
        <v>20</v>
      </c>
      <c r="G913" s="116">
        <v>3</v>
      </c>
      <c r="H913" s="116">
        <v>1</v>
      </c>
      <c r="I913" s="116" t="s">
        <v>1723</v>
      </c>
    </row>
    <row r="914" spans="1:9" x14ac:dyDescent="0.25">
      <c r="A914" s="116">
        <v>910</v>
      </c>
      <c r="B914" s="116">
        <v>3</v>
      </c>
      <c r="C914" s="116">
        <v>6</v>
      </c>
      <c r="D914" s="116">
        <v>5</v>
      </c>
      <c r="E914" s="116">
        <v>9</v>
      </c>
      <c r="F914" s="116">
        <v>14</v>
      </c>
      <c r="G914" s="116">
        <v>2</v>
      </c>
      <c r="H914" s="116">
        <v>2</v>
      </c>
      <c r="I914" s="116" t="s">
        <v>1724</v>
      </c>
    </row>
    <row r="915" spans="1:9" x14ac:dyDescent="0.25">
      <c r="A915" s="116">
        <v>911</v>
      </c>
      <c r="B915" s="116">
        <v>1</v>
      </c>
      <c r="C915" s="116">
        <v>6</v>
      </c>
      <c r="D915" s="116">
        <v>5</v>
      </c>
      <c r="E915" s="116">
        <v>8</v>
      </c>
      <c r="F915" s="116">
        <v>6</v>
      </c>
      <c r="G915" s="116">
        <v>4</v>
      </c>
      <c r="H915" s="116">
        <v>3</v>
      </c>
      <c r="I915" s="116" t="s">
        <v>1725</v>
      </c>
    </row>
    <row r="916" spans="1:9" x14ac:dyDescent="0.25">
      <c r="A916" s="116">
        <v>912</v>
      </c>
      <c r="B916" s="116">
        <v>1</v>
      </c>
      <c r="C916" s="116">
        <v>3</v>
      </c>
      <c r="D916" s="116">
        <v>4</v>
      </c>
      <c r="E916" s="116">
        <v>12</v>
      </c>
      <c r="F916" s="116">
        <v>4</v>
      </c>
      <c r="G916" s="116">
        <v>4</v>
      </c>
      <c r="H916" s="116">
        <v>3</v>
      </c>
      <c r="I916" s="116" t="s">
        <v>1726</v>
      </c>
    </row>
    <row r="917" spans="1:9" x14ac:dyDescent="0.25">
      <c r="A917" s="116">
        <v>913</v>
      </c>
      <c r="B917" s="116">
        <v>1</v>
      </c>
      <c r="C917" s="116">
        <v>5</v>
      </c>
      <c r="D917" s="116">
        <v>5</v>
      </c>
      <c r="E917" s="116">
        <v>10</v>
      </c>
      <c r="F917" s="116">
        <v>16</v>
      </c>
      <c r="G917" s="116">
        <v>1</v>
      </c>
      <c r="H917" s="116">
        <v>4</v>
      </c>
      <c r="I917" s="116" t="s">
        <v>1727</v>
      </c>
    </row>
    <row r="918" spans="1:9" x14ac:dyDescent="0.25">
      <c r="A918" s="116">
        <v>914</v>
      </c>
      <c r="B918" s="116">
        <v>1</v>
      </c>
      <c r="C918" s="116">
        <v>7</v>
      </c>
      <c r="D918" s="116">
        <v>1</v>
      </c>
      <c r="E918" s="116">
        <v>16</v>
      </c>
      <c r="F918" s="116">
        <v>1</v>
      </c>
      <c r="G918" s="116">
        <v>1</v>
      </c>
      <c r="H918" s="116">
        <v>4</v>
      </c>
      <c r="I918" s="116" t="s">
        <v>1728</v>
      </c>
    </row>
    <row r="919" spans="1:9" x14ac:dyDescent="0.25">
      <c r="A919" s="116">
        <v>915</v>
      </c>
      <c r="B919" s="116">
        <v>2</v>
      </c>
      <c r="C919" s="116">
        <v>7</v>
      </c>
      <c r="D919" s="116">
        <v>4</v>
      </c>
      <c r="E919" s="116">
        <v>9</v>
      </c>
      <c r="F919" s="116">
        <v>20</v>
      </c>
      <c r="G919" s="116">
        <v>3</v>
      </c>
      <c r="H919" s="116">
        <v>4</v>
      </c>
      <c r="I919" s="116" t="s">
        <v>1729</v>
      </c>
    </row>
    <row r="920" spans="1:9" x14ac:dyDescent="0.25">
      <c r="A920" s="116">
        <v>916</v>
      </c>
      <c r="B920" s="116">
        <v>3</v>
      </c>
      <c r="C920" s="116">
        <v>4</v>
      </c>
      <c r="D920" s="116">
        <v>4</v>
      </c>
      <c r="E920" s="116">
        <v>3</v>
      </c>
      <c r="F920" s="116">
        <v>12</v>
      </c>
      <c r="G920" s="116">
        <v>1</v>
      </c>
      <c r="H920" s="116">
        <v>2</v>
      </c>
      <c r="I920" s="116" t="s">
        <v>1730</v>
      </c>
    </row>
    <row r="921" spans="1:9" x14ac:dyDescent="0.25">
      <c r="A921" s="116">
        <v>917</v>
      </c>
      <c r="B921" s="116">
        <v>4</v>
      </c>
      <c r="C921" s="116">
        <v>5</v>
      </c>
      <c r="D921" s="116">
        <v>5</v>
      </c>
      <c r="E921" s="116">
        <v>5</v>
      </c>
      <c r="F921" s="116">
        <v>5</v>
      </c>
      <c r="G921" s="116">
        <v>4</v>
      </c>
      <c r="H921" s="116">
        <v>3</v>
      </c>
      <c r="I921" s="116" t="s">
        <v>1731</v>
      </c>
    </row>
    <row r="922" spans="1:9" x14ac:dyDescent="0.25">
      <c r="A922" s="116">
        <v>918</v>
      </c>
      <c r="B922" s="116">
        <v>4</v>
      </c>
      <c r="C922" s="116">
        <v>5</v>
      </c>
      <c r="D922" s="116">
        <v>1</v>
      </c>
      <c r="E922" s="116">
        <v>19</v>
      </c>
      <c r="F922" s="116">
        <v>14</v>
      </c>
      <c r="G922" s="116">
        <v>2</v>
      </c>
      <c r="H922" s="116">
        <v>4</v>
      </c>
      <c r="I922" s="116" t="s">
        <v>1732</v>
      </c>
    </row>
    <row r="923" spans="1:9" x14ac:dyDescent="0.25">
      <c r="A923" s="116">
        <v>919</v>
      </c>
      <c r="B923" s="116">
        <v>2</v>
      </c>
      <c r="C923" s="116">
        <v>1</v>
      </c>
      <c r="D923" s="116">
        <v>5</v>
      </c>
      <c r="E923" s="116">
        <v>18</v>
      </c>
      <c r="F923" s="116">
        <v>10</v>
      </c>
      <c r="G923" s="116">
        <v>1</v>
      </c>
      <c r="H923" s="116">
        <v>3</v>
      </c>
      <c r="I923" s="116" t="s">
        <v>1733</v>
      </c>
    </row>
    <row r="924" spans="1:9" x14ac:dyDescent="0.25">
      <c r="A924" s="116">
        <v>920</v>
      </c>
      <c r="B924" s="116">
        <v>2</v>
      </c>
      <c r="C924" s="116">
        <v>5</v>
      </c>
      <c r="D924" s="116">
        <v>2</v>
      </c>
      <c r="E924" s="116">
        <v>1</v>
      </c>
      <c r="F924" s="116">
        <v>9</v>
      </c>
      <c r="G924" s="116">
        <v>3</v>
      </c>
      <c r="H924" s="116">
        <v>2</v>
      </c>
      <c r="I924" s="116" t="s">
        <v>1734</v>
      </c>
    </row>
    <row r="925" spans="1:9" x14ac:dyDescent="0.25">
      <c r="A925" s="116">
        <v>921</v>
      </c>
      <c r="B925" s="116">
        <v>3</v>
      </c>
      <c r="C925" s="116">
        <v>3</v>
      </c>
      <c r="D925" s="116">
        <v>2</v>
      </c>
      <c r="E925" s="116">
        <v>9</v>
      </c>
      <c r="F925" s="116">
        <v>11</v>
      </c>
      <c r="G925" s="116">
        <v>4</v>
      </c>
      <c r="H925" s="116">
        <v>4</v>
      </c>
      <c r="I925" s="116" t="s">
        <v>1735</v>
      </c>
    </row>
    <row r="926" spans="1:9" x14ac:dyDescent="0.25">
      <c r="A926" s="116">
        <v>922</v>
      </c>
      <c r="B926" s="116">
        <v>4</v>
      </c>
      <c r="C926" s="116">
        <v>6</v>
      </c>
      <c r="D926" s="116">
        <v>5</v>
      </c>
      <c r="E926" s="116">
        <v>7</v>
      </c>
      <c r="F926" s="116">
        <v>17</v>
      </c>
      <c r="G926" s="116">
        <v>1</v>
      </c>
      <c r="H926" s="116">
        <v>1</v>
      </c>
      <c r="I926" s="116" t="s">
        <v>1736</v>
      </c>
    </row>
    <row r="927" spans="1:9" x14ac:dyDescent="0.25">
      <c r="A927" s="116">
        <v>923</v>
      </c>
      <c r="B927" s="116">
        <v>4</v>
      </c>
      <c r="C927" s="116">
        <v>8</v>
      </c>
      <c r="D927" s="116">
        <v>4</v>
      </c>
      <c r="E927" s="116">
        <v>6</v>
      </c>
      <c r="F927" s="116">
        <v>10</v>
      </c>
      <c r="G927" s="116">
        <v>2</v>
      </c>
      <c r="H927" s="116">
        <v>4</v>
      </c>
      <c r="I927" s="116" t="s">
        <v>1737</v>
      </c>
    </row>
    <row r="928" spans="1:9" x14ac:dyDescent="0.25">
      <c r="A928" s="116">
        <v>924</v>
      </c>
      <c r="B928" s="116">
        <v>4</v>
      </c>
      <c r="C928" s="116">
        <v>8</v>
      </c>
      <c r="D928" s="116">
        <v>4</v>
      </c>
      <c r="E928" s="116">
        <v>6</v>
      </c>
      <c r="F928" s="116">
        <v>15</v>
      </c>
      <c r="G928" s="116">
        <v>3</v>
      </c>
      <c r="H928" s="116">
        <v>1</v>
      </c>
      <c r="I928" s="116" t="s">
        <v>1738</v>
      </c>
    </row>
    <row r="929" spans="1:9" x14ac:dyDescent="0.25">
      <c r="A929" s="116">
        <v>925</v>
      </c>
      <c r="B929" s="116">
        <v>4</v>
      </c>
      <c r="C929" s="116">
        <v>2</v>
      </c>
      <c r="D929" s="116">
        <v>4</v>
      </c>
      <c r="E929" s="116">
        <v>11</v>
      </c>
      <c r="F929" s="116">
        <v>20</v>
      </c>
      <c r="G929" s="116">
        <v>3</v>
      </c>
      <c r="H929" s="116">
        <v>2</v>
      </c>
      <c r="I929" s="116" t="s">
        <v>1739</v>
      </c>
    </row>
    <row r="930" spans="1:9" x14ac:dyDescent="0.25">
      <c r="A930" s="116">
        <v>926</v>
      </c>
      <c r="B930" s="116">
        <v>1</v>
      </c>
      <c r="C930" s="116">
        <v>8</v>
      </c>
      <c r="D930" s="116">
        <v>1</v>
      </c>
      <c r="E930" s="116">
        <v>17</v>
      </c>
      <c r="F930" s="116">
        <v>11</v>
      </c>
      <c r="G930" s="116">
        <v>4</v>
      </c>
      <c r="H930" s="116">
        <v>4</v>
      </c>
      <c r="I930" s="116" t="s">
        <v>1740</v>
      </c>
    </row>
    <row r="931" spans="1:9" x14ac:dyDescent="0.25">
      <c r="A931" s="116">
        <v>927</v>
      </c>
      <c r="B931" s="116">
        <v>4</v>
      </c>
      <c r="C931" s="116">
        <v>8</v>
      </c>
      <c r="D931" s="116">
        <v>1</v>
      </c>
      <c r="E931" s="116">
        <v>12</v>
      </c>
      <c r="F931" s="116">
        <v>17</v>
      </c>
      <c r="G931" s="116">
        <v>1</v>
      </c>
      <c r="H931" s="116">
        <v>3</v>
      </c>
      <c r="I931" s="116" t="s">
        <v>1741</v>
      </c>
    </row>
    <row r="932" spans="1:9" x14ac:dyDescent="0.25">
      <c r="A932" s="116">
        <v>928</v>
      </c>
      <c r="B932" s="116">
        <v>2</v>
      </c>
      <c r="C932" s="116">
        <v>8</v>
      </c>
      <c r="D932" s="116">
        <v>2</v>
      </c>
      <c r="E932" s="116">
        <v>6</v>
      </c>
      <c r="F932" s="116">
        <v>16</v>
      </c>
      <c r="G932" s="116">
        <v>4</v>
      </c>
      <c r="H932" s="116">
        <v>4</v>
      </c>
      <c r="I932" s="116" t="s">
        <v>1742</v>
      </c>
    </row>
    <row r="933" spans="1:9" x14ac:dyDescent="0.25">
      <c r="A933" s="116">
        <v>929</v>
      </c>
      <c r="B933" s="116">
        <v>2</v>
      </c>
      <c r="C933" s="116">
        <v>5</v>
      </c>
      <c r="D933" s="116">
        <v>3</v>
      </c>
      <c r="E933" s="116">
        <v>10</v>
      </c>
      <c r="F933" s="116">
        <v>19</v>
      </c>
      <c r="G933" s="116">
        <v>4</v>
      </c>
      <c r="H933" s="116">
        <v>4</v>
      </c>
      <c r="I933" s="116" t="s">
        <v>1743</v>
      </c>
    </row>
    <row r="934" spans="1:9" x14ac:dyDescent="0.25">
      <c r="A934" s="116">
        <v>930</v>
      </c>
      <c r="B934" s="116">
        <v>4</v>
      </c>
      <c r="C934" s="116">
        <v>3</v>
      </c>
      <c r="D934" s="116">
        <v>2</v>
      </c>
      <c r="E934" s="116">
        <v>17</v>
      </c>
      <c r="F934" s="116">
        <v>13</v>
      </c>
      <c r="G934" s="116">
        <v>1</v>
      </c>
      <c r="H934" s="116">
        <v>1</v>
      </c>
      <c r="I934" s="116" t="s">
        <v>1744</v>
      </c>
    </row>
    <row r="935" spans="1:9" x14ac:dyDescent="0.25">
      <c r="A935" s="116">
        <v>931</v>
      </c>
      <c r="B935" s="116">
        <v>4</v>
      </c>
      <c r="C935" s="116">
        <v>6</v>
      </c>
      <c r="D935" s="116">
        <v>4</v>
      </c>
      <c r="E935" s="116">
        <v>15</v>
      </c>
      <c r="F935" s="116">
        <v>16</v>
      </c>
      <c r="G935" s="116">
        <v>2</v>
      </c>
      <c r="H935" s="116">
        <v>1</v>
      </c>
      <c r="I935" s="116" t="s">
        <v>1745</v>
      </c>
    </row>
    <row r="936" spans="1:9" x14ac:dyDescent="0.25">
      <c r="A936" s="116">
        <v>932</v>
      </c>
      <c r="B936" s="116">
        <v>4</v>
      </c>
      <c r="C936" s="116">
        <v>6</v>
      </c>
      <c r="D936" s="116">
        <v>3</v>
      </c>
      <c r="E936" s="116">
        <v>6</v>
      </c>
      <c r="F936" s="116">
        <v>8</v>
      </c>
      <c r="G936" s="116">
        <v>4</v>
      </c>
      <c r="H936" s="116">
        <v>1</v>
      </c>
      <c r="I936" s="116" t="s">
        <v>1746</v>
      </c>
    </row>
    <row r="937" spans="1:9" x14ac:dyDescent="0.25">
      <c r="A937" s="116">
        <v>933</v>
      </c>
      <c r="B937" s="116">
        <v>2</v>
      </c>
      <c r="C937" s="116">
        <v>4</v>
      </c>
      <c r="D937" s="116">
        <v>5</v>
      </c>
      <c r="E937" s="116">
        <v>18</v>
      </c>
      <c r="F937" s="116">
        <v>14</v>
      </c>
      <c r="G937" s="116">
        <v>4</v>
      </c>
      <c r="H937" s="116">
        <v>4</v>
      </c>
      <c r="I937" s="116" t="s">
        <v>1747</v>
      </c>
    </row>
    <row r="938" spans="1:9" x14ac:dyDescent="0.25">
      <c r="A938" s="116">
        <v>934</v>
      </c>
      <c r="B938" s="116">
        <v>1</v>
      </c>
      <c r="C938" s="116">
        <v>8</v>
      </c>
      <c r="D938" s="116">
        <v>5</v>
      </c>
      <c r="E938" s="116">
        <v>8</v>
      </c>
      <c r="F938" s="116">
        <v>12</v>
      </c>
      <c r="G938" s="116">
        <v>1</v>
      </c>
      <c r="H938" s="116">
        <v>4</v>
      </c>
      <c r="I938" s="116" t="s">
        <v>1748</v>
      </c>
    </row>
    <row r="939" spans="1:9" x14ac:dyDescent="0.25">
      <c r="A939" s="116">
        <v>935</v>
      </c>
      <c r="B939" s="116">
        <v>3</v>
      </c>
      <c r="C939" s="116">
        <v>8</v>
      </c>
      <c r="D939" s="116">
        <v>3</v>
      </c>
      <c r="E939" s="116">
        <v>2</v>
      </c>
      <c r="F939" s="116">
        <v>1</v>
      </c>
      <c r="G939" s="116">
        <v>2</v>
      </c>
      <c r="H939" s="116">
        <v>1</v>
      </c>
      <c r="I939" s="116" t="s">
        <v>1749</v>
      </c>
    </row>
    <row r="940" spans="1:9" x14ac:dyDescent="0.25">
      <c r="A940" s="116">
        <v>936</v>
      </c>
      <c r="B940" s="116">
        <v>1</v>
      </c>
      <c r="C940" s="116">
        <v>1</v>
      </c>
      <c r="D940" s="116">
        <v>5</v>
      </c>
      <c r="E940" s="116">
        <v>10</v>
      </c>
      <c r="F940" s="116">
        <v>2</v>
      </c>
      <c r="G940" s="116">
        <v>4</v>
      </c>
      <c r="H940" s="116">
        <v>4</v>
      </c>
      <c r="I940" s="116" t="s">
        <v>1750</v>
      </c>
    </row>
    <row r="941" spans="1:9" x14ac:dyDescent="0.25">
      <c r="A941" s="116">
        <v>937</v>
      </c>
      <c r="B941" s="116">
        <v>1</v>
      </c>
      <c r="C941" s="116">
        <v>5</v>
      </c>
      <c r="D941" s="116">
        <v>2</v>
      </c>
      <c r="E941" s="116">
        <v>3</v>
      </c>
      <c r="F941" s="116">
        <v>18</v>
      </c>
      <c r="G941" s="116">
        <v>2</v>
      </c>
      <c r="H941" s="116">
        <v>1</v>
      </c>
      <c r="I941" s="116" t="s">
        <v>1751</v>
      </c>
    </row>
    <row r="942" spans="1:9" x14ac:dyDescent="0.25">
      <c r="A942" s="116">
        <v>938</v>
      </c>
      <c r="B942" s="116">
        <v>4</v>
      </c>
      <c r="C942" s="116">
        <v>6</v>
      </c>
      <c r="D942" s="116">
        <v>1</v>
      </c>
      <c r="E942" s="116">
        <v>13</v>
      </c>
      <c r="F942" s="116">
        <v>20</v>
      </c>
      <c r="G942" s="116">
        <v>4</v>
      </c>
      <c r="H942" s="116">
        <v>2</v>
      </c>
      <c r="I942" s="116" t="s">
        <v>1752</v>
      </c>
    </row>
    <row r="943" spans="1:9" x14ac:dyDescent="0.25">
      <c r="A943" s="116">
        <v>939</v>
      </c>
      <c r="B943" s="116">
        <v>2</v>
      </c>
      <c r="C943" s="116">
        <v>8</v>
      </c>
      <c r="D943" s="116">
        <v>2</v>
      </c>
      <c r="E943" s="116">
        <v>13</v>
      </c>
      <c r="F943" s="116">
        <v>6</v>
      </c>
      <c r="G943" s="116">
        <v>3</v>
      </c>
      <c r="H943" s="116">
        <v>2</v>
      </c>
      <c r="I943" s="116" t="s">
        <v>1753</v>
      </c>
    </row>
    <row r="944" spans="1:9" x14ac:dyDescent="0.25">
      <c r="A944" s="116">
        <v>940</v>
      </c>
      <c r="B944" s="116">
        <v>2</v>
      </c>
      <c r="C944" s="116">
        <v>4</v>
      </c>
      <c r="D944" s="116">
        <v>4</v>
      </c>
      <c r="E944" s="116">
        <v>11</v>
      </c>
      <c r="F944" s="116">
        <v>12</v>
      </c>
      <c r="G944" s="116">
        <v>2</v>
      </c>
      <c r="H944" s="116">
        <v>1</v>
      </c>
      <c r="I944" s="116" t="s">
        <v>1754</v>
      </c>
    </row>
    <row r="945" spans="1:9" x14ac:dyDescent="0.25">
      <c r="A945" s="116">
        <v>941</v>
      </c>
      <c r="B945" s="116">
        <v>1</v>
      </c>
      <c r="C945" s="116">
        <v>7</v>
      </c>
      <c r="D945" s="116">
        <v>5</v>
      </c>
      <c r="E945" s="116">
        <v>17</v>
      </c>
      <c r="F945" s="116">
        <v>19</v>
      </c>
      <c r="G945" s="116">
        <v>1</v>
      </c>
      <c r="H945" s="116">
        <v>3</v>
      </c>
      <c r="I945" s="116" t="s">
        <v>1755</v>
      </c>
    </row>
    <row r="946" spans="1:9" x14ac:dyDescent="0.25">
      <c r="A946" s="116">
        <v>942</v>
      </c>
      <c r="B946" s="116">
        <v>1</v>
      </c>
      <c r="C946" s="116">
        <v>3</v>
      </c>
      <c r="D946" s="116">
        <v>1</v>
      </c>
      <c r="E946" s="116">
        <v>16</v>
      </c>
      <c r="F946" s="116">
        <v>7</v>
      </c>
      <c r="G946" s="116">
        <v>3</v>
      </c>
      <c r="H946" s="116">
        <v>3</v>
      </c>
      <c r="I946" s="116" t="s">
        <v>1756</v>
      </c>
    </row>
    <row r="947" spans="1:9" x14ac:dyDescent="0.25">
      <c r="A947" s="116">
        <v>943</v>
      </c>
      <c r="B947" s="116">
        <v>4</v>
      </c>
      <c r="C947" s="116">
        <v>3</v>
      </c>
      <c r="D947" s="116">
        <v>2</v>
      </c>
      <c r="E947" s="116">
        <v>2</v>
      </c>
      <c r="F947" s="116">
        <v>13</v>
      </c>
      <c r="G947" s="116">
        <v>3</v>
      </c>
      <c r="H947" s="116">
        <v>4</v>
      </c>
      <c r="I947" s="116" t="s">
        <v>1757</v>
      </c>
    </row>
    <row r="948" spans="1:9" x14ac:dyDescent="0.25">
      <c r="A948" s="116">
        <v>944</v>
      </c>
      <c r="B948" s="116">
        <v>4</v>
      </c>
      <c r="C948" s="116">
        <v>2</v>
      </c>
      <c r="D948" s="116">
        <v>3</v>
      </c>
      <c r="E948" s="116">
        <v>10</v>
      </c>
      <c r="F948" s="116">
        <v>6</v>
      </c>
      <c r="G948" s="116">
        <v>2</v>
      </c>
      <c r="H948" s="116">
        <v>2</v>
      </c>
      <c r="I948" s="116" t="s">
        <v>1758</v>
      </c>
    </row>
    <row r="949" spans="1:9" x14ac:dyDescent="0.25">
      <c r="A949" s="116">
        <v>945</v>
      </c>
      <c r="B949" s="116">
        <v>2</v>
      </c>
      <c r="C949" s="116">
        <v>6</v>
      </c>
      <c r="D949" s="116">
        <v>1</v>
      </c>
      <c r="E949" s="116">
        <v>17</v>
      </c>
      <c r="F949" s="116">
        <v>9</v>
      </c>
      <c r="G949" s="116">
        <v>4</v>
      </c>
      <c r="H949" s="116">
        <v>2</v>
      </c>
      <c r="I949" s="116" t="s">
        <v>1759</v>
      </c>
    </row>
    <row r="950" spans="1:9" x14ac:dyDescent="0.25">
      <c r="A950" s="116">
        <v>946</v>
      </c>
      <c r="B950" s="116">
        <v>2</v>
      </c>
      <c r="C950" s="116">
        <v>1</v>
      </c>
      <c r="D950" s="116">
        <v>2</v>
      </c>
      <c r="E950" s="116">
        <v>11</v>
      </c>
      <c r="F950" s="116">
        <v>18</v>
      </c>
      <c r="G950" s="116">
        <v>1</v>
      </c>
      <c r="H950" s="116">
        <v>1</v>
      </c>
      <c r="I950" s="116" t="s">
        <v>1760</v>
      </c>
    </row>
    <row r="951" spans="1:9" x14ac:dyDescent="0.25">
      <c r="A951" s="116">
        <v>947</v>
      </c>
      <c r="B951" s="116">
        <v>3</v>
      </c>
      <c r="C951" s="116">
        <v>8</v>
      </c>
      <c r="D951" s="116">
        <v>1</v>
      </c>
      <c r="E951" s="116">
        <v>6</v>
      </c>
      <c r="F951" s="116">
        <v>4</v>
      </c>
      <c r="G951" s="116">
        <v>1</v>
      </c>
      <c r="H951" s="116">
        <v>1</v>
      </c>
      <c r="I951" s="116" t="s">
        <v>1761</v>
      </c>
    </row>
    <row r="952" spans="1:9" x14ac:dyDescent="0.25">
      <c r="A952" s="116">
        <v>948</v>
      </c>
      <c r="B952" s="116">
        <v>2</v>
      </c>
      <c r="C952" s="116">
        <v>2</v>
      </c>
      <c r="D952" s="116">
        <v>3</v>
      </c>
      <c r="E952" s="116">
        <v>18</v>
      </c>
      <c r="F952" s="116">
        <v>9</v>
      </c>
      <c r="G952" s="116">
        <v>2</v>
      </c>
      <c r="H952" s="116">
        <v>2</v>
      </c>
      <c r="I952" s="116" t="s">
        <v>1762</v>
      </c>
    </row>
    <row r="953" spans="1:9" x14ac:dyDescent="0.25">
      <c r="A953" s="116">
        <v>949</v>
      </c>
      <c r="B953" s="116">
        <v>4</v>
      </c>
      <c r="C953" s="116">
        <v>4</v>
      </c>
      <c r="D953" s="116">
        <v>2</v>
      </c>
      <c r="E953" s="116">
        <v>19</v>
      </c>
      <c r="F953" s="116">
        <v>6</v>
      </c>
      <c r="G953" s="116">
        <v>1</v>
      </c>
      <c r="H953" s="116">
        <v>1</v>
      </c>
      <c r="I953" s="116" t="s">
        <v>1763</v>
      </c>
    </row>
    <row r="954" spans="1:9" x14ac:dyDescent="0.25">
      <c r="A954" s="116">
        <v>950</v>
      </c>
      <c r="B954" s="116">
        <v>4</v>
      </c>
      <c r="C954" s="116">
        <v>5</v>
      </c>
      <c r="D954" s="116">
        <v>5</v>
      </c>
      <c r="E954" s="116">
        <v>13</v>
      </c>
      <c r="F954" s="116">
        <v>20</v>
      </c>
      <c r="G954" s="116">
        <v>4</v>
      </c>
      <c r="H954" s="116">
        <v>1</v>
      </c>
      <c r="I954" s="116" t="s">
        <v>1764</v>
      </c>
    </row>
    <row r="955" spans="1:9" x14ac:dyDescent="0.25">
      <c r="A955" s="116">
        <v>951</v>
      </c>
      <c r="B955" s="116">
        <v>4</v>
      </c>
      <c r="C955" s="116">
        <v>1</v>
      </c>
      <c r="D955" s="116">
        <v>2</v>
      </c>
      <c r="E955" s="116">
        <v>14</v>
      </c>
      <c r="F955" s="116">
        <v>12</v>
      </c>
      <c r="G955" s="116">
        <v>1</v>
      </c>
      <c r="H955" s="116">
        <v>3</v>
      </c>
      <c r="I955" s="116" t="s">
        <v>1765</v>
      </c>
    </row>
    <row r="956" spans="1:9" x14ac:dyDescent="0.25">
      <c r="A956" s="116">
        <v>952</v>
      </c>
      <c r="B956" s="116">
        <v>2</v>
      </c>
      <c r="C956" s="116">
        <v>1</v>
      </c>
      <c r="D956" s="116">
        <v>5</v>
      </c>
      <c r="E956" s="116">
        <v>1</v>
      </c>
      <c r="F956" s="116">
        <v>19</v>
      </c>
      <c r="G956" s="116">
        <v>4</v>
      </c>
      <c r="H956" s="116">
        <v>1</v>
      </c>
      <c r="I956" s="116" t="s">
        <v>1766</v>
      </c>
    </row>
    <row r="957" spans="1:9" x14ac:dyDescent="0.25">
      <c r="A957" s="116">
        <v>953</v>
      </c>
      <c r="B957" s="116">
        <v>1</v>
      </c>
      <c r="C957" s="116">
        <v>8</v>
      </c>
      <c r="D957" s="116">
        <v>4</v>
      </c>
      <c r="E957" s="116">
        <v>11</v>
      </c>
      <c r="F957" s="116">
        <v>16</v>
      </c>
      <c r="G957" s="116">
        <v>4</v>
      </c>
      <c r="H957" s="116">
        <v>1</v>
      </c>
      <c r="I957" s="116" t="s">
        <v>1767</v>
      </c>
    </row>
    <row r="958" spans="1:9" x14ac:dyDescent="0.25">
      <c r="A958" s="116">
        <v>954</v>
      </c>
      <c r="B958" s="116">
        <v>2</v>
      </c>
      <c r="C958" s="116">
        <v>7</v>
      </c>
      <c r="D958" s="116">
        <v>5</v>
      </c>
      <c r="E958" s="116">
        <v>1</v>
      </c>
      <c r="F958" s="116">
        <v>1</v>
      </c>
      <c r="G958" s="116">
        <v>1</v>
      </c>
      <c r="H958" s="116">
        <v>1</v>
      </c>
      <c r="I958" s="116" t="s">
        <v>1768</v>
      </c>
    </row>
    <row r="959" spans="1:9" x14ac:dyDescent="0.25">
      <c r="A959" s="116">
        <v>955</v>
      </c>
      <c r="B959" s="116">
        <v>3</v>
      </c>
      <c r="C959" s="116">
        <v>5</v>
      </c>
      <c r="D959" s="116">
        <v>3</v>
      </c>
      <c r="E959" s="116">
        <v>1</v>
      </c>
      <c r="F959" s="116">
        <v>9</v>
      </c>
      <c r="G959" s="116">
        <v>3</v>
      </c>
      <c r="H959" s="116">
        <v>3</v>
      </c>
      <c r="I959" s="116" t="s">
        <v>1769</v>
      </c>
    </row>
    <row r="960" spans="1:9" x14ac:dyDescent="0.25">
      <c r="A960" s="116">
        <v>956</v>
      </c>
      <c r="B960" s="116">
        <v>4</v>
      </c>
      <c r="C960" s="116">
        <v>5</v>
      </c>
      <c r="D960" s="116">
        <v>1</v>
      </c>
      <c r="E960" s="116">
        <v>15</v>
      </c>
      <c r="F960" s="116">
        <v>15</v>
      </c>
      <c r="G960" s="116">
        <v>3</v>
      </c>
      <c r="H960" s="116">
        <v>2</v>
      </c>
      <c r="I960" s="116" t="s">
        <v>1770</v>
      </c>
    </row>
    <row r="961" spans="1:9" x14ac:dyDescent="0.25">
      <c r="A961" s="116">
        <v>957</v>
      </c>
      <c r="B961" s="116">
        <v>2</v>
      </c>
      <c r="C961" s="116">
        <v>6</v>
      </c>
      <c r="D961" s="116">
        <v>2</v>
      </c>
      <c r="E961" s="116">
        <v>7</v>
      </c>
      <c r="F961" s="116">
        <v>8</v>
      </c>
      <c r="G961" s="116">
        <v>3</v>
      </c>
      <c r="H961" s="116">
        <v>3</v>
      </c>
      <c r="I961" s="116" t="s">
        <v>1771</v>
      </c>
    </row>
    <row r="962" spans="1:9" x14ac:dyDescent="0.25">
      <c r="A962" s="116">
        <v>958</v>
      </c>
      <c r="B962" s="116">
        <v>2</v>
      </c>
      <c r="C962" s="116">
        <v>4</v>
      </c>
      <c r="D962" s="116">
        <v>1</v>
      </c>
      <c r="E962" s="116">
        <v>17</v>
      </c>
      <c r="F962" s="116">
        <v>13</v>
      </c>
      <c r="G962" s="116">
        <v>3</v>
      </c>
      <c r="H962" s="116">
        <v>2</v>
      </c>
      <c r="I962" s="116" t="s">
        <v>1772</v>
      </c>
    </row>
    <row r="963" spans="1:9" x14ac:dyDescent="0.25">
      <c r="A963" s="116">
        <v>959</v>
      </c>
      <c r="B963" s="116">
        <v>2</v>
      </c>
      <c r="C963" s="116">
        <v>7</v>
      </c>
      <c r="D963" s="116">
        <v>5</v>
      </c>
      <c r="E963" s="116">
        <v>10</v>
      </c>
      <c r="F963" s="116">
        <v>2</v>
      </c>
      <c r="G963" s="116">
        <v>2</v>
      </c>
      <c r="H963" s="116">
        <v>3</v>
      </c>
      <c r="I963" s="116" t="s">
        <v>1773</v>
      </c>
    </row>
    <row r="964" spans="1:9" x14ac:dyDescent="0.25">
      <c r="A964" s="116">
        <v>960</v>
      </c>
      <c r="B964" s="116">
        <v>1</v>
      </c>
      <c r="C964" s="116">
        <v>8</v>
      </c>
      <c r="D964" s="116">
        <v>5</v>
      </c>
      <c r="E964" s="116">
        <v>11</v>
      </c>
      <c r="F964" s="116">
        <v>13</v>
      </c>
      <c r="G964" s="116">
        <v>1</v>
      </c>
      <c r="H964" s="116">
        <v>1</v>
      </c>
      <c r="I964" s="116" t="s">
        <v>1774</v>
      </c>
    </row>
    <row r="965" spans="1:9" x14ac:dyDescent="0.25">
      <c r="A965" s="116">
        <v>961</v>
      </c>
      <c r="B965" s="116">
        <v>1</v>
      </c>
      <c r="C965" s="116">
        <v>2</v>
      </c>
      <c r="D965" s="116">
        <v>5</v>
      </c>
      <c r="E965" s="116">
        <v>14</v>
      </c>
      <c r="F965" s="116">
        <v>15</v>
      </c>
      <c r="G965" s="116">
        <v>1</v>
      </c>
      <c r="H965" s="116">
        <v>1</v>
      </c>
      <c r="I965" s="116" t="s">
        <v>1775</v>
      </c>
    </row>
    <row r="966" spans="1:9" x14ac:dyDescent="0.25">
      <c r="A966" s="116">
        <v>962</v>
      </c>
      <c r="B966" s="116">
        <v>4</v>
      </c>
      <c r="C966" s="116">
        <v>1</v>
      </c>
      <c r="D966" s="116">
        <v>3</v>
      </c>
      <c r="E966" s="116">
        <v>13</v>
      </c>
      <c r="F966" s="116">
        <v>12</v>
      </c>
      <c r="G966" s="116">
        <v>1</v>
      </c>
      <c r="H966" s="116">
        <v>4</v>
      </c>
      <c r="I966" s="116" t="s">
        <v>1776</v>
      </c>
    </row>
    <row r="967" spans="1:9" x14ac:dyDescent="0.25">
      <c r="A967" s="116">
        <v>963</v>
      </c>
      <c r="B967" s="116">
        <v>2</v>
      </c>
      <c r="C967" s="116">
        <v>5</v>
      </c>
      <c r="D967" s="116">
        <v>3</v>
      </c>
      <c r="E967" s="116">
        <v>6</v>
      </c>
      <c r="F967" s="116">
        <v>5</v>
      </c>
      <c r="G967" s="116">
        <v>4</v>
      </c>
      <c r="H967" s="116">
        <v>4</v>
      </c>
      <c r="I967" s="116" t="s">
        <v>1777</v>
      </c>
    </row>
    <row r="968" spans="1:9" x14ac:dyDescent="0.25">
      <c r="A968" s="116">
        <v>964</v>
      </c>
      <c r="B968" s="116">
        <v>3</v>
      </c>
      <c r="C968" s="116">
        <v>8</v>
      </c>
      <c r="D968" s="116">
        <v>1</v>
      </c>
      <c r="E968" s="116">
        <v>9</v>
      </c>
      <c r="F968" s="116">
        <v>12</v>
      </c>
      <c r="G968" s="116">
        <v>3</v>
      </c>
      <c r="H968" s="116">
        <v>1</v>
      </c>
      <c r="I968" s="116" t="s">
        <v>1778</v>
      </c>
    </row>
    <row r="969" spans="1:9" x14ac:dyDescent="0.25">
      <c r="A969" s="116">
        <v>965</v>
      </c>
      <c r="B969" s="116">
        <v>1</v>
      </c>
      <c r="C969" s="116">
        <v>6</v>
      </c>
      <c r="D969" s="116">
        <v>4</v>
      </c>
      <c r="E969" s="116">
        <v>10</v>
      </c>
      <c r="F969" s="116">
        <v>3</v>
      </c>
      <c r="G969" s="116">
        <v>1</v>
      </c>
      <c r="H969" s="116">
        <v>3</v>
      </c>
      <c r="I969" s="116" t="s">
        <v>1779</v>
      </c>
    </row>
    <row r="970" spans="1:9" x14ac:dyDescent="0.25">
      <c r="A970" s="116">
        <v>966</v>
      </c>
      <c r="B970" s="116">
        <v>4</v>
      </c>
      <c r="C970" s="116">
        <v>6</v>
      </c>
      <c r="D970" s="116">
        <v>1</v>
      </c>
      <c r="E970" s="116">
        <v>2</v>
      </c>
      <c r="F970" s="116">
        <v>16</v>
      </c>
      <c r="G970" s="116">
        <v>2</v>
      </c>
      <c r="H970" s="116">
        <v>3</v>
      </c>
      <c r="I970" s="116" t="s">
        <v>1780</v>
      </c>
    </row>
    <row r="971" spans="1:9" x14ac:dyDescent="0.25">
      <c r="A971" s="116">
        <v>967</v>
      </c>
      <c r="B971" s="116">
        <v>1</v>
      </c>
      <c r="C971" s="116">
        <v>4</v>
      </c>
      <c r="D971" s="116">
        <v>5</v>
      </c>
      <c r="E971" s="116">
        <v>6</v>
      </c>
      <c r="F971" s="116">
        <v>5</v>
      </c>
      <c r="G971" s="116">
        <v>1</v>
      </c>
      <c r="H971" s="116">
        <v>4</v>
      </c>
      <c r="I971" s="116" t="s">
        <v>1781</v>
      </c>
    </row>
    <row r="972" spans="1:9" x14ac:dyDescent="0.25">
      <c r="A972" s="116">
        <v>968</v>
      </c>
      <c r="B972" s="116">
        <v>3</v>
      </c>
      <c r="C972" s="116">
        <v>3</v>
      </c>
      <c r="D972" s="116">
        <v>3</v>
      </c>
      <c r="E972" s="116">
        <v>5</v>
      </c>
      <c r="F972" s="116">
        <v>1</v>
      </c>
      <c r="G972" s="116">
        <v>1</v>
      </c>
      <c r="H972" s="116">
        <v>2</v>
      </c>
      <c r="I972" s="116" t="s">
        <v>1782</v>
      </c>
    </row>
    <row r="973" spans="1:9" x14ac:dyDescent="0.25">
      <c r="A973" s="116">
        <v>969</v>
      </c>
      <c r="B973" s="116">
        <v>4</v>
      </c>
      <c r="C973" s="116">
        <v>3</v>
      </c>
      <c r="D973" s="116">
        <v>3</v>
      </c>
      <c r="E973" s="116">
        <v>13</v>
      </c>
      <c r="F973" s="116">
        <v>17</v>
      </c>
      <c r="G973" s="116">
        <v>1</v>
      </c>
      <c r="H973" s="116">
        <v>1</v>
      </c>
      <c r="I973" s="116" t="s">
        <v>1783</v>
      </c>
    </row>
    <row r="974" spans="1:9" x14ac:dyDescent="0.25">
      <c r="A974" s="116">
        <v>970</v>
      </c>
      <c r="B974" s="116">
        <v>3</v>
      </c>
      <c r="C974" s="116">
        <v>2</v>
      </c>
      <c r="D974" s="116">
        <v>3</v>
      </c>
      <c r="E974" s="116">
        <v>3</v>
      </c>
      <c r="F974" s="116">
        <v>12</v>
      </c>
      <c r="G974" s="116">
        <v>3</v>
      </c>
      <c r="H974" s="116">
        <v>4</v>
      </c>
      <c r="I974" s="116" t="s">
        <v>1784</v>
      </c>
    </row>
    <row r="975" spans="1:9" x14ac:dyDescent="0.25">
      <c r="A975" s="116">
        <v>971</v>
      </c>
      <c r="B975" s="116">
        <v>3</v>
      </c>
      <c r="C975" s="116">
        <v>7</v>
      </c>
      <c r="D975" s="116">
        <v>2</v>
      </c>
      <c r="E975" s="116">
        <v>19</v>
      </c>
      <c r="F975" s="116">
        <v>1</v>
      </c>
      <c r="G975" s="116">
        <v>4</v>
      </c>
      <c r="H975" s="116">
        <v>4</v>
      </c>
      <c r="I975" s="116" t="s">
        <v>1785</v>
      </c>
    </row>
    <row r="976" spans="1:9" x14ac:dyDescent="0.25">
      <c r="A976" s="116">
        <v>972</v>
      </c>
      <c r="B976" s="116">
        <v>1</v>
      </c>
      <c r="C976" s="116">
        <v>5</v>
      </c>
      <c r="D976" s="116">
        <v>2</v>
      </c>
      <c r="E976" s="116">
        <v>19</v>
      </c>
      <c r="F976" s="116">
        <v>14</v>
      </c>
      <c r="G976" s="116">
        <v>3</v>
      </c>
      <c r="H976" s="116">
        <v>3</v>
      </c>
      <c r="I976" s="116" t="s">
        <v>1786</v>
      </c>
    </row>
    <row r="977" spans="1:9" x14ac:dyDescent="0.25">
      <c r="A977" s="116">
        <v>973</v>
      </c>
      <c r="B977" s="116">
        <v>4</v>
      </c>
      <c r="C977" s="116">
        <v>3</v>
      </c>
      <c r="D977" s="116">
        <v>5</v>
      </c>
      <c r="E977" s="116">
        <v>4</v>
      </c>
      <c r="F977" s="116">
        <v>17</v>
      </c>
      <c r="G977" s="116">
        <v>4</v>
      </c>
      <c r="H977" s="116">
        <v>4</v>
      </c>
      <c r="I977" s="116" t="s">
        <v>1787</v>
      </c>
    </row>
    <row r="978" spans="1:9" x14ac:dyDescent="0.25">
      <c r="A978" s="116">
        <v>974</v>
      </c>
      <c r="B978" s="116">
        <v>4</v>
      </c>
      <c r="C978" s="116">
        <v>1</v>
      </c>
      <c r="D978" s="116">
        <v>4</v>
      </c>
      <c r="E978" s="116">
        <v>9</v>
      </c>
      <c r="F978" s="116">
        <v>4</v>
      </c>
      <c r="G978" s="116">
        <v>3</v>
      </c>
      <c r="H978" s="116">
        <v>1</v>
      </c>
      <c r="I978" s="116" t="s">
        <v>1788</v>
      </c>
    </row>
    <row r="979" spans="1:9" x14ac:dyDescent="0.25">
      <c r="A979" s="116">
        <v>975</v>
      </c>
      <c r="B979" s="116">
        <v>3</v>
      </c>
      <c r="C979" s="116">
        <v>3</v>
      </c>
      <c r="D979" s="116">
        <v>5</v>
      </c>
      <c r="E979" s="116">
        <v>3</v>
      </c>
      <c r="F979" s="116">
        <v>2</v>
      </c>
      <c r="G979" s="116">
        <v>2</v>
      </c>
      <c r="H979" s="116">
        <v>3</v>
      </c>
      <c r="I979" s="116" t="s">
        <v>1789</v>
      </c>
    </row>
    <row r="980" spans="1:9" x14ac:dyDescent="0.25">
      <c r="A980" s="116">
        <v>976</v>
      </c>
      <c r="B980" s="116">
        <v>1</v>
      </c>
      <c r="C980" s="116">
        <v>4</v>
      </c>
      <c r="D980" s="116">
        <v>1</v>
      </c>
      <c r="E980" s="116">
        <v>7</v>
      </c>
      <c r="F980" s="116">
        <v>10</v>
      </c>
      <c r="G980" s="116">
        <v>3</v>
      </c>
      <c r="H980" s="116">
        <v>4</v>
      </c>
      <c r="I980" s="116" t="s">
        <v>1790</v>
      </c>
    </row>
    <row r="981" spans="1:9" x14ac:dyDescent="0.25">
      <c r="A981" s="116">
        <v>977</v>
      </c>
      <c r="B981" s="116">
        <v>1</v>
      </c>
      <c r="C981" s="116">
        <v>8</v>
      </c>
      <c r="D981" s="116">
        <v>4</v>
      </c>
      <c r="E981" s="116">
        <v>4</v>
      </c>
      <c r="F981" s="116">
        <v>1</v>
      </c>
      <c r="G981" s="116">
        <v>3</v>
      </c>
      <c r="H981" s="116">
        <v>2</v>
      </c>
      <c r="I981" s="116" t="s">
        <v>1791</v>
      </c>
    </row>
    <row r="982" spans="1:9" x14ac:dyDescent="0.25">
      <c r="A982" s="116">
        <v>978</v>
      </c>
      <c r="B982" s="116">
        <v>2</v>
      </c>
      <c r="C982" s="116">
        <v>4</v>
      </c>
      <c r="D982" s="116">
        <v>3</v>
      </c>
      <c r="E982" s="116">
        <v>18</v>
      </c>
      <c r="F982" s="116">
        <v>6</v>
      </c>
      <c r="G982" s="116">
        <v>3</v>
      </c>
      <c r="H982" s="116">
        <v>2</v>
      </c>
      <c r="I982" s="116" t="s">
        <v>1792</v>
      </c>
    </row>
    <row r="983" spans="1:9" x14ac:dyDescent="0.25">
      <c r="A983" s="116">
        <v>979</v>
      </c>
      <c r="B983" s="116">
        <v>3</v>
      </c>
      <c r="C983" s="116">
        <v>8</v>
      </c>
      <c r="D983" s="116">
        <v>4</v>
      </c>
      <c r="E983" s="116">
        <v>3</v>
      </c>
      <c r="F983" s="116">
        <v>1</v>
      </c>
      <c r="G983" s="116">
        <v>3</v>
      </c>
      <c r="H983" s="116">
        <v>4</v>
      </c>
      <c r="I983" s="116" t="s">
        <v>1793</v>
      </c>
    </row>
    <row r="984" spans="1:9" x14ac:dyDescent="0.25">
      <c r="A984" s="116">
        <v>980</v>
      </c>
      <c r="B984" s="116">
        <v>3</v>
      </c>
      <c r="C984" s="116">
        <v>4</v>
      </c>
      <c r="D984" s="116">
        <v>3</v>
      </c>
      <c r="E984" s="116">
        <v>7</v>
      </c>
      <c r="F984" s="116">
        <v>12</v>
      </c>
      <c r="G984" s="116">
        <v>1</v>
      </c>
      <c r="H984" s="116">
        <v>4</v>
      </c>
      <c r="I984" s="116" t="s">
        <v>1794</v>
      </c>
    </row>
    <row r="985" spans="1:9" x14ac:dyDescent="0.25">
      <c r="A985" s="116">
        <v>981</v>
      </c>
      <c r="B985" s="116">
        <v>1</v>
      </c>
      <c r="C985" s="116">
        <v>5</v>
      </c>
      <c r="D985" s="116">
        <v>3</v>
      </c>
      <c r="E985" s="116">
        <v>14</v>
      </c>
      <c r="F985" s="116">
        <v>17</v>
      </c>
      <c r="G985" s="116">
        <v>2</v>
      </c>
      <c r="H985" s="116">
        <v>3</v>
      </c>
      <c r="I985" s="116" t="s">
        <v>1795</v>
      </c>
    </row>
    <row r="986" spans="1:9" x14ac:dyDescent="0.25">
      <c r="A986" s="116">
        <v>982</v>
      </c>
      <c r="B986" s="116">
        <v>2</v>
      </c>
      <c r="C986" s="116">
        <v>4</v>
      </c>
      <c r="D986" s="116">
        <v>2</v>
      </c>
      <c r="E986" s="116">
        <v>3</v>
      </c>
      <c r="F986" s="116">
        <v>18</v>
      </c>
      <c r="G986" s="116">
        <v>1</v>
      </c>
      <c r="H986" s="116">
        <v>3</v>
      </c>
      <c r="I986" s="116" t="s">
        <v>1796</v>
      </c>
    </row>
    <row r="987" spans="1:9" x14ac:dyDescent="0.25">
      <c r="A987" s="116">
        <v>983</v>
      </c>
      <c r="B987" s="116">
        <v>2</v>
      </c>
      <c r="C987" s="116">
        <v>1</v>
      </c>
      <c r="D987" s="116">
        <v>1</v>
      </c>
      <c r="E987" s="116">
        <v>12</v>
      </c>
      <c r="F987" s="116">
        <v>19</v>
      </c>
      <c r="G987" s="116">
        <v>1</v>
      </c>
      <c r="H987" s="116">
        <v>2</v>
      </c>
      <c r="I987" s="116" t="s">
        <v>1797</v>
      </c>
    </row>
    <row r="988" spans="1:9" x14ac:dyDescent="0.25">
      <c r="A988" s="116">
        <v>984</v>
      </c>
      <c r="B988" s="116">
        <v>2</v>
      </c>
      <c r="C988" s="116">
        <v>7</v>
      </c>
      <c r="D988" s="116">
        <v>5</v>
      </c>
      <c r="E988" s="116">
        <v>9</v>
      </c>
      <c r="F988" s="116">
        <v>13</v>
      </c>
      <c r="G988" s="116">
        <v>2</v>
      </c>
      <c r="H988" s="116">
        <v>3</v>
      </c>
      <c r="I988" s="116" t="s">
        <v>1798</v>
      </c>
    </row>
    <row r="989" spans="1:9" x14ac:dyDescent="0.25">
      <c r="A989" s="116">
        <v>985</v>
      </c>
      <c r="B989" s="116">
        <v>2</v>
      </c>
      <c r="C989" s="116">
        <v>7</v>
      </c>
      <c r="D989" s="116">
        <v>4</v>
      </c>
      <c r="E989" s="116">
        <v>5</v>
      </c>
      <c r="F989" s="116">
        <v>8</v>
      </c>
      <c r="G989" s="116">
        <v>2</v>
      </c>
      <c r="H989" s="116">
        <v>4</v>
      </c>
      <c r="I989" s="116" t="s">
        <v>1799</v>
      </c>
    </row>
    <row r="990" spans="1:9" x14ac:dyDescent="0.25">
      <c r="A990" s="116">
        <v>986</v>
      </c>
      <c r="B990" s="116">
        <v>4</v>
      </c>
      <c r="C990" s="116">
        <v>7</v>
      </c>
      <c r="D990" s="116">
        <v>4</v>
      </c>
      <c r="E990" s="116">
        <v>14</v>
      </c>
      <c r="F990" s="116">
        <v>4</v>
      </c>
      <c r="G990" s="116">
        <v>1</v>
      </c>
      <c r="H990" s="116">
        <v>4</v>
      </c>
      <c r="I990" s="116" t="s">
        <v>1800</v>
      </c>
    </row>
    <row r="991" spans="1:9" x14ac:dyDescent="0.25">
      <c r="A991" s="116">
        <v>987</v>
      </c>
      <c r="B991" s="116">
        <v>1</v>
      </c>
      <c r="C991" s="116">
        <v>5</v>
      </c>
      <c r="D991" s="116">
        <v>3</v>
      </c>
      <c r="E991" s="116">
        <v>18</v>
      </c>
      <c r="F991" s="116">
        <v>5</v>
      </c>
      <c r="G991" s="116">
        <v>2</v>
      </c>
      <c r="H991" s="116">
        <v>1</v>
      </c>
      <c r="I991" s="116" t="s">
        <v>1801</v>
      </c>
    </row>
    <row r="992" spans="1:9" x14ac:dyDescent="0.25">
      <c r="A992" s="116">
        <v>988</v>
      </c>
      <c r="B992" s="116">
        <v>2</v>
      </c>
      <c r="C992" s="116">
        <v>4</v>
      </c>
      <c r="D992" s="116">
        <v>5</v>
      </c>
      <c r="E992" s="116">
        <v>18</v>
      </c>
      <c r="F992" s="116">
        <v>3</v>
      </c>
      <c r="G992" s="116">
        <v>4</v>
      </c>
      <c r="H992" s="116">
        <v>1</v>
      </c>
      <c r="I992" s="116" t="s">
        <v>1802</v>
      </c>
    </row>
    <row r="993" spans="1:9" x14ac:dyDescent="0.25">
      <c r="A993" s="116">
        <v>989</v>
      </c>
      <c r="B993" s="116">
        <v>2</v>
      </c>
      <c r="C993" s="116">
        <v>2</v>
      </c>
      <c r="D993" s="116">
        <v>5</v>
      </c>
      <c r="E993" s="116">
        <v>5</v>
      </c>
      <c r="F993" s="116">
        <v>6</v>
      </c>
      <c r="G993" s="116">
        <v>3</v>
      </c>
      <c r="H993" s="116">
        <v>4</v>
      </c>
      <c r="I993" s="116" t="s">
        <v>1803</v>
      </c>
    </row>
    <row r="994" spans="1:9" x14ac:dyDescent="0.25">
      <c r="A994" s="116">
        <v>990</v>
      </c>
      <c r="B994" s="116">
        <v>4</v>
      </c>
      <c r="C994" s="116">
        <v>5</v>
      </c>
      <c r="D994" s="116">
        <v>5</v>
      </c>
      <c r="E994" s="116">
        <v>2</v>
      </c>
      <c r="F994" s="116">
        <v>5</v>
      </c>
      <c r="G994" s="116">
        <v>2</v>
      </c>
      <c r="H994" s="116">
        <v>3</v>
      </c>
      <c r="I994" s="116" t="s">
        <v>1804</v>
      </c>
    </row>
    <row r="995" spans="1:9" x14ac:dyDescent="0.25">
      <c r="A995" s="116">
        <v>991</v>
      </c>
      <c r="B995" s="116">
        <v>4</v>
      </c>
      <c r="C995" s="116">
        <v>3</v>
      </c>
      <c r="D995" s="116">
        <v>1</v>
      </c>
      <c r="E995" s="116">
        <v>4</v>
      </c>
      <c r="F995" s="116">
        <v>13</v>
      </c>
      <c r="G995" s="116">
        <v>3</v>
      </c>
      <c r="H995" s="116">
        <v>4</v>
      </c>
      <c r="I995" s="116" t="s">
        <v>1805</v>
      </c>
    </row>
    <row r="996" spans="1:9" x14ac:dyDescent="0.25">
      <c r="A996" s="116">
        <v>992</v>
      </c>
      <c r="B996" s="116">
        <v>2</v>
      </c>
      <c r="C996" s="116">
        <v>5</v>
      </c>
      <c r="D996" s="116">
        <v>2</v>
      </c>
      <c r="E996" s="116">
        <v>16</v>
      </c>
      <c r="F996" s="116">
        <v>10</v>
      </c>
      <c r="G996" s="116">
        <v>4</v>
      </c>
      <c r="H996" s="116">
        <v>1</v>
      </c>
      <c r="I996" s="116" t="s">
        <v>1806</v>
      </c>
    </row>
    <row r="997" spans="1:9" x14ac:dyDescent="0.25">
      <c r="A997" s="116">
        <v>993</v>
      </c>
      <c r="B997" s="116">
        <v>1</v>
      </c>
      <c r="C997" s="116">
        <v>4</v>
      </c>
      <c r="D997" s="116">
        <v>2</v>
      </c>
      <c r="E997" s="116">
        <v>12</v>
      </c>
      <c r="F997" s="116">
        <v>14</v>
      </c>
      <c r="G997" s="116">
        <v>2</v>
      </c>
      <c r="H997" s="116">
        <v>1</v>
      </c>
      <c r="I997" s="116" t="s">
        <v>1807</v>
      </c>
    </row>
    <row r="998" spans="1:9" x14ac:dyDescent="0.25">
      <c r="A998" s="116">
        <v>994</v>
      </c>
      <c r="B998" s="116">
        <v>3</v>
      </c>
      <c r="C998" s="116">
        <v>7</v>
      </c>
      <c r="D998" s="116">
        <v>1</v>
      </c>
      <c r="E998" s="116">
        <v>11</v>
      </c>
      <c r="F998" s="116">
        <v>4</v>
      </c>
      <c r="G998" s="116">
        <v>2</v>
      </c>
      <c r="H998" s="116">
        <v>4</v>
      </c>
      <c r="I998" s="116" t="s">
        <v>1808</v>
      </c>
    </row>
    <row r="999" spans="1:9" x14ac:dyDescent="0.25">
      <c r="A999" s="116">
        <v>995</v>
      </c>
      <c r="B999" s="116">
        <v>2</v>
      </c>
      <c r="C999" s="116">
        <v>5</v>
      </c>
      <c r="D999" s="116">
        <v>5</v>
      </c>
      <c r="E999" s="116">
        <v>19</v>
      </c>
      <c r="F999" s="116">
        <v>15</v>
      </c>
      <c r="G999" s="116">
        <v>3</v>
      </c>
      <c r="H999" s="116">
        <v>2</v>
      </c>
      <c r="I999" s="116" t="s">
        <v>1809</v>
      </c>
    </row>
    <row r="1000" spans="1:9" x14ac:dyDescent="0.25">
      <c r="A1000" s="116">
        <v>996</v>
      </c>
      <c r="B1000" s="116">
        <v>3</v>
      </c>
      <c r="C1000" s="116">
        <v>3</v>
      </c>
      <c r="D1000" s="116">
        <v>3</v>
      </c>
      <c r="E1000" s="116">
        <v>15</v>
      </c>
      <c r="F1000" s="116">
        <v>11</v>
      </c>
      <c r="G1000" s="116">
        <v>4</v>
      </c>
      <c r="H1000" s="116">
        <v>2</v>
      </c>
      <c r="I1000" s="116" t="s">
        <v>1810</v>
      </c>
    </row>
    <row r="1001" spans="1:9" x14ac:dyDescent="0.25">
      <c r="A1001" s="116">
        <v>997</v>
      </c>
      <c r="B1001" s="116">
        <v>3</v>
      </c>
      <c r="C1001" s="116">
        <v>8</v>
      </c>
      <c r="D1001" s="116">
        <v>3</v>
      </c>
      <c r="E1001" s="116">
        <v>12</v>
      </c>
      <c r="F1001" s="116">
        <v>19</v>
      </c>
      <c r="G1001" s="116">
        <v>1</v>
      </c>
      <c r="H1001" s="116">
        <v>1</v>
      </c>
      <c r="I1001" s="116" t="s">
        <v>1811</v>
      </c>
    </row>
    <row r="1002" spans="1:9" x14ac:dyDescent="0.25">
      <c r="A1002" s="116">
        <v>998</v>
      </c>
      <c r="B1002" s="116">
        <v>1</v>
      </c>
      <c r="C1002" s="116">
        <v>5</v>
      </c>
      <c r="D1002" s="116">
        <v>5</v>
      </c>
      <c r="E1002" s="116">
        <v>5</v>
      </c>
      <c r="F1002" s="116">
        <v>5</v>
      </c>
      <c r="G1002" s="116">
        <v>1</v>
      </c>
      <c r="H1002" s="116">
        <v>1</v>
      </c>
      <c r="I1002" s="116" t="s">
        <v>1812</v>
      </c>
    </row>
    <row r="1003" spans="1:9" x14ac:dyDescent="0.25">
      <c r="A1003" s="116">
        <v>999</v>
      </c>
      <c r="B1003" s="116">
        <v>1</v>
      </c>
      <c r="C1003" s="116">
        <v>4</v>
      </c>
      <c r="D1003" s="116">
        <v>5</v>
      </c>
      <c r="E1003" s="116">
        <v>14</v>
      </c>
      <c r="F1003" s="116">
        <v>6</v>
      </c>
      <c r="G1003" s="116">
        <v>1</v>
      </c>
      <c r="H1003" s="116">
        <v>1</v>
      </c>
      <c r="I1003" s="116" t="s">
        <v>1813</v>
      </c>
    </row>
    <row r="1004" spans="1:9" x14ac:dyDescent="0.25">
      <c r="A1004" s="116">
        <v>1000</v>
      </c>
      <c r="B1004" s="116">
        <v>1</v>
      </c>
      <c r="C1004" s="116">
        <v>3</v>
      </c>
      <c r="D1004" s="116">
        <v>5</v>
      </c>
      <c r="E1004" s="116">
        <v>14</v>
      </c>
      <c r="F1004" s="116">
        <v>14</v>
      </c>
      <c r="G1004" s="116">
        <v>2</v>
      </c>
      <c r="H1004" s="116">
        <v>3</v>
      </c>
      <c r="I1004" s="116"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HVAC_Type!$A$4:$A$13</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3" t="s">
        <v>511</v>
      </c>
      <c r="B5" s="93" t="s">
        <v>512</v>
      </c>
      <c r="C5" s="93" t="s">
        <v>513</v>
      </c>
      <c r="D5" s="93" t="s">
        <v>514</v>
      </c>
      <c r="E5" s="93" t="s">
        <v>515</v>
      </c>
      <c r="F5" s="93" t="s">
        <v>516</v>
      </c>
      <c r="G5" s="93" t="s">
        <v>517</v>
      </c>
      <c r="H5" s="93" t="s">
        <v>518</v>
      </c>
      <c r="I5" s="93" t="s">
        <v>519</v>
      </c>
      <c r="J5" s="93" t="s">
        <v>520</v>
      </c>
      <c r="K5" s="93" t="s">
        <v>521</v>
      </c>
      <c r="L5" s="93" t="s">
        <v>522</v>
      </c>
      <c r="M5" s="93" t="s">
        <v>523</v>
      </c>
      <c r="N5" s="93" t="s">
        <v>524</v>
      </c>
      <c r="O5" s="93" t="s">
        <v>525</v>
      </c>
      <c r="P5" s="93" t="s">
        <v>526</v>
      </c>
      <c r="Q5" s="93" t="s">
        <v>527</v>
      </c>
      <c r="R5" s="93" t="s">
        <v>528</v>
      </c>
      <c r="S5" s="93" t="s">
        <v>529</v>
      </c>
      <c r="T5" s="93" t="s">
        <v>530</v>
      </c>
      <c r="U5" s="93" t="s">
        <v>531</v>
      </c>
      <c r="V5" s="93" t="s">
        <v>532</v>
      </c>
      <c r="W5" s="93" t="s">
        <v>533</v>
      </c>
      <c r="X5" s="93" t="s">
        <v>534</v>
      </c>
      <c r="Y5" s="93" t="s">
        <v>535</v>
      </c>
      <c r="Z5" s="93" t="s">
        <v>536</v>
      </c>
      <c r="AA5" s="93" t="s">
        <v>537</v>
      </c>
      <c r="AB5" s="93" t="s">
        <v>538</v>
      </c>
      <c r="AC5" s="93" t="s">
        <v>539</v>
      </c>
      <c r="AD5" s="93" t="s">
        <v>540</v>
      </c>
      <c r="AE5" s="93" t="s">
        <v>541</v>
      </c>
      <c r="AF5" s="93" t="s">
        <v>542</v>
      </c>
      <c r="AG5" s="93" t="s">
        <v>543</v>
      </c>
      <c r="AH5" s="93" t="s">
        <v>544</v>
      </c>
      <c r="AI5" s="93" t="s">
        <v>545</v>
      </c>
      <c r="AJ5" s="93" t="s">
        <v>546</v>
      </c>
      <c r="AK5" s="93" t="s">
        <v>547</v>
      </c>
      <c r="AL5" s="93" t="s">
        <v>548</v>
      </c>
      <c r="AM5" s="93" t="s">
        <v>549</v>
      </c>
      <c r="AN5" s="93" t="s">
        <v>550</v>
      </c>
      <c r="AO5" s="93" t="s">
        <v>551</v>
      </c>
      <c r="AP5" s="93" t="s">
        <v>552</v>
      </c>
      <c r="AQ5" s="93" t="s">
        <v>553</v>
      </c>
      <c r="AR5" s="93" t="s">
        <v>554</v>
      </c>
      <c r="AS5" s="93" t="s">
        <v>555</v>
      </c>
      <c r="AT5" s="93" t="s">
        <v>556</v>
      </c>
      <c r="AU5" s="93" t="s">
        <v>557</v>
      </c>
      <c r="AV5" s="93" t="s">
        <v>558</v>
      </c>
      <c r="AW5" s="93" t="s">
        <v>559</v>
      </c>
      <c r="AX5" s="93" t="s">
        <v>560</v>
      </c>
      <c r="AY5" s="93" t="s">
        <v>561</v>
      </c>
      <c r="AZ5" s="93" t="s">
        <v>562</v>
      </c>
      <c r="BA5" s="93" t="s">
        <v>563</v>
      </c>
      <c r="BB5" s="93" t="s">
        <v>564</v>
      </c>
      <c r="BC5" s="93" t="s">
        <v>565</v>
      </c>
      <c r="BD5" s="93" t="s">
        <v>566</v>
      </c>
      <c r="BE5" s="93" t="s">
        <v>567</v>
      </c>
      <c r="BF5" s="93" t="s">
        <v>568</v>
      </c>
      <c r="BG5" s="93" t="s">
        <v>569</v>
      </c>
      <c r="BH5" s="93" t="s">
        <v>570</v>
      </c>
      <c r="BI5" s="93" t="s">
        <v>571</v>
      </c>
      <c r="BJ5" s="100" t="s">
        <v>572</v>
      </c>
      <c r="BK5" s="93" t="s">
        <v>573</v>
      </c>
      <c r="BL5" s="93" t="s">
        <v>574</v>
      </c>
      <c r="BM5" s="93" t="s">
        <v>575</v>
      </c>
      <c r="BN5" s="93" t="s">
        <v>576</v>
      </c>
      <c r="BO5" s="93" t="s">
        <v>577</v>
      </c>
      <c r="BP5" s="93" t="s">
        <v>578</v>
      </c>
      <c r="BQ5" s="93" t="s">
        <v>579</v>
      </c>
      <c r="BR5" s="100" t="s">
        <v>580</v>
      </c>
      <c r="BS5" s="100" t="s">
        <v>581</v>
      </c>
      <c r="BT5" s="93" t="s">
        <v>582</v>
      </c>
      <c r="BU5" s="93" t="s">
        <v>583</v>
      </c>
      <c r="BV5" s="93" t="s">
        <v>584</v>
      </c>
      <c r="BW5" s="93" t="s">
        <v>585</v>
      </c>
      <c r="BX5" s="93" t="s">
        <v>586</v>
      </c>
      <c r="BY5" s="93" t="s">
        <v>587</v>
      </c>
      <c r="BZ5" s="93" t="s">
        <v>588</v>
      </c>
      <c r="CA5" s="93" t="s">
        <v>589</v>
      </c>
      <c r="CB5" s="93" t="s">
        <v>590</v>
      </c>
      <c r="CC5" s="93" t="s">
        <v>591</v>
      </c>
      <c r="CD5" s="93" t="s">
        <v>592</v>
      </c>
      <c r="CE5" s="93" t="s">
        <v>593</v>
      </c>
    </row>
    <row r="6" spans="1:83" x14ac:dyDescent="0.25">
      <c r="A6" s="93" t="s">
        <v>594</v>
      </c>
      <c r="B6" s="93" t="s">
        <v>595</v>
      </c>
      <c r="C6" s="93" t="s">
        <v>596</v>
      </c>
      <c r="D6" s="93" t="s">
        <v>597</v>
      </c>
      <c r="E6" s="93" t="s">
        <v>598</v>
      </c>
      <c r="F6" s="93" t="s">
        <v>599</v>
      </c>
      <c r="G6" s="93" t="s">
        <v>599</v>
      </c>
      <c r="H6" s="93" t="s">
        <v>599</v>
      </c>
      <c r="I6" s="93" t="s">
        <v>599</v>
      </c>
      <c r="J6" s="93" t="s">
        <v>600</v>
      </c>
      <c r="K6" s="93" t="s">
        <v>601</v>
      </c>
      <c r="L6" s="93" t="s">
        <v>600</v>
      </c>
      <c r="M6" s="93" t="s">
        <v>602</v>
      </c>
      <c r="N6" s="93" t="s">
        <v>600</v>
      </c>
      <c r="O6" s="93" t="s">
        <v>603</v>
      </c>
      <c r="P6" s="93" t="s">
        <v>604</v>
      </c>
      <c r="Q6" s="93" t="s">
        <v>605</v>
      </c>
      <c r="R6" s="93" t="s">
        <v>606</v>
      </c>
      <c r="S6" s="93" t="s">
        <v>607</v>
      </c>
      <c r="T6" s="93" t="s">
        <v>599</v>
      </c>
      <c r="U6" s="93" t="s">
        <v>596</v>
      </c>
      <c r="V6" s="93" t="s">
        <v>608</v>
      </c>
      <c r="W6" s="93" t="s">
        <v>609</v>
      </c>
      <c r="X6" s="93" t="s">
        <v>610</v>
      </c>
      <c r="Y6" s="93" t="s">
        <v>611</v>
      </c>
      <c r="Z6" s="93" t="s">
        <v>608</v>
      </c>
      <c r="AA6" s="93" t="s">
        <v>609</v>
      </c>
      <c r="AB6" s="93" t="s">
        <v>610</v>
      </c>
      <c r="AC6" s="93" t="s">
        <v>611</v>
      </c>
      <c r="AD6" s="93" t="s">
        <v>610</v>
      </c>
      <c r="AE6" s="93" t="s">
        <v>612</v>
      </c>
      <c r="AF6" s="93" t="s">
        <v>610</v>
      </c>
      <c r="AG6" s="93" t="s">
        <v>611</v>
      </c>
      <c r="AH6" s="93" t="s">
        <v>610</v>
      </c>
      <c r="AI6" s="93" t="s">
        <v>611</v>
      </c>
      <c r="AJ6" s="93" t="s">
        <v>610</v>
      </c>
      <c r="AK6" s="93" t="s">
        <v>611</v>
      </c>
      <c r="AL6" s="93" t="s">
        <v>609</v>
      </c>
      <c r="AM6" s="93" t="s">
        <v>610</v>
      </c>
      <c r="AN6" s="93" t="s">
        <v>610</v>
      </c>
      <c r="AO6" s="93" t="s">
        <v>610</v>
      </c>
      <c r="AP6" s="93" t="s">
        <v>610</v>
      </c>
      <c r="AQ6" s="93" t="s">
        <v>613</v>
      </c>
      <c r="AR6" s="93" t="s">
        <v>609</v>
      </c>
      <c r="AS6" s="93" t="s">
        <v>609</v>
      </c>
      <c r="AT6" s="93" t="s">
        <v>610</v>
      </c>
      <c r="AU6" s="93" t="s">
        <v>611</v>
      </c>
      <c r="AV6" s="93" t="s">
        <v>614</v>
      </c>
      <c r="AW6" s="93" t="s">
        <v>610</v>
      </c>
      <c r="AX6" s="93" t="s">
        <v>615</v>
      </c>
      <c r="AY6" s="93" t="s">
        <v>611</v>
      </c>
      <c r="AZ6" s="93" t="s">
        <v>611</v>
      </c>
      <c r="BA6" s="93" t="s">
        <v>611</v>
      </c>
      <c r="BB6" s="93" t="s">
        <v>616</v>
      </c>
      <c r="BC6" s="93" t="s">
        <v>615</v>
      </c>
      <c r="BD6" s="93" t="s">
        <v>617</v>
      </c>
      <c r="BE6" s="93" t="s">
        <v>618</v>
      </c>
      <c r="BF6" s="93" t="s">
        <v>615</v>
      </c>
      <c r="BG6" s="93" t="s">
        <v>611</v>
      </c>
      <c r="BH6" s="93" t="s">
        <v>615</v>
      </c>
      <c r="BI6" s="93" t="s">
        <v>611</v>
      </c>
      <c r="BJ6" s="100" t="s">
        <v>619</v>
      </c>
      <c r="BK6" s="93" t="s">
        <v>615</v>
      </c>
      <c r="BL6" s="93" t="s">
        <v>620</v>
      </c>
      <c r="BM6" s="93" t="s">
        <v>619</v>
      </c>
      <c r="BN6" s="93" t="s">
        <v>600</v>
      </c>
      <c r="BO6" s="93" t="s">
        <v>621</v>
      </c>
      <c r="BP6" s="93" t="s">
        <v>622</v>
      </c>
      <c r="BQ6" s="93" t="s">
        <v>609</v>
      </c>
      <c r="BR6" s="100" t="s">
        <v>623</v>
      </c>
      <c r="BS6" s="100" t="s">
        <v>623</v>
      </c>
      <c r="BT6" s="93" t="s">
        <v>596</v>
      </c>
      <c r="BU6" s="93" t="s">
        <v>624</v>
      </c>
      <c r="BV6" s="93" t="s">
        <v>625</v>
      </c>
      <c r="BW6" s="93" t="s">
        <v>599</v>
      </c>
      <c r="BX6" s="93" t="s">
        <v>626</v>
      </c>
      <c r="BY6" s="93" t="s">
        <v>76</v>
      </c>
      <c r="BZ6" s="93" t="s">
        <v>596</v>
      </c>
      <c r="CA6" s="93" t="s">
        <v>627</v>
      </c>
      <c r="CB6" s="93" t="s">
        <v>628</v>
      </c>
      <c r="CC6" s="93" t="s">
        <v>629</v>
      </c>
      <c r="CD6" s="93" t="s">
        <v>630</v>
      </c>
      <c r="CE6" s="93" t="s">
        <v>76</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VLOOKUP(Model_Inputs!#REF!,HVAC_Type!$A$4:$B$11,2,FALSE)</f>
        <v>#REF!</v>
      </c>
      <c r="P7" s="93">
        <v>3.5</v>
      </c>
      <c r="Q7" s="93">
        <v>25</v>
      </c>
      <c r="R7" s="93">
        <v>1</v>
      </c>
      <c r="S7" s="93">
        <v>4</v>
      </c>
      <c r="T7" s="93">
        <v>30</v>
      </c>
      <c r="U7" s="93" t="e">
        <f>VLOOKUP(Model_Inputs!#REF!,HVAC_Type!$A$4:$C$11,3,FALSE)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68</v>
      </c>
      <c r="BM7" s="93">
        <v>50</v>
      </c>
      <c r="BN7" s="93">
        <v>4</v>
      </c>
      <c r="BO7" s="93" t="s">
        <v>636</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38</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46</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47</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48</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49</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50</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5" t="s">
        <v>87</v>
      </c>
      <c r="B2" s="3" t="s">
        <v>88</v>
      </c>
      <c r="C2" s="145" t="s">
        <v>89</v>
      </c>
      <c r="D2" s="3"/>
      <c r="E2" s="3"/>
      <c r="F2" s="3"/>
      <c r="G2" s="3"/>
      <c r="H2" s="3"/>
      <c r="I2" s="3"/>
    </row>
    <row r="3" spans="1:9" x14ac:dyDescent="0.25">
      <c r="A3" s="146"/>
      <c r="B3" s="3" t="s">
        <v>90</v>
      </c>
      <c r="C3" s="146"/>
      <c r="D3" s="3"/>
      <c r="E3" s="3"/>
      <c r="F3" s="3"/>
      <c r="G3" s="3"/>
      <c r="H3" s="3"/>
      <c r="I3" s="3"/>
    </row>
    <row r="4" spans="1:9" x14ac:dyDescent="0.25">
      <c r="A4" s="146"/>
      <c r="B4" s="145" t="s">
        <v>91</v>
      </c>
      <c r="C4" s="146"/>
      <c r="D4" s="4" t="s">
        <v>92</v>
      </c>
      <c r="E4" s="5" t="str">
        <f>Model_Inputs!A1</f>
        <v>Run Label</v>
      </c>
      <c r="F4" s="3" t="s">
        <v>66</v>
      </c>
      <c r="G4" s="3" t="s">
        <v>67</v>
      </c>
      <c r="H4" s="3" t="s">
        <v>68</v>
      </c>
      <c r="I4" s="3"/>
    </row>
    <row r="5" spans="1:9" x14ac:dyDescent="0.25">
      <c r="A5" s="146"/>
      <c r="B5" s="147"/>
      <c r="C5" s="146"/>
      <c r="D5" s="4" t="s">
        <v>93</v>
      </c>
      <c r="E5" s="5" t="str">
        <f>Model_Inputs!D1</f>
        <v>Bldg Orient [deg]</v>
      </c>
      <c r="F5" s="3" t="s">
        <v>94</v>
      </c>
      <c r="G5" s="3" t="s">
        <v>69</v>
      </c>
      <c r="H5" s="3" t="s">
        <v>72</v>
      </c>
      <c r="I5" s="3"/>
    </row>
    <row r="6" spans="1:9" x14ac:dyDescent="0.25">
      <c r="A6" s="146"/>
      <c r="B6" s="3" t="s">
        <v>95</v>
      </c>
      <c r="C6" s="146"/>
      <c r="D6" s="4"/>
      <c r="E6" s="5"/>
      <c r="F6" s="3"/>
      <c r="G6" s="3"/>
      <c r="H6" s="3"/>
      <c r="I6" s="3"/>
    </row>
    <row r="7" spans="1:9" x14ac:dyDescent="0.25">
      <c r="A7" s="147"/>
      <c r="B7" s="3" t="s">
        <v>96</v>
      </c>
      <c r="C7" s="146"/>
      <c r="D7" s="4" t="s">
        <v>97</v>
      </c>
      <c r="E7" s="5" t="str">
        <f>Model_Inputs!B1</f>
        <v>Timesteps Per Hr</v>
      </c>
      <c r="F7" s="3" t="s">
        <v>98</v>
      </c>
      <c r="G7" s="3" t="s">
        <v>69</v>
      </c>
      <c r="H7" s="3" t="s">
        <v>99</v>
      </c>
      <c r="I7" s="3"/>
    </row>
    <row r="8" spans="1:9" x14ac:dyDescent="0.25">
      <c r="A8" s="145" t="s">
        <v>100</v>
      </c>
      <c r="B8" s="3" t="s">
        <v>101</v>
      </c>
      <c r="C8" s="147"/>
      <c r="D8" s="3"/>
      <c r="E8" s="5"/>
      <c r="F8" s="3"/>
      <c r="G8" s="3"/>
      <c r="H8" s="3"/>
      <c r="I8" s="3"/>
    </row>
    <row r="9" spans="1:9" x14ac:dyDescent="0.25">
      <c r="A9" s="146"/>
      <c r="B9" s="3" t="s">
        <v>102</v>
      </c>
      <c r="C9" s="145" t="s">
        <v>103</v>
      </c>
      <c r="D9" s="3" t="s">
        <v>104</v>
      </c>
      <c r="E9" s="148" t="str">
        <f>Model_Inputs!C1</f>
        <v>Weather File</v>
      </c>
      <c r="F9" s="145" t="s">
        <v>105</v>
      </c>
      <c r="G9" s="145" t="s">
        <v>67</v>
      </c>
      <c r="H9" s="145" t="s">
        <v>71</v>
      </c>
      <c r="I9" s="3"/>
    </row>
    <row r="10" spans="1:9" x14ac:dyDescent="0.25">
      <c r="A10" s="146"/>
      <c r="B10" s="3" t="s">
        <v>106</v>
      </c>
      <c r="C10" s="146"/>
      <c r="D10" s="3" t="s">
        <v>104</v>
      </c>
      <c r="E10" s="147"/>
      <c r="F10" s="147"/>
      <c r="G10" s="147"/>
      <c r="H10" s="147"/>
      <c r="I10" s="3"/>
    </row>
    <row r="11" spans="1:9" x14ac:dyDescent="0.25">
      <c r="A11" s="147"/>
      <c r="B11" s="3" t="s">
        <v>107</v>
      </c>
      <c r="C11" s="147"/>
      <c r="D11" s="3"/>
      <c r="E11" s="3"/>
      <c r="F11" s="3"/>
      <c r="G11" s="3"/>
      <c r="H11" s="3"/>
      <c r="I11" s="3"/>
    </row>
    <row r="12" spans="1:9" x14ac:dyDescent="0.25">
      <c r="A12" s="145" t="s">
        <v>108</v>
      </c>
      <c r="B12" s="3" t="s">
        <v>109</v>
      </c>
      <c r="C12" s="145" t="s">
        <v>110</v>
      </c>
      <c r="D12" s="3"/>
      <c r="E12" s="3"/>
      <c r="F12" s="3"/>
      <c r="G12" s="3"/>
      <c r="H12" s="3"/>
      <c r="I12" s="3"/>
    </row>
    <row r="13" spans="1:9" x14ac:dyDescent="0.25">
      <c r="A13" s="146"/>
      <c r="B13" s="3" t="s">
        <v>111</v>
      </c>
      <c r="C13" s="146"/>
      <c r="D13" s="3"/>
      <c r="E13" s="3"/>
      <c r="F13" s="3"/>
      <c r="G13" s="3"/>
      <c r="H13" s="3"/>
      <c r="I13" s="3"/>
    </row>
    <row r="14" spans="1:9" x14ac:dyDescent="0.25">
      <c r="A14" s="146"/>
      <c r="B14" s="3" t="s">
        <v>112</v>
      </c>
      <c r="C14" s="146"/>
      <c r="D14" s="3"/>
      <c r="E14" s="3"/>
      <c r="F14" s="3"/>
      <c r="G14" s="3"/>
      <c r="H14" s="3"/>
      <c r="I14" s="3"/>
    </row>
    <row r="15" spans="1:9" x14ac:dyDescent="0.25">
      <c r="A15" s="146"/>
      <c r="B15" s="3" t="s">
        <v>113</v>
      </c>
      <c r="C15" s="146"/>
      <c r="D15" s="3"/>
      <c r="E15" s="3"/>
      <c r="F15" s="3"/>
      <c r="G15" s="3"/>
      <c r="H15" s="3"/>
      <c r="I15" s="3"/>
    </row>
    <row r="16" spans="1:9" x14ac:dyDescent="0.25">
      <c r="A16" s="146"/>
      <c r="B16" s="3" t="s">
        <v>114</v>
      </c>
      <c r="C16" s="146"/>
      <c r="D16" s="3"/>
      <c r="E16" s="3"/>
      <c r="F16" s="3"/>
      <c r="G16" s="3"/>
      <c r="H16" s="3"/>
      <c r="I16" s="3"/>
    </row>
    <row r="17" spans="1:9" x14ac:dyDescent="0.25">
      <c r="A17" s="147"/>
      <c r="B17" s="3" t="s">
        <v>115</v>
      </c>
      <c r="C17" s="147"/>
      <c r="D17" s="3"/>
      <c r="E17" s="3"/>
      <c r="F17" s="3"/>
      <c r="G17" s="3"/>
      <c r="H17" s="3"/>
      <c r="I17" s="3"/>
    </row>
    <row r="18" spans="1:9" x14ac:dyDescent="0.25">
      <c r="A18" s="145" t="s">
        <v>116</v>
      </c>
      <c r="B18" s="3" t="s">
        <v>117</v>
      </c>
      <c r="C18" s="145" t="s">
        <v>118</v>
      </c>
      <c r="D18" s="3"/>
      <c r="E18" s="3"/>
      <c r="F18" s="3"/>
      <c r="G18" s="3"/>
      <c r="H18" s="3"/>
      <c r="I18" s="3"/>
    </row>
    <row r="19" spans="1:9" x14ac:dyDescent="0.25">
      <c r="A19" s="146"/>
      <c r="B19" s="3" t="s">
        <v>119</v>
      </c>
      <c r="C19" s="146"/>
      <c r="D19" s="3"/>
      <c r="E19" s="3"/>
      <c r="F19" s="3"/>
      <c r="G19" s="3"/>
      <c r="H19" s="3"/>
      <c r="I19" s="3"/>
    </row>
    <row r="20" spans="1:9" x14ac:dyDescent="0.25">
      <c r="A20" s="146"/>
      <c r="B20" s="3" t="s">
        <v>120</v>
      </c>
      <c r="C20" s="146"/>
      <c r="D20" s="3"/>
      <c r="E20" s="3"/>
      <c r="F20" s="3"/>
      <c r="G20" s="3"/>
      <c r="H20" s="3"/>
      <c r="I20" s="3"/>
    </row>
    <row r="21" spans="1:9" x14ac:dyDescent="0.25">
      <c r="A21" s="146"/>
      <c r="B21" s="3" t="s">
        <v>121</v>
      </c>
      <c r="C21" s="146"/>
      <c r="D21" s="3"/>
      <c r="E21" s="5"/>
      <c r="F21" s="3"/>
      <c r="G21" s="3"/>
      <c r="H21" s="3"/>
      <c r="I21" s="3"/>
    </row>
    <row r="22" spans="1:9" x14ac:dyDescent="0.25">
      <c r="A22" s="146"/>
      <c r="B22" s="3" t="s">
        <v>122</v>
      </c>
      <c r="C22" s="147"/>
      <c r="D22" s="3"/>
      <c r="E22" s="5"/>
      <c r="F22" s="3"/>
      <c r="G22" s="3"/>
      <c r="H22" s="3"/>
      <c r="I22" s="3"/>
    </row>
    <row r="23" spans="1:9" x14ac:dyDescent="0.25">
      <c r="A23" s="146"/>
      <c r="B23" s="145" t="s">
        <v>123</v>
      </c>
      <c r="C23" s="145" t="s">
        <v>124</v>
      </c>
      <c r="D23" s="4" t="s">
        <v>125</v>
      </c>
      <c r="E23" s="5" t="str">
        <f>Model_Inputs!N1</f>
        <v>Window U-Value [Btu/h/ft^2/F]</v>
      </c>
      <c r="F23" s="3" t="s">
        <v>126</v>
      </c>
      <c r="G23" s="3" t="s">
        <v>73</v>
      </c>
      <c r="H23" s="3" t="s">
        <v>74</v>
      </c>
      <c r="I23" s="3">
        <v>5.6744658973887141</v>
      </c>
    </row>
    <row r="24" spans="1:9" x14ac:dyDescent="0.25">
      <c r="A24" s="146"/>
      <c r="B24" s="147"/>
      <c r="C24" s="147"/>
      <c r="D24" s="4" t="s">
        <v>127</v>
      </c>
      <c r="E24" s="5" t="str">
        <f>Model_Inputs!O1</f>
        <v>Window SHGC</v>
      </c>
      <c r="F24" s="3" t="s">
        <v>128</v>
      </c>
      <c r="G24" s="3" t="s">
        <v>73</v>
      </c>
      <c r="H24" s="3" t="s">
        <v>76</v>
      </c>
      <c r="I24" s="3"/>
    </row>
    <row r="25" spans="1:9" x14ac:dyDescent="0.25">
      <c r="A25" s="147"/>
      <c r="B25" s="3" t="s">
        <v>129</v>
      </c>
      <c r="C25" s="3" t="s">
        <v>130</v>
      </c>
      <c r="D25" s="3"/>
      <c r="E25" s="5"/>
      <c r="F25" s="3"/>
      <c r="G25" s="3"/>
      <c r="H25" s="3"/>
      <c r="I25" s="3"/>
    </row>
    <row r="26" spans="1:9" x14ac:dyDescent="0.25">
      <c r="A26" s="145" t="s">
        <v>131</v>
      </c>
      <c r="B26" s="3" t="s">
        <v>132</v>
      </c>
      <c r="C26" s="145" t="s">
        <v>133</v>
      </c>
      <c r="D26" s="3"/>
      <c r="E26" s="5"/>
      <c r="F26" s="3"/>
      <c r="G26" s="3"/>
      <c r="H26" s="3"/>
      <c r="I26" s="3"/>
    </row>
    <row r="27" spans="1:9" x14ac:dyDescent="0.25">
      <c r="A27" s="146"/>
      <c r="B27" s="3" t="s">
        <v>134</v>
      </c>
      <c r="C27" s="146"/>
      <c r="D27" s="3"/>
      <c r="E27" s="5"/>
      <c r="F27" s="3"/>
      <c r="G27" s="3"/>
      <c r="H27" s="3"/>
      <c r="I27" s="3"/>
    </row>
    <row r="28" spans="1:9" x14ac:dyDescent="0.25">
      <c r="A28" s="146"/>
      <c r="B28" s="3" t="s">
        <v>135</v>
      </c>
      <c r="C28" s="146"/>
      <c r="D28" s="3"/>
      <c r="E28" s="5"/>
      <c r="F28" s="3"/>
      <c r="G28" s="3"/>
      <c r="H28" s="3"/>
      <c r="I28" s="3"/>
    </row>
    <row r="29" spans="1:9" x14ac:dyDescent="0.25">
      <c r="A29" s="146"/>
      <c r="B29" s="3" t="s">
        <v>136</v>
      </c>
      <c r="C29" s="146"/>
      <c r="D29" s="3"/>
      <c r="E29" s="5"/>
      <c r="F29" s="3"/>
      <c r="G29" s="3"/>
      <c r="H29" s="3"/>
      <c r="I29" s="3"/>
    </row>
    <row r="30" spans="1:9" x14ac:dyDescent="0.25">
      <c r="A30" s="146"/>
      <c r="B30" s="3" t="s">
        <v>137</v>
      </c>
      <c r="C30" s="146"/>
      <c r="D30" s="3"/>
      <c r="E30" s="3"/>
      <c r="F30" s="3"/>
      <c r="G30" s="3"/>
      <c r="H30" s="3"/>
      <c r="I30" s="3"/>
    </row>
    <row r="31" spans="1:9" x14ac:dyDescent="0.25">
      <c r="A31" s="146"/>
      <c r="B31" s="3" t="s">
        <v>138</v>
      </c>
      <c r="C31" s="146"/>
      <c r="D31" s="3"/>
      <c r="E31" s="3"/>
      <c r="F31" s="3"/>
      <c r="G31" s="3"/>
      <c r="H31" s="3"/>
      <c r="I31" s="3"/>
    </row>
    <row r="32" spans="1:9" x14ac:dyDescent="0.25">
      <c r="A32" s="146"/>
      <c r="B32" s="3" t="s">
        <v>139</v>
      </c>
      <c r="C32" s="146"/>
      <c r="D32" s="3"/>
      <c r="E32" s="3"/>
      <c r="F32" s="3"/>
      <c r="G32" s="3"/>
      <c r="H32" s="3"/>
      <c r="I32" s="3"/>
    </row>
    <row r="33" spans="1:9" x14ac:dyDescent="0.25">
      <c r="A33" s="147"/>
      <c r="B33" s="3" t="s">
        <v>140</v>
      </c>
      <c r="C33" s="147"/>
      <c r="D33" s="3"/>
      <c r="E33" s="3"/>
      <c r="F33" s="3"/>
      <c r="G33" s="3"/>
      <c r="H33" s="3"/>
      <c r="I33" s="3"/>
    </row>
    <row r="34" spans="1:9" x14ac:dyDescent="0.25">
      <c r="A34" s="145" t="s">
        <v>141</v>
      </c>
      <c r="B34" s="3" t="s">
        <v>142</v>
      </c>
      <c r="C34" s="145" t="s">
        <v>143</v>
      </c>
      <c r="D34" s="3"/>
      <c r="E34" s="3"/>
      <c r="F34" s="3"/>
      <c r="G34" s="3"/>
      <c r="H34" s="3"/>
      <c r="I34" s="3"/>
    </row>
    <row r="35" spans="1:9" x14ac:dyDescent="0.25">
      <c r="A35" s="146"/>
      <c r="B35" s="3" t="s">
        <v>144</v>
      </c>
      <c r="C35" s="146"/>
      <c r="D35" s="3"/>
      <c r="E35" s="3"/>
      <c r="F35" s="3"/>
      <c r="G35" s="3"/>
      <c r="H35" s="3"/>
      <c r="I35" s="3"/>
    </row>
    <row r="36" spans="1:9" x14ac:dyDescent="0.25">
      <c r="A36" s="146"/>
      <c r="B36" s="3" t="s">
        <v>145</v>
      </c>
      <c r="C36" s="146"/>
      <c r="D36" s="3"/>
      <c r="E36" s="3"/>
      <c r="F36" s="3"/>
      <c r="G36" s="3"/>
      <c r="H36" s="3"/>
      <c r="I36" s="3"/>
    </row>
    <row r="37" spans="1:9" x14ac:dyDescent="0.25">
      <c r="A37" s="146"/>
      <c r="B37" s="3" t="s">
        <v>146</v>
      </c>
      <c r="C37" s="146"/>
      <c r="D37" s="3"/>
      <c r="E37" s="3"/>
      <c r="F37" s="3"/>
      <c r="G37" s="3"/>
      <c r="H37" s="3"/>
      <c r="I37" s="3"/>
    </row>
    <row r="38" spans="1:9" x14ac:dyDescent="0.25">
      <c r="A38" s="146"/>
      <c r="B38" s="3" t="s">
        <v>147</v>
      </c>
      <c r="C38" s="146"/>
      <c r="D38" s="3"/>
      <c r="E38" s="3"/>
      <c r="F38" s="3"/>
      <c r="G38" s="3"/>
      <c r="H38" s="3"/>
      <c r="I38" s="3"/>
    </row>
    <row r="39" spans="1:9" x14ac:dyDescent="0.25">
      <c r="A39" s="146"/>
      <c r="B39" s="3" t="s">
        <v>148</v>
      </c>
      <c r="C39" s="146"/>
      <c r="D39" s="3"/>
      <c r="E39" s="3"/>
      <c r="F39" s="3"/>
      <c r="G39" s="3"/>
      <c r="H39" s="3"/>
      <c r="I39" s="3"/>
    </row>
    <row r="40" spans="1:9" x14ac:dyDescent="0.25">
      <c r="A40" s="146"/>
      <c r="B40" s="3" t="s">
        <v>149</v>
      </c>
      <c r="C40" s="146"/>
      <c r="D40" s="3"/>
      <c r="E40" s="3"/>
      <c r="F40" s="3"/>
      <c r="G40" s="3"/>
      <c r="H40" s="3"/>
      <c r="I40" s="3"/>
    </row>
    <row r="41" spans="1:9" x14ac:dyDescent="0.25">
      <c r="A41" s="146"/>
      <c r="B41" s="3" t="s">
        <v>150</v>
      </c>
      <c r="C41" s="146"/>
      <c r="D41" s="3"/>
      <c r="E41" s="3"/>
      <c r="F41" s="3"/>
      <c r="G41" s="3"/>
      <c r="H41" s="3"/>
      <c r="I41" s="3"/>
    </row>
    <row r="42" spans="1:9" x14ac:dyDescent="0.25">
      <c r="A42" s="146"/>
      <c r="B42" s="3" t="s">
        <v>151</v>
      </c>
      <c r="C42" s="146"/>
      <c r="D42" s="3"/>
      <c r="E42" s="3"/>
      <c r="F42" s="3"/>
      <c r="G42" s="3"/>
      <c r="H42" s="3"/>
      <c r="I42" s="3"/>
    </row>
    <row r="43" spans="1:9" x14ac:dyDescent="0.25">
      <c r="A43" s="146"/>
      <c r="B43" s="3" t="s">
        <v>152</v>
      </c>
      <c r="C43" s="146"/>
      <c r="D43" s="3"/>
      <c r="E43" s="3"/>
      <c r="F43" s="3"/>
      <c r="G43" s="3"/>
      <c r="H43" s="3"/>
      <c r="I43" s="3"/>
    </row>
    <row r="44" spans="1:9" x14ac:dyDescent="0.25">
      <c r="A44" s="146"/>
      <c r="B44" s="3" t="s">
        <v>153</v>
      </c>
      <c r="C44" s="146"/>
      <c r="D44" s="3"/>
      <c r="E44" s="3"/>
      <c r="F44" s="3"/>
      <c r="G44" s="3"/>
      <c r="H44" s="3"/>
      <c r="I44" s="3"/>
    </row>
    <row r="45" spans="1:9" x14ac:dyDescent="0.25">
      <c r="A45" s="146"/>
      <c r="B45" s="3" t="s">
        <v>154</v>
      </c>
      <c r="C45" s="146"/>
      <c r="D45" s="3"/>
      <c r="E45" s="3"/>
      <c r="F45" s="3"/>
      <c r="G45" s="3"/>
      <c r="H45" s="3"/>
      <c r="I45" s="3"/>
    </row>
    <row r="46" spans="1:9" x14ac:dyDescent="0.25">
      <c r="A46" s="146"/>
      <c r="B46" s="3" t="s">
        <v>155</v>
      </c>
      <c r="C46" s="146"/>
      <c r="D46" s="3"/>
      <c r="E46" s="3"/>
      <c r="F46" s="3"/>
      <c r="G46" s="3"/>
      <c r="H46" s="3"/>
      <c r="I46" s="3"/>
    </row>
    <row r="47" spans="1:9" x14ac:dyDescent="0.25">
      <c r="A47" s="146"/>
      <c r="B47" s="3" t="s">
        <v>156</v>
      </c>
      <c r="C47" s="146"/>
      <c r="D47" s="3"/>
      <c r="E47" s="3"/>
      <c r="F47" s="3"/>
      <c r="G47" s="3"/>
      <c r="H47" s="3"/>
      <c r="I47" s="3"/>
    </row>
    <row r="48" spans="1:9" x14ac:dyDescent="0.25">
      <c r="A48" s="147"/>
      <c r="B48" s="3" t="s">
        <v>157</v>
      </c>
      <c r="C48" s="147"/>
      <c r="D48" s="3"/>
      <c r="E48" s="3"/>
      <c r="F48" s="3"/>
      <c r="G48" s="3"/>
      <c r="H48" s="3"/>
      <c r="I48" s="3"/>
    </row>
    <row r="49" spans="1:9" x14ac:dyDescent="0.25">
      <c r="A49" s="145" t="s">
        <v>158</v>
      </c>
      <c r="B49" s="3" t="s">
        <v>159</v>
      </c>
      <c r="C49" s="145" t="s">
        <v>160</v>
      </c>
      <c r="D49" s="3"/>
      <c r="E49" s="3"/>
      <c r="F49" s="3"/>
      <c r="G49" s="3"/>
      <c r="H49" s="3"/>
      <c r="I49" s="3"/>
    </row>
    <row r="50" spans="1:9" x14ac:dyDescent="0.25">
      <c r="A50" s="146"/>
      <c r="B50" s="3" t="s">
        <v>161</v>
      </c>
      <c r="C50" s="146"/>
      <c r="D50" s="4" t="s">
        <v>162</v>
      </c>
      <c r="E50" s="5" t="str">
        <f>Model_Inputs!AK1</f>
        <v>Interior LPD [W/ft^2]</v>
      </c>
      <c r="F50" s="3" t="s">
        <v>163</v>
      </c>
      <c r="G50" s="3" t="s">
        <v>164</v>
      </c>
      <c r="H50" s="3" t="s">
        <v>79</v>
      </c>
      <c r="I50" s="3">
        <v>10.76</v>
      </c>
    </row>
    <row r="51" spans="1:9" x14ac:dyDescent="0.25">
      <c r="A51" s="147"/>
      <c r="B51" s="3" t="s">
        <v>165</v>
      </c>
      <c r="C51" s="146"/>
      <c r="D51" s="3"/>
      <c r="E51" s="3"/>
      <c r="F51" s="3"/>
      <c r="G51" s="3"/>
      <c r="H51" s="3"/>
      <c r="I51" s="3"/>
    </row>
    <row r="52" spans="1:9" x14ac:dyDescent="0.25">
      <c r="A52" s="3" t="s">
        <v>166</v>
      </c>
      <c r="B52" s="3" t="s">
        <v>167</v>
      </c>
      <c r="C52" s="147"/>
      <c r="D52" s="3"/>
      <c r="E52" s="3"/>
      <c r="F52" s="3"/>
      <c r="G52" s="3"/>
      <c r="H52" s="3"/>
      <c r="I52" s="3"/>
    </row>
    <row r="53" spans="1:9" x14ac:dyDescent="0.25">
      <c r="A53" s="3" t="s">
        <v>168</v>
      </c>
      <c r="B53" s="3" t="s">
        <v>169</v>
      </c>
      <c r="C53" s="145" t="s">
        <v>170</v>
      </c>
      <c r="D53" s="3"/>
      <c r="E53" s="3"/>
      <c r="F53" s="3"/>
      <c r="G53" s="3"/>
      <c r="H53" s="3"/>
      <c r="I53" s="3"/>
    </row>
    <row r="54" spans="1:9" x14ac:dyDescent="0.25">
      <c r="A54" s="145" t="s">
        <v>171</v>
      </c>
      <c r="B54" s="3" t="s">
        <v>172</v>
      </c>
      <c r="C54" s="146"/>
      <c r="D54" s="3"/>
      <c r="E54" s="3"/>
      <c r="F54" s="3"/>
      <c r="G54" s="3"/>
      <c r="H54" s="3"/>
      <c r="I54" s="3"/>
    </row>
    <row r="55" spans="1:9" x14ac:dyDescent="0.25">
      <c r="A55" s="146"/>
      <c r="B55" s="3" t="s">
        <v>173</v>
      </c>
      <c r="C55" s="146"/>
      <c r="D55" s="3"/>
      <c r="E55" s="3"/>
      <c r="F55" s="3"/>
      <c r="G55" s="3"/>
      <c r="H55" s="3"/>
      <c r="I55" s="3"/>
    </row>
    <row r="56" spans="1:9" x14ac:dyDescent="0.25">
      <c r="A56" s="146"/>
      <c r="B56" s="3" t="s">
        <v>174</v>
      </c>
      <c r="C56" s="146"/>
      <c r="D56" s="3"/>
      <c r="E56" s="3"/>
      <c r="F56" s="3"/>
      <c r="G56" s="3"/>
      <c r="H56" s="3"/>
      <c r="I56" s="3"/>
    </row>
    <row r="57" spans="1:9" x14ac:dyDescent="0.25">
      <c r="A57" s="146"/>
      <c r="B57" s="3" t="s">
        <v>175</v>
      </c>
      <c r="C57" s="146"/>
      <c r="D57" s="3"/>
      <c r="E57" s="3"/>
      <c r="F57" s="3"/>
      <c r="G57" s="3"/>
      <c r="H57" s="3"/>
      <c r="I57" s="3"/>
    </row>
    <row r="58" spans="1:9" x14ac:dyDescent="0.25">
      <c r="A58" s="146"/>
      <c r="B58" s="3" t="s">
        <v>176</v>
      </c>
      <c r="C58" s="146"/>
      <c r="D58" s="3"/>
      <c r="E58" s="3"/>
      <c r="F58" s="3"/>
      <c r="G58" s="3"/>
      <c r="H58" s="3"/>
      <c r="I58" s="3"/>
    </row>
    <row r="59" spans="1:9" x14ac:dyDescent="0.25">
      <c r="A59" s="146"/>
      <c r="B59" s="3" t="s">
        <v>177</v>
      </c>
      <c r="C59" s="146"/>
      <c r="D59" s="3"/>
      <c r="E59" s="3"/>
      <c r="F59" s="3"/>
      <c r="G59" s="3"/>
      <c r="H59" s="3"/>
      <c r="I59" s="3"/>
    </row>
    <row r="60" spans="1:9" x14ac:dyDescent="0.25">
      <c r="A60" s="146"/>
      <c r="B60" s="3" t="s">
        <v>178</v>
      </c>
      <c r="C60" s="146"/>
      <c r="D60" s="3"/>
      <c r="E60" s="3"/>
      <c r="F60" s="3"/>
      <c r="G60" s="3"/>
      <c r="H60" s="3"/>
      <c r="I60" s="3"/>
    </row>
    <row r="61" spans="1:9" x14ac:dyDescent="0.25">
      <c r="A61" s="146"/>
      <c r="B61" s="3" t="s">
        <v>179</v>
      </c>
      <c r="C61" s="146"/>
      <c r="D61" s="3"/>
      <c r="E61" s="3"/>
      <c r="F61" s="3"/>
      <c r="G61" s="3"/>
      <c r="H61" s="3"/>
      <c r="I61" s="3"/>
    </row>
    <row r="62" spans="1:9" x14ac:dyDescent="0.25">
      <c r="A62" s="146"/>
      <c r="B62" s="3" t="s">
        <v>180</v>
      </c>
      <c r="C62" s="146"/>
      <c r="D62" s="3"/>
      <c r="E62" s="3"/>
      <c r="F62" s="3"/>
      <c r="G62" s="3"/>
      <c r="H62" s="3"/>
      <c r="I62" s="3"/>
    </row>
    <row r="63" spans="1:9" x14ac:dyDescent="0.25">
      <c r="A63" s="147"/>
      <c r="B63" s="3" t="s">
        <v>181</v>
      </c>
      <c r="C63" s="146"/>
      <c r="D63" s="3"/>
      <c r="E63" s="3"/>
      <c r="F63" s="3"/>
      <c r="G63" s="3"/>
      <c r="H63" s="3"/>
      <c r="I63" s="3"/>
    </row>
    <row r="64" spans="1:9" x14ac:dyDescent="0.25">
      <c r="A64" s="145" t="s">
        <v>182</v>
      </c>
      <c r="B64" s="3" t="s">
        <v>183</v>
      </c>
      <c r="C64" s="146"/>
      <c r="D64" s="3"/>
      <c r="E64" s="3"/>
      <c r="F64" s="3"/>
      <c r="G64" s="3"/>
      <c r="H64" s="3"/>
      <c r="I64" s="3"/>
    </row>
    <row r="65" spans="1:9" x14ac:dyDescent="0.25">
      <c r="A65" s="146"/>
      <c r="B65" s="3" t="s">
        <v>184</v>
      </c>
      <c r="C65" s="146"/>
      <c r="D65" s="3"/>
      <c r="E65" s="3"/>
      <c r="F65" s="3"/>
      <c r="G65" s="3"/>
      <c r="H65" s="3"/>
      <c r="I65" s="3"/>
    </row>
    <row r="66" spans="1:9" x14ac:dyDescent="0.25">
      <c r="A66" s="146"/>
      <c r="B66" s="3" t="s">
        <v>185</v>
      </c>
      <c r="C66" s="147"/>
      <c r="D66" s="3"/>
      <c r="E66" s="3"/>
      <c r="F66" s="3"/>
      <c r="G66" s="3"/>
      <c r="H66" s="3"/>
      <c r="I66" s="3"/>
    </row>
    <row r="67" spans="1:9" x14ac:dyDescent="0.25">
      <c r="A67" s="147"/>
      <c r="B67" s="3" t="s">
        <v>186</v>
      </c>
      <c r="C67" s="3" t="s">
        <v>187</v>
      </c>
      <c r="D67" s="3"/>
      <c r="E67" s="3"/>
      <c r="F67" s="3"/>
      <c r="G67" s="3"/>
      <c r="H67" s="3"/>
      <c r="I67" s="3"/>
    </row>
    <row r="68" spans="1:9" x14ac:dyDescent="0.25">
      <c r="A68" s="145" t="s">
        <v>188</v>
      </c>
      <c r="B68" s="3" t="s">
        <v>189</v>
      </c>
      <c r="C68" s="145" t="s">
        <v>170</v>
      </c>
      <c r="D68" s="3"/>
      <c r="E68" s="3"/>
      <c r="F68" s="3"/>
      <c r="G68" s="3"/>
      <c r="H68" s="3"/>
      <c r="I68" s="3"/>
    </row>
    <row r="69" spans="1:9" x14ac:dyDescent="0.25">
      <c r="A69" s="147"/>
      <c r="B69" s="3" t="s">
        <v>190</v>
      </c>
      <c r="C69" s="146"/>
      <c r="D69" s="3"/>
      <c r="E69" s="3"/>
      <c r="F69" s="3"/>
      <c r="G69" s="3"/>
      <c r="H69" s="3"/>
      <c r="I69" s="3"/>
    </row>
    <row r="70" spans="1:9" x14ac:dyDescent="0.25">
      <c r="A70" s="3" t="s">
        <v>191</v>
      </c>
      <c r="B70" s="3" t="s">
        <v>192</v>
      </c>
      <c r="C70" s="146"/>
      <c r="D70" s="3"/>
      <c r="E70" s="3"/>
      <c r="F70" s="3"/>
      <c r="G70" s="3"/>
      <c r="H70" s="3"/>
      <c r="I70" s="3"/>
    </row>
    <row r="71" spans="1:9" x14ac:dyDescent="0.25">
      <c r="A71" s="145" t="s">
        <v>193</v>
      </c>
      <c r="B71" s="3" t="s">
        <v>194</v>
      </c>
      <c r="C71" s="146"/>
      <c r="D71" s="3"/>
      <c r="E71" s="3"/>
      <c r="F71" s="3"/>
      <c r="G71" s="3"/>
      <c r="H71" s="3"/>
      <c r="I71" s="3"/>
    </row>
    <row r="72" spans="1:9" x14ac:dyDescent="0.25">
      <c r="A72" s="147"/>
      <c r="B72" s="3" t="s">
        <v>195</v>
      </c>
      <c r="C72" s="146"/>
      <c r="D72" s="3"/>
      <c r="E72" s="3"/>
      <c r="F72" s="3"/>
      <c r="G72" s="3"/>
      <c r="H72" s="3"/>
      <c r="I72" s="3"/>
    </row>
    <row r="73" spans="1:9" x14ac:dyDescent="0.25">
      <c r="A73" s="145" t="s">
        <v>196</v>
      </c>
      <c r="B73" s="3" t="s">
        <v>197</v>
      </c>
      <c r="C73" s="146"/>
      <c r="D73" s="3"/>
      <c r="E73" s="3"/>
      <c r="F73" s="3"/>
      <c r="G73" s="3"/>
      <c r="H73" s="3"/>
      <c r="I73" s="3"/>
    </row>
    <row r="74" spans="1:9" x14ac:dyDescent="0.25">
      <c r="A74" s="147"/>
      <c r="B74" s="3" t="s">
        <v>198</v>
      </c>
      <c r="C74" s="146"/>
      <c r="D74" s="3"/>
      <c r="E74" s="3"/>
      <c r="F74" s="3"/>
      <c r="G74" s="3"/>
      <c r="H74" s="3"/>
      <c r="I74" s="3"/>
    </row>
    <row r="75" spans="1:9" x14ac:dyDescent="0.25">
      <c r="A75" s="3" t="s">
        <v>199</v>
      </c>
      <c r="B75" s="3" t="s">
        <v>200</v>
      </c>
      <c r="C75" s="146"/>
      <c r="D75" s="3"/>
      <c r="E75" s="3"/>
      <c r="F75" s="3"/>
      <c r="G75" s="3"/>
      <c r="H75" s="3"/>
      <c r="I75" s="3"/>
    </row>
    <row r="76" spans="1:9" x14ac:dyDescent="0.25">
      <c r="A76" s="145" t="s">
        <v>201</v>
      </c>
      <c r="B76" s="3" t="s">
        <v>202</v>
      </c>
      <c r="C76" s="146"/>
      <c r="D76" s="3"/>
      <c r="E76" s="3"/>
      <c r="F76" s="3"/>
      <c r="G76" s="3"/>
      <c r="H76" s="3"/>
      <c r="I76" s="3"/>
    </row>
    <row r="77" spans="1:9" x14ac:dyDescent="0.25">
      <c r="A77" s="147"/>
      <c r="B77" s="3" t="s">
        <v>203</v>
      </c>
      <c r="C77" s="146"/>
      <c r="D77" s="3"/>
      <c r="E77" s="3"/>
      <c r="F77" s="3"/>
      <c r="G77" s="3"/>
      <c r="H77" s="3"/>
      <c r="I77" s="3"/>
    </row>
    <row r="78" spans="1:9" x14ac:dyDescent="0.25">
      <c r="A78" s="3" t="s">
        <v>204</v>
      </c>
      <c r="B78" s="3" t="s">
        <v>205</v>
      </c>
      <c r="C78" s="146"/>
      <c r="D78" s="3"/>
      <c r="E78" s="3"/>
      <c r="F78" s="3"/>
      <c r="G78" s="3"/>
      <c r="H78" s="3"/>
      <c r="I78" s="3"/>
    </row>
    <row r="79" spans="1:9" x14ac:dyDescent="0.25">
      <c r="A79" s="3" t="s">
        <v>206</v>
      </c>
      <c r="B79" s="3" t="s">
        <v>207</v>
      </c>
      <c r="C79" s="146"/>
      <c r="D79" s="3"/>
      <c r="E79" s="3"/>
      <c r="F79" s="3"/>
      <c r="G79" s="3"/>
      <c r="H79" s="3"/>
      <c r="I79" s="3"/>
    </row>
    <row r="80" spans="1:9" x14ac:dyDescent="0.25">
      <c r="A80" s="145" t="s">
        <v>208</v>
      </c>
      <c r="B80" s="3" t="s">
        <v>209</v>
      </c>
      <c r="C80" s="146"/>
      <c r="D80" s="3"/>
      <c r="E80" s="3"/>
      <c r="F80" s="3"/>
      <c r="G80" s="3"/>
      <c r="H80" s="3"/>
      <c r="I80" s="3"/>
    </row>
    <row r="81" spans="1:9" x14ac:dyDescent="0.25">
      <c r="A81" s="146"/>
      <c r="B81" s="3" t="s">
        <v>210</v>
      </c>
      <c r="C81" s="146"/>
      <c r="D81" s="3"/>
      <c r="E81" s="3"/>
      <c r="F81" s="3"/>
      <c r="G81" s="3"/>
      <c r="H81" s="3"/>
      <c r="I81" s="3"/>
    </row>
    <row r="82" spans="1:9" x14ac:dyDescent="0.25">
      <c r="A82" s="146"/>
      <c r="B82" s="3" t="s">
        <v>211</v>
      </c>
      <c r="C82" s="146"/>
      <c r="D82" s="3"/>
      <c r="E82" s="3"/>
      <c r="F82" s="3"/>
      <c r="G82" s="3"/>
      <c r="H82" s="3"/>
      <c r="I82" s="3"/>
    </row>
    <row r="83" spans="1:9" x14ac:dyDescent="0.25">
      <c r="A83" s="146"/>
      <c r="B83" s="3" t="s">
        <v>212</v>
      </c>
      <c r="C83" s="146"/>
      <c r="D83" s="3"/>
      <c r="E83" s="3"/>
      <c r="F83" s="3"/>
      <c r="G83" s="3"/>
      <c r="H83" s="3"/>
      <c r="I83" s="3"/>
    </row>
    <row r="84" spans="1:9" x14ac:dyDescent="0.25">
      <c r="A84" s="147"/>
      <c r="B84" s="3" t="s">
        <v>213</v>
      </c>
      <c r="C84" s="147"/>
      <c r="D84" s="3"/>
      <c r="E84" s="3"/>
      <c r="F84" s="3"/>
      <c r="G84" s="3"/>
      <c r="H84" s="3"/>
      <c r="I84" s="3"/>
    </row>
    <row r="85" spans="1:9" x14ac:dyDescent="0.25">
      <c r="A85" s="145" t="s">
        <v>214</v>
      </c>
      <c r="B85" s="3" t="s">
        <v>215</v>
      </c>
      <c r="C85" s="145" t="s">
        <v>216</v>
      </c>
      <c r="D85" s="3"/>
      <c r="E85" s="3"/>
      <c r="F85" s="3"/>
      <c r="G85" s="3"/>
      <c r="H85" s="3"/>
      <c r="I85" s="3"/>
    </row>
    <row r="86" spans="1:9" x14ac:dyDescent="0.25">
      <c r="A86" s="146"/>
      <c r="B86" s="3" t="s">
        <v>217</v>
      </c>
      <c r="C86" s="147"/>
      <c r="D86" s="3"/>
      <c r="E86" s="3"/>
      <c r="F86" s="3"/>
      <c r="G86" s="3"/>
      <c r="H86" s="3"/>
      <c r="I86" s="3"/>
    </row>
    <row r="87" spans="1:9" x14ac:dyDescent="0.25">
      <c r="A87" s="146"/>
      <c r="B87" s="3" t="s">
        <v>218</v>
      </c>
      <c r="C87" s="145" t="s">
        <v>187</v>
      </c>
      <c r="D87" s="3"/>
      <c r="E87" s="3"/>
      <c r="F87" s="3"/>
      <c r="G87" s="3"/>
      <c r="H87" s="3"/>
      <c r="I87" s="3"/>
    </row>
    <row r="88" spans="1:9" x14ac:dyDescent="0.25">
      <c r="A88" s="146"/>
      <c r="B88" s="3" t="s">
        <v>219</v>
      </c>
      <c r="C88" s="146"/>
      <c r="D88" s="3"/>
      <c r="E88" s="3"/>
      <c r="F88" s="3"/>
      <c r="G88" s="3"/>
      <c r="H88" s="3"/>
      <c r="I88" s="3"/>
    </row>
    <row r="89" spans="1:9" x14ac:dyDescent="0.25">
      <c r="A89" s="146"/>
      <c r="B89" s="3" t="s">
        <v>220</v>
      </c>
      <c r="C89" s="147"/>
      <c r="D89" s="3"/>
      <c r="E89" s="3"/>
      <c r="F89" s="3"/>
      <c r="G89" s="3"/>
      <c r="H89" s="3"/>
      <c r="I89" s="3"/>
    </row>
    <row r="90" spans="1:9" x14ac:dyDescent="0.25">
      <c r="A90" s="146"/>
      <c r="B90" s="3" t="s">
        <v>221</v>
      </c>
      <c r="C90" s="145" t="s">
        <v>170</v>
      </c>
      <c r="D90" s="3"/>
      <c r="E90" s="3"/>
      <c r="F90" s="3"/>
      <c r="G90" s="3"/>
      <c r="H90" s="3"/>
      <c r="I90" s="3"/>
    </row>
    <row r="91" spans="1:9" x14ac:dyDescent="0.25">
      <c r="A91" s="146"/>
      <c r="B91" s="3" t="s">
        <v>222</v>
      </c>
      <c r="C91" s="146"/>
      <c r="D91" s="3"/>
      <c r="E91" s="3"/>
      <c r="F91" s="3"/>
      <c r="G91" s="3"/>
      <c r="H91" s="3"/>
      <c r="I91" s="3"/>
    </row>
    <row r="92" spans="1:9" x14ac:dyDescent="0.25">
      <c r="A92" s="146"/>
      <c r="B92" s="3" t="s">
        <v>223</v>
      </c>
      <c r="C92" s="147"/>
      <c r="D92" s="3"/>
      <c r="E92" s="3"/>
      <c r="F92" s="3"/>
      <c r="G92" s="3"/>
      <c r="H92" s="3"/>
      <c r="I92" s="3"/>
    </row>
    <row r="93" spans="1:9" x14ac:dyDescent="0.25">
      <c r="A93" s="147"/>
      <c r="B93" s="3" t="s">
        <v>224</v>
      </c>
      <c r="C93" s="145" t="s">
        <v>187</v>
      </c>
      <c r="D93" s="3"/>
      <c r="E93" s="3"/>
      <c r="F93" s="3"/>
      <c r="G93" s="3"/>
      <c r="H93" s="3"/>
      <c r="I93" s="3"/>
    </row>
    <row r="94" spans="1:9" x14ac:dyDescent="0.25">
      <c r="A94" s="3" t="s">
        <v>225</v>
      </c>
      <c r="B94" s="3" t="s">
        <v>226</v>
      </c>
      <c r="C94" s="146"/>
      <c r="D94" s="3"/>
      <c r="E94" s="3"/>
      <c r="F94" s="3"/>
      <c r="G94" s="3"/>
      <c r="H94" s="3"/>
      <c r="I94" s="3"/>
    </row>
    <row r="95" spans="1:9" x14ac:dyDescent="0.25">
      <c r="A95" s="145" t="s">
        <v>227</v>
      </c>
      <c r="B95" s="3" t="s">
        <v>228</v>
      </c>
      <c r="C95" s="146"/>
      <c r="D95" s="3"/>
      <c r="E95" s="3"/>
      <c r="F95" s="3"/>
      <c r="G95" s="3"/>
      <c r="H95" s="3"/>
      <c r="I95" s="3"/>
    </row>
    <row r="96" spans="1:9" x14ac:dyDescent="0.25">
      <c r="A96" s="147"/>
      <c r="B96" s="3" t="s">
        <v>229</v>
      </c>
      <c r="C96" s="146"/>
      <c r="D96" s="3"/>
      <c r="E96" s="3"/>
      <c r="F96" s="3"/>
      <c r="G96" s="3"/>
      <c r="H96" s="3"/>
      <c r="I96" s="3"/>
    </row>
    <row r="97" spans="1:9" x14ac:dyDescent="0.25">
      <c r="A97" s="3" t="s">
        <v>230</v>
      </c>
      <c r="B97" s="3" t="s">
        <v>231</v>
      </c>
      <c r="C97" s="146"/>
      <c r="D97" s="3"/>
      <c r="E97" s="3"/>
      <c r="F97" s="3"/>
      <c r="G97" s="3"/>
      <c r="H97" s="3"/>
      <c r="I97" s="3"/>
    </row>
    <row r="98" spans="1:9" x14ac:dyDescent="0.25">
      <c r="A98" s="145" t="s">
        <v>232</v>
      </c>
      <c r="B98" s="3" t="s">
        <v>233</v>
      </c>
      <c r="C98" s="146"/>
      <c r="D98" s="3"/>
      <c r="E98" s="3"/>
      <c r="F98" s="3"/>
      <c r="G98" s="3"/>
      <c r="H98" s="3"/>
      <c r="I98" s="3"/>
    </row>
    <row r="99" spans="1:9" x14ac:dyDescent="0.25">
      <c r="A99" s="146"/>
      <c r="B99" s="3" t="s">
        <v>234</v>
      </c>
      <c r="C99" s="146"/>
      <c r="D99" s="3"/>
      <c r="E99" s="3"/>
      <c r="F99" s="3"/>
      <c r="G99" s="3"/>
      <c r="H99" s="3"/>
      <c r="I99" s="3"/>
    </row>
    <row r="100" spans="1:9" x14ac:dyDescent="0.25">
      <c r="A100" s="147"/>
      <c r="B100" s="3" t="s">
        <v>235</v>
      </c>
      <c r="C100" s="147"/>
      <c r="D100" s="3"/>
      <c r="E100" s="3"/>
      <c r="F100" s="3"/>
      <c r="G100" s="3"/>
      <c r="H100" s="3"/>
      <c r="I100" s="3"/>
    </row>
    <row r="101" spans="1:9" x14ac:dyDescent="0.25">
      <c r="A101" s="145" t="s">
        <v>236</v>
      </c>
      <c r="B101" s="3" t="s">
        <v>237</v>
      </c>
      <c r="C101" s="145" t="s">
        <v>110</v>
      </c>
      <c r="D101" s="3"/>
      <c r="E101" s="3"/>
      <c r="F101" s="3"/>
      <c r="G101" s="3"/>
      <c r="H101" s="3"/>
      <c r="I101" s="3"/>
    </row>
    <row r="102" spans="1:9" x14ac:dyDescent="0.25">
      <c r="A102" s="147"/>
      <c r="B102" s="3" t="s">
        <v>238</v>
      </c>
      <c r="C102" s="147"/>
      <c r="D102" s="3"/>
      <c r="E102" s="3"/>
      <c r="F102" s="3"/>
      <c r="G102" s="3"/>
      <c r="H102" s="3"/>
      <c r="I102" s="3"/>
    </row>
    <row r="103" spans="1:9" x14ac:dyDescent="0.25">
      <c r="A103" s="3" t="s">
        <v>239</v>
      </c>
      <c r="B103" s="3" t="s">
        <v>240</v>
      </c>
      <c r="C103" s="145" t="s">
        <v>187</v>
      </c>
      <c r="D103" s="3"/>
      <c r="E103" s="3"/>
      <c r="F103" s="3"/>
      <c r="G103" s="3"/>
      <c r="H103" s="3"/>
      <c r="I103" s="3"/>
    </row>
    <row r="104" spans="1:9" x14ac:dyDescent="0.25">
      <c r="A104" s="145" t="s">
        <v>241</v>
      </c>
      <c r="B104" s="3" t="s">
        <v>242</v>
      </c>
      <c r="C104" s="146"/>
      <c r="D104" s="3"/>
      <c r="E104" s="3"/>
      <c r="F104" s="3"/>
      <c r="G104" s="3"/>
      <c r="H104" s="3"/>
      <c r="I104" s="3"/>
    </row>
    <row r="105" spans="1:9" x14ac:dyDescent="0.25">
      <c r="A105" s="147"/>
      <c r="B105" s="3" t="s">
        <v>243</v>
      </c>
      <c r="C105" s="147"/>
      <c r="D105" s="3"/>
      <c r="E105" s="3"/>
      <c r="F105" s="3"/>
      <c r="G105" s="3"/>
      <c r="H105" s="3"/>
      <c r="I105" s="3"/>
    </row>
    <row r="106" spans="1:9" x14ac:dyDescent="0.25">
      <c r="A106" s="145" t="s">
        <v>244</v>
      </c>
      <c r="B106" s="3" t="s">
        <v>245</v>
      </c>
      <c r="C106" s="145" t="s">
        <v>246</v>
      </c>
      <c r="D106" s="3"/>
      <c r="E106" s="3"/>
      <c r="F106" s="3"/>
      <c r="G106" s="3"/>
      <c r="H106" s="3"/>
      <c r="I106" s="3"/>
    </row>
    <row r="107" spans="1:9" x14ac:dyDescent="0.25">
      <c r="A107" s="146"/>
      <c r="B107" s="3" t="s">
        <v>247</v>
      </c>
      <c r="C107" s="146"/>
      <c r="D107" s="3"/>
      <c r="E107" s="3"/>
      <c r="F107" s="3"/>
      <c r="G107" s="3"/>
      <c r="H107" s="3"/>
      <c r="I107" s="3"/>
    </row>
    <row r="108" spans="1:9" x14ac:dyDescent="0.25">
      <c r="A108" s="147"/>
      <c r="B108" s="3" t="s">
        <v>248</v>
      </c>
      <c r="C108" s="147"/>
      <c r="D108" s="3"/>
      <c r="E108" s="3"/>
      <c r="F108" s="3"/>
      <c r="G108" s="3"/>
      <c r="H108" s="3"/>
      <c r="I108" s="3"/>
    </row>
    <row r="109" spans="1:9" x14ac:dyDescent="0.25">
      <c r="A109" s="145" t="s">
        <v>249</v>
      </c>
      <c r="B109" s="3" t="s">
        <v>250</v>
      </c>
      <c r="C109" s="145" t="s">
        <v>251</v>
      </c>
      <c r="D109" s="3"/>
      <c r="E109" s="3"/>
      <c r="F109" s="3"/>
      <c r="G109" s="3"/>
      <c r="H109" s="3"/>
      <c r="I109" s="3"/>
    </row>
    <row r="110" spans="1:9" x14ac:dyDescent="0.25">
      <c r="A110" s="146"/>
      <c r="B110" s="3" t="s">
        <v>252</v>
      </c>
      <c r="C110" s="146"/>
      <c r="D110" s="3"/>
      <c r="E110" s="3"/>
      <c r="F110" s="3"/>
      <c r="G110" s="3"/>
      <c r="H110" s="3"/>
      <c r="I110" s="3"/>
    </row>
    <row r="111" spans="1:9" x14ac:dyDescent="0.25">
      <c r="A111" s="146"/>
      <c r="B111" s="3" t="s">
        <v>253</v>
      </c>
      <c r="C111" s="146"/>
      <c r="D111" s="3"/>
      <c r="E111" s="3"/>
      <c r="F111" s="3"/>
      <c r="G111" s="3"/>
      <c r="H111" s="3"/>
      <c r="I111" s="3"/>
    </row>
    <row r="112" spans="1:9" x14ac:dyDescent="0.25">
      <c r="A112" s="146"/>
      <c r="B112" s="3" t="s">
        <v>254</v>
      </c>
      <c r="C112" s="146"/>
      <c r="D112" s="3"/>
      <c r="E112" s="3"/>
      <c r="F112" s="3"/>
      <c r="G112" s="3"/>
      <c r="H112" s="3"/>
      <c r="I112" s="3"/>
    </row>
    <row r="113" spans="1:9" x14ac:dyDescent="0.25">
      <c r="A113" s="147"/>
      <c r="B113" s="3" t="s">
        <v>255</v>
      </c>
      <c r="C113" s="147"/>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9">
        <v>1</v>
      </c>
      <c r="C3" s="155" t="s">
        <v>89</v>
      </c>
      <c r="D3" s="25"/>
      <c r="E3" s="20"/>
      <c r="F3" s="145" t="s">
        <v>278</v>
      </c>
      <c r="G3" s="145" t="s">
        <v>279</v>
      </c>
      <c r="H3" s="156" t="s">
        <v>280</v>
      </c>
      <c r="I3" s="156" t="s">
        <v>281</v>
      </c>
      <c r="J3" s="22" t="str">
        <f>Model_Inputs!A1</f>
        <v>Run Label</v>
      </c>
      <c r="K3" s="23" t="s">
        <v>66</v>
      </c>
      <c r="L3" s="23" t="s">
        <v>67</v>
      </c>
      <c r="M3" s="23" t="s">
        <v>282</v>
      </c>
      <c r="N3" s="23" t="s">
        <v>283</v>
      </c>
      <c r="O3" s="26"/>
      <c r="P3" s="26"/>
    </row>
    <row r="4" spans="2:16" x14ac:dyDescent="0.25">
      <c r="B4" s="146"/>
      <c r="C4" s="146"/>
      <c r="D4" s="25"/>
      <c r="E4" s="20"/>
      <c r="F4" s="146"/>
      <c r="G4" s="146"/>
      <c r="H4" s="146"/>
      <c r="I4" s="146"/>
      <c r="J4" s="22" t="str">
        <f>Model_Inputs!B1</f>
        <v>Timesteps Per Hr</v>
      </c>
      <c r="K4" s="23" t="s">
        <v>98</v>
      </c>
      <c r="L4" s="23" t="s">
        <v>69</v>
      </c>
      <c r="M4" s="23" t="s">
        <v>99</v>
      </c>
      <c r="N4" s="23" t="s">
        <v>284</v>
      </c>
      <c r="O4" s="23" t="s">
        <v>284</v>
      </c>
      <c r="P4" s="26"/>
    </row>
    <row r="5" spans="2:16" x14ac:dyDescent="0.25">
      <c r="B5" s="147"/>
      <c r="C5" s="147"/>
      <c r="D5" s="25"/>
      <c r="E5" s="20"/>
      <c r="F5" s="147"/>
      <c r="G5" s="147"/>
      <c r="H5" s="147"/>
      <c r="I5" s="147"/>
      <c r="J5" s="22" t="str">
        <f>Model_Inputs!D1</f>
        <v>Bldg Orient [deg]</v>
      </c>
      <c r="K5" s="23" t="s">
        <v>94</v>
      </c>
      <c r="L5" s="23" t="s">
        <v>69</v>
      </c>
      <c r="M5" s="23" t="s">
        <v>72</v>
      </c>
      <c r="N5" s="23" t="s">
        <v>285</v>
      </c>
      <c r="O5" s="23" t="s">
        <v>285</v>
      </c>
      <c r="P5" s="26"/>
    </row>
    <row r="6" spans="2:16" x14ac:dyDescent="0.25">
      <c r="B6" s="149">
        <v>2</v>
      </c>
      <c r="C6" s="145" t="s">
        <v>286</v>
      </c>
      <c r="D6" s="19" t="s">
        <v>287</v>
      </c>
      <c r="E6" s="20"/>
      <c r="F6" s="145" t="s">
        <v>278</v>
      </c>
      <c r="G6" s="145" t="s">
        <v>279</v>
      </c>
      <c r="H6" s="156" t="s">
        <v>288</v>
      </c>
      <c r="I6" s="156" t="s">
        <v>289</v>
      </c>
      <c r="J6" s="162" t="str">
        <f>Model_Inputs!C1</f>
        <v>Weather File</v>
      </c>
      <c r="K6" s="156" t="s">
        <v>70</v>
      </c>
      <c r="L6" s="156" t="s">
        <v>67</v>
      </c>
      <c r="M6" s="156" t="s">
        <v>71</v>
      </c>
      <c r="N6" s="156" t="s">
        <v>283</v>
      </c>
      <c r="O6" s="158"/>
      <c r="P6" s="158"/>
    </row>
    <row r="7" spans="2:16" x14ac:dyDescent="0.25">
      <c r="B7" s="146"/>
      <c r="C7" s="146"/>
      <c r="D7" s="19" t="s">
        <v>290</v>
      </c>
      <c r="E7" s="20"/>
      <c r="F7" s="146"/>
      <c r="G7" s="146"/>
      <c r="H7" s="146"/>
      <c r="I7" s="146"/>
      <c r="J7" s="146"/>
      <c r="K7" s="146"/>
      <c r="L7" s="146"/>
      <c r="M7" s="146"/>
      <c r="N7" s="146"/>
      <c r="O7" s="146"/>
      <c r="P7" s="146"/>
    </row>
    <row r="8" spans="2:16" x14ac:dyDescent="0.25">
      <c r="B8" s="146"/>
      <c r="C8" s="146"/>
      <c r="D8" s="19" t="s">
        <v>291</v>
      </c>
      <c r="E8" s="20"/>
      <c r="F8" s="146"/>
      <c r="G8" s="146"/>
      <c r="H8" s="146"/>
      <c r="I8" s="146"/>
      <c r="J8" s="146"/>
      <c r="K8" s="146"/>
      <c r="L8" s="146"/>
      <c r="M8" s="146"/>
      <c r="N8" s="146"/>
      <c r="O8" s="146"/>
      <c r="P8" s="146"/>
    </row>
    <row r="9" spans="2:16" x14ac:dyDescent="0.25">
      <c r="B9" s="146"/>
      <c r="C9" s="146"/>
      <c r="D9" s="19" t="s">
        <v>292</v>
      </c>
      <c r="E9" s="20"/>
      <c r="F9" s="146"/>
      <c r="G9" s="146"/>
      <c r="H9" s="146"/>
      <c r="I9" s="146"/>
      <c r="J9" s="146"/>
      <c r="K9" s="146"/>
      <c r="L9" s="146"/>
      <c r="M9" s="146"/>
      <c r="N9" s="146"/>
      <c r="O9" s="146"/>
      <c r="P9" s="146"/>
    </row>
    <row r="10" spans="2:16" x14ac:dyDescent="0.25">
      <c r="B10" s="147"/>
      <c r="C10" s="147"/>
      <c r="D10" s="19" t="s">
        <v>293</v>
      </c>
      <c r="E10" s="20"/>
      <c r="F10" s="147"/>
      <c r="G10" s="147"/>
      <c r="H10" s="147"/>
      <c r="I10" s="147"/>
      <c r="J10" s="147"/>
      <c r="K10" s="147"/>
      <c r="L10" s="147"/>
      <c r="M10" s="147"/>
      <c r="N10" s="147"/>
      <c r="O10" s="147"/>
      <c r="P10" s="147"/>
    </row>
    <row r="11" spans="2:16" x14ac:dyDescent="0.25">
      <c r="B11" s="149">
        <v>3</v>
      </c>
      <c r="C11" s="150" t="s">
        <v>108</v>
      </c>
      <c r="D11" s="155" t="s">
        <v>294</v>
      </c>
      <c r="E11" s="20"/>
      <c r="F11" s="145" t="s">
        <v>279</v>
      </c>
      <c r="G11" s="145" t="s">
        <v>278</v>
      </c>
      <c r="H11" s="157"/>
      <c r="I11" s="157"/>
      <c r="J11" s="157"/>
      <c r="K11" s="157"/>
      <c r="L11" s="157"/>
      <c r="M11" s="157"/>
      <c r="N11" s="157"/>
      <c r="O11" s="161"/>
      <c r="P11" s="161"/>
    </row>
    <row r="12" spans="2:16" x14ac:dyDescent="0.25">
      <c r="B12" s="146"/>
      <c r="C12" s="146"/>
      <c r="D12" s="146"/>
      <c r="E12" s="20"/>
      <c r="F12" s="146"/>
      <c r="G12" s="146"/>
      <c r="H12" s="146"/>
      <c r="I12" s="146"/>
      <c r="J12" s="146"/>
      <c r="K12" s="146"/>
      <c r="L12" s="146"/>
      <c r="M12" s="146"/>
      <c r="N12" s="146"/>
      <c r="O12" s="146"/>
      <c r="P12" s="146"/>
    </row>
    <row r="13" spans="2:16" x14ac:dyDescent="0.25">
      <c r="B13" s="146"/>
      <c r="C13" s="146"/>
      <c r="D13" s="147"/>
      <c r="E13" s="20"/>
      <c r="F13" s="147"/>
      <c r="G13" s="147"/>
      <c r="H13" s="147"/>
      <c r="I13" s="147"/>
      <c r="J13" s="147"/>
      <c r="K13" s="147"/>
      <c r="L13" s="147"/>
      <c r="M13" s="147"/>
      <c r="N13" s="147"/>
      <c r="O13" s="147"/>
      <c r="P13" s="147"/>
    </row>
    <row r="14" spans="2:16" x14ac:dyDescent="0.25">
      <c r="B14" s="146"/>
      <c r="C14" s="146"/>
      <c r="D14" s="155" t="s">
        <v>110</v>
      </c>
      <c r="E14" s="20"/>
      <c r="F14" s="145" t="s">
        <v>278</v>
      </c>
      <c r="G14" s="145" t="s">
        <v>279</v>
      </c>
      <c r="H14" s="160" t="s">
        <v>280</v>
      </c>
      <c r="I14" s="160" t="s">
        <v>295</v>
      </c>
      <c r="J14" s="85" t="s">
        <v>24</v>
      </c>
      <c r="K14" s="84" t="s">
        <v>296</v>
      </c>
      <c r="L14" s="84" t="s">
        <v>67</v>
      </c>
      <c r="M14" s="84" t="s">
        <v>71</v>
      </c>
      <c r="N14" s="84" t="s">
        <v>283</v>
      </c>
      <c r="O14" s="82"/>
      <c r="P14" s="82"/>
    </row>
    <row r="15" spans="2:16" x14ac:dyDescent="0.25">
      <c r="B15" s="146"/>
      <c r="C15" s="146"/>
      <c r="D15" s="146"/>
      <c r="E15" s="20"/>
      <c r="F15" s="146"/>
      <c r="G15" s="146"/>
      <c r="H15" s="146"/>
      <c r="I15" s="146"/>
      <c r="J15" s="85" t="s">
        <v>25</v>
      </c>
      <c r="K15" s="84" t="s">
        <v>297</v>
      </c>
      <c r="L15" s="23" t="s">
        <v>67</v>
      </c>
      <c r="M15" s="84" t="s">
        <v>71</v>
      </c>
      <c r="N15" s="84" t="s">
        <v>283</v>
      </c>
      <c r="O15" s="82"/>
      <c r="P15" s="82"/>
    </row>
    <row r="16" spans="2:16" x14ac:dyDescent="0.25">
      <c r="B16" s="147"/>
      <c r="C16" s="147"/>
      <c r="D16" s="147"/>
      <c r="E16" s="20"/>
      <c r="F16" s="147"/>
      <c r="G16" s="147"/>
      <c r="H16" s="147"/>
      <c r="I16" s="147"/>
      <c r="J16" s="85" t="s">
        <v>27</v>
      </c>
      <c r="K16" s="84" t="s">
        <v>298</v>
      </c>
      <c r="L16" s="23" t="s">
        <v>67</v>
      </c>
      <c r="M16" s="84" t="s">
        <v>71</v>
      </c>
      <c r="N16" s="84" t="s">
        <v>283</v>
      </c>
      <c r="O16" s="25"/>
      <c r="P16" s="25"/>
    </row>
    <row r="17" spans="2:16" x14ac:dyDescent="0.25">
      <c r="B17" s="149">
        <v>4</v>
      </c>
      <c r="C17" s="145" t="s">
        <v>299</v>
      </c>
      <c r="D17" s="145" t="s">
        <v>300</v>
      </c>
      <c r="E17" s="33" t="s">
        <v>301</v>
      </c>
      <c r="F17" s="145" t="s">
        <v>278</v>
      </c>
      <c r="G17" s="145" t="s">
        <v>279</v>
      </c>
      <c r="H17" s="156" t="s">
        <v>288</v>
      </c>
      <c r="I17" s="156" t="s">
        <v>302</v>
      </c>
      <c r="J17" s="163" t="str">
        <f>Model_Inputs!H1</f>
        <v>Exterior Non-Foundation Wall Construction</v>
      </c>
      <c r="K17" s="156" t="s">
        <v>303</v>
      </c>
      <c r="L17" s="145" t="s">
        <v>67</v>
      </c>
      <c r="M17" s="156" t="s">
        <v>71</v>
      </c>
      <c r="N17" s="156" t="s">
        <v>283</v>
      </c>
      <c r="O17" s="159"/>
      <c r="P17" s="159"/>
    </row>
    <row r="18" spans="2:16" x14ac:dyDescent="0.25">
      <c r="B18" s="146"/>
      <c r="C18" s="146"/>
      <c r="D18" s="146"/>
      <c r="E18" s="33" t="s">
        <v>304</v>
      </c>
      <c r="F18" s="146"/>
      <c r="G18" s="146"/>
      <c r="H18" s="146"/>
      <c r="I18" s="146"/>
      <c r="J18" s="146"/>
      <c r="K18" s="146"/>
      <c r="L18" s="146"/>
      <c r="M18" s="146"/>
      <c r="N18" s="146"/>
      <c r="O18" s="146"/>
      <c r="P18" s="146"/>
    </row>
    <row r="19" spans="2:16" x14ac:dyDescent="0.25">
      <c r="B19" s="146"/>
      <c r="C19" s="146"/>
      <c r="D19" s="146"/>
      <c r="E19" s="33" t="s">
        <v>305</v>
      </c>
      <c r="F19" s="146"/>
      <c r="G19" s="146"/>
      <c r="H19" s="146"/>
      <c r="I19" s="146"/>
      <c r="J19" s="146"/>
      <c r="K19" s="146"/>
      <c r="L19" s="146"/>
      <c r="M19" s="146"/>
      <c r="N19" s="146"/>
      <c r="O19" s="146"/>
      <c r="P19" s="146"/>
    </row>
    <row r="20" spans="2:16" x14ac:dyDescent="0.25">
      <c r="B20" s="146"/>
      <c r="C20" s="146"/>
      <c r="D20" s="146"/>
      <c r="E20" s="33" t="s">
        <v>306</v>
      </c>
      <c r="F20" s="146"/>
      <c r="G20" s="146"/>
      <c r="H20" s="146"/>
      <c r="I20" s="146"/>
      <c r="J20" s="146"/>
      <c r="K20" s="146"/>
      <c r="L20" s="146"/>
      <c r="M20" s="146"/>
      <c r="N20" s="146"/>
      <c r="O20" s="146"/>
      <c r="P20" s="146"/>
    </row>
    <row r="21" spans="2:16" x14ac:dyDescent="0.25">
      <c r="B21" s="146"/>
      <c r="C21" s="146"/>
      <c r="D21" s="146"/>
      <c r="E21" s="33" t="s">
        <v>307</v>
      </c>
      <c r="F21" s="146"/>
      <c r="G21" s="146"/>
      <c r="H21" s="146"/>
      <c r="I21" s="146"/>
      <c r="J21" s="146"/>
      <c r="K21" s="146"/>
      <c r="L21" s="146"/>
      <c r="M21" s="146"/>
      <c r="N21" s="146"/>
      <c r="O21" s="146"/>
      <c r="P21" s="146"/>
    </row>
    <row r="22" spans="2:16" x14ac:dyDescent="0.25">
      <c r="B22" s="146"/>
      <c r="C22" s="146"/>
      <c r="D22" s="146"/>
      <c r="E22" s="33" t="s">
        <v>308</v>
      </c>
      <c r="F22" s="146"/>
      <c r="G22" s="146"/>
      <c r="H22" s="146"/>
      <c r="I22" s="146"/>
      <c r="J22" s="146"/>
      <c r="K22" s="146"/>
      <c r="L22" s="146"/>
      <c r="M22" s="146"/>
      <c r="N22" s="146"/>
      <c r="O22" s="146"/>
      <c r="P22" s="146"/>
    </row>
    <row r="23" spans="2:16" x14ac:dyDescent="0.25">
      <c r="B23" s="146"/>
      <c r="C23" s="146"/>
      <c r="D23" s="146"/>
      <c r="E23" s="33" t="s">
        <v>309</v>
      </c>
      <c r="F23" s="146"/>
      <c r="G23" s="146"/>
      <c r="H23" s="146"/>
      <c r="I23" s="146"/>
      <c r="J23" s="146"/>
      <c r="K23" s="146"/>
      <c r="L23" s="146"/>
      <c r="M23" s="146"/>
      <c r="N23" s="146"/>
      <c r="O23" s="146"/>
      <c r="P23" s="146"/>
    </row>
    <row r="24" spans="2:16" x14ac:dyDescent="0.25">
      <c r="B24" s="146"/>
      <c r="C24" s="146"/>
      <c r="D24" s="146"/>
      <c r="E24" s="33" t="s">
        <v>310</v>
      </c>
      <c r="F24" s="146"/>
      <c r="G24" s="146"/>
      <c r="H24" s="146"/>
      <c r="I24" s="146"/>
      <c r="J24" s="146"/>
      <c r="K24" s="146"/>
      <c r="L24" s="146"/>
      <c r="M24" s="146"/>
      <c r="N24" s="146"/>
      <c r="O24" s="146"/>
      <c r="P24" s="146"/>
    </row>
    <row r="25" spans="2:16" x14ac:dyDescent="0.25">
      <c r="B25" s="146"/>
      <c r="C25" s="146"/>
      <c r="D25" s="146"/>
      <c r="E25" s="33" t="s">
        <v>311</v>
      </c>
      <c r="F25" s="146"/>
      <c r="G25" s="146"/>
      <c r="H25" s="146"/>
      <c r="I25" s="146"/>
      <c r="J25" s="146"/>
      <c r="K25" s="146"/>
      <c r="L25" s="146"/>
      <c r="M25" s="146"/>
      <c r="N25" s="146"/>
      <c r="O25" s="146"/>
      <c r="P25" s="146"/>
    </row>
    <row r="26" spans="2:16" x14ac:dyDescent="0.25">
      <c r="B26" s="146"/>
      <c r="C26" s="146"/>
      <c r="D26" s="146"/>
      <c r="E26" s="33" t="s">
        <v>312</v>
      </c>
      <c r="F26" s="146"/>
      <c r="G26" s="146"/>
      <c r="H26" s="146"/>
      <c r="I26" s="146"/>
      <c r="J26" s="146"/>
      <c r="K26" s="146"/>
      <c r="L26" s="146"/>
      <c r="M26" s="146"/>
      <c r="N26" s="146"/>
      <c r="O26" s="146"/>
      <c r="P26" s="146"/>
    </row>
    <row r="27" spans="2:16" x14ac:dyDescent="0.25">
      <c r="B27" s="146"/>
      <c r="C27" s="146"/>
      <c r="D27" s="146"/>
      <c r="E27" s="33" t="s">
        <v>313</v>
      </c>
      <c r="F27" s="146"/>
      <c r="G27" s="146"/>
      <c r="H27" s="146"/>
      <c r="I27" s="146"/>
      <c r="J27" s="146"/>
      <c r="K27" s="146"/>
      <c r="L27" s="146"/>
      <c r="M27" s="146"/>
      <c r="N27" s="146"/>
      <c r="O27" s="146"/>
      <c r="P27" s="146"/>
    </row>
    <row r="28" spans="2:16" x14ac:dyDescent="0.25">
      <c r="B28" s="146"/>
      <c r="C28" s="146"/>
      <c r="D28" s="146"/>
      <c r="E28" s="33" t="s">
        <v>314</v>
      </c>
      <c r="F28" s="146"/>
      <c r="G28" s="146"/>
      <c r="H28" s="146"/>
      <c r="I28" s="146"/>
      <c r="J28" s="146"/>
      <c r="K28" s="146"/>
      <c r="L28" s="146"/>
      <c r="M28" s="146"/>
      <c r="N28" s="146"/>
      <c r="O28" s="146"/>
      <c r="P28" s="146"/>
    </row>
    <row r="29" spans="2:16" x14ac:dyDescent="0.25">
      <c r="B29" s="146"/>
      <c r="C29" s="146"/>
      <c r="D29" s="146"/>
      <c r="E29" s="33" t="s">
        <v>315</v>
      </c>
      <c r="F29" s="146"/>
      <c r="G29" s="146"/>
      <c r="H29" s="146"/>
      <c r="I29" s="146"/>
      <c r="J29" s="146"/>
      <c r="K29" s="146"/>
      <c r="L29" s="146"/>
      <c r="M29" s="146"/>
      <c r="N29" s="146"/>
      <c r="O29" s="146"/>
      <c r="P29" s="146"/>
    </row>
    <row r="30" spans="2:16" x14ac:dyDescent="0.25">
      <c r="B30" s="146"/>
      <c r="C30" s="146"/>
      <c r="D30" s="147"/>
      <c r="E30" s="33" t="s">
        <v>316</v>
      </c>
      <c r="F30" s="147"/>
      <c r="G30" s="147"/>
      <c r="H30" s="147"/>
      <c r="I30" s="147"/>
      <c r="J30" s="147"/>
      <c r="K30" s="147"/>
      <c r="L30" s="147"/>
      <c r="M30" s="147"/>
      <c r="N30" s="147"/>
      <c r="O30" s="147"/>
      <c r="P30" s="147"/>
    </row>
    <row r="31" spans="2:16" x14ac:dyDescent="0.25">
      <c r="B31" s="146"/>
      <c r="C31" s="146"/>
      <c r="D31" s="145" t="s">
        <v>317</v>
      </c>
      <c r="E31" s="33" t="s">
        <v>318</v>
      </c>
      <c r="F31" s="145" t="s">
        <v>278</v>
      </c>
      <c r="G31" s="145" t="s">
        <v>279</v>
      </c>
      <c r="H31" s="156" t="s">
        <v>288</v>
      </c>
      <c r="I31" s="156" t="s">
        <v>302</v>
      </c>
      <c r="J31" s="163" t="str">
        <f>Model_Inputs!I1</f>
        <v>Ceiling And Roof Construction</v>
      </c>
      <c r="K31" s="156" t="s">
        <v>319</v>
      </c>
      <c r="L31" s="145" t="s">
        <v>67</v>
      </c>
      <c r="M31" s="156" t="s">
        <v>71</v>
      </c>
      <c r="N31" s="156" t="s">
        <v>283</v>
      </c>
      <c r="O31" s="83"/>
      <c r="P31" s="83"/>
    </row>
    <row r="32" spans="2:16" ht="15" customHeight="1" x14ac:dyDescent="0.25">
      <c r="B32" s="146"/>
      <c r="C32" s="146"/>
      <c r="D32" s="146"/>
      <c r="E32" s="33" t="s">
        <v>320</v>
      </c>
      <c r="F32" s="146"/>
      <c r="G32" s="146"/>
      <c r="H32" s="146"/>
      <c r="I32" s="146"/>
      <c r="J32" s="146"/>
      <c r="K32" s="146"/>
      <c r="L32" s="146"/>
      <c r="M32" s="146"/>
      <c r="N32" s="146"/>
      <c r="O32" s="83"/>
      <c r="P32" s="83"/>
    </row>
    <row r="33" spans="2:16" x14ac:dyDescent="0.25">
      <c r="B33" s="146"/>
      <c r="C33" s="146"/>
      <c r="D33" s="146"/>
      <c r="E33" s="33" t="s">
        <v>321</v>
      </c>
      <c r="F33" s="146"/>
      <c r="G33" s="146"/>
      <c r="H33" s="146"/>
      <c r="I33" s="146"/>
      <c r="J33" s="146"/>
      <c r="K33" s="146"/>
      <c r="L33" s="146"/>
      <c r="M33" s="146"/>
      <c r="N33" s="146"/>
      <c r="O33" s="83"/>
      <c r="P33" s="83"/>
    </row>
    <row r="34" spans="2:16" x14ac:dyDescent="0.25">
      <c r="B34" s="146"/>
      <c r="C34" s="146"/>
      <c r="D34" s="146"/>
      <c r="E34" s="33" t="s">
        <v>322</v>
      </c>
      <c r="F34" s="146"/>
      <c r="G34" s="146"/>
      <c r="H34" s="146"/>
      <c r="I34" s="146"/>
      <c r="J34" s="146"/>
      <c r="K34" s="146"/>
      <c r="L34" s="146"/>
      <c r="M34" s="146"/>
      <c r="N34" s="146"/>
      <c r="O34" s="83"/>
      <c r="P34" s="83"/>
    </row>
    <row r="35" spans="2:16" x14ac:dyDescent="0.25">
      <c r="B35" s="146"/>
      <c r="C35" s="146"/>
      <c r="D35" s="147"/>
      <c r="E35" s="33" t="s">
        <v>323</v>
      </c>
      <c r="F35" s="147"/>
      <c r="G35" s="147"/>
      <c r="H35" s="147"/>
      <c r="I35" s="147"/>
      <c r="J35" s="147"/>
      <c r="K35" s="147"/>
      <c r="L35" s="147"/>
      <c r="M35" s="147"/>
      <c r="N35" s="147"/>
      <c r="O35" s="83"/>
      <c r="P35" s="83"/>
    </row>
    <row r="36" spans="2:16" x14ac:dyDescent="0.25">
      <c r="B36" s="146"/>
      <c r="C36" s="146"/>
      <c r="D36" s="145" t="s">
        <v>324</v>
      </c>
      <c r="E36" s="33" t="s">
        <v>325</v>
      </c>
      <c r="F36" s="145" t="s">
        <v>278</v>
      </c>
      <c r="G36" s="145" t="s">
        <v>279</v>
      </c>
      <c r="H36" s="156" t="s">
        <v>288</v>
      </c>
      <c r="I36" s="156" t="s">
        <v>302</v>
      </c>
      <c r="J36" s="163" t="str">
        <f>Model_Inputs!J1</f>
        <v>Foundation And Floor Construction</v>
      </c>
      <c r="K36" s="156" t="s">
        <v>319</v>
      </c>
      <c r="L36" s="145" t="s">
        <v>67</v>
      </c>
      <c r="M36" s="156" t="s">
        <v>71</v>
      </c>
      <c r="N36" s="156" t="s">
        <v>283</v>
      </c>
      <c r="O36" s="83"/>
      <c r="P36" s="83"/>
    </row>
    <row r="37" spans="2:16" x14ac:dyDescent="0.25">
      <c r="B37" s="146"/>
      <c r="C37" s="146"/>
      <c r="D37" s="146"/>
      <c r="E37" s="33" t="s">
        <v>326</v>
      </c>
      <c r="F37" s="146"/>
      <c r="G37" s="146"/>
      <c r="H37" s="146"/>
      <c r="I37" s="146"/>
      <c r="J37" s="146"/>
      <c r="K37" s="146"/>
      <c r="L37" s="146"/>
      <c r="M37" s="146"/>
      <c r="N37" s="146"/>
      <c r="O37" s="83"/>
      <c r="P37" s="83"/>
    </row>
    <row r="38" spans="2:16" x14ac:dyDescent="0.25">
      <c r="B38" s="146"/>
      <c r="C38" s="146"/>
      <c r="D38" s="146"/>
      <c r="E38" s="33" t="s">
        <v>327</v>
      </c>
      <c r="F38" s="146"/>
      <c r="G38" s="146"/>
      <c r="H38" s="146"/>
      <c r="I38" s="146"/>
      <c r="J38" s="146"/>
      <c r="K38" s="146"/>
      <c r="L38" s="146"/>
      <c r="M38" s="146"/>
      <c r="N38" s="146"/>
      <c r="O38" s="83"/>
      <c r="P38" s="83"/>
    </row>
    <row r="39" spans="2:16" x14ac:dyDescent="0.25">
      <c r="B39" s="146"/>
      <c r="C39" s="146"/>
      <c r="D39" s="146"/>
      <c r="E39" s="33" t="s">
        <v>328</v>
      </c>
      <c r="F39" s="146"/>
      <c r="G39" s="146"/>
      <c r="H39" s="146"/>
      <c r="I39" s="146"/>
      <c r="J39" s="146"/>
      <c r="K39" s="146"/>
      <c r="L39" s="146"/>
      <c r="M39" s="146"/>
      <c r="N39" s="146"/>
      <c r="O39" s="83"/>
      <c r="P39" s="83"/>
    </row>
    <row r="40" spans="2:16" x14ac:dyDescent="0.25">
      <c r="B40" s="146"/>
      <c r="C40" s="146"/>
      <c r="D40" s="147"/>
      <c r="E40" s="33" t="s">
        <v>329</v>
      </c>
      <c r="F40" s="147"/>
      <c r="G40" s="147"/>
      <c r="H40" s="147"/>
      <c r="I40" s="147"/>
      <c r="J40" s="147"/>
      <c r="K40" s="147"/>
      <c r="L40" s="147"/>
      <c r="M40" s="147"/>
      <c r="N40" s="147"/>
      <c r="O40" s="83"/>
      <c r="P40" s="83"/>
    </row>
    <row r="41" spans="2:16" x14ac:dyDescent="0.25">
      <c r="B41" s="147"/>
      <c r="C41" s="147"/>
      <c r="D41" s="29" t="s">
        <v>330</v>
      </c>
      <c r="E41" s="20"/>
      <c r="F41" s="3" t="s">
        <v>278</v>
      </c>
      <c r="G41" s="3" t="s">
        <v>278</v>
      </c>
      <c r="H41" s="25"/>
      <c r="I41" s="25"/>
      <c r="J41" s="25"/>
      <c r="K41" s="25"/>
      <c r="L41" s="25"/>
      <c r="M41" s="25"/>
      <c r="N41" s="25"/>
      <c r="O41" s="25"/>
      <c r="P41" s="25"/>
    </row>
    <row r="42" spans="2:16" ht="26.25" customHeight="1" x14ac:dyDescent="0.25">
      <c r="B42" s="149">
        <v>5</v>
      </c>
      <c r="C42" s="155" t="s">
        <v>124</v>
      </c>
      <c r="D42" s="25"/>
      <c r="E42" s="20"/>
      <c r="F42" s="145" t="s">
        <v>278</v>
      </c>
      <c r="G42" s="145" t="s">
        <v>279</v>
      </c>
      <c r="H42" s="156" t="s">
        <v>280</v>
      </c>
      <c r="I42" s="156" t="s">
        <v>331</v>
      </c>
      <c r="J42" s="31" t="str">
        <f>Model_Inputs!N1</f>
        <v>Window U-Value [Btu/h/ft^2/F]</v>
      </c>
      <c r="K42" s="30" t="s">
        <v>332</v>
      </c>
      <c r="L42" s="3" t="s">
        <v>73</v>
      </c>
      <c r="M42" s="3" t="s">
        <v>74</v>
      </c>
      <c r="N42" s="3" t="s">
        <v>333</v>
      </c>
      <c r="O42" s="3" t="s">
        <v>334</v>
      </c>
      <c r="P42" s="3">
        <v>5.6744658973887097</v>
      </c>
    </row>
    <row r="43" spans="2:16" ht="26.25" customHeight="1" x14ac:dyDescent="0.25">
      <c r="B43" s="147"/>
      <c r="C43" s="147"/>
      <c r="D43" s="25"/>
      <c r="E43" s="20"/>
      <c r="F43" s="147"/>
      <c r="G43" s="147"/>
      <c r="H43" s="147"/>
      <c r="I43" s="147"/>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Model_Inputs!AK1</f>
        <v>Interior LPD [W/ft^2]</v>
      </c>
      <c r="K47" s="30" t="s">
        <v>336</v>
      </c>
      <c r="L47" s="30" t="s">
        <v>73</v>
      </c>
      <c r="M47" s="30" t="s">
        <v>79</v>
      </c>
      <c r="N47" s="3" t="s">
        <v>337</v>
      </c>
      <c r="O47" s="3" t="s">
        <v>338</v>
      </c>
      <c r="P47" s="3">
        <v>10.76</v>
      </c>
    </row>
    <row r="48" spans="2:16" ht="24" customHeight="1" x14ac:dyDescent="0.25">
      <c r="B48" s="149">
        <v>10</v>
      </c>
      <c r="C48" s="145" t="s">
        <v>170</v>
      </c>
      <c r="D48" s="145" t="s">
        <v>77</v>
      </c>
      <c r="E48" s="164" t="s">
        <v>339</v>
      </c>
      <c r="F48" s="145" t="s">
        <v>278</v>
      </c>
      <c r="G48" s="145" t="s">
        <v>279</v>
      </c>
      <c r="H48" s="156" t="s">
        <v>280</v>
      </c>
      <c r="I48" s="156" t="s">
        <v>335</v>
      </c>
      <c r="J48" s="31" t="str">
        <f>Model_Inputs!AA1</f>
        <v>ASHP Max Supp Heat Temp [deg F]</v>
      </c>
      <c r="K48" s="30" t="s">
        <v>340</v>
      </c>
      <c r="L48" s="3" t="s">
        <v>69</v>
      </c>
      <c r="M48" s="23" t="s">
        <v>282</v>
      </c>
      <c r="N48" s="32" t="s">
        <v>341</v>
      </c>
      <c r="O48" s="32" t="s">
        <v>342</v>
      </c>
      <c r="P48" s="48" t="s">
        <v>343</v>
      </c>
    </row>
    <row r="49" spans="2:16" ht="24" customHeight="1" x14ac:dyDescent="0.25">
      <c r="B49" s="146"/>
      <c r="C49" s="146"/>
      <c r="D49" s="146"/>
      <c r="E49" s="146"/>
      <c r="F49" s="146"/>
      <c r="G49" s="146"/>
      <c r="H49" s="147"/>
      <c r="I49" s="147"/>
      <c r="J49" s="31" t="str">
        <f>Model_Inputs!AB1</f>
        <v>ASHP Min Compressor Temp [deg F]</v>
      </c>
      <c r="K49" s="30" t="s">
        <v>344</v>
      </c>
      <c r="L49" s="3" t="s">
        <v>69</v>
      </c>
      <c r="M49" s="23" t="s">
        <v>282</v>
      </c>
      <c r="N49" s="32" t="s">
        <v>341</v>
      </c>
      <c r="O49" s="32" t="s">
        <v>342</v>
      </c>
      <c r="P49" s="48" t="s">
        <v>343</v>
      </c>
    </row>
    <row r="50" spans="2:16" x14ac:dyDescent="0.25">
      <c r="B50" s="146"/>
      <c r="C50" s="146"/>
      <c r="D50" s="146"/>
      <c r="E50" s="147"/>
      <c r="F50" s="146"/>
      <c r="G50" s="146"/>
      <c r="H50" s="156" t="s">
        <v>288</v>
      </c>
      <c r="I50" s="156" t="s">
        <v>302</v>
      </c>
      <c r="J50" s="163" t="str">
        <f>Model_Inputs!V1</f>
        <v>Primary HVAC Type</v>
      </c>
      <c r="K50" s="145" t="s">
        <v>345</v>
      </c>
      <c r="L50" s="145" t="s">
        <v>67</v>
      </c>
      <c r="M50" s="156" t="s">
        <v>71</v>
      </c>
      <c r="N50" s="145" t="s">
        <v>283</v>
      </c>
      <c r="O50" s="159"/>
      <c r="P50" s="159"/>
    </row>
    <row r="51" spans="2:16" x14ac:dyDescent="0.25">
      <c r="B51" s="146"/>
      <c r="C51" s="146"/>
      <c r="D51" s="146"/>
      <c r="E51" s="21" t="s">
        <v>346</v>
      </c>
      <c r="F51" s="146"/>
      <c r="G51" s="146"/>
      <c r="H51" s="146"/>
      <c r="I51" s="146"/>
      <c r="J51" s="146"/>
      <c r="K51" s="146"/>
      <c r="L51" s="146"/>
      <c r="M51" s="146"/>
      <c r="N51" s="146"/>
      <c r="O51" s="146"/>
      <c r="P51" s="146"/>
    </row>
    <row r="52" spans="2:16" x14ac:dyDescent="0.25">
      <c r="B52" s="146"/>
      <c r="C52" s="146"/>
      <c r="D52" s="146"/>
      <c r="E52" s="21" t="s">
        <v>347</v>
      </c>
      <c r="F52" s="146"/>
      <c r="G52" s="146"/>
      <c r="H52" s="146"/>
      <c r="I52" s="146"/>
      <c r="J52" s="146"/>
      <c r="K52" s="146"/>
      <c r="L52" s="146"/>
      <c r="M52" s="146"/>
      <c r="N52" s="146"/>
      <c r="O52" s="146"/>
      <c r="P52" s="146"/>
    </row>
    <row r="53" spans="2:16" x14ac:dyDescent="0.25">
      <c r="B53" s="146"/>
      <c r="C53" s="146"/>
      <c r="D53" s="146"/>
      <c r="E53" s="21" t="s">
        <v>348</v>
      </c>
      <c r="F53" s="146"/>
      <c r="G53" s="146"/>
      <c r="H53" s="146"/>
      <c r="I53" s="146"/>
      <c r="J53" s="146"/>
      <c r="K53" s="146"/>
      <c r="L53" s="146"/>
      <c r="M53" s="146"/>
      <c r="N53" s="146"/>
      <c r="O53" s="146"/>
      <c r="P53" s="146"/>
    </row>
    <row r="54" spans="2:16" x14ac:dyDescent="0.25">
      <c r="B54" s="146"/>
      <c r="C54" s="146"/>
      <c r="D54" s="147"/>
      <c r="E54" s="21" t="s">
        <v>349</v>
      </c>
      <c r="F54" s="147"/>
      <c r="G54" s="147"/>
      <c r="H54" s="147"/>
      <c r="I54" s="147"/>
      <c r="J54" s="147"/>
      <c r="K54" s="147"/>
      <c r="L54" s="147"/>
      <c r="M54" s="147"/>
      <c r="N54" s="147"/>
      <c r="O54" s="147"/>
      <c r="P54" s="147"/>
    </row>
    <row r="55" spans="2:16" x14ac:dyDescent="0.25">
      <c r="B55" s="147"/>
      <c r="C55" s="147"/>
      <c r="D55" s="29" t="s">
        <v>350</v>
      </c>
      <c r="E55" s="20"/>
      <c r="F55" s="3" t="s">
        <v>278</v>
      </c>
      <c r="G55" s="3" t="s">
        <v>278</v>
      </c>
      <c r="H55" s="25"/>
      <c r="I55" s="25"/>
      <c r="J55" s="25"/>
      <c r="K55" s="25"/>
      <c r="L55" s="25"/>
      <c r="M55" s="25"/>
      <c r="N55" s="25"/>
      <c r="O55" s="25"/>
      <c r="P55" s="25"/>
    </row>
    <row r="56" spans="2:16" ht="32.25" customHeight="1" x14ac:dyDescent="0.25">
      <c r="B56" s="149">
        <v>11</v>
      </c>
      <c r="C56" s="150" t="s">
        <v>351</v>
      </c>
      <c r="D56" s="151" t="s">
        <v>78</v>
      </c>
      <c r="E56" s="21" t="s">
        <v>35</v>
      </c>
      <c r="F56" s="151" t="s">
        <v>278</v>
      </c>
      <c r="G56" s="151" t="s">
        <v>279</v>
      </c>
      <c r="H56" s="152" t="s">
        <v>288</v>
      </c>
      <c r="I56" s="152" t="s">
        <v>302</v>
      </c>
      <c r="J56" s="154" t="s">
        <v>26</v>
      </c>
      <c r="K56" s="152" t="s">
        <v>352</v>
      </c>
      <c r="L56" s="151" t="s">
        <v>67</v>
      </c>
      <c r="M56" s="152" t="s">
        <v>71</v>
      </c>
      <c r="N56" s="151" t="s">
        <v>283</v>
      </c>
      <c r="O56" s="153"/>
      <c r="P56" s="153"/>
    </row>
    <row r="57" spans="2:16" ht="32.25" customHeight="1" x14ac:dyDescent="0.25">
      <c r="B57" s="146"/>
      <c r="C57" s="146"/>
      <c r="D57" s="146"/>
      <c r="E57" s="21" t="s">
        <v>353</v>
      </c>
      <c r="F57" s="146"/>
      <c r="G57" s="146"/>
      <c r="H57" s="146"/>
      <c r="I57" s="146"/>
      <c r="J57" s="146"/>
      <c r="K57" s="146"/>
      <c r="L57" s="146"/>
      <c r="M57" s="146"/>
      <c r="N57" s="146"/>
      <c r="O57" s="146"/>
      <c r="P57" s="146"/>
    </row>
    <row r="58" spans="2:16" x14ac:dyDescent="0.25">
      <c r="B58" s="147"/>
      <c r="C58" s="147"/>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5" t="s">
        <v>702</v>
      </c>
      <c r="B1" s="165"/>
      <c r="C1" s="92" t="s">
        <v>647</v>
      </c>
    </row>
    <row r="2" spans="1:4" x14ac:dyDescent="0.25">
      <c r="A2" s="113" t="s">
        <v>703</v>
      </c>
      <c r="B2" s="111" t="s">
        <v>704</v>
      </c>
      <c r="C2" s="92" t="s">
        <v>545</v>
      </c>
      <c r="D2" s="92" t="s">
        <v>705</v>
      </c>
    </row>
    <row r="3" spans="1:4" x14ac:dyDescent="0.25">
      <c r="A3" s="90" t="s">
        <v>385</v>
      </c>
      <c r="B3" s="90"/>
    </row>
    <row r="4" spans="1:4" x14ac:dyDescent="0.25">
      <c r="A4" s="16" t="s">
        <v>355</v>
      </c>
      <c r="B4" s="16" t="s">
        <v>711</v>
      </c>
      <c r="C4" s="93">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99"/>
    </row>
    <row r="8" spans="1:4" x14ac:dyDescent="0.25">
      <c r="A8" s="90" t="s">
        <v>386</v>
      </c>
      <c r="B8" s="90"/>
    </row>
    <row r="9" spans="1:4" x14ac:dyDescent="0.25">
      <c r="A9" s="16" t="s">
        <v>358</v>
      </c>
      <c r="B9" s="16" t="s">
        <v>714</v>
      </c>
      <c r="C9" s="129">
        <f>1/0.201</f>
        <v>4.9751243781094523</v>
      </c>
      <c r="D9" s="16">
        <v>4</v>
      </c>
    </row>
    <row r="10" spans="1:4" x14ac:dyDescent="0.25">
      <c r="A10" s="16" t="s">
        <v>359</v>
      </c>
      <c r="B10" s="16" t="s">
        <v>715</v>
      </c>
      <c r="C10" s="16">
        <f>'[1](Rextwall)'!$C$5</f>
        <v>15.903147543742341</v>
      </c>
      <c r="D10" s="16">
        <v>5</v>
      </c>
    </row>
    <row r="11" spans="1:4" x14ac:dyDescent="0.25">
      <c r="A11" s="16" t="s">
        <v>360</v>
      </c>
      <c r="C11" s="99"/>
    </row>
    <row r="12" spans="1:4" x14ac:dyDescent="0.25">
      <c r="A12" s="16" t="s">
        <v>361</v>
      </c>
      <c r="B12" s="16" t="s">
        <v>716</v>
      </c>
      <c r="C12" s="16">
        <f>'[1](Rextwall)'!$C$7</f>
        <v>16.677775093940042</v>
      </c>
      <c r="D12" s="16">
        <v>6</v>
      </c>
    </row>
    <row r="13" spans="1:4" x14ac:dyDescent="0.25">
      <c r="A13" s="16" t="s">
        <v>362</v>
      </c>
      <c r="C13" s="99"/>
    </row>
    <row r="14" spans="1:4" x14ac:dyDescent="0.25">
      <c r="A14" s="90" t="s">
        <v>387</v>
      </c>
      <c r="B14" s="90"/>
    </row>
    <row r="15" spans="1:4" x14ac:dyDescent="0.25">
      <c r="A15" s="16" t="s">
        <v>363</v>
      </c>
      <c r="C15" s="107">
        <f>'[1](Rextwall)'!$G$122</f>
        <v>4.3139792048019281</v>
      </c>
    </row>
    <row r="16" spans="1:4" x14ac:dyDescent="0.25">
      <c r="A16" s="16" t="s">
        <v>364</v>
      </c>
      <c r="C16" s="99"/>
    </row>
    <row r="17" spans="1:4" x14ac:dyDescent="0.25">
      <c r="A17" s="16" t="s">
        <v>365</v>
      </c>
      <c r="B17" s="16" t="s">
        <v>717</v>
      </c>
      <c r="C17" s="16">
        <f>'[1](Rextwall)'!$C$6</f>
        <v>18.071000979101914</v>
      </c>
      <c r="D17" s="16">
        <v>7</v>
      </c>
    </row>
    <row r="18" spans="1:4" x14ac:dyDescent="0.25">
      <c r="A18" s="16" t="s">
        <v>366</v>
      </c>
      <c r="C18" s="99"/>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5" t="s">
        <v>702</v>
      </c>
      <c r="B1" s="165"/>
      <c r="C1" s="165" t="s">
        <v>647</v>
      </c>
      <c r="D1" s="165"/>
    </row>
    <row r="2" spans="1:4" s="16" customFormat="1" x14ac:dyDescent="0.25">
      <c r="A2" s="113" t="s">
        <v>703</v>
      </c>
      <c r="B2" s="111" t="s">
        <v>704</v>
      </c>
      <c r="C2" s="92" t="s">
        <v>547</v>
      </c>
      <c r="D2" s="92" t="s">
        <v>705</v>
      </c>
    </row>
    <row r="3" spans="1:4" x14ac:dyDescent="0.25">
      <c r="A3" t="s">
        <v>368</v>
      </c>
      <c r="B3" s="16" t="s">
        <v>706</v>
      </c>
      <c r="C3" s="93">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3">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5" t="s">
        <v>702</v>
      </c>
      <c r="B1" s="165"/>
      <c r="C1" s="167" t="s">
        <v>647</v>
      </c>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67"/>
      <c r="AF1" s="167"/>
      <c r="AG1" s="167"/>
      <c r="AH1" s="167"/>
    </row>
    <row r="2" spans="1:35" s="16" customFormat="1" x14ac:dyDescent="0.25">
      <c r="A2" s="113" t="s">
        <v>703</v>
      </c>
      <c r="B2" s="111" t="s">
        <v>704</v>
      </c>
      <c r="C2" s="92" t="s">
        <v>558</v>
      </c>
      <c r="D2" s="92" t="s">
        <v>559</v>
      </c>
      <c r="E2" s="92" t="s">
        <v>560</v>
      </c>
      <c r="F2" s="92" t="s">
        <v>561</v>
      </c>
      <c r="G2" s="92" t="s">
        <v>562</v>
      </c>
      <c r="H2" s="92" t="s">
        <v>563</v>
      </c>
      <c r="I2" s="92" t="s">
        <v>564</v>
      </c>
      <c r="J2" s="92" t="s">
        <v>565</v>
      </c>
      <c r="K2" s="92" t="s">
        <v>566</v>
      </c>
      <c r="L2" s="92" t="s">
        <v>568</v>
      </c>
      <c r="M2" s="92" t="s">
        <v>569</v>
      </c>
      <c r="N2" s="92" t="s">
        <v>570</v>
      </c>
      <c r="O2" s="92" t="s">
        <v>571</v>
      </c>
      <c r="P2" s="92" t="s">
        <v>572</v>
      </c>
      <c r="Q2" s="92" t="s">
        <v>573</v>
      </c>
      <c r="R2" s="92" t="s">
        <v>580</v>
      </c>
      <c r="S2" s="92" t="s">
        <v>581</v>
      </c>
      <c r="T2" s="92" t="s">
        <v>532</v>
      </c>
      <c r="U2" s="101" t="s">
        <v>534</v>
      </c>
      <c r="V2" s="101" t="s">
        <v>535</v>
      </c>
      <c r="W2" s="101" t="s">
        <v>536</v>
      </c>
      <c r="X2" s="101" t="s">
        <v>538</v>
      </c>
      <c r="Y2" s="101" t="s">
        <v>539</v>
      </c>
      <c r="Z2" s="92" t="s">
        <v>540</v>
      </c>
      <c r="AA2" s="92" t="s">
        <v>541</v>
      </c>
      <c r="AB2" s="92" t="s">
        <v>542</v>
      </c>
      <c r="AC2" s="92" t="s">
        <v>543</v>
      </c>
      <c r="AD2" s="92" t="s">
        <v>544</v>
      </c>
      <c r="AE2" s="101" t="s">
        <v>549</v>
      </c>
      <c r="AF2" s="101" t="s">
        <v>550</v>
      </c>
      <c r="AG2" s="101" t="s">
        <v>551</v>
      </c>
      <c r="AH2" s="101" t="s">
        <v>552</v>
      </c>
      <c r="AI2" s="92" t="s">
        <v>705</v>
      </c>
    </row>
    <row r="3" spans="1:35" x14ac:dyDescent="0.25">
      <c r="A3" s="90" t="s">
        <v>388</v>
      </c>
      <c r="B3" s="90"/>
    </row>
    <row r="4" spans="1:35" x14ac:dyDescent="0.25">
      <c r="A4" s="16" t="s">
        <v>389</v>
      </c>
      <c r="B4" s="16" t="s">
        <v>719</v>
      </c>
      <c r="C4">
        <v>1</v>
      </c>
      <c r="D4" s="94">
        <v>1188.55</v>
      </c>
      <c r="E4" s="94">
        <f>SQRT(D4)*4</f>
        <v>137.90141406091527</v>
      </c>
      <c r="F4" s="95">
        <f>'[1](Rfloor)'!$C$2</f>
        <v>3.7938292063643679</v>
      </c>
      <c r="G4">
        <v>0</v>
      </c>
      <c r="H4">
        <v>0</v>
      </c>
      <c r="I4" t="s">
        <v>635</v>
      </c>
      <c r="J4">
        <v>0</v>
      </c>
      <c r="K4">
        <v>0</v>
      </c>
      <c r="L4">
        <v>1</v>
      </c>
      <c r="M4">
        <v>1.75</v>
      </c>
      <c r="N4" s="16">
        <v>2</v>
      </c>
      <c r="O4">
        <v>0.65</v>
      </c>
      <c r="P4" s="16">
        <v>2000</v>
      </c>
      <c r="Q4" s="16">
        <v>17</v>
      </c>
      <c r="R4" s="16">
        <v>4.5</v>
      </c>
      <c r="S4" s="16">
        <v>4.5</v>
      </c>
      <c r="T4" s="100" t="s">
        <v>631</v>
      </c>
      <c r="U4" s="109">
        <v>360</v>
      </c>
      <c r="V4" s="100">
        <v>6</v>
      </c>
      <c r="W4" t="s">
        <v>634</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390</v>
      </c>
      <c r="B5" s="16" t="s">
        <v>720</v>
      </c>
      <c r="C5" s="16">
        <v>1</v>
      </c>
      <c r="D5" s="94">
        <v>1188.55</v>
      </c>
      <c r="E5" s="94">
        <f t="shared" ref="E5:E27" si="0">SQRT(D5)*4</f>
        <v>137.90141406091527</v>
      </c>
      <c r="F5" s="96">
        <f>0.8297*13+4.2236</f>
        <v>15.009699999999999</v>
      </c>
      <c r="G5" s="16">
        <v>0</v>
      </c>
      <c r="H5" s="16">
        <v>0</v>
      </c>
      <c r="I5" s="16" t="s">
        <v>635</v>
      </c>
      <c r="J5" s="16">
        <v>0</v>
      </c>
      <c r="K5" s="16">
        <v>0</v>
      </c>
      <c r="L5" s="16">
        <v>1</v>
      </c>
      <c r="M5" s="16">
        <v>1.75</v>
      </c>
      <c r="N5" s="16">
        <v>2</v>
      </c>
      <c r="O5" s="16">
        <v>0.65</v>
      </c>
      <c r="P5" s="16">
        <v>2000</v>
      </c>
      <c r="Q5" s="16">
        <v>17</v>
      </c>
      <c r="R5" s="16">
        <v>4.5</v>
      </c>
      <c r="S5" s="16">
        <v>4.5</v>
      </c>
      <c r="T5" s="100" t="s">
        <v>631</v>
      </c>
      <c r="U5" s="109">
        <v>360</v>
      </c>
      <c r="V5" s="100">
        <v>6</v>
      </c>
      <c r="W5" s="16" t="s">
        <v>634</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391</v>
      </c>
      <c r="B6" s="16" t="s">
        <v>721</v>
      </c>
      <c r="C6" s="16">
        <v>1</v>
      </c>
      <c r="D6" s="94">
        <v>1188.55</v>
      </c>
      <c r="E6" s="94">
        <f t="shared" si="0"/>
        <v>137.90141406091527</v>
      </c>
      <c r="F6" s="95">
        <f>'[1](Rfloor)'!$C$4</f>
        <v>19.830083004956272</v>
      </c>
      <c r="G6" s="16">
        <v>0</v>
      </c>
      <c r="H6" s="16">
        <v>0</v>
      </c>
      <c r="I6" s="16" t="s">
        <v>635</v>
      </c>
      <c r="J6" s="16">
        <v>0</v>
      </c>
      <c r="K6" s="16">
        <v>0</v>
      </c>
      <c r="L6" s="16">
        <v>1</v>
      </c>
      <c r="M6" s="16">
        <v>1.75</v>
      </c>
      <c r="N6" s="16">
        <v>2</v>
      </c>
      <c r="O6" s="16">
        <v>0.65</v>
      </c>
      <c r="P6" s="16">
        <v>2000</v>
      </c>
      <c r="Q6" s="16">
        <v>17</v>
      </c>
      <c r="R6" s="16">
        <v>4.5</v>
      </c>
      <c r="S6" s="16">
        <v>4.5</v>
      </c>
      <c r="T6" s="100" t="s">
        <v>631</v>
      </c>
      <c r="U6" s="109">
        <v>360</v>
      </c>
      <c r="V6" s="100">
        <v>6</v>
      </c>
      <c r="W6" s="16" t="s">
        <v>634</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392</v>
      </c>
      <c r="B7" s="16" t="s">
        <v>722</v>
      </c>
      <c r="C7" s="16">
        <v>1</v>
      </c>
      <c r="D7" s="94">
        <v>1188.55</v>
      </c>
      <c r="E7" s="94">
        <f t="shared" si="0"/>
        <v>137.90141406091527</v>
      </c>
      <c r="F7" s="96">
        <f>'[1](Rfloor)'!$C$6</f>
        <v>29.207719748939308</v>
      </c>
      <c r="G7" s="16">
        <v>0</v>
      </c>
      <c r="H7" s="16">
        <v>0</v>
      </c>
      <c r="I7" s="16" t="s">
        <v>635</v>
      </c>
      <c r="J7" s="16">
        <v>0</v>
      </c>
      <c r="K7" s="16">
        <v>0</v>
      </c>
      <c r="L7" s="16">
        <v>1</v>
      </c>
      <c r="M7" s="16">
        <v>1.75</v>
      </c>
      <c r="N7" s="16">
        <v>2</v>
      </c>
      <c r="O7" s="16">
        <v>0.65</v>
      </c>
      <c r="P7" s="16">
        <v>2000</v>
      </c>
      <c r="Q7" s="16">
        <v>17</v>
      </c>
      <c r="R7" s="16">
        <v>4.5</v>
      </c>
      <c r="S7" s="16">
        <v>4.5</v>
      </c>
      <c r="T7" s="100" t="s">
        <v>631</v>
      </c>
      <c r="U7" s="109">
        <v>360</v>
      </c>
      <c r="V7" s="100">
        <v>6</v>
      </c>
      <c r="W7" s="16" t="s">
        <v>634</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393</v>
      </c>
      <c r="B8" s="16" t="s">
        <v>723</v>
      </c>
      <c r="C8" s="16">
        <v>1</v>
      </c>
      <c r="D8" s="94">
        <v>1188.55</v>
      </c>
      <c r="E8" s="94">
        <f t="shared" si="0"/>
        <v>137.90141406091527</v>
      </c>
      <c r="F8" s="97">
        <f>'[1](Rfloor)'!$C$7</f>
        <v>35.64218248602414</v>
      </c>
      <c r="G8" s="16">
        <v>0</v>
      </c>
      <c r="H8" s="16">
        <v>0</v>
      </c>
      <c r="I8" s="16" t="s">
        <v>635</v>
      </c>
      <c r="J8" s="16">
        <v>0</v>
      </c>
      <c r="K8" s="16">
        <v>0</v>
      </c>
      <c r="L8" s="16">
        <v>1</v>
      </c>
      <c r="M8" s="16">
        <v>1.75</v>
      </c>
      <c r="N8" s="16">
        <v>2</v>
      </c>
      <c r="O8" s="16">
        <v>0.65</v>
      </c>
      <c r="P8" s="16">
        <v>2000</v>
      </c>
      <c r="Q8" s="16">
        <v>17</v>
      </c>
      <c r="R8" s="16">
        <v>4.5</v>
      </c>
      <c r="S8" s="16">
        <v>4.5</v>
      </c>
      <c r="T8" s="100" t="s">
        <v>631</v>
      </c>
      <c r="U8" s="109">
        <v>360</v>
      </c>
      <c r="V8" s="100">
        <v>6</v>
      </c>
      <c r="W8" s="16" t="s">
        <v>634</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394</v>
      </c>
      <c r="B9" s="90"/>
      <c r="D9" s="94"/>
      <c r="F9" s="98"/>
      <c r="J9" s="16"/>
      <c r="R9" s="16"/>
      <c r="S9" s="16"/>
      <c r="AE9" s="100"/>
    </row>
    <row r="10" spans="1:35" x14ac:dyDescent="0.25">
      <c r="A10" s="16" t="s">
        <v>395</v>
      </c>
      <c r="B10" s="16" t="s">
        <v>724</v>
      </c>
      <c r="C10">
        <v>2</v>
      </c>
      <c r="D10" s="94">
        <v>1188.55</v>
      </c>
      <c r="E10" s="94">
        <f t="shared" si="0"/>
        <v>137.90141406091527</v>
      </c>
      <c r="F10" s="98">
        <f>$F$4</f>
        <v>3.7938292063643679</v>
      </c>
      <c r="G10">
        <v>0</v>
      </c>
      <c r="H10" s="16">
        <v>0</v>
      </c>
      <c r="I10" t="s">
        <v>635</v>
      </c>
      <c r="J10">
        <v>0</v>
      </c>
      <c r="K10">
        <v>0</v>
      </c>
      <c r="L10">
        <v>0</v>
      </c>
      <c r="M10">
        <v>0</v>
      </c>
      <c r="N10">
        <v>0</v>
      </c>
      <c r="O10">
        <v>0</v>
      </c>
      <c r="P10">
        <v>2000</v>
      </c>
      <c r="Q10">
        <v>17</v>
      </c>
      <c r="R10" s="16">
        <v>4.5</v>
      </c>
      <c r="S10" s="16">
        <v>4.5</v>
      </c>
      <c r="T10" t="s">
        <v>634</v>
      </c>
      <c r="U10" s="109">
        <v>360</v>
      </c>
      <c r="V10" s="100">
        <v>6</v>
      </c>
      <c r="W10" t="s">
        <v>634</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396</v>
      </c>
      <c r="B11" s="16" t="s">
        <v>725</v>
      </c>
      <c r="C11" s="16">
        <v>2</v>
      </c>
      <c r="D11" s="94">
        <v>1188.55</v>
      </c>
      <c r="E11" s="94">
        <f t="shared" si="0"/>
        <v>137.90141406091527</v>
      </c>
      <c r="F11" s="98">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09">
        <v>360</v>
      </c>
      <c r="V11" s="100">
        <v>6</v>
      </c>
      <c r="W11" s="16" t="s">
        <v>634</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397</v>
      </c>
      <c r="C12" s="166" t="s">
        <v>649</v>
      </c>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row>
    <row r="13" spans="1:35" x14ac:dyDescent="0.25">
      <c r="A13" s="16" t="s">
        <v>398</v>
      </c>
      <c r="B13" s="16" t="s">
        <v>726</v>
      </c>
      <c r="C13" s="16">
        <v>2</v>
      </c>
      <c r="D13" s="94">
        <v>1188.55</v>
      </c>
      <c r="E13" s="94">
        <f t="shared" si="0"/>
        <v>137.90141406091527</v>
      </c>
      <c r="F13" s="98">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09">
        <v>360</v>
      </c>
      <c r="V13" s="100">
        <v>6</v>
      </c>
      <c r="W13" s="16" t="s">
        <v>634</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399</v>
      </c>
      <c r="B14" s="16" t="s">
        <v>727</v>
      </c>
      <c r="C14" s="16">
        <v>2</v>
      </c>
      <c r="D14" s="94">
        <v>1188.55</v>
      </c>
      <c r="E14" s="94">
        <f t="shared" si="0"/>
        <v>137.90141406091527</v>
      </c>
      <c r="F14" s="98">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09">
        <v>360</v>
      </c>
      <c r="V14" s="100">
        <v>6</v>
      </c>
      <c r="W14" s="16" t="s">
        <v>634</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400</v>
      </c>
      <c r="C15" s="166" t="s">
        <v>649</v>
      </c>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row>
    <row r="16" spans="1:35" x14ac:dyDescent="0.25">
      <c r="A16" s="16" t="s">
        <v>401</v>
      </c>
      <c r="B16" s="16" t="s">
        <v>728</v>
      </c>
      <c r="C16" s="16">
        <v>2</v>
      </c>
      <c r="D16" s="94">
        <v>1188.55</v>
      </c>
      <c r="E16" s="94">
        <f t="shared" si="0"/>
        <v>137.90141406091527</v>
      </c>
      <c r="F16" s="98">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09">
        <v>360</v>
      </c>
      <c r="V16" s="100">
        <v>6</v>
      </c>
      <c r="W16" s="16" t="s">
        <v>634</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402</v>
      </c>
      <c r="B17" s="90"/>
      <c r="D17" s="94"/>
      <c r="E17" s="94"/>
      <c r="F17" s="98"/>
      <c r="R17" s="16"/>
      <c r="S17" s="16"/>
      <c r="AE17" s="100"/>
    </row>
    <row r="18" spans="1:35" x14ac:dyDescent="0.25">
      <c r="A18" s="16" t="s">
        <v>403</v>
      </c>
      <c r="B18" s="16" t="s">
        <v>729</v>
      </c>
      <c r="C18">
        <v>4</v>
      </c>
      <c r="D18" s="94">
        <v>1188.55</v>
      </c>
      <c r="E18" s="94">
        <f t="shared" si="0"/>
        <v>137.90141406091527</v>
      </c>
      <c r="F18" s="98">
        <f>$F$4</f>
        <v>3.7938292063643679</v>
      </c>
      <c r="G18">
        <v>0</v>
      </c>
      <c r="H18" s="16">
        <v>0</v>
      </c>
      <c r="I18" s="16" t="s">
        <v>635</v>
      </c>
      <c r="J18">
        <v>0</v>
      </c>
      <c r="K18">
        <v>0</v>
      </c>
      <c r="L18">
        <v>0.5</v>
      </c>
      <c r="M18" s="16">
        <v>1.75</v>
      </c>
      <c r="N18">
        <v>6.5</v>
      </c>
      <c r="O18" s="16">
        <v>0.65</v>
      </c>
      <c r="P18" s="16">
        <v>2000</v>
      </c>
      <c r="Q18" s="16">
        <v>17</v>
      </c>
      <c r="R18" s="16">
        <v>4.5</v>
      </c>
      <c r="S18" s="16">
        <v>4.5</v>
      </c>
      <c r="T18" t="s">
        <v>639</v>
      </c>
      <c r="U18" s="100">
        <v>0</v>
      </c>
      <c r="V18" s="100">
        <v>6</v>
      </c>
      <c r="W18" s="16" t="s">
        <v>634</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404</v>
      </c>
      <c r="B19" s="16" t="s">
        <v>730</v>
      </c>
      <c r="C19" s="16">
        <v>4</v>
      </c>
      <c r="D19" s="94">
        <v>1188.55</v>
      </c>
      <c r="E19" s="94">
        <f t="shared" si="0"/>
        <v>137.90141406091527</v>
      </c>
      <c r="F19" s="98">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0">
        <v>0</v>
      </c>
      <c r="V19" s="100">
        <v>6</v>
      </c>
      <c r="W19" s="16" t="s">
        <v>634</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405</v>
      </c>
      <c r="B20" s="16" t="s">
        <v>731</v>
      </c>
      <c r="C20" s="16">
        <v>4</v>
      </c>
      <c r="D20" s="94">
        <v>1188.55</v>
      </c>
      <c r="E20" s="94">
        <f t="shared" si="0"/>
        <v>137.90141406091527</v>
      </c>
      <c r="F20" s="98">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0">
        <v>0</v>
      </c>
      <c r="V20" s="100">
        <v>6</v>
      </c>
      <c r="W20" s="16" t="s">
        <v>634</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406</v>
      </c>
      <c r="B21" s="16" t="s">
        <v>732</v>
      </c>
      <c r="C21" s="16">
        <v>4</v>
      </c>
      <c r="D21" s="94">
        <v>1188.55</v>
      </c>
      <c r="E21" s="94">
        <f t="shared" si="0"/>
        <v>137.90141406091527</v>
      </c>
      <c r="F21" s="98">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0">
        <v>0</v>
      </c>
      <c r="V21" s="100">
        <v>6</v>
      </c>
      <c r="W21" s="16" t="s">
        <v>634</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407</v>
      </c>
      <c r="B22" s="90"/>
      <c r="D22" s="94"/>
      <c r="F22" s="98"/>
      <c r="I22" s="16"/>
      <c r="R22" s="16"/>
      <c r="S22" s="16"/>
      <c r="AE22" s="100"/>
    </row>
    <row r="23" spans="1:35" x14ac:dyDescent="0.25">
      <c r="A23" s="16" t="s">
        <v>408</v>
      </c>
      <c r="B23" s="16" t="s">
        <v>733</v>
      </c>
      <c r="C23">
        <v>3</v>
      </c>
      <c r="D23" s="94">
        <v>1188.55</v>
      </c>
      <c r="E23" s="94">
        <f t="shared" si="0"/>
        <v>137.90141406091527</v>
      </c>
      <c r="F23" s="98">
        <f>F4</f>
        <v>3.7938292063643679</v>
      </c>
      <c r="G23">
        <v>0</v>
      </c>
      <c r="H23" s="16">
        <v>0</v>
      </c>
      <c r="I23" t="s">
        <v>635</v>
      </c>
      <c r="J23">
        <v>0</v>
      </c>
      <c r="K23">
        <v>0</v>
      </c>
      <c r="L23" s="16">
        <v>0.5</v>
      </c>
      <c r="M23" s="16">
        <v>1.75</v>
      </c>
      <c r="N23" s="16">
        <v>6.5</v>
      </c>
      <c r="O23" s="16">
        <v>0.65</v>
      </c>
      <c r="P23" s="16">
        <v>2000</v>
      </c>
      <c r="Q23" s="16">
        <v>17</v>
      </c>
      <c r="R23" s="16">
        <v>4.5</v>
      </c>
      <c r="S23" s="16">
        <v>4.5</v>
      </c>
      <c r="T23" t="s">
        <v>631</v>
      </c>
      <c r="U23" s="109">
        <v>360</v>
      </c>
      <c r="V23" s="100">
        <v>6</v>
      </c>
      <c r="W23" s="16" t="s">
        <v>634</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409</v>
      </c>
      <c r="B24" s="16" t="s">
        <v>734</v>
      </c>
      <c r="C24" s="16">
        <v>3</v>
      </c>
      <c r="D24" s="94">
        <v>1188.55</v>
      </c>
      <c r="E24" s="94">
        <f t="shared" si="0"/>
        <v>137.90141406091527</v>
      </c>
      <c r="F24" s="98">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09">
        <v>360</v>
      </c>
      <c r="V24" s="100">
        <v>6</v>
      </c>
      <c r="W24" s="16" t="s">
        <v>634</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410</v>
      </c>
      <c r="B25" s="16" t="s">
        <v>735</v>
      </c>
      <c r="C25" s="16">
        <v>3</v>
      </c>
      <c r="D25" s="94">
        <v>1188.55</v>
      </c>
      <c r="E25" s="94">
        <f t="shared" si="0"/>
        <v>137.90141406091527</v>
      </c>
      <c r="F25" s="98">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09">
        <v>360</v>
      </c>
      <c r="V25" s="100">
        <v>6</v>
      </c>
      <c r="W25" s="16" t="s">
        <v>634</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411</v>
      </c>
      <c r="B26" s="16" t="s">
        <v>736</v>
      </c>
      <c r="C26" s="16">
        <v>3</v>
      </c>
      <c r="D26" s="94">
        <v>1188.55</v>
      </c>
      <c r="E26" s="94">
        <f t="shared" si="0"/>
        <v>137.90141406091527</v>
      </c>
      <c r="F26" s="98">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09">
        <v>360</v>
      </c>
      <c r="V26" s="100">
        <v>6</v>
      </c>
      <c r="W26" s="16" t="s">
        <v>634</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412</v>
      </c>
      <c r="B27" s="16" t="s">
        <v>737</v>
      </c>
      <c r="C27" s="16">
        <v>3</v>
      </c>
      <c r="D27" s="94">
        <v>1188.55</v>
      </c>
      <c r="E27" s="94">
        <f t="shared" si="0"/>
        <v>137.90141406091527</v>
      </c>
      <c r="F27" s="98">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09">
        <v>360</v>
      </c>
      <c r="V27" s="100">
        <v>6</v>
      </c>
      <c r="W27" s="16" t="s">
        <v>634</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5" t="s">
        <v>702</v>
      </c>
      <c r="B1" s="165"/>
      <c r="C1" s="165" t="s">
        <v>647</v>
      </c>
      <c r="D1" s="165"/>
    </row>
    <row r="2" spans="1:14" x14ac:dyDescent="0.25">
      <c r="A2" s="113" t="s">
        <v>703</v>
      </c>
      <c r="B2" s="111" t="s">
        <v>704</v>
      </c>
      <c r="C2" s="101" t="s">
        <v>553</v>
      </c>
      <c r="D2" s="101" t="s">
        <v>554</v>
      </c>
      <c r="E2" s="92" t="s">
        <v>705</v>
      </c>
      <c r="G2" s="16"/>
      <c r="I2" t="s">
        <v>743</v>
      </c>
      <c r="J2" t="s">
        <v>744</v>
      </c>
      <c r="K2" t="s">
        <v>745</v>
      </c>
      <c r="L2" t="s">
        <v>746</v>
      </c>
      <c r="M2" t="s">
        <v>554</v>
      </c>
      <c r="N2" t="s">
        <v>747</v>
      </c>
    </row>
    <row r="3" spans="1:14" x14ac:dyDescent="0.25">
      <c r="A3" s="90" t="s">
        <v>766</v>
      </c>
      <c r="G3" s="16"/>
      <c r="I3">
        <v>1</v>
      </c>
      <c r="J3" t="s">
        <v>748</v>
      </c>
      <c r="K3" t="s">
        <v>749</v>
      </c>
      <c r="L3" s="107">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0"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0"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0"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19"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E27" sqref="E27"/>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5" t="s">
        <v>702</v>
      </c>
      <c r="B1" s="165"/>
      <c r="C1" s="165" t="s">
        <v>647</v>
      </c>
      <c r="D1" s="165"/>
      <c r="E1" s="16"/>
    </row>
    <row r="2" spans="1:5" x14ac:dyDescent="0.25">
      <c r="A2" s="24" t="s">
        <v>652</v>
      </c>
      <c r="B2" s="24" t="s">
        <v>653</v>
      </c>
      <c r="C2" s="101" t="s">
        <v>533</v>
      </c>
      <c r="D2" s="101" t="s">
        <v>537</v>
      </c>
      <c r="E2" s="92" t="s">
        <v>705</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election activeCell="F25" sqref="F25"/>
    </sheetView>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20"/>
  <sheetViews>
    <sheetView workbookViewId="0">
      <selection activeCell="A7" sqref="A7"/>
    </sheetView>
  </sheetViews>
  <sheetFormatPr defaultRowHeight="15" x14ac:dyDescent="0.25"/>
  <cols>
    <col min="1" max="1" width="50" style="16" bestFit="1" customWidth="1"/>
    <col min="2" max="2" width="22.42578125" bestFit="1" customWidth="1"/>
    <col min="3" max="3" width="18.7109375" bestFit="1" customWidth="1"/>
  </cols>
  <sheetData>
    <row r="1" spans="1:3" s="16" customFormat="1" x14ac:dyDescent="0.25">
      <c r="A1" s="165" t="s">
        <v>640</v>
      </c>
      <c r="B1" s="167" t="s">
        <v>647</v>
      </c>
      <c r="C1" s="167"/>
    </row>
    <row r="2" spans="1:3" s="16" customFormat="1" x14ac:dyDescent="0.25">
      <c r="A2" s="165"/>
      <c r="B2" s="92" t="s">
        <v>525</v>
      </c>
      <c r="C2" s="92" t="s">
        <v>531</v>
      </c>
    </row>
    <row r="3" spans="1:3" s="16" customFormat="1" x14ac:dyDescent="0.25">
      <c r="A3" s="90" t="s">
        <v>2345</v>
      </c>
      <c r="B3" s="92"/>
      <c r="C3" s="92"/>
    </row>
    <row r="4" spans="1:3" x14ac:dyDescent="0.25">
      <c r="A4" s="16" t="s">
        <v>2346</v>
      </c>
      <c r="B4" t="s">
        <v>644</v>
      </c>
      <c r="C4">
        <v>0</v>
      </c>
    </row>
    <row r="5" spans="1:3" x14ac:dyDescent="0.25">
      <c r="A5" s="16" t="s">
        <v>2347</v>
      </c>
    </row>
    <row r="6" spans="1:3" s="16" customFormat="1" x14ac:dyDescent="0.25">
      <c r="A6" s="16" t="s">
        <v>2360</v>
      </c>
    </row>
    <row r="7" spans="1:3" s="16" customFormat="1" x14ac:dyDescent="0.25">
      <c r="A7" s="16" t="s">
        <v>2359</v>
      </c>
    </row>
    <row r="8" spans="1:3" x14ac:dyDescent="0.25">
      <c r="A8" s="90" t="s">
        <v>2348</v>
      </c>
      <c r="B8" t="s">
        <v>645</v>
      </c>
      <c r="C8" s="16">
        <v>0</v>
      </c>
    </row>
    <row r="9" spans="1:3" x14ac:dyDescent="0.25">
      <c r="A9" t="s">
        <v>347</v>
      </c>
      <c r="B9" t="s">
        <v>633</v>
      </c>
      <c r="C9" s="16">
        <v>0</v>
      </c>
    </row>
    <row r="10" spans="1:3" x14ac:dyDescent="0.25">
      <c r="A10" t="s">
        <v>2350</v>
      </c>
      <c r="B10" s="16" t="s">
        <v>646</v>
      </c>
      <c r="C10" s="16">
        <v>0</v>
      </c>
    </row>
    <row r="11" spans="1:3" x14ac:dyDescent="0.25">
      <c r="A11" s="90" t="s">
        <v>2351</v>
      </c>
      <c r="B11" s="16" t="s">
        <v>646</v>
      </c>
      <c r="C11" s="16">
        <v>0</v>
      </c>
    </row>
    <row r="12" spans="1:3" x14ac:dyDescent="0.25">
      <c r="A12" t="s">
        <v>349</v>
      </c>
    </row>
    <row r="13" spans="1:3" x14ac:dyDescent="0.25">
      <c r="A13" t="s">
        <v>2349</v>
      </c>
    </row>
    <row r="14" spans="1:3" x14ac:dyDescent="0.25">
      <c r="A14" s="90" t="s">
        <v>2357</v>
      </c>
    </row>
    <row r="15" spans="1:3" x14ac:dyDescent="0.25">
      <c r="A15" s="16" t="s">
        <v>2358</v>
      </c>
    </row>
    <row r="16" spans="1:3" x14ac:dyDescent="0.25">
      <c r="A16" s="90" t="s">
        <v>2352</v>
      </c>
    </row>
    <row r="17" spans="1:1" x14ac:dyDescent="0.25">
      <c r="A17" s="16" t="s">
        <v>2353</v>
      </c>
    </row>
    <row r="18" spans="1:1" x14ac:dyDescent="0.25">
      <c r="A18" s="16" t="s">
        <v>2354</v>
      </c>
    </row>
    <row r="19" spans="1:1" x14ac:dyDescent="0.25">
      <c r="A19" s="16" t="s">
        <v>2355</v>
      </c>
    </row>
    <row r="20" spans="1:1" x14ac:dyDescent="0.25">
      <c r="A20" s="16" t="s">
        <v>2356</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AF0AB-3155-4A3F-8B4F-3D0300050B83}">
  <sheetPr>
    <tabColor theme="1"/>
  </sheetPr>
  <dimension ref="A1:G21"/>
  <sheetViews>
    <sheetView tabSelected="1" workbookViewId="0">
      <selection activeCell="E28" sqref="E28"/>
    </sheetView>
  </sheetViews>
  <sheetFormatPr defaultRowHeight="15" x14ac:dyDescent="0.25"/>
  <cols>
    <col min="1" max="1" width="8.85546875" customWidth="1"/>
    <col min="2" max="2" width="15.140625" bestFit="1" customWidth="1"/>
    <col min="3" max="3" width="13.85546875" bestFit="1" customWidth="1"/>
    <col min="4" max="4" width="31.140625" bestFit="1" customWidth="1"/>
    <col min="5" max="5" width="23" bestFit="1" customWidth="1"/>
  </cols>
  <sheetData>
    <row r="1" spans="1:7" x14ac:dyDescent="0.25">
      <c r="A1" t="s">
        <v>2365</v>
      </c>
      <c r="B1" t="s">
        <v>2366</v>
      </c>
      <c r="C1" t="s">
        <v>2367</v>
      </c>
      <c r="D1" t="s">
        <v>2368</v>
      </c>
      <c r="E1" t="s">
        <v>2369</v>
      </c>
    </row>
    <row r="2" spans="1:7" x14ac:dyDescent="0.25">
      <c r="A2" s="16">
        <v>0.5</v>
      </c>
      <c r="B2">
        <f>A2*12000/1000</f>
        <v>6</v>
      </c>
      <c r="C2" s="98">
        <f>A2*3.5169</f>
        <v>1.7584500000000001</v>
      </c>
      <c r="D2" t="str">
        <f>B2&amp;" kBtuh ("&amp;TEXT(C2,"0.0")&amp;" kW or "&amp;A2&amp;" ton)"</f>
        <v>6 kBtuh (1.8 kW or 0.5 ton)</v>
      </c>
      <c r="E2" t="str">
        <f>B2&amp;" kBtuh ("&amp;TEXT(C2,"0.0")&amp;" kW)"</f>
        <v>6 kBtuh (1.8 kW)</v>
      </c>
      <c r="G2" t="s">
        <v>2372</v>
      </c>
    </row>
    <row r="3" spans="1:7" x14ac:dyDescent="0.25">
      <c r="A3" s="16">
        <v>1</v>
      </c>
      <c r="B3" s="16">
        <f t="shared" ref="B3:B21" si="0">A3*12000/1000</f>
        <v>12</v>
      </c>
      <c r="C3" s="98">
        <f t="shared" ref="C3:C21" si="1">A3*3.5169</f>
        <v>3.5169000000000001</v>
      </c>
      <c r="D3" s="16" t="str">
        <f t="shared" ref="D3:D21" si="2">B3&amp;" kBtuh ("&amp;TEXT(C3,"0.0")&amp;" kW or "&amp;A3&amp;" ton)"</f>
        <v>12 kBtuh (3.5 kW or 1 ton)</v>
      </c>
      <c r="E3" s="16" t="str">
        <f t="shared" ref="E3:E21" si="3">B3&amp;" kBtuh ("&amp;TEXT(C3,"0.0")&amp;" kW)"</f>
        <v>12 kBtuh (3.5 kW)</v>
      </c>
      <c r="G3" t="s">
        <v>2373</v>
      </c>
    </row>
    <row r="4" spans="1:7" x14ac:dyDescent="0.25">
      <c r="A4" s="16">
        <v>1.5</v>
      </c>
      <c r="B4" s="16">
        <f t="shared" si="0"/>
        <v>18</v>
      </c>
      <c r="C4" s="98">
        <f t="shared" si="1"/>
        <v>5.2753500000000004</v>
      </c>
      <c r="D4" s="16" t="str">
        <f t="shared" si="2"/>
        <v>18 kBtuh (5.3 kW or 1.5 ton)</v>
      </c>
      <c r="E4" s="16" t="str">
        <f t="shared" si="3"/>
        <v>18 kBtuh (5.3 kW)</v>
      </c>
      <c r="G4" t="s">
        <v>2374</v>
      </c>
    </row>
    <row r="5" spans="1:7" x14ac:dyDescent="0.25">
      <c r="A5" s="16">
        <v>2</v>
      </c>
      <c r="B5" s="16">
        <f t="shared" si="0"/>
        <v>24</v>
      </c>
      <c r="C5" s="98">
        <f t="shared" si="1"/>
        <v>7.0338000000000003</v>
      </c>
      <c r="D5" s="16" t="str">
        <f t="shared" si="2"/>
        <v>24 kBtuh (7.0 kW or 2 ton)</v>
      </c>
      <c r="E5" s="16" t="str">
        <f t="shared" si="3"/>
        <v>24 kBtuh (7.0 kW)</v>
      </c>
      <c r="G5" t="s">
        <v>2375</v>
      </c>
    </row>
    <row r="6" spans="1:7" x14ac:dyDescent="0.25">
      <c r="A6" s="16">
        <v>2.5</v>
      </c>
      <c r="B6" s="16">
        <f t="shared" si="0"/>
        <v>30</v>
      </c>
      <c r="C6" s="98">
        <f t="shared" si="1"/>
        <v>8.792250000000001</v>
      </c>
      <c r="D6" s="16" t="str">
        <f t="shared" si="2"/>
        <v>30 kBtuh (8.8 kW or 2.5 ton)</v>
      </c>
      <c r="E6" s="16" t="str">
        <f t="shared" si="3"/>
        <v>30 kBtuh (8.8 kW)</v>
      </c>
      <c r="G6" t="s">
        <v>2370</v>
      </c>
    </row>
    <row r="7" spans="1:7" x14ac:dyDescent="0.25">
      <c r="A7" s="16">
        <v>3</v>
      </c>
      <c r="B7" s="16">
        <f t="shared" si="0"/>
        <v>36</v>
      </c>
      <c r="C7" s="98">
        <f t="shared" si="1"/>
        <v>10.550700000000001</v>
      </c>
      <c r="D7" s="16" t="str">
        <f t="shared" si="2"/>
        <v>36 kBtuh (10.6 kW or 3 ton)</v>
      </c>
      <c r="E7" s="16" t="str">
        <f t="shared" si="3"/>
        <v>36 kBtuh (10.6 kW)</v>
      </c>
      <c r="G7" t="s">
        <v>2376</v>
      </c>
    </row>
    <row r="8" spans="1:7" x14ac:dyDescent="0.25">
      <c r="A8" s="16">
        <v>3.5</v>
      </c>
      <c r="B8" s="16">
        <f t="shared" si="0"/>
        <v>42</v>
      </c>
      <c r="C8" s="98">
        <f t="shared" si="1"/>
        <v>12.309150000000001</v>
      </c>
      <c r="D8" s="16" t="str">
        <f t="shared" si="2"/>
        <v>42 kBtuh (12.3 kW or 3.5 ton)</v>
      </c>
      <c r="E8" s="16" t="str">
        <f t="shared" si="3"/>
        <v>42 kBtuh (12.3 kW)</v>
      </c>
      <c r="G8" t="s">
        <v>2377</v>
      </c>
    </row>
    <row r="9" spans="1:7" x14ac:dyDescent="0.25">
      <c r="A9" s="16">
        <v>4</v>
      </c>
      <c r="B9" s="16">
        <f t="shared" si="0"/>
        <v>48</v>
      </c>
      <c r="C9" s="98">
        <f t="shared" si="1"/>
        <v>14.067600000000001</v>
      </c>
      <c r="D9" s="16" t="str">
        <f t="shared" si="2"/>
        <v>48 kBtuh (14.1 kW or 4 ton)</v>
      </c>
      <c r="E9" s="16" t="str">
        <f t="shared" si="3"/>
        <v>48 kBtuh (14.1 kW)</v>
      </c>
      <c r="G9" t="s">
        <v>2378</v>
      </c>
    </row>
    <row r="10" spans="1:7" x14ac:dyDescent="0.25">
      <c r="A10" s="16">
        <v>4.5</v>
      </c>
      <c r="B10" s="16">
        <f t="shared" si="0"/>
        <v>54</v>
      </c>
      <c r="C10" s="98">
        <f t="shared" si="1"/>
        <v>15.82605</v>
      </c>
      <c r="D10" s="16" t="str">
        <f t="shared" si="2"/>
        <v>54 kBtuh (15.8 kW or 4.5 ton)</v>
      </c>
      <c r="E10" s="16" t="str">
        <f t="shared" si="3"/>
        <v>54 kBtuh (15.8 kW)</v>
      </c>
      <c r="G10" t="s">
        <v>2379</v>
      </c>
    </row>
    <row r="11" spans="1:7" x14ac:dyDescent="0.25">
      <c r="A11" s="16">
        <v>5</v>
      </c>
      <c r="B11" s="16">
        <f t="shared" si="0"/>
        <v>60</v>
      </c>
      <c r="C11" s="98">
        <f t="shared" si="1"/>
        <v>17.584500000000002</v>
      </c>
      <c r="D11" s="16" t="str">
        <f t="shared" si="2"/>
        <v>60 kBtuh (17.6 kW or 5 ton)</v>
      </c>
      <c r="E11" s="16" t="str">
        <f t="shared" si="3"/>
        <v>60 kBtuh (17.6 kW)</v>
      </c>
      <c r="G11" t="s">
        <v>2380</v>
      </c>
    </row>
    <row r="12" spans="1:7" x14ac:dyDescent="0.25">
      <c r="A12" s="16">
        <v>5.5</v>
      </c>
      <c r="B12" s="16">
        <f t="shared" si="0"/>
        <v>66</v>
      </c>
      <c r="C12" s="98">
        <f t="shared" si="1"/>
        <v>19.342950000000002</v>
      </c>
      <c r="D12" s="16" t="str">
        <f t="shared" si="2"/>
        <v>66 kBtuh (19.3 kW or 5.5 ton)</v>
      </c>
      <c r="E12" s="16" t="str">
        <f t="shared" si="3"/>
        <v>66 kBtuh (19.3 kW)</v>
      </c>
      <c r="G12" t="s">
        <v>2381</v>
      </c>
    </row>
    <row r="13" spans="1:7" x14ac:dyDescent="0.25">
      <c r="A13" s="16">
        <v>6</v>
      </c>
      <c r="B13" s="16">
        <f t="shared" si="0"/>
        <v>72</v>
      </c>
      <c r="C13" s="98">
        <f t="shared" si="1"/>
        <v>21.101400000000002</v>
      </c>
      <c r="D13" s="16" t="str">
        <f t="shared" si="2"/>
        <v>72 kBtuh (21.1 kW or 6 ton)</v>
      </c>
      <c r="E13" s="16" t="str">
        <f t="shared" si="3"/>
        <v>72 kBtuh (21.1 kW)</v>
      </c>
      <c r="G13" t="s">
        <v>2382</v>
      </c>
    </row>
    <row r="14" spans="1:7" x14ac:dyDescent="0.25">
      <c r="A14" s="16">
        <v>6.5</v>
      </c>
      <c r="B14" s="16">
        <f t="shared" si="0"/>
        <v>78</v>
      </c>
      <c r="C14" s="98">
        <f t="shared" si="1"/>
        <v>22.859850000000002</v>
      </c>
      <c r="D14" s="16" t="str">
        <f t="shared" si="2"/>
        <v>78 kBtuh (22.9 kW or 6.5 ton)</v>
      </c>
      <c r="E14" s="16" t="str">
        <f t="shared" si="3"/>
        <v>78 kBtuh (22.9 kW)</v>
      </c>
      <c r="G14" t="s">
        <v>2383</v>
      </c>
    </row>
    <row r="15" spans="1:7" x14ac:dyDescent="0.25">
      <c r="A15" s="16">
        <v>7</v>
      </c>
      <c r="B15" s="16">
        <f t="shared" si="0"/>
        <v>84</v>
      </c>
      <c r="C15" s="98">
        <f t="shared" si="1"/>
        <v>24.618300000000001</v>
      </c>
      <c r="D15" s="16" t="str">
        <f t="shared" si="2"/>
        <v>84 kBtuh (24.6 kW or 7 ton)</v>
      </c>
      <c r="E15" s="16" t="str">
        <f t="shared" si="3"/>
        <v>84 kBtuh (24.6 kW)</v>
      </c>
      <c r="G15" t="s">
        <v>2384</v>
      </c>
    </row>
    <row r="16" spans="1:7" x14ac:dyDescent="0.25">
      <c r="A16" s="16">
        <v>7.5</v>
      </c>
      <c r="B16" s="16">
        <f t="shared" si="0"/>
        <v>90</v>
      </c>
      <c r="C16" s="98">
        <f t="shared" si="1"/>
        <v>26.376750000000001</v>
      </c>
      <c r="D16" s="16" t="str">
        <f t="shared" si="2"/>
        <v>90 kBtuh (26.4 kW or 7.5 ton)</v>
      </c>
      <c r="E16" s="16" t="str">
        <f t="shared" si="3"/>
        <v>90 kBtuh (26.4 kW)</v>
      </c>
      <c r="G16" t="s">
        <v>2385</v>
      </c>
    </row>
    <row r="17" spans="1:7" x14ac:dyDescent="0.25">
      <c r="A17" s="16">
        <v>8</v>
      </c>
      <c r="B17" s="16">
        <f t="shared" si="0"/>
        <v>96</v>
      </c>
      <c r="C17" s="98">
        <f t="shared" si="1"/>
        <v>28.135200000000001</v>
      </c>
      <c r="D17" s="16" t="str">
        <f t="shared" si="2"/>
        <v>96 kBtuh (28.1 kW or 8 ton)</v>
      </c>
      <c r="E17" s="16" t="str">
        <f t="shared" si="3"/>
        <v>96 kBtuh (28.1 kW)</v>
      </c>
      <c r="G17" t="s">
        <v>2386</v>
      </c>
    </row>
    <row r="18" spans="1:7" x14ac:dyDescent="0.25">
      <c r="A18" s="16">
        <v>8.5</v>
      </c>
      <c r="B18" s="16">
        <f t="shared" si="0"/>
        <v>102</v>
      </c>
      <c r="C18" s="98">
        <f t="shared" si="1"/>
        <v>29.893650000000001</v>
      </c>
      <c r="D18" s="16" t="str">
        <f t="shared" si="2"/>
        <v>102 kBtuh (29.9 kW or 8.5 ton)</v>
      </c>
      <c r="E18" s="16" t="str">
        <f t="shared" si="3"/>
        <v>102 kBtuh (29.9 kW)</v>
      </c>
      <c r="G18" t="s">
        <v>2387</v>
      </c>
    </row>
    <row r="19" spans="1:7" x14ac:dyDescent="0.25">
      <c r="A19" s="16">
        <v>9</v>
      </c>
      <c r="B19" s="16">
        <f t="shared" si="0"/>
        <v>108</v>
      </c>
      <c r="C19" s="98">
        <f t="shared" si="1"/>
        <v>31.652100000000001</v>
      </c>
      <c r="D19" s="16" t="str">
        <f t="shared" si="2"/>
        <v>108 kBtuh (31.7 kW or 9 ton)</v>
      </c>
      <c r="E19" s="16" t="str">
        <f t="shared" si="3"/>
        <v>108 kBtuh (31.7 kW)</v>
      </c>
      <c r="G19" t="s">
        <v>2388</v>
      </c>
    </row>
    <row r="20" spans="1:7" x14ac:dyDescent="0.25">
      <c r="A20" s="16">
        <v>9.5</v>
      </c>
      <c r="B20" s="16">
        <f t="shared" si="0"/>
        <v>114</v>
      </c>
      <c r="C20" s="98">
        <f t="shared" si="1"/>
        <v>33.410550000000001</v>
      </c>
      <c r="D20" s="16" t="str">
        <f t="shared" si="2"/>
        <v>114 kBtuh (33.4 kW or 9.5 ton)</v>
      </c>
      <c r="E20" s="16" t="str">
        <f t="shared" si="3"/>
        <v>114 kBtuh (33.4 kW)</v>
      </c>
      <c r="G20" t="s">
        <v>2389</v>
      </c>
    </row>
    <row r="21" spans="1:7" x14ac:dyDescent="0.25">
      <c r="A21" s="16">
        <v>10</v>
      </c>
      <c r="B21" s="16">
        <f t="shared" si="0"/>
        <v>120</v>
      </c>
      <c r="C21" s="98">
        <f t="shared" si="1"/>
        <v>35.169000000000004</v>
      </c>
      <c r="D21" s="16" t="str">
        <f t="shared" si="2"/>
        <v>120 kBtuh (35.2 kW or 10 ton)</v>
      </c>
      <c r="E21" s="16" t="str">
        <f t="shared" si="3"/>
        <v>120 kBtuh (35.2 kW)</v>
      </c>
      <c r="G21" t="s">
        <v>2390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10"/>
  <sheetViews>
    <sheetView workbookViewId="0">
      <selection activeCell="E28" sqref="E28"/>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165" t="s">
        <v>640</v>
      </c>
      <c r="B1" s="113"/>
      <c r="C1" s="113"/>
    </row>
    <row r="2" spans="1:3" x14ac:dyDescent="0.25">
      <c r="A2" s="165"/>
      <c r="B2" s="92"/>
      <c r="C2" s="92"/>
    </row>
    <row r="3" spans="1:3" x14ac:dyDescent="0.25">
      <c r="A3" s="90" t="s">
        <v>2335</v>
      </c>
      <c r="B3" s="92"/>
      <c r="C3" s="92"/>
    </row>
    <row r="10" spans="1:3" x14ac:dyDescent="0.25">
      <c r="A10" s="90"/>
    </row>
  </sheetData>
  <mergeCells count="1">
    <mergeCell ref="A1:A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5" t="s">
        <v>640</v>
      </c>
      <c r="B1" s="167" t="s">
        <v>647</v>
      </c>
      <c r="C1" s="167"/>
    </row>
    <row r="2" spans="1:4" s="16" customFormat="1" x14ac:dyDescent="0.25">
      <c r="A2" s="165"/>
      <c r="B2" s="92" t="s">
        <v>584</v>
      </c>
      <c r="C2" s="92" t="s">
        <v>583</v>
      </c>
      <c r="D2" s="101"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5" t="s">
        <v>702</v>
      </c>
      <c r="B1" s="165"/>
      <c r="C1" s="165" t="s">
        <v>647</v>
      </c>
      <c r="D1" s="165"/>
    </row>
    <row r="2" spans="1:5" s="16" customFormat="1" x14ac:dyDescent="0.25">
      <c r="A2" s="113" t="s">
        <v>703</v>
      </c>
      <c r="B2" s="111" t="s">
        <v>704</v>
      </c>
      <c r="C2" s="92" t="s">
        <v>512</v>
      </c>
      <c r="D2" s="92" t="s">
        <v>705</v>
      </c>
    </row>
    <row r="3" spans="1:5" s="16" customFormat="1" x14ac:dyDescent="0.25">
      <c r="A3" s="90" t="s">
        <v>2283</v>
      </c>
      <c r="B3" s="128"/>
      <c r="C3" s="92"/>
      <c r="D3" s="92"/>
    </row>
    <row r="4" spans="1:5" s="16" customFormat="1" x14ac:dyDescent="0.25">
      <c r="A4" s="16" t="s">
        <v>2285</v>
      </c>
      <c r="B4" s="128"/>
      <c r="C4" s="92"/>
      <c r="D4" s="92"/>
      <c r="E4" s="135">
        <v>1</v>
      </c>
    </row>
    <row r="5" spans="1:5" s="16" customFormat="1" x14ac:dyDescent="0.25">
      <c r="A5" s="16" t="s">
        <v>2286</v>
      </c>
      <c r="B5" s="128"/>
      <c r="C5" s="92"/>
      <c r="D5" s="92"/>
      <c r="E5" s="135">
        <v>2</v>
      </c>
    </row>
    <row r="6" spans="1:5" s="16" customFormat="1" x14ac:dyDescent="0.25">
      <c r="A6" s="16" t="s">
        <v>2287</v>
      </c>
      <c r="B6" s="128"/>
      <c r="C6" s="92"/>
      <c r="D6" s="92"/>
      <c r="E6" s="135">
        <v>3</v>
      </c>
    </row>
    <row r="7" spans="1:5" s="16" customFormat="1" x14ac:dyDescent="0.25">
      <c r="A7" s="16" t="s">
        <v>2288</v>
      </c>
      <c r="B7" s="128"/>
      <c r="C7" s="92"/>
      <c r="D7" s="92"/>
      <c r="E7" s="135">
        <v>4</v>
      </c>
    </row>
    <row r="8" spans="1:5" s="16" customFormat="1" x14ac:dyDescent="0.25">
      <c r="A8" s="16" t="s">
        <v>2289</v>
      </c>
      <c r="B8" s="128"/>
      <c r="C8" s="92"/>
      <c r="D8" s="92"/>
      <c r="E8" s="135">
        <v>5</v>
      </c>
    </row>
    <row r="9" spans="1:5" s="16" customFormat="1" x14ac:dyDescent="0.25">
      <c r="A9" s="16" t="s">
        <v>2290</v>
      </c>
      <c r="B9" s="128"/>
      <c r="C9" s="92"/>
      <c r="D9" s="92"/>
      <c r="E9" s="135">
        <v>6</v>
      </c>
    </row>
    <row r="10" spans="1:5" s="16" customFormat="1" x14ac:dyDescent="0.25">
      <c r="A10" s="16" t="s">
        <v>2291</v>
      </c>
      <c r="B10" s="128"/>
      <c r="C10" s="92"/>
      <c r="D10" s="92"/>
      <c r="E10" s="135">
        <v>7</v>
      </c>
    </row>
    <row r="11" spans="1:5" s="16" customFormat="1" x14ac:dyDescent="0.25">
      <c r="A11" s="16" t="s">
        <v>2292</v>
      </c>
      <c r="B11" s="128"/>
      <c r="C11" s="92"/>
      <c r="D11" s="92"/>
      <c r="E11" s="135">
        <v>8</v>
      </c>
    </row>
    <row r="12" spans="1:5" s="16" customFormat="1" x14ac:dyDescent="0.25">
      <c r="A12" s="16" t="s">
        <v>2293</v>
      </c>
      <c r="B12" s="128"/>
      <c r="C12" s="92"/>
      <c r="D12" s="92"/>
      <c r="E12" s="135">
        <v>9</v>
      </c>
    </row>
    <row r="13" spans="1:5" s="16" customFormat="1" x14ac:dyDescent="0.25">
      <c r="A13" s="90" t="s">
        <v>2284</v>
      </c>
      <c r="B13" s="128"/>
      <c r="C13" s="92"/>
      <c r="D13" s="92"/>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vt:i4>
      </vt:variant>
    </vt:vector>
  </HeadingPairs>
  <TitlesOfParts>
    <vt:vector size="36"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Rated Heating Capacity</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2022-09-14T00:14:28Z</dcterms:modified>
</cp:coreProperties>
</file>