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95CF5E9E-0F3A-4431-BA4E-A830BEC670FE}"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2" l="1"/>
  <c r="A2" i="2"/>
  <c r="U2" i="28"/>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<sst xmlns="http://schemas.openxmlformats.org/spreadsheetml/2006/main" count="10001" uniqueCount="2352">
  <si>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</si>
  <si>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</si>
  <si>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</si>
  <si>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</si>
  <si>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</si>
  <si>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</si>
  <si>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</si>
  <si>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</si>
  <si>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</si>
  <si>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</si>
  <si>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</si>
  <si>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</si>
  <si>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</si>
  <si>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</si>
  <si>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</si>
  <si>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</si>
  <si>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</si>
  <si>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</si>
  <si>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</si>
  <si>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</si>
  <si>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</si>
  <si>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</si>
  <si>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</si>
  <si>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</si>
  <si>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</si>
  <si>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</si>
  <si>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</si>
  <si>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</si>
  <si>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</si>
  <si>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</si>
  <si>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</si>
  <si>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</si>
  <si>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</si>
  <si>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</si>
  <si>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</si>
  <si>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</si>
  <si>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</si>
  <si>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</si>
  <si>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</si>
  <si>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</si>
  <si>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</si>
  <si>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</si>
  <si>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</si>
  <si>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</si>
  <si>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</si>
  <si>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</si>
  <si>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</si>
  <si>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</si>
  <si>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</si>
  <si>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</si>
  <si>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</si>
  <si>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</si>
  <si>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</si>
  <si>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</si>
  <si>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</si>
  <si>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</si>
  <si>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</si>
  <si>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</si>
  <si>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</si>
  <si>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</si>
  <si>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</si>
  <si>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</si>
  <si>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</si>
  <si>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</si>
  <si>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</si>
  <si>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</si>
  <si>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</si>
  <si>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</si>
  <si>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</si>
  <si>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</si>
  <si>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</si>
  <si>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</si>
  <si>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</si>
  <si>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</si>
  <si>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</si>
  <si>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</si>
  <si>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</si>
  <si>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</si>
  <si>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</si>
  <si>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</si>
  <si>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</si>
  <si>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</si>
  <si>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</si>
  <si>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</si>
  <si>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</si>
  <si>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</si>
  <si>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</si>
  <si>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</si>
  <si>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</si>
  <si>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</si>
  <si>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</si>
  <si>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</si>
  <si>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</si>
  <si>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</si>
  <si>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</si>
  <si>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</si>
  <si>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</si>
  <si>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</si>
  <si>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</si>
  <si>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</si>
  <si>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</si>
  <si>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</si>
  <si>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</si>
  <si>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</si>
  <si>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</si>
  <si>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</si>
  <si>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</si>
  <si>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</si>
  <si>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</si>
  <si>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</si>
  <si>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</si>
  <si>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</si>
  <si>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</si>
  <si>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</si>
  <si>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</si>
  <si>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</si>
  <si>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</si>
  <si>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</si>
  <si>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</si>
  <si>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</si>
  <si>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</si>
  <si>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</si>
  <si>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</si>
  <si>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</si>
  <si>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</si>
  <si>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</si>
  <si>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</si>
  <si>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</si>
  <si>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</si>
  <si>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</si>
  <si>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</si>
  <si>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</si>
  <si>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</si>
  <si>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</si>
  <si>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</si>
  <si>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</si>
  <si>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</si>
  <si>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</si>
  <si>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</si>
  <si>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</si>
  <si>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</si>
  <si>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</si>
  <si>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</si>
  <si>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</si>
  <si>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</si>
  <si>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</si>
  <si>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</si>
  <si>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</si>
  <si>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</si>
  <si>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</si>
  <si>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</si>
  <si>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</si>
  <si>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</si>
  <si>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</si>
  <si>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</si>
  <si>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</si>
  <si>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</si>
  <si>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</si>
  <si>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</si>
  <si>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</si>
  <si>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</si>
  <si>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</si>
  <si>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</si>
  <si>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</si>
  <si>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</si>
  <si>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</si>
  <si>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</si>
  <si>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</si>
  <si>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</si>
  <si>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</si>
  <si>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</si>
  <si>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</si>
  <si>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</si>
  <si>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</si>
  <si>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</si>
  <si>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</si>
  <si>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</si>
  <si>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</si>
  <si>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</si>
  <si>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</si>
  <si>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</si>
  <si>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</si>
  <si>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</si>
  <si>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</si>
  <si>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</si>
  <si>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</si>
  <si>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</si>
  <si>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</si>
  <si>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</si>
  <si>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</si>
  <si>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</si>
  <si>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</si>
  <si>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</si>
  <si>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</si>
  <si>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</si>
  <si>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</si>
  <si>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</si>
  <si>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</si>
  <si>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</si>
  <si>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</si>
  <si>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</si>
  <si>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</si>
  <si>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</si>
  <si>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</si>
  <si>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</si>
  <si>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</si>
  <si>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</si>
  <si>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</si>
  <si>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</si>
  <si>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</si>
  <si>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</si>
  <si>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</si>
  <si>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</si>
  <si>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</si>
  <si>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</si>
  <si>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</si>
  <si>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</si>
  <si>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</si>
  <si>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</si>
  <si>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</si>
  <si>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</si>
  <si>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</si>
  <si>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</si>
  <si>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</si>
  <si>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</si>
  <si>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</si>
  <si>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</si>
  <si>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</si>
  <si>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</si>
  <si>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</si>
  <si>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</si>
  <si>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</si>
  <si>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</si>
  <si>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</si>
  <si>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</si>
  <si>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</si>
  <si>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</si>
  <si>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</si>
  <si>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</si>
  <si>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</si>
  <si>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</si>
  <si>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</si>
  <si>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</si>
  <si>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</si>
  <si>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</si>
  <si>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</si>
  <si>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</si>
  <si>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</si>
  <si>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</si>
  <si>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</si>
  <si>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</si>
  <si>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</si>
  <si>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</si>
  <si>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</si>
  <si>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</si>
  <si>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</si>
  <si>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</si>
  <si>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</si>
  <si>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</si>
  <si>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</si>
  <si>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</si>
  <si>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</si>
  <si>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</si>
  <si>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</si>
  <si>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</si>
  <si>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</si>
  <si>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</si>
  <si>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</si>
  <si>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</si>
  <si>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</si>
  <si>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</si>
  <si>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</si>
  <si>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</si>
  <si>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</si>
  <si>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</si>
  <si>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</si>
  <si>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</si>
  <si>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</si>
  <si>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</si>
  <si>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</si>
  <si>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</si>
  <si>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</si>
  <si>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</si>
  <si>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</si>
  <si>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</si>
  <si>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</si>
  <si>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</si>
  <si>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</si>
  <si>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</si>
  <si>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</si>
  <si>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</si>
  <si>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</si>
  <si>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</si>
  <si>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</si>
  <si>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</si>
  <si>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</si>
  <si>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</si>
  <si>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</si>
  <si>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</si>
  <si>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</si>
  <si>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</si>
  <si>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</si>
  <si>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</si>
  <si>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</si>
  <si>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</si>
  <si>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</si>
  <si>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</si>
  <si>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</si>
  <si>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</si>
  <si>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</si>
  <si>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</si>
  <si>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</si>
  <si>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</si>
  <si>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</si>
  <si>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</si>
  <si>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</si>
  <si>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</si>
  <si>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</si>
  <si>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</si>
  <si>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</si>
  <si>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</si>
  <si>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</si>
  <si>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</si>
  <si>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</si>
  <si>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</si>
  <si>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</si>
  <si>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</si>
  <si>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</si>
  <si>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</si>
  <si>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</si>
  <si>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</si>
  <si>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</si>
  <si>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</si>
  <si>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</si>
  <si>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</si>
  <si>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</si>
  <si>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</si>
  <si>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</si>
  <si>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</si>
  <si>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</si>
  <si>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</si>
  <si>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</si>
  <si>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</si>
  <si>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</si>
  <si>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</si>
  <si>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</si>
  <si>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</si>
  <si>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</si>
  <si>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</si>
  <si>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</si>
  <si>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</si>
  <si>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</si>
  <si>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</si>
  <si>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</si>
  <si>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</si>
  <si>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</si>
  <si>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</si>
  <si>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</si>
  <si>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</si>
  <si>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</si>
  <si>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</si>
  <si>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</si>
  <si>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</si>
  <si>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</si>
  <si>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</si>
  <si>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</si>
  <si>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</si>
  <si>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</si>
  <si>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</si>
  <si>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</si>
  <si>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</si>
  <si>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</si>
  <si>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</si>
  <si>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</si>
  <si>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</si>
  <si>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</si>
  <si>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</si>
  <si>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</si>
  <si>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</si>
  <si>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</si>
  <si>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</si>
  <si>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</si>
  <si>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</si>
  <si>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</si>
  <si>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</si>
  <si>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</si>
  <si>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</si>
  <si>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</si>
  <si>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</si>
  <si>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</si>
  <si>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</si>
  <si>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</si>
  <si>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</si>
  <si>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</si>
  <si>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</si>
  <si>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</si>
  <si>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</si>
  <si>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</si>
  <si>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</si>
  <si>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</si>
  <si>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</si>
  <si>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</si>
  <si>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</si>
  <si>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</si>
  <si>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</si>
  <si>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</si>
  <si>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</si>
  <si>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</si>
  <si>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</si>
  <si>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</si>
  <si>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</si>
  <si>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</si>
  <si>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</si>
  <si>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</si>
  <si>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</si>
  <si>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</si>
  <si>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</si>
  <si>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</si>
  <si>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</si>
  <si>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</si>
  <si>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</si>
  <si>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</si>
  <si>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</si>
  <si>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</si>
  <si>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</si>
  <si>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</si>
  <si>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</si>
  <si>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</si>
  <si>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</si>
  <si>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</si>
  <si>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</si>
  <si>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</si>
  <si>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</si>
  <si>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</si>
  <si>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</si>
  <si>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</si>
  <si>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</si>
  <si>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</si>
  <si>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</si>
  <si>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</si>
  <si>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</si>
  <si>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</si>
  <si>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</si>
  <si>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</si>
  <si>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</si>
  <si>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</si>
  <si>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</si>
  <si>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</si>
  <si>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</si>
  <si>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</si>
  <si>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</si>
  <si>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</si>
  <si>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</si>
  <si>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</si>
  <si>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</si>
  <si>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</si>
  <si>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</si>
  <si>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</si>
  <si>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</si>
  <si>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</si>
  <si>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</si>
  <si>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</si>
  <si>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</si>
  <si>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</si>
  <si>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</si>
  <si>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</si>
  <si>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</si>
  <si>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</si>
  <si>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</si>
  <si>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</si>
  <si>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</si>
  <si>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</si>
  <si>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</si>
  <si>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</si>
  <si>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</si>
  <si>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</si>
  <si>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</si>
  <si>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</si>
  <si>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</si>
  <si>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</si>
  <si>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</si>
  <si>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</si>
  <si>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</si>
  <si>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</si>
  <si>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</si>
  <si>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</si>
  <si>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</si>
  <si>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</si>
  <si>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</si>
  <si>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</si>
  <si>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</si>
  <si>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</si>
  <si>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</si>
  <si>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</si>
  <si>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</si>
  <si>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</si>
  <si>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</si>
  <si>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</si>
  <si>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</si>
  <si>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</si>
  <si>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</si>
  <si>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</si>
  <si>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</si>
  <si>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</si>
  <si>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</si>
  <si>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</si>
  <si>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</si>
  <si>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</si>
  <si>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</si>
  <si>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</si>
  <si>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</si>
  <si>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</si>
  <si>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</si>
  <si>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</si>
  <si>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</si>
  <si>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</si>
  <si>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</si>
  <si>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</si>
  <si>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</si>
  <si>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</si>
  <si>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</si>
  <si>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</si>
  <si>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</si>
  <si>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</si>
  <si>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</si>
  <si>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</si>
  <si>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</si>
  <si>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</si>
  <si>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</si>
  <si>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</si>
  <si>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</si>
  <si>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</si>
  <si>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</si>
  <si>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</si>
  <si>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</si>
  <si>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</si>
  <si>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</si>
  <si>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</si>
  <si>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</si>
  <si>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</si>
  <si>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</si>
  <si>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</si>
  <si>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</si>
  <si>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</si>
  <si>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</si>
  <si>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</si>
  <si>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</si>
  <si>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</si>
  <si>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</si>
  <si>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</si>
  <si>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</si>
  <si>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</si>
  <si>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</si>
  <si>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</si>
  <si>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</si>
  <si>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</si>
  <si>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</si>
  <si>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</si>
  <si>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</si>
  <si>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</si>
  <si>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</si>
  <si>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</si>
  <si>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</si>
  <si>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</si>
  <si>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</si>
  <si>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</si>
  <si>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</si>
  <si>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</si>
  <si>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</si>
  <si>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</si>
  <si>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</si>
  <si>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</si>
  <si>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</si>
  <si>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</si>
  <si>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</si>
  <si>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</si>
  <si>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</si>
  <si>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</si>
  <si>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</si>
  <si>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</si>
  <si>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</si>
  <si>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</si>
  <si>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</si>
  <si>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</si>
  <si>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</si>
  <si>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</si>
  <si>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</si>
  <si>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</si>
  <si>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</si>
  <si>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</si>
  <si>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</si>
  <si>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</si>
  <si>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</si>
  <si>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</si>
  <si>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</si>
  <si>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</si>
  <si>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</si>
  <si>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</si>
  <si>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</si>
  <si>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</si>
  <si>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</si>
  <si>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</si>
  <si>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</si>
  <si>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</si>
  <si>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</si>
  <si>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</si>
  <si>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</si>
  <si>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</si>
  <si>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</si>
  <si>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</si>
  <si>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</si>
  <si>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</si>
  <si>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</si>
  <si>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</si>
  <si>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</si>
  <si>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</si>
  <si>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</si>
  <si>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</si>
  <si>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</si>
  <si>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</si>
  <si>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</si>
  <si>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</si>
  <si>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</si>
  <si>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</si>
  <si>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</si>
  <si>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</si>
  <si>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</si>
  <si>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</si>
  <si>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</si>
  <si>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</si>
  <si>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</si>
  <si>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</si>
  <si>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</si>
  <si>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</si>
  <si>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</si>
  <si>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</si>
  <si>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</si>
  <si>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</si>
  <si>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</si>
  <si>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</si>
  <si>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</si>
  <si>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</si>
  <si>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</si>
  <si>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</si>
  <si>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</si>
  <si>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</si>
  <si>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</si>
  <si>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</si>
  <si>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</si>
  <si>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</si>
  <si>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</si>
  <si>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</si>
  <si>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</si>
  <si>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</si>
  <si>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</si>
  <si>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</si>
  <si>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</si>
  <si>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</si>
  <si>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</si>
  <si>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</si>
  <si>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</si>
  <si>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</si>
  <si>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</si>
  <si>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</si>
  <si>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</si>
  <si>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</si>
  <si>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</si>
  <si>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</si>
  <si>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</si>
  <si>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</si>
  <si>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</si>
  <si>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</si>
  <si>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</si>
  <si>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</si>
  <si>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</si>
  <si>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</si>
  <si>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</si>
  <si>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</si>
  <si>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</si>
  <si>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</si>
  <si>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</si>
  <si>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</si>
  <si>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</si>
  <si>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</si>
  <si>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</si>
  <si>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</si>
  <si>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</si>
  <si>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</si>
  <si>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</si>
  <si>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</si>
  <si>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</si>
  <si>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</si>
  <si>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</si>
  <si>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</si>
  <si>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</si>
  <si>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</si>
  <si>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</si>
  <si>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</si>
  <si>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</si>
  <si>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</si>
  <si>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</si>
  <si>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</si>
  <si>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</si>
  <si>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</si>
  <si>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</si>
  <si>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</si>
  <si>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</si>
  <si>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</si>
  <si>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</si>
  <si>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</si>
  <si>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</si>
  <si>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</si>
  <si>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</si>
  <si>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</si>
  <si>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</si>
  <si>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</si>
  <si>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</si>
  <si>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</si>
  <si>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</si>
  <si>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</si>
  <si>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</si>
  <si>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</si>
  <si>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</si>
  <si>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</si>
  <si>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</si>
  <si>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</si>
  <si>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</si>
  <si>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</si>
  <si>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</si>
  <si>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</si>
  <si>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</si>
  <si>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</si>
  <si>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</si>
  <si>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</si>
  <si>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</si>
  <si>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</si>
  <si>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</si>
  <si>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</si>
  <si>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</si>
  <si>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</si>
  <si>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</si>
  <si>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</si>
  <si>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</si>
  <si>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</si>
  <si>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</si>
  <si>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</si>
  <si>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</si>
  <si>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</si>
  <si>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</si>
  <si>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</si>
  <si>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</si>
  <si>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</si>
  <si>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</si>
  <si>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</si>
  <si>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</si>
  <si>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</si>
  <si>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</si>
  <si>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</si>
  <si>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</si>
  <si>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</si>
  <si>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</si>
  <si>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</si>
  <si>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</si>
  <si>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</si>
  <si>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</si>
  <si>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</si>
  <si>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</si>
  <si>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</si>
  <si>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</si>
  <si>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</si>
  <si>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</si>
  <si>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</si>
  <si>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</si>
  <si>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</si>
  <si>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</si>
  <si>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</si>
  <si>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</si>
  <si>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</si>
  <si>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</si>
  <si>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</si>
  <si>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</si>
  <si>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</si>
  <si>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</si>
  <si>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</si>
  <si>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</si>
  <si>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</si>
  <si>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</si>
  <si>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</si>
  <si>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</si>
  <si>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</si>
  <si>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</si>
  <si>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</si>
  <si>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</si>
  <si>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</si>
  <si>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</si>
  <si>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</si>
  <si>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</si>
  <si>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</si>
  <si>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</si>
  <si>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</si>
  <si>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</si>
  <si>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</si>
  <si>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</si>
  <si>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</si>
  <si>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</si>
  <si>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</si>
  <si>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</si>
  <si>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</si>
  <si>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</si>
  <si>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</si>
  <si>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</si>
  <si>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</si>
  <si>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</si>
  <si>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</si>
  <si>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</si>
  <si>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</si>
  <si>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</si>
  <si>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</si>
  <si>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</si>
  <si>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</si>
  <si>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</si>
  <si>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</si>
  <si>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</si>
  <si>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</si>
  <si>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</si>
  <si>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</si>
  <si>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</si>
  <si>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</si>
  <si>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</si>
  <si>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</si>
  <si>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</si>
  <si>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</si>
  <si>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</si>
  <si>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</si>
  <si>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</si>
  <si>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</si>
  <si>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</si>
  <si>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</si>
  <si>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</si>
  <si>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</si>
  <si>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</si>
  <si>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</si>
  <si>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</si>
  <si>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</si>
  <si>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</si>
  <si>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</si>
  <si>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</si>
  <si>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</si>
  <si>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</si>
  <si>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</si>
  <si>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</si>
  <si>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</si>
  <si>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</si>
  <si>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</si>
  <si>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</si>
  <si>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</si>
  <si>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</si>
  <si>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</si>
  <si>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</si>
  <si>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</si>
  <si>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</si>
  <si>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</si>
  <si>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</si>
  <si>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</si>
  <si>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</si>
  <si>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</si>
  <si>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</si>
  <si>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</si>
  <si>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</si>
  <si>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</si>
  <si>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</si>
  <si>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</si>
  <si>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</si>
  <si>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</si>
  <si>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</si>
  <si>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</si>
  <si>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</si>
  <si>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</si>
  <si>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</si>
  <si>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</si>
  <si>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</si>
  <si>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</si>
  <si>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</si>
  <si>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</si>
  <si>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</si>
  <si>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</si>
  <si>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</si>
  <si>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</si>
  <si>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</si>
  <si>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</si>
  <si>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</si>
  <si>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</si>
  <si>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</si>
  <si>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</si>
  <si>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</si>
  <si>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</si>
  <si>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</si>
  <si>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</si>
  <si>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</si>
  <si>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</si>
  <si>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</si>
  <si>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</si>
  <si>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</si>
  <si>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</si>
  <si>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</si>
  <si>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</si>
  <si>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</si>
  <si>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</si>
  <si>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</si>
  <si>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</si>
  <si>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</si>
  <si>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</si>
  <si>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</si>
  <si>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</si>
  <si>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</si>
  <si>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</si>
  <si>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</si>
  <si>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</si>
  <si>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</si>
  <si>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</si>
  <si>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</si>
  <si>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</si>
  <si>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</si>
  <si>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</si>
  <si>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</si>
  <si>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</si>
  <si>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</si>
  <si>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</si>
  <si>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</si>
  <si>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</si>
  <si>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</si>
  <si>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</si>
  <si>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</si>
  <si>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</si>
  <si>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</si>
  <si>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</si>
  <si>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</si>
  <si>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</si>
  <si>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</si>
  <si>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</si>
  <si>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</si>
  <si>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</si>
  <si>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</si>
  <si>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</si>
  <si>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</si>
  <si>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</si>
  <si>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</si>
  <si>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</si>
  <si>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</si>
  <si>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</si>
  <si>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</si>
  <si>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</si>
  <si>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</si>
  <si>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</si>
  <si>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</si>
  <si>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</si>
  <si>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</si>
  <si>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</si>
  <si>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</si>
  <si>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</si>
  <si>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</si>
  <si>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</si>
  <si>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</si>
  <si>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</si>
  <si>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</si>
  <si>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</si>
  <si>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</si>
  <si>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</si>
  <si>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</si>
  <si>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</si>
  <si>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</si>
  <si>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</si>
  <si>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</si>
  <si>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</si>
  <si>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</si>
  <si>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</si>
  <si>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</si>
  <si>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</si>
  <si>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</si>
  <si>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</si>
  <si>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</si>
  <si>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</si>
  <si>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</si>
  <si>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</si>
  <si>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</si>
  <si>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</si>
  <si>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</si>
  <si>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</si>
  <si>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</si>
  <si>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</si>
  <si>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</si>
  <si>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</si>
  <si>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</si>
  <si>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</si>
  <si>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</si>
  <si>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</si>
  <si>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</si>
  <si>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</si>
  <si>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</si>
  <si>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</si>
  <si>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</si>
  <si>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</si>
  <si>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</si>
  <si>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</si>
  <si>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</si>
  <si>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</si>
  <si>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</si>
  <si>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</si>
  <si>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</si>
  <si>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</si>
  <si>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</si>
  <si>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</si>
  <si>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</si>
  <si>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</si>
  <si>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</si>
  <si>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</si>
  <si>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</si>
  <si>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</si>
  <si>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</si>
  <si>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</si>
  <si>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</si>
  <si>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</si>
  <si>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</si>
  <si>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</si>
  <si>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</si>
  <si>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</si>
  <si>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</si>
  <si>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</si>
  <si>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</si>
  <si>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</si>
  <si>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</si>
  <si>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</si>
  <si>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</si>
  <si>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</si>
  <si>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</si>
  <si>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</si>
  <si>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</si>
  <si>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</si>
  <si>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</si>
  <si>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</si>
  <si>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</si>
  <si>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</si>
  <si>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</si>
  <si>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</si>
  <si>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</si>
  <si>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</si>
  <si>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</si>
  <si>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</si>
  <si>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</si>
  <si>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</si>
  <si>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</si>
  <si>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</si>
  <si>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</si>
  <si>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</si>
  <si>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</si>
  <si>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</si>
  <si>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</si>
  <si>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</si>
  <si>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</si>
  <si>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</si>
  <si>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</si>
  <si>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</si>
  <si>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</si>
  <si>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</si>
  <si>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</si>
  <si>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</si>
  <si>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</si>
  <si>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</si>
  <si>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</si>
  <si>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</si>
  <si>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</si>
  <si>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</si>
  <si>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</si>
  <si>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</si>
  <si>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</si>
  <si>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</si>
  <si>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</si>
  <si>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</si>
  <si>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</si>
  <si>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</si>
  <si>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</si>
  <si>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</si>
  <si>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</si>
  <si>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</si>
  <si>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</si>
  <si>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</si>
  <si>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</si>
  <si>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</si>
  <si>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</si>
  <si>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</si>
  <si>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</si>
  <si>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</si>
  <si>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</si>
  <si>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</si>
  <si>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</si>
  <si>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</si>
  <si>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</si>
  <si>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</si>
  <si>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</si>
  <si>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</si>
  <si>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</si>
  <si>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</si>
  <si>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</si>
  <si>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</si>
  <si>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</si>
  <si>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</si>
  <si>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</si>
  <si>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</si>
  <si>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</si>
  <si>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</si>
  <si>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</si>
  <si>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</si>
  <si>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</si>
  <si>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</si>
  <si>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</si>
  <si>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</si>
  <si>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</si>
  <si>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</si>
  <si>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</si>
  <si>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</si>
  <si>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</si>
  <si>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</si>
  <si>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</si>
  <si>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</si>
  <si>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</si>
  <si>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</si>
  <si>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</si>
  <si>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</si>
  <si>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</si>
  <si>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</si>
  <si>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</si>
  <si>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</si>
  <si>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</si>
  <si>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</si>
  <si>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</si>
  <si>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</si>
  <si>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</si>
  <si>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</si>
  <si>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</si>
  <si>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</si>
  <si>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</si>
  <si>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</si>
  <si>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</si>
  <si>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</si>
  <si>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</si>
  <si>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</si>
  <si>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</si>
  <si>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</si>
  <si>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</si>
  <si>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</si>
  <si>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</si>
  <si>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</si>
  <si>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</si>
  <si>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</si>
  <si>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</si>
  <si>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</si>
  <si>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</si>
  <si>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</si>
  <si>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</si>
  <si>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</si>
  <si>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</si>
  <si>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</si>
  <si>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</si>
  <si>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</si>
  <si>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</si>
  <si>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</si>
  <si>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</si>
  <si>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</si>
  <si>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</si>
  <si>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</si>
  <si>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</si>
  <si>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</si>
  <si>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</si>
  <si>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</si>
  <si>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</si>
  <si>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</si>
  <si>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</si>
  <si>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</si>
  <si>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</si>
  <si>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</si>
  <si>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</si>
  <si>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</si>
  <si>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</si>
  <si>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</si>
  <si>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</si>
  <si>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</si>
  <si>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</si>
  <si>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</si>
  <si>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</si>
  <si>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</si>
  <si>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</si>
  <si>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</si>
  <si>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</si>
  <si>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</si>
  <si>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</si>
  <si>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</si>
  <si>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</si>
  <si>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</si>
  <si>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</si>
  <si>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</si>
  <si>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</si>
  <si>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</si>
  <si>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</si>
  <si>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</si>
  <si>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</si>
  <si>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</si>
  <si>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</si>
  <si>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</si>
  <si>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</si>
  <si>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</si>
  <si>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</si>
  <si>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</si>
  <si>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</si>
  <si>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</si>
  <si>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</si>
  <si>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</si>
  <si>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</si>
  <si>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</si>
  <si>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</si>
  <si>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</si>
  <si>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</si>
  <si>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</si>
  <si>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</si>
  <si>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</si>
  <si>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</si>
  <si>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</si>
  <si>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</si>
  <si>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</si>
  <si>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</si>
  <si>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</si>
  <si>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</si>
  <si>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</si>
  <si>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</si>
  <si>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</si>
  <si>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</si>
  <si>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</si>
  <si>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</si>
  <si>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</si>
  <si>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</si>
  <si>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</si>
  <si>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</si>
  <si>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</si>
  <si>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</si>
  <si>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</si>
  <si>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</si>
  <si>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</si>
  <si>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</si>
  <si>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</si>
  <si>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</si>
  <si>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</si>
  <si>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</si>
  <si>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</si>
  <si>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</si>
  <si>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</si>
  <si>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</si>
  <si>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</si>
  <si>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</si>
  <si>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</si>
  <si>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</si>
  <si>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</si>
  <si>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</si>
  <si>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</si>
  <si>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</si>
  <si>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</si>
  <si>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</si>
  <si>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</si>
  <si>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</si>
  <si>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</si>
  <si>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</si>
  <si>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</si>
  <si>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</si>
  <si>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</si>
  <si>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</si>
  <si>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</si>
  <si>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</si>
  <si>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</si>
  <si>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</si>
  <si>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</si>
  <si>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</si>
  <si>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</si>
  <si>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</si>
  <si>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</si>
  <si>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</si>
  <si>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</si>
  <si>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</si>
  <si>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</si>
  <si>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</si>
  <si>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</si>
  <si>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</si>
  <si>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</si>
  <si>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</si>
  <si>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</si>
  <si>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</si>
  <si>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</si>
  <si>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</si>
  <si>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</si>
  <si>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</si>
  <si>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</si>
  <si>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</si>
  <si>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</si>
  <si>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</si>
  <si>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</si>
  <si>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</si>
  <si>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</si>
  <si>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</si>
  <si>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</si>
  <si>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</si>
  <si>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</si>
  <si>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</si>
  <si>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</si>
  <si>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</si>
  <si>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</si>
  <si>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</si>
  <si>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</si>
  <si>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</si>
  <si>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</si>
  <si>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</si>
  <si>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</si>
  <si>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</si>
  <si>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</si>
  <si>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</si>
  <si>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</si>
  <si>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</si>
  <si>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</si>
  <si>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</si>
  <si>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</si>
  <si>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</si>
  <si>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</si>
  <si>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</si>
  <si>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</si>
  <si>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</si>
  <si>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</si>
  <si>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</si>
  <si>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</si>
  <si>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</si>
  <si>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</si>
  <si>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</si>
  <si>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</si>
  <si>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</si>
  <si>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</si>
  <si>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</si>
  <si>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</si>
  <si>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</si>
  <si>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</si>
  <si>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</si>
  <si>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</si>
  <si>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</si>
  <si>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</si>
  <si>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</si>
  <si>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</si>
  <si>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</si>
  <si>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</si>
  <si>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</si>
  <si>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</si>
  <si>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</si>
  <si>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</si>
  <si>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</si>
  <si>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</si>
  <si>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</si>
  <si>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</si>
  <si>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</si>
  <si>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</si>
  <si>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</si>
  <si>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</si>
  <si>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</si>
  <si>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</si>
  <si>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</si>
  <si>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</si>
  <si>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</si>
  <si>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</si>
  <si>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</si>
  <si>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</si>
  <si>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</si>
  <si>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</si>
  <si>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</si>
  <si>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</si>
  <si>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</si>
  <si>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</si>
  <si>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</si>
  <si>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</si>
  <si>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</si>
  <si>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</si>
  <si>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</si>
  <si>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</si>
  <si>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</si>
  <si>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</si>
  <si>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</si>
  <si>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</si>
  <si>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</si>
  <si>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</si>
  <si>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</si>
  <si>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</si>
  <si>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</si>
  <si>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</si>
  <si>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</si>
  <si>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</si>
  <si>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</si>
  <si>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</si>
  <si>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</si>
  <si>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</si>
  <si>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</si>
  <si>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</si>
  <si>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</si>
  <si>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</si>
  <si>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</si>
  <si>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</si>
  <si>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</si>
  <si>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</si>
  <si>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</si>
  <si>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</si>
  <si>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</si>
  <si>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</si>
  <si>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</si>
  <si>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</si>
  <si>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</si>
  <si>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</si>
  <si>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</si>
  <si>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</si>
  <si>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</si>
  <si>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</si>
  <si>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</si>
  <si>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</si>
  <si>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</si>
  <si>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</si>
  <si>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</si>
  <si>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</si>
  <si>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</si>
  <si>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</si>
  <si>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</si>
  <si>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</si>
  <si>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</si>
  <si>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</si>
  <si>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</si>
  <si>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</si>
  <si>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</si>
  <si>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</si>
  <si>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</si>
  <si>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</si>
  <si>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</si>
  <si>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</si>
  <si>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</si>
  <si>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</si>
  <si>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</si>
  <si>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</si>
  <si>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</si>
  <si>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</si>
  <si>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</si>
  <si>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</si>
  <si>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</si>
  <si>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</si>
  <si>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</si>
  <si>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</si>
  <si>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</si>
  <si>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</si>
  <si>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</si>
  <si>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</si>
  <si>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</si>
  <si>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</si>
  <si>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</si>
  <si>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</si>
  <si>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</si>
  <si>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</si>
  <si>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</si>
  <si>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</si>
  <si>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</si>
  <si>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</si>
  <si>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</si>
  <si>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</si>
  <si>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</si>
  <si>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</si>
  <si>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</si>
  <si>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</si>
  <si>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</si>
  <si>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</si>
  <si>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</si>
  <si>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</si>
  <si>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</si>
  <si>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</si>
  <si>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</si>
  <si>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</si>
  <si>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</si>
  <si>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</si>
  <si>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</si>
  <si>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</si>
  <si>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</si>
  <si>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</si>
  <si>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</si>
  <si>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</si>
  <si>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</si>
  <si>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</si>
  <si>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</si>
  <si>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</si>
  <si>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</si>
  <si>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</si>
  <si>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</si>
  <si>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</si>
  <si>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</si>
  <si>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</si>
  <si>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</si>
  <si>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</si>
  <si>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</si>
  <si>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</si>
  <si>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</si>
  <si>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</si>
  <si>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</si>
  <si>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</si>
  <si>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</si>
  <si>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</si>
  <si>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</si>
  <si>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</si>
  <si>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</si>
  <si>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</si>
  <si>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</si>
  <si>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</si>
  <si>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</si>
  <si>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</si>
  <si>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</si>
  <si>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</si>
  <si>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</si>
  <si>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</si>
  <si>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</si>
  <si>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</si>
  <si>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</si>
  <si>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</si>
  <si>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</si>
  <si>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</si>
  <si>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</si>
  <si>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</si>
  <si>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</si>
  <si>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</si>
  <si>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</si>
  <si>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</si>
  <si>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</si>
  <si>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</si>
  <si>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</si>
  <si>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</si>
  <si>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</si>
  <si>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</si>
  <si>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</si>
  <si>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</si>
  <si>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</si>
  <si>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</si>
  <si>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</si>
  <si>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</si>
  <si>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</si>
  <si>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</si>
  <si>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</si>
  <si>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</si>
  <si>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</si>
  <si>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</si>
  <si>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</si>
  <si>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</si>
  <si>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</si>
  <si>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</si>
  <si>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</si>
  <si>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</si>
  <si>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</si>
  <si>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</si>
  <si>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</si>
  <si>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</si>
  <si>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</si>
  <si>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</si>
  <si>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</si>
  <si>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</si>
  <si>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</si>
  <si>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</si>
  <si>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</si>
  <si>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</si>
  <si>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</si>
  <si>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</si>
  <si>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</si>
  <si>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</si>
  <si>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</si>
  <si>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</si>
  <si>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</si>
  <si>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</si>
  <si>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</si>
  <si>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</si>
  <si>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</si>
  <si>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</si>
  <si>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</si>
  <si>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</si>
  <si>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</si>
  <si>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</si>
  <si>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</si>
  <si>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</si>
  <si>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</si>
  <si>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</si>
  <si>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</si>
  <si>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</si>
  <si>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</si>
  <si>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</si>
  <si>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</si>
  <si>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</si>
  <si>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</si>
  <si>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</si>
  <si>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</si>
  <si>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</si>
  <si>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</si>
  <si>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</si>
  <si>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</si>
  <si>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</si>
  <si>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</si>
  <si>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</si>
  <si>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</si>
  <si>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</si>
  <si>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</si>
  <si>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</si>
  <si>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</si>
  <si>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</si>
  <si>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</si>
  <si>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</si>
  <si>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</si>
  <si>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</si>
  <si>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</si>
  <si>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</si>
  <si>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</si>
  <si>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</si>
  <si>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</si>
  <si>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</si>
  <si>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</si>
  <si>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</si>
  <si>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</si>
  <si>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</si>
  <si>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</si>
  <si>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</si>
  <si>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</si>
  <si>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</si>
  <si>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</si>
  <si>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</si>
  <si>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</si>
  <si>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</si>
  <si>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</si>
  <si>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</si>
  <si>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</si>
  <si>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</si>
  <si>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</si>
  <si>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</si>
  <si>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</si>
  <si>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</si>
  <si>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</si>
  <si>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</si>
  <si>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</si>
  <si>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</si>
  <si>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</si>
  <si>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</si>
  <si>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</si>
  <si>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</si>
  <si>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</si>
  <si>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</si>
  <si>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</si>
  <si>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</si>
  <si>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</si>
  <si>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</si>
  <si>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</si>
  <si>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</si>
  <si>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</si>
  <si>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</si>
  <si>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</si>
  <si>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</si>
  <si>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</si>
  <si>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</si>
  <si>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</si>
  <si>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</si>
  <si>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</si>
  <si>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</si>
  <si>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</si>
  <si>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</si>
  <si>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</si>
  <si>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</si>
  <si>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</si>
  <si>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</si>
  <si>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</si>
  <si>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</si>
  <si>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</si>
  <si>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</si>
  <si>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</si>
  <si>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</si>
  <si>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</si>
  <si>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</si>
  <si>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</si>
  <si>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</si>
  <si>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</si>
  <si>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</si>
  <si>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</si>
  <si>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</si>
  <si>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</si>
  <si>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</si>
  <si>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</si>
  <si>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</si>
  <si>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</si>
  <si>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</si>
  <si>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</si>
  <si>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</si>
  <si>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</si>
  <si>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</si>
  <si>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</si>
  <si>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</si>
  <si>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</si>
  <si>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</si>
  <si>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</si>
  <si>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</si>
  <si>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</si>
  <si>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</si>
  <si>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</si>
  <si>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</si>
  <si>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</si>
  <si>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</si>
  <si>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</si>
  <si>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</si>
  <si>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</si>
  <si>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</si>
  <si>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</si>
  <si>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</si>
  <si>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</si>
  <si>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</si>
  <si>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</si>
  <si>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</si>
  <si>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</si>
  <si>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</si>
  <si>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</si>
  <si>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</si>
  <si>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</si>
  <si>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</si>
  <si>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</si>
  <si>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</si>
  <si>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</si>
  <si>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</si>
  <si>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</si>
  <si>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</si>
  <si>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</si>
  <si>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</si>
  <si>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</si>
  <si>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</si>
  <si>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</si>
  <si>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</si>
  <si>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</si>
  <si>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</si>
  <si>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</si>
  <si>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</si>
  <si>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</si>
  <si>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</si>
  <si>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</si>
  <si>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</si>
  <si>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</si>
  <si>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</si>
  <si>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</si>
  <si>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</si>
  <si>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</si>
  <si>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</si>
  <si>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</si>
  <si>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</si>
  <si>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</si>
  <si>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</si>
  <si>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</si>
  <si>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</si>
  <si>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</si>
  <si>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</si>
  <si>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</si>
  <si>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</si>
  <si>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</si>
  <si>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</si>
  <si>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</si>
  <si>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</si>
  <si>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</si>
  <si>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</si>
  <si>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</si>
  <si>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</si>
  <si>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</si>
  <si>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</si>
  <si>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</si>
  <si>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</si>
  <si>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</si>
  <si>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</si>
  <si>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</si>
  <si>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</si>
  <si>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</si>
  <si>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</si>
  <si>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</si>
  <si>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</si>
  <si>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</si>
  <si>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</si>
  <si>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</si>
  <si>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</si>
  <si>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</si>
  <si>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</si>
  <si>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</si>
  <si>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</si>
  <si>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</si>
  <si>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</si>
  <si>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</si>
  <si>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</si>
  <si>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</si>
  <si>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</si>
  <si>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</si>
  <si>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</si>
  <si>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</si>
  <si>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</si>
  <si>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</si>
  <si>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</si>
  <si>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</si>
  <si>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</si>
  <si>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</si>
  <si>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</si>
  <si>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</si>
  <si>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</si>
  <si>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</si>
  <si>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</si>
  <si>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</si>
  <si>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</si>
  <si>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</si>
  <si>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</si>
  <si>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</si>
  <si>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</si>
  <si>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</si>
  <si>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</si>
  <si>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</si>
  <si>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</si>
  <si>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</si>
  <si>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</si>
  <si>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</si>
  <si>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</si>
  <si>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</si>
  <si>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</si>
  <si>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</si>
  <si>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</si>
  <si>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</si>
  <si>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</si>
  <si>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</si>
  <si>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</si>
  <si>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</si>
  <si>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</si>
  <si>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</si>
  <si>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</si>
  <si>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</si>
  <si>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</si>
  <si>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</si>
  <si>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</si>
  <si>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</si>
  <si>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</si>
  <si>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</si>
  <si>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</si>
  <si>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</si>
  <si>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</si>
  <si>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</si>
  <si>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</si>
  <si>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</si>
  <si>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</si>
  <si>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</si>
  <si>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</si>
  <si>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</si>
  <si>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</si>
  <si>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</si>
  <si>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</si>
  <si>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</si>
  <si>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</si>
  <si>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</si>
  <si>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</si>
  <si>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</si>
  <si>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</si>
  <si>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</si>
  <si>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</si>
  <si>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</si>
  <si>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</si>
  <si>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</si>
  <si>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</si>
  <si>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</si>
  <si>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</si>
  <si>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</si>
  <si>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</si>
  <si>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</si>
  <si>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</si>
  <si>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</si>
  <si>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</si>
  <si>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</si>
  <si>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</si>
  <si>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</si>
  <si>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</si>
  <si>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</si>
  <si>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</si>
  <si>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</si>
  <si>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</si>
  <si>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</si>
  <si>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</si>
  <si>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</si>
  <si>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</si>
  <si>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</si>
  <si>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</si>
  <si>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</si>
  <si>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</si>
  <si>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</si>
  <si>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</si>
  <si>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</si>
  <si>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</si>
  <si>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</si>
  <si>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</si>
  <si>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</si>
  <si>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</si>
  <si>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</si>
  <si>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</si>
  <si>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</si>
  <si>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</si>
  <si>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</si>
  <si>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</si>
  <si>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</si>
  <si>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</si>
  <si>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</si>
  <si>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</si>
  <si>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</si>
  <si>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</si>
  <si>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</si>
  <si>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</si>
  <si>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</si>
  <si>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</si>
  <si>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</si>
  <si>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</si>
  <si>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</si>
  <si>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</si>
  <si>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</si>
  <si>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</si>
  <si>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</si>
  <si>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</si>
  <si>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</si>
  <si>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</si>
  <si>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</si>
  <si>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</si>
  <si>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</si>
  <si>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</si>
  <si>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</si>
  <si>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</si>
  <si>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</si>
  <si>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</si>
  <si>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</si>
  <si>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</si>
  <si>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</si>
  <si>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</si>
  <si>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</si>
  <si>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</si>
  <si>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</si>
  <si>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</si>
  <si>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</si>
  <si>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</si>
  <si>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</si>
  <si>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</si>
  <si>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</si>
  <si>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</si>
  <si>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</si>
  <si>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</si>
  <si>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</si>
  <si>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</si>
  <si>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</si>
  <si>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</si>
  <si>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</si>
  <si>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</si>
  <si>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</si>
  <si>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</si>
  <si>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</si>
  <si>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</si>
  <si>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</si>
  <si>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</si>
  <si>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</si>
  <si>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</si>
  <si>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</si>
  <si>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</si>
  <si>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</si>
  <si>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</si>
  <si>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</si>
  <si>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</si>
  <si>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</si>
  <si>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</si>
  <si>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</si>
  <si>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</si>
  <si>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</si>
  <si>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</si>
  <si>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</si>
  <si>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</si>
  <si>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</si>
  <si>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</si>
  <si>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</si>
  <si>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</si>
  <si>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</si>
  <si>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</si>
  <si>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</si>
  <si>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</si>
  <si>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</si>
  <si>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</si>
  <si>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</si>
  <si>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</si>
  <si>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</si>
  <si>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</si>
  <si>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</si>
  <si>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</si>
  <si>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</si>
  <si>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</si>
  <si>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</si>
  <si>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</si>
  <si>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</si>
  <si>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</si>
  <si>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</si>
  <si>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</si>
  <si>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</si>
  <si>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</si>
  <si>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</si>
  <si>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</si>
  <si>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</si>
  <si>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</si>
  <si>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</si>
  <si>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</si>
  <si>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</si>
  <si>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</si>
  <si>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</si>
  <si>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</si>
  <si>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</si>
  <si>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</si>
  <si>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</si>
  <si>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</si>
  <si>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</si>
  <si>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</si>
  <si>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</si>
  <si>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</si>
  <si>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</si>
  <si>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</si>
  <si>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</si>
  <si>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</si>
  <si>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</si>
  <si>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</si>
  <si>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</si>
  <si>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</si>
  <si>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</si>
  <si>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</si>
  <si>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</si>
  <si>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</si>
  <si>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</si>
  <si>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</si>
  <si>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</si>
  <si>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</si>
  <si>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</si>
  <si>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</si>
  <si>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</si>
  <si>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</si>
  <si>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</si>
  <si>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</si>
  <si>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</si>
  <si>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</si>
  <si>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</si>
  <si>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</si>
  <si>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</si>
  <si>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</si>
  <si>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</si>
  <si>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</si>
  <si>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</si>
  <si>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</si>
  <si>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</si>
  <si>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</si>
  <si>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</si>
  <si>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</si>
  <si>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</si>
  <si>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</si>
  <si>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</si>
  <si>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</si>
  <si>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</si>
  <si>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</si>
  <si>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</si>
  <si>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</si>
  <si>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</si>
  <si>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</si>
  <si>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</si>
  <si>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</si>
  <si>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</si>
  <si>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</si>
  <si>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</si>
  <si>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</si>
  <si>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</si>
  <si>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</si>
  <si>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</si>
  <si>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</si>
  <si>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</si>
  <si>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</si>
  <si>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</si>
  <si>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</si>
  <si>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</si>
  <si>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</si>
  <si>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</si>
  <si>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</si>
  <si>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</si>
  <si>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</si>
  <si>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</si>
  <si>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</si>
  <si>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</si>
  <si>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</si>
  <si>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</si>
  <si>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</si>
  <si>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</si>
  <si>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</si>
  <si>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</si>
  <si>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</si>
  <si>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</si>
  <si>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</si>
  <si>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</si>
  <si>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</si>
  <si>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</si>
  <si>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</si>
  <si>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</si>
  <si>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</si>
  <si>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</si>
  <si>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</si>
  <si>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</si>
  <si>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</si>
  <si>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</si>
  <si>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</si>
  <si>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</si>
  <si>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</si>
  <si>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</si>
  <si>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</si>
  <si>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</si>
  <si>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</si>
  <si>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</si>
  <si>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</si>
  <si>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</si>
  <si>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</si>
  <si>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</si>
  <si>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</si>
  <si>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</si>
  <si>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</si>
  <si>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</si>
  <si>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</si>
  <si>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</si>
  <si>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</si>
  <si>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</si>
  <si>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</si>
  <si>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</si>
  <si>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</si>
  <si>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</si>
  <si>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</si>
  <si>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</si>
  <si>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</si>
  <si>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</si>
  <si>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</si>
  <si>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</si>
  <si>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</si>
  <si>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</si>
  <si>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</si>
  <si>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</si>
  <si>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</si>
  <si>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</si>
  <si>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</si>
  <si>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</si>
  <si>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</si>
  <si>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</si>
  <si>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</si>
  <si>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</si>
  <si>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</si>
  <si>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</si>
  <si>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</si>
  <si>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</si>
  <si>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</si>
  <si>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</si>
  <si>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</si>
  <si>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</si>
  <si>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</si>
  <si>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</si>
  <si>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</si>
  <si>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</si>
  <si>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</si>
  <si>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</si>
  <si>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</si>
  <si>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</si>
  <si>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</si>
  <si>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</si>
  <si>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</si>
  <si>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</si>
  <si>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</si>
  <si>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</si>
  <si>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</si>
  <si>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</si>
  <si>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</si>
  <si>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</si>
  <si>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</si>
  <si>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</si>
  <si>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</si>
  <si>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</si>
  <si>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</si>
  <si>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</si>
  <si>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</si>
  <si>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</si>
  <si>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</si>
  <si>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</si>
  <si>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</si>
  <si>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</si>
  <si>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</si>
  <si>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</si>
  <si>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</si>
  <si>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</si>
  <si>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</si>
  <si>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</si>
  <si>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</si>
  <si>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</si>
  <si>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</si>
  <si>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</si>
  <si>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</si>
  <si>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</si>
  <si>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</si>
  <si>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</si>
  <si>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</si>
  <si>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</si>
  <si>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</si>
  <si>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</si>
  <si>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</si>
  <si>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</si>
  <si>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</si>
  <si>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</si>
  <si>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</si>
  <si>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</si>
  <si>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</si>
  <si>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</si>
  <si>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</si>
  <si>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</si>
  <si>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</si>
  <si>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</si>
  <si>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</si>
  <si>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</si>
  <si>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</si>
  <si>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</si>
  <si>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</si>
  <si>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</si>
  <si>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</si>
  <si>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</si>
  <si>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</si>
  <si>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</si>
  <si>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</si>
  <si>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</si>
  <si>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</si>
  <si>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</si>
  <si>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</si>
  <si>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</si>
  <si>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</si>
  <si>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</si>
  <si>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</si>
  <si>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</si>
  <si>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</si>
  <si>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</si>
  <si>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</si>
  <si>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</si>
  <si>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</si>
  <si>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</si>
  <si>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</si>
  <si>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</si>
  <si>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</si>
  <si>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</si>
  <si>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</si>
  <si>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</si>
  <si>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</si>
  <si>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</si>
  <si>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</si>
  <si>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</si>
  <si>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</si>
  <si>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</si>
  <si>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</si>
  <si>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</si>
  <si>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</si>
  <si>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</si>
  <si>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</si>
  <si>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</si>
  <si>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</si>
  <si>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</si>
  <si>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</si>
  <si>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</si>
  <si>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</si>
  <si>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</si>
  <si>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</si>
  <si>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</si>
  <si>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</si>
  <si>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</si>
  <si>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</si>
  <si>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</si>
  <si>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</si>
  <si>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</si>
  <si>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</si>
  <si>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</si>
  <si>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</si>
  <si>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</si>
  <si>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</si>
  <si>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</si>
  <si>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</si>
  <si>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</si>
  <si>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</si>
  <si>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</si>
  <si>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</si>
  <si>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</si>
  <si>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</si>
  <si>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</si>
  <si>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</si>
  <si>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</si>
  <si>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</si>
  <si>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</si>
  <si>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</si>
  <si>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</si>
  <si>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</si>
  <si>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</si>
  <si>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</si>
  <si>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</si>
  <si>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</si>
  <si>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</si>
  <si>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</si>
  <si>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</si>
  <si>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</si>
  <si>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</si>
  <si>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</si>
  <si>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</si>
  <si>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</si>
  <si>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</si>
  <si>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</si>
  <si>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</si>
  <si>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</si>
  <si>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</si>
  <si>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</si>
  <si>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</si>
  <si>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</si>
  <si>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</si>
  <si>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</si>
  <si>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</si>
  <si>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</si>
  <si>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</si>
  <si>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</si>
  <si>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</si>
  <si>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</si>
  <si>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</si>
  <si>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</si>
  <si>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</si>
  <si>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</si>
  <si>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</si>
  <si>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</si>
  <si>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ASHP Max Supp Heat Temp [deg F]</t>
  </si>
  <si>
    <t>ASHP Min Compressor Temp [deg F]</t>
  </si>
  <si>
    <t>ASHP Supp Heat Type</t>
  </si>
  <si>
    <t>Electric</t>
  </si>
  <si>
    <t>Gas</t>
  </si>
  <si>
    <t>Run_2</t>
  </si>
  <si>
    <t>Run_3</t>
  </si>
  <si>
    <t>Run_4</t>
  </si>
  <si>
    <t>Run_5</t>
  </si>
  <si>
    <t>Run_6</t>
  </si>
  <si>
    <t>Run_7</t>
  </si>
  <si>
    <t>Run_8</t>
  </si>
  <si>
    <t>Zonal Resistance Heat with No AC</t>
  </si>
  <si>
    <t>Zonal Resistance Heat with Room AC (8.5 EER)</t>
  </si>
  <si>
    <t>Zonal Resistance Heat with Room AC (9.8 EER)</t>
  </si>
  <si>
    <t>Zonal Resistance Heat with Room AC (10.7 EER)</t>
  </si>
  <si>
    <t>------------------------ Ducted HVAC ------------------------</t>
  </si>
  <si>
    <t>----------------------- Ductless HVAC -----------------------</t>
  </si>
  <si>
    <t>ASHP_SS_8.2HSPF_14SEER</t>
  </si>
  <si>
    <t>ASHP_SS_8.5HSPF_15SEER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</si>
</sst>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7">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0" borderId="1" xfId="0" applyBorder="1" applyAlignment="1">
      <alignment horizontal="center" vertical="center"/>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5" fillId="11" borderId="1" xfId="0" applyFont="1" applyFill="1" applyBorder="1" applyAlignment="1">
      <alignment horizontal="left" vertical="center"/>
    </xf>
    <xf numFmtId="0" fontId="0" fillId="0" borderId="1" xfId="0" applyBorder="1" applyAlignment="1">
      <alignment horizontal="left" vertical="center" wrapText="1"/>
    </xf>
    <xf numFmtId="0" fontId="0" fillId="8" borderId="1" xfId="0" applyFill="1" applyBorder="1" applyAlignment="1">
      <alignment horizontal="center"/>
    </xf>
    <xf numFmtId="0" fontId="0" fillId="8" borderId="1" xfId="0" applyFill="1" applyBorder="1" applyAlignment="1">
      <alignment horizontal="left" vertical="center" wrapText="1"/>
    </xf>
    <xf numFmtId="0" fontId="0" fillId="8" borderId="1" xfId="0" applyFill="1" applyBorder="1" applyAlignment="1">
      <alignment horizontal="left" vertical="center"/>
    </xf>
    <xf numFmtId="0" fontId="0" fillId="0" borderId="5" xfId="0" applyBorder="1" applyAlignment="1">
      <alignment horizontal="left" vertical="center" wrapText="1"/>
    </xf>
    <xf numFmtId="0" fontId="0" fillId="8" borderId="1" xfId="0" applyFill="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0" fillId="9" borderId="1" xfId="0" applyFill="1" applyBorder="1" applyAlignment="1">
      <alignment horizontal="left" vertical="center" wrapText="1"/>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xf numFmtId="9" fontId="6" fillId="4" borderId="2" xfId="0" applyNumberFormat="1" applyFont="1" applyFill="1" applyBorder="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6" t="s">
        <v>0</v>
      </c>
      <c r="M2" s="66"/>
    </row>
    <row r="3" spans="2:13" ht="18.75" customHeight="1" thickBot="1" x14ac:dyDescent="0.3">
      <c r="B3" s="66"/>
      <c r="C3" s="66"/>
      <c r="D3" s="67"/>
      <c r="E3" s="67"/>
      <c r="F3" s="67"/>
      <c r="G3" s="67"/>
      <c r="H3" s="67"/>
      <c r="I3" s="56"/>
      <c r="K3" s="66"/>
      <c r="L3" s="137"/>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29"/>
  <sheetViews>
    <sheetView tabSelected="1" workbookViewId="0">
      <pane xSplit="1" ySplit="1" topLeftCell="Q2" activePane="bottomRight" state="frozen"/>
      <selection pane="topRight" activeCell="B1" sqref="B1"/>
      <selection pane="bottomLeft" activeCell="A2" sqref="A2"/>
      <selection pane="bottomRight" activeCell="X22" sqref="X22"/>
    </sheetView>
  </sheetViews>
  <sheetFormatPr defaultColWidth="9.140625" defaultRowHeight="15" x14ac:dyDescent="0.25"/>
  <cols>
    <col min="1" max="1" width="52"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0.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tr">
        <f t="shared" ref="A2:A5" si="0">V2</f>
        <v>ASHP_SS_8.2HSPF_14SEER</v>
      </c>
      <c r="B2" s="18">
        <v>4</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2350</v>
      </c>
      <c r="W2" s="18" t="s">
        <v>2335</v>
      </c>
      <c r="X2" s="18">
        <v>35</v>
      </c>
      <c r="Y2" s="18">
        <v>-10</v>
      </c>
      <c r="Z2" s="166">
        <v>0.13</v>
      </c>
      <c r="AA2" s="166">
        <v>0.09</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tr">
        <f t="shared" si="0"/>
        <v>ASHP_SS_8.5HSPF_15SEER</v>
      </c>
      <c r="B3" s="18">
        <v>4</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2351</v>
      </c>
      <c r="W3" s="18" t="s">
        <v>2335</v>
      </c>
      <c r="X3" s="18">
        <v>35</v>
      </c>
      <c r="Y3" s="18">
        <v>-10</v>
      </c>
      <c r="Z3" s="166">
        <v>0.13</v>
      </c>
      <c r="AA3" s="166">
        <v>0.09</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B4" s="18"/>
      <c r="C4" s="18"/>
      <c r="D4" s="18"/>
      <c r="E4" s="132"/>
      <c r="F4" s="132"/>
      <c r="G4" s="18"/>
      <c r="H4" s="18"/>
      <c r="I4" s="18"/>
      <c r="J4" s="18"/>
      <c r="K4" s="18"/>
      <c r="L4" s="18"/>
      <c r="M4" s="18"/>
      <c r="N4" s="18"/>
      <c r="O4" s="18"/>
      <c r="P4" s="18"/>
      <c r="Q4" s="18"/>
      <c r="R4" s="130"/>
      <c r="S4" s="130"/>
      <c r="T4" s="130"/>
      <c r="U4" s="130"/>
      <c r="V4" s="18"/>
      <c r="W4" s="18"/>
      <c r="X4" s="18"/>
      <c r="Y4" s="18"/>
      <c r="Z4" s="18"/>
      <c r="AA4" s="18"/>
      <c r="AB4" s="18"/>
      <c r="AC4" s="18"/>
      <c r="AD4" s="18"/>
      <c r="AE4" s="18"/>
      <c r="AF4" s="18"/>
      <c r="AG4" s="49"/>
      <c r="AH4" s="18"/>
      <c r="AI4" s="18"/>
      <c r="AJ4" s="18"/>
      <c r="AK4" s="18"/>
      <c r="AL4" s="18"/>
      <c r="AM4" s="18"/>
      <c r="AN4" s="18"/>
      <c r="AO4" s="18"/>
    </row>
    <row r="5" spans="1:41" x14ac:dyDescent="0.25">
      <c r="B5" s="18"/>
      <c r="C5" s="18"/>
      <c r="D5" s="18"/>
      <c r="E5" s="132"/>
      <c r="F5" s="132"/>
      <c r="G5" s="18"/>
      <c r="H5" s="18"/>
      <c r="I5" s="18"/>
      <c r="J5" s="18"/>
      <c r="K5" s="18"/>
      <c r="L5" s="18"/>
      <c r="M5" s="18"/>
      <c r="N5" s="18"/>
      <c r="O5" s="18"/>
      <c r="P5" s="18"/>
      <c r="Q5" s="18"/>
      <c r="R5" s="130"/>
      <c r="S5" s="130"/>
      <c r="T5" s="130"/>
      <c r="U5" s="130"/>
      <c r="V5" s="18"/>
      <c r="W5" s="18"/>
      <c r="X5" s="18"/>
      <c r="Y5" s="18"/>
      <c r="Z5" s="18"/>
      <c r="AA5" s="18"/>
      <c r="AB5" s="18"/>
      <c r="AC5" s="18"/>
      <c r="AD5" s="18"/>
      <c r="AE5" s="18"/>
      <c r="AF5" s="18"/>
      <c r="AG5" s="49"/>
      <c r="AH5" s="18"/>
      <c r="AI5" s="18"/>
      <c r="AJ5" s="18"/>
      <c r="AK5" s="18"/>
      <c r="AL5" s="18"/>
      <c r="AM5" s="18"/>
      <c r="AN5" s="18"/>
      <c r="AO5" s="18"/>
    </row>
    <row r="6" spans="1:41" x14ac:dyDescent="0.25">
      <c r="B6" s="18"/>
      <c r="C6" s="18"/>
      <c r="D6" s="18"/>
      <c r="E6" s="132"/>
      <c r="F6" s="132"/>
      <c r="G6" s="18"/>
      <c r="H6" s="18"/>
      <c r="I6" s="18"/>
      <c r="J6" s="18"/>
      <c r="K6" s="18"/>
      <c r="L6" s="18"/>
      <c r="M6" s="18"/>
      <c r="N6" s="18"/>
      <c r="O6" s="18"/>
      <c r="P6" s="18"/>
      <c r="Q6" s="18"/>
      <c r="R6" s="130"/>
      <c r="S6" s="130"/>
      <c r="T6" s="130"/>
      <c r="U6" s="130"/>
      <c r="V6" s="18"/>
      <c r="W6" s="18"/>
      <c r="X6" s="18"/>
      <c r="Y6" s="18"/>
      <c r="Z6" s="18"/>
      <c r="AA6" s="18"/>
      <c r="AB6" s="18"/>
      <c r="AC6" s="18"/>
      <c r="AD6" s="18"/>
      <c r="AE6" s="18"/>
      <c r="AF6" s="18"/>
      <c r="AG6" s="49"/>
      <c r="AH6" s="18"/>
      <c r="AI6" s="18"/>
      <c r="AJ6" s="18"/>
      <c r="AK6" s="18"/>
      <c r="AL6" s="18"/>
      <c r="AM6" s="18"/>
      <c r="AN6" s="18"/>
      <c r="AO6" s="18"/>
    </row>
    <row r="7" spans="1:41" x14ac:dyDescent="0.25">
      <c r="B7" s="18"/>
      <c r="C7" s="18"/>
      <c r="D7" s="18"/>
      <c r="E7" s="132"/>
      <c r="F7" s="132"/>
      <c r="G7" s="18"/>
      <c r="H7" s="18"/>
      <c r="I7" s="18"/>
      <c r="J7" s="18"/>
      <c r="K7" s="18"/>
      <c r="L7" s="18"/>
      <c r="M7" s="18"/>
      <c r="N7" s="18"/>
      <c r="O7" s="18"/>
      <c r="P7" s="18"/>
      <c r="Q7" s="18"/>
      <c r="R7" s="130"/>
      <c r="S7" s="130"/>
      <c r="T7" s="130"/>
      <c r="U7" s="130"/>
      <c r="V7" s="18"/>
      <c r="W7" s="18"/>
      <c r="X7" s="18"/>
      <c r="Y7" s="18"/>
      <c r="Z7" s="18"/>
      <c r="AA7" s="18"/>
      <c r="AB7" s="18"/>
      <c r="AC7" s="18"/>
      <c r="AD7" s="18"/>
      <c r="AE7" s="18"/>
      <c r="AF7" s="18"/>
      <c r="AG7" s="49"/>
      <c r="AH7" s="18"/>
      <c r="AI7" s="18"/>
      <c r="AJ7" s="18"/>
      <c r="AK7" s="18"/>
      <c r="AL7" s="18"/>
      <c r="AM7" s="18"/>
      <c r="AN7" s="18"/>
      <c r="AO7" s="18"/>
    </row>
    <row r="8" spans="1:41" x14ac:dyDescent="0.25">
      <c r="B8" s="18"/>
      <c r="C8" s="18"/>
      <c r="D8" s="18"/>
      <c r="E8" s="132"/>
      <c r="F8" s="132"/>
      <c r="G8" s="18"/>
      <c r="H8" s="18"/>
      <c r="I8" s="18"/>
      <c r="J8" s="18"/>
      <c r="K8" s="18"/>
      <c r="L8" s="18"/>
      <c r="M8" s="18"/>
      <c r="N8" s="18"/>
      <c r="O8" s="18"/>
      <c r="P8" s="18"/>
      <c r="Q8" s="18"/>
      <c r="R8" s="130"/>
      <c r="S8" s="130"/>
      <c r="T8" s="130"/>
      <c r="U8" s="130"/>
      <c r="V8" s="18"/>
      <c r="W8" s="18"/>
      <c r="X8" s="18"/>
      <c r="Y8" s="18"/>
      <c r="Z8" s="18"/>
      <c r="AA8" s="18"/>
      <c r="AB8" s="18"/>
      <c r="AC8" s="18"/>
      <c r="AD8" s="18"/>
      <c r="AE8" s="18"/>
      <c r="AF8" s="18"/>
      <c r="AG8" s="49"/>
      <c r="AH8" s="18"/>
      <c r="AI8" s="18"/>
      <c r="AJ8" s="18"/>
      <c r="AK8" s="18"/>
      <c r="AL8" s="18"/>
      <c r="AM8" s="18"/>
      <c r="AN8" s="18"/>
      <c r="AO8" s="18"/>
    </row>
    <row r="9" spans="1:41" x14ac:dyDescent="0.25">
      <c r="B9" s="18"/>
      <c r="C9" s="18"/>
      <c r="D9" s="18"/>
      <c r="E9" s="132"/>
      <c r="F9" s="132"/>
      <c r="G9" s="18"/>
      <c r="H9" s="18"/>
      <c r="I9" s="18"/>
      <c r="J9" s="18"/>
      <c r="K9" s="18"/>
      <c r="L9" s="18"/>
      <c r="M9" s="18"/>
      <c r="N9" s="18"/>
      <c r="O9" s="18"/>
      <c r="P9" s="18"/>
      <c r="Q9" s="18"/>
      <c r="R9" s="130"/>
      <c r="S9" s="130"/>
      <c r="T9" s="130"/>
      <c r="U9" s="130"/>
      <c r="V9" s="18"/>
      <c r="W9" s="18"/>
      <c r="X9" s="18"/>
      <c r="Y9" s="18"/>
      <c r="Z9" s="18"/>
      <c r="AA9" s="18"/>
      <c r="AB9" s="18"/>
      <c r="AC9" s="18"/>
      <c r="AD9" s="18"/>
      <c r="AE9" s="18"/>
      <c r="AF9" s="18"/>
      <c r="AG9" s="49"/>
      <c r="AH9" s="18"/>
      <c r="AI9" s="18"/>
      <c r="AJ9" s="18"/>
      <c r="AK9" s="18"/>
      <c r="AL9" s="18"/>
      <c r="AM9" s="18"/>
      <c r="AN9" s="18"/>
      <c r="AO9" s="18"/>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sheetData>
  <phoneticPr fontId="24" type="noConversion"/>
  <dataValidations count="3">
    <dataValidation type="list" allowBlank="1" showInputMessage="1" showErrorMessage="1" sqref="AI2:AJ229" xr:uid="{6924AB11-4612-4CE3-B3D5-E9ED02EA769E}">
      <formula1>"Electric, Gas, None"</formula1>
    </dataValidation>
    <dataValidation type="list" allowBlank="1" showInputMessage="1" showErrorMessage="1" sqref="AK2:AM229" xr:uid="{38B4A3CB-FC65-4F13-B497-920263D9769B}">
      <formula1>"Yes, None"</formula1>
    </dataValidation>
    <dataValidation type="list" allowBlank="1" showInputMessage="1" showErrorMessage="1" sqref="P2:Q229"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30F9DCDC-E5DC-4BA5-B0D6-FD916D33C6A9}">
          <x14:formula1>
            <xm:f>Schedules_8760!$H$1:$P$1</xm:f>
          </x14:formula1>
          <xm:sqref>AB2:AC5 AE2:AE229</xm:sqref>
        </x14:dataValidation>
        <x14:dataValidation type="list" allowBlank="1" showInputMessage="1" showErrorMessage="1" xr:uid="{4A2F2D09-AF14-4AE9-BFD7-67E466800225}">
          <x14:formula1>
            <xm:f>Timesteps_Per_Hr!$A$1:$A$12</xm:f>
          </x14:formula1>
          <xm:sqref>B2:B229</xm:sqref>
        </x14:dataValidation>
        <x14:dataValidation type="list" allowBlank="1" showInputMessage="1" showErrorMessage="1" xr:uid="{589E65A2-A9E4-4D3B-A397-8D6C2207486B}">
          <x14:formula1>
            <xm:f>Ceiling_And_Roof_Con!$A$3:$A$7</xm:f>
          </x14:formula1>
          <xm:sqref>I2:I229</xm:sqref>
        </x14:dataValidation>
        <x14:dataValidation type="list" allowBlank="1" showInputMessage="1" showErrorMessage="1" xr:uid="{2F3CE4CF-DB61-42EF-AB1A-042E89E940F2}">
          <x14:formula1>
            <xm:f>Water_Heater_Type!$A$3:$A$5</xm:f>
          </x14:formula1>
          <xm:sqref>AD2:AD229</xm:sqref>
        </x14:dataValidation>
        <x14:dataValidation type="list" allowBlank="1" showInputMessage="1" showErrorMessage="1" xr:uid="{4AEC093B-4C2C-485A-9ECB-9714328B0EB0}">
          <x14:formula1>
            <xm:f>Above_Ground_Wall_Con!$A$3:$A$19</xm:f>
          </x14:formula1>
          <xm:sqref>H2:H229</xm:sqref>
        </x14:dataValidation>
        <x14:dataValidation type="list" allowBlank="1" showInputMessage="1" showErrorMessage="1" xr:uid="{03456BA9-DD40-4237-B165-15305215BE46}">
          <x14:formula1>
            <xm:f>Foundation_And_Floor_Con!$A$3:$A$27</xm:f>
          </x14:formula1>
          <xm:sqref>J2:J229</xm:sqref>
        </x14:dataValidation>
        <x14:dataValidation type="list" allowBlank="1" showInputMessage="1" showErrorMessage="1" xr:uid="{1F688F62-251F-4B88-AE53-1E7F3DE4DD69}">
          <x14:formula1>
            <xm:f>WeatherFiles!$A$3:$A$17</xm:f>
          </x14:formula1>
          <xm:sqref>C2:C229</xm:sqref>
        </x14:dataValidation>
        <x14:dataValidation type="list" allowBlank="1" showInputMessage="1" showErrorMessage="1" xr:uid="{4BF15728-9728-4627-8D09-F6B252DF6F35}">
          <x14:formula1>
            <xm:f>Windows!$A$3:$A$26</xm:f>
          </x14:formula1>
          <xm:sqref>M2:M229</xm:sqref>
        </x14:dataValidation>
        <x14:dataValidation type="list" allowBlank="1" showInputMessage="1" showErrorMessage="1" xr:uid="{5B1C937B-6618-491F-8A3D-A8A96CA4F087}">
          <x14:formula1>
            <xm:f>HVAC_Type!$A$3:$A$12</xm:f>
          </x14:formula1>
          <xm:sqref>V16</xm:sqref>
        </x14:dataValidation>
        <x14:dataValidation type="list" allowBlank="1" showInputMessage="1" showErrorMessage="1" xr:uid="{9314ED6E-9DDE-44FB-A776-114A54731BF3}">
          <x14:formula1>
            <xm:f>HVAC_Type!$A$3:$A$15</xm:f>
          </x14:formula1>
          <xm:sqref>V2:V5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2334</v>
      </c>
      <c r="X1" s="131" t="s">
        <v>2332</v>
      </c>
      <c r="Y1" s="131" t="s">
        <v>2333</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2335</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2337</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2336</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2338</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2336</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2339</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2336</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2340</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2336</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2341</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2336</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2342</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2336</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2343</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2336</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 type="list" allowBlank="1" showInputMessage="1" showErrorMessage="1" xr:uid="{63D7C187-D602-4BCD-982A-CC083939617D}">
          <x14:formula1>
            <xm:f>HVAC_Type!$A$3:$A$12</xm:f>
          </x14:formula1>
          <xm:sqref>V38 V2:V9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USA_WA_Seattle-Tacoma.Intl.AP.727930_TMY3</v>
      </c>
      <c r="D2" s="18">
        <f ca="1">RANDBETWEEN(0,359)</f>
        <v>87</v>
      </c>
      <c r="E2" s="132">
        <f ca="1">RANDBETWEEN(400,3000)</f>
        <v>2722</v>
      </c>
      <c r="F2" s="132">
        <f ca="1">E2*RANDBETWEEN(8,12)</f>
        <v>32664</v>
      </c>
      <c r="G2" s="18">
        <f ca="1">RANDBETWEEN(50,200)/100</f>
        <v>1.0900000000000001</v>
      </c>
      <c r="H2" s="18" t="str">
        <f ca="1">INDEX(Above_Ground_Wall_Con!$A$4:$A$19,MATCH(RANDBETWEEN(1,8),Above_Ground_Wall_Con!$D$4:$D$19,0),1)</f>
        <v>Wood-Framed - 2x6 - 16 in OC - R-19 Cavity</v>
      </c>
      <c r="I2" s="18" t="str">
        <f ca="1">INDEX(Ceiling_And_Roof_Con!$A$3:$A$7,MATCH(RANDBETWEEN(1,5),Ceiling_And_Roof_Con!$D$3:$D$7,0),1)</f>
        <v>Attic - R30 Cavity Insulation</v>
      </c>
      <c r="J2" s="18" t="str">
        <f ca="1">INDEX(Foundation_And_Floor_Con!$A$4:$A$27,MATCH(RANDBETWEEN(1,19),Foundation_And_Floor_Con!$AI$4:$AI$27,0),1)</f>
        <v>Vented Crawlspace - R38 Cavity Insulation</v>
      </c>
      <c r="K2" s="18">
        <f ca="1">RANDBETWEEN(5,15)/10*VLOOKUP(J2,Foundation_And_Floor_Con!$A$4:$AH$27,12,FALSE)</f>
        <v>1.5</v>
      </c>
      <c r="L2" s="18">
        <f ca="1">RANDBETWEEN(5,15)/10*VLOOKUP(J2,Foundation_And_Floor_Con!$A$4:$AH$27,14,FALSE)</f>
        <v>1.6</v>
      </c>
      <c r="M2" s="18" t="str">
        <f ca="1">INDEX(Windows!$A$4:$A$26,MATCH(RANDBETWEEN(1,20),Windows!$E$4:$E$26,0),1)</f>
        <v>Triple, low-e, high SHGC, argon, non-metal</v>
      </c>
      <c r="N2" s="18">
        <f ca="1">INDEX(Windows!$C$4:$C$26,MATCH(Rand_Model_Inputs!$M2,Windows!$A$4:$A$26,0),1)</f>
        <v>0.2</v>
      </c>
      <c r="O2" s="18">
        <f ca="1">INDEX(Windows!$D$4:$D$26,MATCH(Rand_Model_Inputs!$M2,Windows!$A$4:$A$26,0),1)</f>
        <v>0.41</v>
      </c>
      <c r="P2" s="18" t="s">
        <v>278</v>
      </c>
      <c r="Q2" s="18" t="s">
        <v>278</v>
      </c>
      <c r="R2" s="130">
        <f ca="1">RANDBETWEEN(1,99)/100</f>
        <v>0.59</v>
      </c>
      <c r="S2" s="130">
        <f t="shared" ref="S2:U2" ca="1" si="0">RANDBETWEEN(1,99)/100</f>
        <v>0.75</v>
      </c>
      <c r="T2" s="130">
        <f t="shared" ca="1" si="0"/>
        <v>0.89</v>
      </c>
      <c r="U2" s="130">
        <f t="shared" ca="1" si="0"/>
        <v>0.78</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HVAC_Type!$A$4:$A$9</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HVAC_Type!$A$4:$A$9</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VLOOKUP(Model_Inputs!#REF!,HVAC_Type!$A$4:$B$9,2,FALSE)</f>
        <v>#REF!</v>
      </c>
      <c r="P7" s="93">
        <v>3.5</v>
      </c>
      <c r="Q7" s="93">
        <v>25</v>
      </c>
      <c r="R7" s="93">
        <v>1</v>
      </c>
      <c r="S7" s="93">
        <v>4</v>
      </c>
      <c r="T7" s="93">
        <v>30</v>
      </c>
      <c r="U7" s="93" t="e">
        <f>VLOOKUP(Model_Inputs!#REF!,HVAC_Type!$A$4:$C$9,3,FALSE)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38</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46</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47</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48</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49</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50</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3" t="s">
        <v>87</v>
      </c>
      <c r="B2" s="3" t="s">
        <v>88</v>
      </c>
      <c r="C2" s="143" t="s">
        <v>89</v>
      </c>
      <c r="D2" s="3"/>
      <c r="E2" s="3"/>
      <c r="F2" s="3"/>
      <c r="G2" s="3"/>
      <c r="H2" s="3"/>
      <c r="I2" s="3"/>
    </row>
    <row r="3" spans="1:9" x14ac:dyDescent="0.25">
      <c r="A3" s="144"/>
      <c r="B3" s="3" t="s">
        <v>90</v>
      </c>
      <c r="C3" s="144"/>
      <c r="D3" s="3"/>
      <c r="E3" s="3"/>
      <c r="F3" s="3"/>
      <c r="G3" s="3"/>
      <c r="H3" s="3"/>
      <c r="I3" s="3"/>
    </row>
    <row r="4" spans="1:9" x14ac:dyDescent="0.25">
      <c r="A4" s="144"/>
      <c r="B4" s="143" t="s">
        <v>91</v>
      </c>
      <c r="C4" s="144"/>
      <c r="D4" s="4" t="s">
        <v>92</v>
      </c>
      <c r="E4" s="5" t="str">
        <f>Model_Inputs!A1</f>
        <v>Run Label</v>
      </c>
      <c r="F4" s="3" t="s">
        <v>66</v>
      </c>
      <c r="G4" s="3" t="s">
        <v>67</v>
      </c>
      <c r="H4" s="3" t="s">
        <v>68</v>
      </c>
      <c r="I4" s="3"/>
    </row>
    <row r="5" spans="1:9" x14ac:dyDescent="0.25">
      <c r="A5" s="144"/>
      <c r="B5" s="145"/>
      <c r="C5" s="144"/>
      <c r="D5" s="4" t="s">
        <v>93</v>
      </c>
      <c r="E5" s="5" t="str">
        <f>Model_Inputs!D1</f>
        <v>Bldg Orient [deg]</v>
      </c>
      <c r="F5" s="3" t="s">
        <v>94</v>
      </c>
      <c r="G5" s="3" t="s">
        <v>69</v>
      </c>
      <c r="H5" s="3" t="s">
        <v>72</v>
      </c>
      <c r="I5" s="3"/>
    </row>
    <row r="6" spans="1:9" x14ac:dyDescent="0.25">
      <c r="A6" s="144"/>
      <c r="B6" s="3" t="s">
        <v>95</v>
      </c>
      <c r="C6" s="144"/>
      <c r="D6" s="4"/>
      <c r="E6" s="5"/>
      <c r="F6" s="3"/>
      <c r="G6" s="3"/>
      <c r="H6" s="3"/>
      <c r="I6" s="3"/>
    </row>
    <row r="7" spans="1:9" x14ac:dyDescent="0.25">
      <c r="A7" s="145"/>
      <c r="B7" s="3" t="s">
        <v>96</v>
      </c>
      <c r="C7" s="144"/>
      <c r="D7" s="4" t="s">
        <v>97</v>
      </c>
      <c r="E7" s="5" t="str">
        <f>Model_Inputs!B1</f>
        <v>Timesteps Per Hr</v>
      </c>
      <c r="F7" s="3" t="s">
        <v>98</v>
      </c>
      <c r="G7" s="3" t="s">
        <v>69</v>
      </c>
      <c r="H7" s="3" t="s">
        <v>99</v>
      </c>
      <c r="I7" s="3"/>
    </row>
    <row r="8" spans="1:9" x14ac:dyDescent="0.25">
      <c r="A8" s="143" t="s">
        <v>100</v>
      </c>
      <c r="B8" s="3" t="s">
        <v>101</v>
      </c>
      <c r="C8" s="145"/>
      <c r="D8" s="3"/>
      <c r="E8" s="5"/>
      <c r="F8" s="3"/>
      <c r="G8" s="3"/>
      <c r="H8" s="3"/>
      <c r="I8" s="3"/>
    </row>
    <row r="9" spans="1:9" x14ac:dyDescent="0.25">
      <c r="A9" s="144"/>
      <c r="B9" s="3" t="s">
        <v>102</v>
      </c>
      <c r="C9" s="143" t="s">
        <v>103</v>
      </c>
      <c r="D9" s="3" t="s">
        <v>104</v>
      </c>
      <c r="E9" s="146" t="str">
        <f>Model_Inputs!C1</f>
        <v>Weather File</v>
      </c>
      <c r="F9" s="143" t="s">
        <v>105</v>
      </c>
      <c r="G9" s="143" t="s">
        <v>67</v>
      </c>
      <c r="H9" s="143" t="s">
        <v>71</v>
      </c>
      <c r="I9" s="3"/>
    </row>
    <row r="10" spans="1:9" x14ac:dyDescent="0.25">
      <c r="A10" s="144"/>
      <c r="B10" s="3" t="s">
        <v>106</v>
      </c>
      <c r="C10" s="144"/>
      <c r="D10" s="3" t="s">
        <v>104</v>
      </c>
      <c r="E10" s="145"/>
      <c r="F10" s="145"/>
      <c r="G10" s="145"/>
      <c r="H10" s="145"/>
      <c r="I10" s="3"/>
    </row>
    <row r="11" spans="1:9" x14ac:dyDescent="0.25">
      <c r="A11" s="145"/>
      <c r="B11" s="3" t="s">
        <v>107</v>
      </c>
      <c r="C11" s="145"/>
      <c r="D11" s="3"/>
      <c r="E11" s="3"/>
      <c r="F11" s="3"/>
      <c r="G11" s="3"/>
      <c r="H11" s="3"/>
      <c r="I11" s="3"/>
    </row>
    <row r="12" spans="1:9" x14ac:dyDescent="0.25">
      <c r="A12" s="143" t="s">
        <v>108</v>
      </c>
      <c r="B12" s="3" t="s">
        <v>109</v>
      </c>
      <c r="C12" s="143" t="s">
        <v>110</v>
      </c>
      <c r="D12" s="3"/>
      <c r="E12" s="3"/>
      <c r="F12" s="3"/>
      <c r="G12" s="3"/>
      <c r="H12" s="3"/>
      <c r="I12" s="3"/>
    </row>
    <row r="13" spans="1:9" x14ac:dyDescent="0.25">
      <c r="A13" s="144"/>
      <c r="B13" s="3" t="s">
        <v>111</v>
      </c>
      <c r="C13" s="144"/>
      <c r="D13" s="3"/>
      <c r="E13" s="3"/>
      <c r="F13" s="3"/>
      <c r="G13" s="3"/>
      <c r="H13" s="3"/>
      <c r="I13" s="3"/>
    </row>
    <row r="14" spans="1:9" x14ac:dyDescent="0.25">
      <c r="A14" s="144"/>
      <c r="B14" s="3" t="s">
        <v>112</v>
      </c>
      <c r="C14" s="144"/>
      <c r="D14" s="3"/>
      <c r="E14" s="3"/>
      <c r="F14" s="3"/>
      <c r="G14" s="3"/>
      <c r="H14" s="3"/>
      <c r="I14" s="3"/>
    </row>
    <row r="15" spans="1:9" x14ac:dyDescent="0.25">
      <c r="A15" s="144"/>
      <c r="B15" s="3" t="s">
        <v>113</v>
      </c>
      <c r="C15" s="144"/>
      <c r="D15" s="3"/>
      <c r="E15" s="3"/>
      <c r="F15" s="3"/>
      <c r="G15" s="3"/>
      <c r="H15" s="3"/>
      <c r="I15" s="3"/>
    </row>
    <row r="16" spans="1:9" x14ac:dyDescent="0.25">
      <c r="A16" s="144"/>
      <c r="B16" s="3" t="s">
        <v>114</v>
      </c>
      <c r="C16" s="144"/>
      <c r="D16" s="3"/>
      <c r="E16" s="3"/>
      <c r="F16" s="3"/>
      <c r="G16" s="3"/>
      <c r="H16" s="3"/>
      <c r="I16" s="3"/>
    </row>
    <row r="17" spans="1:9" x14ac:dyDescent="0.25">
      <c r="A17" s="145"/>
      <c r="B17" s="3" t="s">
        <v>115</v>
      </c>
      <c r="C17" s="145"/>
      <c r="D17" s="3"/>
      <c r="E17" s="3"/>
      <c r="F17" s="3"/>
      <c r="G17" s="3"/>
      <c r="H17" s="3"/>
      <c r="I17" s="3"/>
    </row>
    <row r="18" spans="1:9" x14ac:dyDescent="0.25">
      <c r="A18" s="143" t="s">
        <v>116</v>
      </c>
      <c r="B18" s="3" t="s">
        <v>117</v>
      </c>
      <c r="C18" s="143" t="s">
        <v>118</v>
      </c>
      <c r="D18" s="3"/>
      <c r="E18" s="3"/>
      <c r="F18" s="3"/>
      <c r="G18" s="3"/>
      <c r="H18" s="3"/>
      <c r="I18" s="3"/>
    </row>
    <row r="19" spans="1:9" x14ac:dyDescent="0.25">
      <c r="A19" s="144"/>
      <c r="B19" s="3" t="s">
        <v>119</v>
      </c>
      <c r="C19" s="144"/>
      <c r="D19" s="3"/>
      <c r="E19" s="3"/>
      <c r="F19" s="3"/>
      <c r="G19" s="3"/>
      <c r="H19" s="3"/>
      <c r="I19" s="3"/>
    </row>
    <row r="20" spans="1:9" x14ac:dyDescent="0.25">
      <c r="A20" s="144"/>
      <c r="B20" s="3" t="s">
        <v>120</v>
      </c>
      <c r="C20" s="144"/>
      <c r="D20" s="3"/>
      <c r="E20" s="3"/>
      <c r="F20" s="3"/>
      <c r="G20" s="3"/>
      <c r="H20" s="3"/>
      <c r="I20" s="3"/>
    </row>
    <row r="21" spans="1:9" x14ac:dyDescent="0.25">
      <c r="A21" s="144"/>
      <c r="B21" s="3" t="s">
        <v>121</v>
      </c>
      <c r="C21" s="144"/>
      <c r="D21" s="3"/>
      <c r="E21" s="5"/>
      <c r="F21" s="3"/>
      <c r="G21" s="3"/>
      <c r="H21" s="3"/>
      <c r="I21" s="3"/>
    </row>
    <row r="22" spans="1:9" x14ac:dyDescent="0.25">
      <c r="A22" s="144"/>
      <c r="B22" s="3" t="s">
        <v>122</v>
      </c>
      <c r="C22" s="145"/>
      <c r="D22" s="3"/>
      <c r="E22" s="5"/>
      <c r="F22" s="3"/>
      <c r="G22" s="3"/>
      <c r="H22" s="3"/>
      <c r="I22" s="3"/>
    </row>
    <row r="23" spans="1:9" x14ac:dyDescent="0.25">
      <c r="A23" s="144"/>
      <c r="B23" s="143" t="s">
        <v>123</v>
      </c>
      <c r="C23" s="143" t="s">
        <v>124</v>
      </c>
      <c r="D23" s="4" t="s">
        <v>125</v>
      </c>
      <c r="E23" s="5" t="str">
        <f>Model_Inputs!N1</f>
        <v>Window U-Value [Btu/h/ft^2/F]</v>
      </c>
      <c r="F23" s="3" t="s">
        <v>126</v>
      </c>
      <c r="G23" s="3" t="s">
        <v>73</v>
      </c>
      <c r="H23" s="3" t="s">
        <v>74</v>
      </c>
      <c r="I23" s="3">
        <v>5.6744658973887141</v>
      </c>
    </row>
    <row r="24" spans="1:9" x14ac:dyDescent="0.25">
      <c r="A24" s="144"/>
      <c r="B24" s="145"/>
      <c r="C24" s="145"/>
      <c r="D24" s="4" t="s">
        <v>127</v>
      </c>
      <c r="E24" s="5" t="str">
        <f>Model_Inputs!O1</f>
        <v>Window SHGC</v>
      </c>
      <c r="F24" s="3" t="s">
        <v>128</v>
      </c>
      <c r="G24" s="3" t="s">
        <v>73</v>
      </c>
      <c r="H24" s="3" t="s">
        <v>76</v>
      </c>
      <c r="I24" s="3"/>
    </row>
    <row r="25" spans="1:9" x14ac:dyDescent="0.25">
      <c r="A25" s="145"/>
      <c r="B25" s="3" t="s">
        <v>129</v>
      </c>
      <c r="C25" s="3" t="s">
        <v>130</v>
      </c>
      <c r="D25" s="3"/>
      <c r="E25" s="5"/>
      <c r="F25" s="3"/>
      <c r="G25" s="3"/>
      <c r="H25" s="3"/>
      <c r="I25" s="3"/>
    </row>
    <row r="26" spans="1:9" x14ac:dyDescent="0.25">
      <c r="A26" s="143" t="s">
        <v>131</v>
      </c>
      <c r="B26" s="3" t="s">
        <v>132</v>
      </c>
      <c r="C26" s="143" t="s">
        <v>133</v>
      </c>
      <c r="D26" s="3"/>
      <c r="E26" s="5"/>
      <c r="F26" s="3"/>
      <c r="G26" s="3"/>
      <c r="H26" s="3"/>
      <c r="I26" s="3"/>
    </row>
    <row r="27" spans="1:9" x14ac:dyDescent="0.25">
      <c r="A27" s="144"/>
      <c r="B27" s="3" t="s">
        <v>134</v>
      </c>
      <c r="C27" s="144"/>
      <c r="D27" s="3"/>
      <c r="E27" s="5"/>
      <c r="F27" s="3"/>
      <c r="G27" s="3"/>
      <c r="H27" s="3"/>
      <c r="I27" s="3"/>
    </row>
    <row r="28" spans="1:9" x14ac:dyDescent="0.25">
      <c r="A28" s="144"/>
      <c r="B28" s="3" t="s">
        <v>135</v>
      </c>
      <c r="C28" s="144"/>
      <c r="D28" s="3"/>
      <c r="E28" s="5"/>
      <c r="F28" s="3"/>
      <c r="G28" s="3"/>
      <c r="H28" s="3"/>
      <c r="I28" s="3"/>
    </row>
    <row r="29" spans="1:9" x14ac:dyDescent="0.25">
      <c r="A29" s="144"/>
      <c r="B29" s="3" t="s">
        <v>136</v>
      </c>
      <c r="C29" s="144"/>
      <c r="D29" s="3"/>
      <c r="E29" s="5"/>
      <c r="F29" s="3"/>
      <c r="G29" s="3"/>
      <c r="H29" s="3"/>
      <c r="I29" s="3"/>
    </row>
    <row r="30" spans="1:9" x14ac:dyDescent="0.25">
      <c r="A30" s="144"/>
      <c r="B30" s="3" t="s">
        <v>137</v>
      </c>
      <c r="C30" s="144"/>
      <c r="D30" s="3"/>
      <c r="E30" s="3"/>
      <c r="F30" s="3"/>
      <c r="G30" s="3"/>
      <c r="H30" s="3"/>
      <c r="I30" s="3"/>
    </row>
    <row r="31" spans="1:9" x14ac:dyDescent="0.25">
      <c r="A31" s="144"/>
      <c r="B31" s="3" t="s">
        <v>138</v>
      </c>
      <c r="C31" s="144"/>
      <c r="D31" s="3"/>
      <c r="E31" s="3"/>
      <c r="F31" s="3"/>
      <c r="G31" s="3"/>
      <c r="H31" s="3"/>
      <c r="I31" s="3"/>
    </row>
    <row r="32" spans="1:9" x14ac:dyDescent="0.25">
      <c r="A32" s="144"/>
      <c r="B32" s="3" t="s">
        <v>139</v>
      </c>
      <c r="C32" s="144"/>
      <c r="D32" s="3"/>
      <c r="E32" s="3"/>
      <c r="F32" s="3"/>
      <c r="G32" s="3"/>
      <c r="H32" s="3"/>
      <c r="I32" s="3"/>
    </row>
    <row r="33" spans="1:9" x14ac:dyDescent="0.25">
      <c r="A33" s="145"/>
      <c r="B33" s="3" t="s">
        <v>140</v>
      </c>
      <c r="C33" s="145"/>
      <c r="D33" s="3"/>
      <c r="E33" s="3"/>
      <c r="F33" s="3"/>
      <c r="G33" s="3"/>
      <c r="H33" s="3"/>
      <c r="I33" s="3"/>
    </row>
    <row r="34" spans="1:9" x14ac:dyDescent="0.25">
      <c r="A34" s="143" t="s">
        <v>141</v>
      </c>
      <c r="B34" s="3" t="s">
        <v>142</v>
      </c>
      <c r="C34" s="143" t="s">
        <v>143</v>
      </c>
      <c r="D34" s="3"/>
      <c r="E34" s="3"/>
      <c r="F34" s="3"/>
      <c r="G34" s="3"/>
      <c r="H34" s="3"/>
      <c r="I34" s="3"/>
    </row>
    <row r="35" spans="1:9" x14ac:dyDescent="0.25">
      <c r="A35" s="144"/>
      <c r="B35" s="3" t="s">
        <v>144</v>
      </c>
      <c r="C35" s="144"/>
      <c r="D35" s="3"/>
      <c r="E35" s="3"/>
      <c r="F35" s="3"/>
      <c r="G35" s="3"/>
      <c r="H35" s="3"/>
      <c r="I35" s="3"/>
    </row>
    <row r="36" spans="1:9" x14ac:dyDescent="0.25">
      <c r="A36" s="144"/>
      <c r="B36" s="3" t="s">
        <v>145</v>
      </c>
      <c r="C36" s="144"/>
      <c r="D36" s="3"/>
      <c r="E36" s="3"/>
      <c r="F36" s="3"/>
      <c r="G36" s="3"/>
      <c r="H36" s="3"/>
      <c r="I36" s="3"/>
    </row>
    <row r="37" spans="1:9" x14ac:dyDescent="0.25">
      <c r="A37" s="144"/>
      <c r="B37" s="3" t="s">
        <v>146</v>
      </c>
      <c r="C37" s="144"/>
      <c r="D37" s="3"/>
      <c r="E37" s="3"/>
      <c r="F37" s="3"/>
      <c r="G37" s="3"/>
      <c r="H37" s="3"/>
      <c r="I37" s="3"/>
    </row>
    <row r="38" spans="1:9" x14ac:dyDescent="0.25">
      <c r="A38" s="144"/>
      <c r="B38" s="3" t="s">
        <v>147</v>
      </c>
      <c r="C38" s="144"/>
      <c r="D38" s="3"/>
      <c r="E38" s="3"/>
      <c r="F38" s="3"/>
      <c r="G38" s="3"/>
      <c r="H38" s="3"/>
      <c r="I38" s="3"/>
    </row>
    <row r="39" spans="1:9" x14ac:dyDescent="0.25">
      <c r="A39" s="144"/>
      <c r="B39" s="3" t="s">
        <v>148</v>
      </c>
      <c r="C39" s="144"/>
      <c r="D39" s="3"/>
      <c r="E39" s="3"/>
      <c r="F39" s="3"/>
      <c r="G39" s="3"/>
      <c r="H39" s="3"/>
      <c r="I39" s="3"/>
    </row>
    <row r="40" spans="1:9" x14ac:dyDescent="0.25">
      <c r="A40" s="144"/>
      <c r="B40" s="3" t="s">
        <v>149</v>
      </c>
      <c r="C40" s="144"/>
      <c r="D40" s="3"/>
      <c r="E40" s="3"/>
      <c r="F40" s="3"/>
      <c r="G40" s="3"/>
      <c r="H40" s="3"/>
      <c r="I40" s="3"/>
    </row>
    <row r="41" spans="1:9" x14ac:dyDescent="0.25">
      <c r="A41" s="144"/>
      <c r="B41" s="3" t="s">
        <v>150</v>
      </c>
      <c r="C41" s="144"/>
      <c r="D41" s="3"/>
      <c r="E41" s="3"/>
      <c r="F41" s="3"/>
      <c r="G41" s="3"/>
      <c r="H41" s="3"/>
      <c r="I41" s="3"/>
    </row>
    <row r="42" spans="1:9" x14ac:dyDescent="0.25">
      <c r="A42" s="144"/>
      <c r="B42" s="3" t="s">
        <v>151</v>
      </c>
      <c r="C42" s="144"/>
      <c r="D42" s="3"/>
      <c r="E42" s="3"/>
      <c r="F42" s="3"/>
      <c r="G42" s="3"/>
      <c r="H42" s="3"/>
      <c r="I42" s="3"/>
    </row>
    <row r="43" spans="1:9" x14ac:dyDescent="0.25">
      <c r="A43" s="144"/>
      <c r="B43" s="3" t="s">
        <v>152</v>
      </c>
      <c r="C43" s="144"/>
      <c r="D43" s="3"/>
      <c r="E43" s="3"/>
      <c r="F43" s="3"/>
      <c r="G43" s="3"/>
      <c r="H43" s="3"/>
      <c r="I43" s="3"/>
    </row>
    <row r="44" spans="1:9" x14ac:dyDescent="0.25">
      <c r="A44" s="144"/>
      <c r="B44" s="3" t="s">
        <v>153</v>
      </c>
      <c r="C44" s="144"/>
      <c r="D44" s="3"/>
      <c r="E44" s="3"/>
      <c r="F44" s="3"/>
      <c r="G44" s="3"/>
      <c r="H44" s="3"/>
      <c r="I44" s="3"/>
    </row>
    <row r="45" spans="1:9" x14ac:dyDescent="0.25">
      <c r="A45" s="144"/>
      <c r="B45" s="3" t="s">
        <v>154</v>
      </c>
      <c r="C45" s="144"/>
      <c r="D45" s="3"/>
      <c r="E45" s="3"/>
      <c r="F45" s="3"/>
      <c r="G45" s="3"/>
      <c r="H45" s="3"/>
      <c r="I45" s="3"/>
    </row>
    <row r="46" spans="1:9" x14ac:dyDescent="0.25">
      <c r="A46" s="144"/>
      <c r="B46" s="3" t="s">
        <v>155</v>
      </c>
      <c r="C46" s="144"/>
      <c r="D46" s="3"/>
      <c r="E46" s="3"/>
      <c r="F46" s="3"/>
      <c r="G46" s="3"/>
      <c r="H46" s="3"/>
      <c r="I46" s="3"/>
    </row>
    <row r="47" spans="1:9" x14ac:dyDescent="0.25">
      <c r="A47" s="144"/>
      <c r="B47" s="3" t="s">
        <v>156</v>
      </c>
      <c r="C47" s="144"/>
      <c r="D47" s="3"/>
      <c r="E47" s="3"/>
      <c r="F47" s="3"/>
      <c r="G47" s="3"/>
      <c r="H47" s="3"/>
      <c r="I47" s="3"/>
    </row>
    <row r="48" spans="1:9" x14ac:dyDescent="0.25">
      <c r="A48" s="145"/>
      <c r="B48" s="3" t="s">
        <v>157</v>
      </c>
      <c r="C48" s="145"/>
      <c r="D48" s="3"/>
      <c r="E48" s="3"/>
      <c r="F48" s="3"/>
      <c r="G48" s="3"/>
      <c r="H48" s="3"/>
      <c r="I48" s="3"/>
    </row>
    <row r="49" spans="1:9" x14ac:dyDescent="0.25">
      <c r="A49" s="143" t="s">
        <v>158</v>
      </c>
      <c r="B49" s="3" t="s">
        <v>159</v>
      </c>
      <c r="C49" s="143" t="s">
        <v>160</v>
      </c>
      <c r="D49" s="3"/>
      <c r="E49" s="3"/>
      <c r="F49" s="3"/>
      <c r="G49" s="3"/>
      <c r="H49" s="3"/>
      <c r="I49" s="3"/>
    </row>
    <row r="50" spans="1:9" x14ac:dyDescent="0.25">
      <c r="A50" s="144"/>
      <c r="B50" s="3" t="s">
        <v>161</v>
      </c>
      <c r="C50" s="144"/>
      <c r="D50" s="4" t="s">
        <v>162</v>
      </c>
      <c r="E50" s="5" t="str">
        <f>Model_Inputs!AG1</f>
        <v>Interior LPD [W/ft^2]</v>
      </c>
      <c r="F50" s="3" t="s">
        <v>163</v>
      </c>
      <c r="G50" s="3" t="s">
        <v>164</v>
      </c>
      <c r="H50" s="3" t="s">
        <v>79</v>
      </c>
      <c r="I50" s="3">
        <v>10.76</v>
      </c>
    </row>
    <row r="51" spans="1:9" x14ac:dyDescent="0.25">
      <c r="A51" s="145"/>
      <c r="B51" s="3" t="s">
        <v>165</v>
      </c>
      <c r="C51" s="144"/>
      <c r="D51" s="3"/>
      <c r="E51" s="3"/>
      <c r="F51" s="3"/>
      <c r="G51" s="3"/>
      <c r="H51" s="3"/>
      <c r="I51" s="3"/>
    </row>
    <row r="52" spans="1:9" x14ac:dyDescent="0.25">
      <c r="A52" s="3" t="s">
        <v>166</v>
      </c>
      <c r="B52" s="3" t="s">
        <v>167</v>
      </c>
      <c r="C52" s="145"/>
      <c r="D52" s="3"/>
      <c r="E52" s="3"/>
      <c r="F52" s="3"/>
      <c r="G52" s="3"/>
      <c r="H52" s="3"/>
      <c r="I52" s="3"/>
    </row>
    <row r="53" spans="1:9" x14ac:dyDescent="0.25">
      <c r="A53" s="3" t="s">
        <v>168</v>
      </c>
      <c r="B53" s="3" t="s">
        <v>169</v>
      </c>
      <c r="C53" s="143" t="s">
        <v>170</v>
      </c>
      <c r="D53" s="3"/>
      <c r="E53" s="3"/>
      <c r="F53" s="3"/>
      <c r="G53" s="3"/>
      <c r="H53" s="3"/>
      <c r="I53" s="3"/>
    </row>
    <row r="54" spans="1:9" x14ac:dyDescent="0.25">
      <c r="A54" s="143" t="s">
        <v>171</v>
      </c>
      <c r="B54" s="3" t="s">
        <v>172</v>
      </c>
      <c r="C54" s="144"/>
      <c r="D54" s="3"/>
      <c r="E54" s="3"/>
      <c r="F54" s="3"/>
      <c r="G54" s="3"/>
      <c r="H54" s="3"/>
      <c r="I54" s="3"/>
    </row>
    <row r="55" spans="1:9" x14ac:dyDescent="0.25">
      <c r="A55" s="144"/>
      <c r="B55" s="3" t="s">
        <v>173</v>
      </c>
      <c r="C55" s="144"/>
      <c r="D55" s="3"/>
      <c r="E55" s="3"/>
      <c r="F55" s="3"/>
      <c r="G55" s="3"/>
      <c r="H55" s="3"/>
      <c r="I55" s="3"/>
    </row>
    <row r="56" spans="1:9" x14ac:dyDescent="0.25">
      <c r="A56" s="144"/>
      <c r="B56" s="3" t="s">
        <v>174</v>
      </c>
      <c r="C56" s="144"/>
      <c r="D56" s="3"/>
      <c r="E56" s="3"/>
      <c r="F56" s="3"/>
      <c r="G56" s="3"/>
      <c r="H56" s="3"/>
      <c r="I56" s="3"/>
    </row>
    <row r="57" spans="1:9" x14ac:dyDescent="0.25">
      <c r="A57" s="144"/>
      <c r="B57" s="3" t="s">
        <v>175</v>
      </c>
      <c r="C57" s="144"/>
      <c r="D57" s="3"/>
      <c r="E57" s="3"/>
      <c r="F57" s="3"/>
      <c r="G57" s="3"/>
      <c r="H57" s="3"/>
      <c r="I57" s="3"/>
    </row>
    <row r="58" spans="1:9" x14ac:dyDescent="0.25">
      <c r="A58" s="144"/>
      <c r="B58" s="3" t="s">
        <v>176</v>
      </c>
      <c r="C58" s="144"/>
      <c r="D58" s="3"/>
      <c r="E58" s="3"/>
      <c r="F58" s="3"/>
      <c r="G58" s="3"/>
      <c r="H58" s="3"/>
      <c r="I58" s="3"/>
    </row>
    <row r="59" spans="1:9" x14ac:dyDescent="0.25">
      <c r="A59" s="144"/>
      <c r="B59" s="3" t="s">
        <v>177</v>
      </c>
      <c r="C59" s="144"/>
      <c r="D59" s="3"/>
      <c r="E59" s="3"/>
      <c r="F59" s="3"/>
      <c r="G59" s="3"/>
      <c r="H59" s="3"/>
      <c r="I59" s="3"/>
    </row>
    <row r="60" spans="1:9" x14ac:dyDescent="0.25">
      <c r="A60" s="144"/>
      <c r="B60" s="3" t="s">
        <v>178</v>
      </c>
      <c r="C60" s="144"/>
      <c r="D60" s="3"/>
      <c r="E60" s="3"/>
      <c r="F60" s="3"/>
      <c r="G60" s="3"/>
      <c r="H60" s="3"/>
      <c r="I60" s="3"/>
    </row>
    <row r="61" spans="1:9" x14ac:dyDescent="0.25">
      <c r="A61" s="144"/>
      <c r="B61" s="3" t="s">
        <v>179</v>
      </c>
      <c r="C61" s="144"/>
      <c r="D61" s="3"/>
      <c r="E61" s="3"/>
      <c r="F61" s="3"/>
      <c r="G61" s="3"/>
      <c r="H61" s="3"/>
      <c r="I61" s="3"/>
    </row>
    <row r="62" spans="1:9" x14ac:dyDescent="0.25">
      <c r="A62" s="144"/>
      <c r="B62" s="3" t="s">
        <v>180</v>
      </c>
      <c r="C62" s="144"/>
      <c r="D62" s="3"/>
      <c r="E62" s="3"/>
      <c r="F62" s="3"/>
      <c r="G62" s="3"/>
      <c r="H62" s="3"/>
      <c r="I62" s="3"/>
    </row>
    <row r="63" spans="1:9" x14ac:dyDescent="0.25">
      <c r="A63" s="145"/>
      <c r="B63" s="3" t="s">
        <v>181</v>
      </c>
      <c r="C63" s="144"/>
      <c r="D63" s="3"/>
      <c r="E63" s="3"/>
      <c r="F63" s="3"/>
      <c r="G63" s="3"/>
      <c r="H63" s="3"/>
      <c r="I63" s="3"/>
    </row>
    <row r="64" spans="1:9" x14ac:dyDescent="0.25">
      <c r="A64" s="143" t="s">
        <v>182</v>
      </c>
      <c r="B64" s="3" t="s">
        <v>183</v>
      </c>
      <c r="C64" s="144"/>
      <c r="D64" s="3"/>
      <c r="E64" s="3"/>
      <c r="F64" s="3"/>
      <c r="G64" s="3"/>
      <c r="H64" s="3"/>
      <c r="I64" s="3"/>
    </row>
    <row r="65" spans="1:9" x14ac:dyDescent="0.25">
      <c r="A65" s="144"/>
      <c r="B65" s="3" t="s">
        <v>184</v>
      </c>
      <c r="C65" s="144"/>
      <c r="D65" s="3"/>
      <c r="E65" s="3"/>
      <c r="F65" s="3"/>
      <c r="G65" s="3"/>
      <c r="H65" s="3"/>
      <c r="I65" s="3"/>
    </row>
    <row r="66" spans="1:9" x14ac:dyDescent="0.25">
      <c r="A66" s="144"/>
      <c r="B66" s="3" t="s">
        <v>185</v>
      </c>
      <c r="C66" s="145"/>
      <c r="D66" s="3"/>
      <c r="E66" s="3"/>
      <c r="F66" s="3"/>
      <c r="G66" s="3"/>
      <c r="H66" s="3"/>
      <c r="I66" s="3"/>
    </row>
    <row r="67" spans="1:9" x14ac:dyDescent="0.25">
      <c r="A67" s="145"/>
      <c r="B67" s="3" t="s">
        <v>186</v>
      </c>
      <c r="C67" s="3" t="s">
        <v>187</v>
      </c>
      <c r="D67" s="3"/>
      <c r="E67" s="3"/>
      <c r="F67" s="3"/>
      <c r="G67" s="3"/>
      <c r="H67" s="3"/>
      <c r="I67" s="3"/>
    </row>
    <row r="68" spans="1:9" x14ac:dyDescent="0.25">
      <c r="A68" s="143" t="s">
        <v>188</v>
      </c>
      <c r="B68" s="3" t="s">
        <v>189</v>
      </c>
      <c r="C68" s="143" t="s">
        <v>170</v>
      </c>
      <c r="D68" s="3"/>
      <c r="E68" s="3"/>
      <c r="F68" s="3"/>
      <c r="G68" s="3"/>
      <c r="H68" s="3"/>
      <c r="I68" s="3"/>
    </row>
    <row r="69" spans="1:9" x14ac:dyDescent="0.25">
      <c r="A69" s="145"/>
      <c r="B69" s="3" t="s">
        <v>190</v>
      </c>
      <c r="C69" s="144"/>
      <c r="D69" s="3"/>
      <c r="E69" s="3"/>
      <c r="F69" s="3"/>
      <c r="G69" s="3"/>
      <c r="H69" s="3"/>
      <c r="I69" s="3"/>
    </row>
    <row r="70" spans="1:9" x14ac:dyDescent="0.25">
      <c r="A70" s="3" t="s">
        <v>191</v>
      </c>
      <c r="B70" s="3" t="s">
        <v>192</v>
      </c>
      <c r="C70" s="144"/>
      <c r="D70" s="3"/>
      <c r="E70" s="3"/>
      <c r="F70" s="3"/>
      <c r="G70" s="3"/>
      <c r="H70" s="3"/>
      <c r="I70" s="3"/>
    </row>
    <row r="71" spans="1:9" x14ac:dyDescent="0.25">
      <c r="A71" s="143" t="s">
        <v>193</v>
      </c>
      <c r="B71" s="3" t="s">
        <v>194</v>
      </c>
      <c r="C71" s="144"/>
      <c r="D71" s="3"/>
      <c r="E71" s="3"/>
      <c r="F71" s="3"/>
      <c r="G71" s="3"/>
      <c r="H71" s="3"/>
      <c r="I71" s="3"/>
    </row>
    <row r="72" spans="1:9" x14ac:dyDescent="0.25">
      <c r="A72" s="145"/>
      <c r="B72" s="3" t="s">
        <v>195</v>
      </c>
      <c r="C72" s="144"/>
      <c r="D72" s="3"/>
      <c r="E72" s="3"/>
      <c r="F72" s="3"/>
      <c r="G72" s="3"/>
      <c r="H72" s="3"/>
      <c r="I72" s="3"/>
    </row>
    <row r="73" spans="1:9" x14ac:dyDescent="0.25">
      <c r="A73" s="143" t="s">
        <v>196</v>
      </c>
      <c r="B73" s="3" t="s">
        <v>197</v>
      </c>
      <c r="C73" s="144"/>
      <c r="D73" s="3"/>
      <c r="E73" s="3"/>
      <c r="F73" s="3"/>
      <c r="G73" s="3"/>
      <c r="H73" s="3"/>
      <c r="I73" s="3"/>
    </row>
    <row r="74" spans="1:9" x14ac:dyDescent="0.25">
      <c r="A74" s="145"/>
      <c r="B74" s="3" t="s">
        <v>198</v>
      </c>
      <c r="C74" s="144"/>
      <c r="D74" s="3"/>
      <c r="E74" s="3"/>
      <c r="F74" s="3"/>
      <c r="G74" s="3"/>
      <c r="H74" s="3"/>
      <c r="I74" s="3"/>
    </row>
    <row r="75" spans="1:9" x14ac:dyDescent="0.25">
      <c r="A75" s="3" t="s">
        <v>199</v>
      </c>
      <c r="B75" s="3" t="s">
        <v>200</v>
      </c>
      <c r="C75" s="144"/>
      <c r="D75" s="3"/>
      <c r="E75" s="3"/>
      <c r="F75" s="3"/>
      <c r="G75" s="3"/>
      <c r="H75" s="3"/>
      <c r="I75" s="3"/>
    </row>
    <row r="76" spans="1:9" x14ac:dyDescent="0.25">
      <c r="A76" s="143" t="s">
        <v>201</v>
      </c>
      <c r="B76" s="3" t="s">
        <v>202</v>
      </c>
      <c r="C76" s="144"/>
      <c r="D76" s="3"/>
      <c r="E76" s="3"/>
      <c r="F76" s="3"/>
      <c r="G76" s="3"/>
      <c r="H76" s="3"/>
      <c r="I76" s="3"/>
    </row>
    <row r="77" spans="1:9" x14ac:dyDescent="0.25">
      <c r="A77" s="145"/>
      <c r="B77" s="3" t="s">
        <v>203</v>
      </c>
      <c r="C77" s="144"/>
      <c r="D77" s="3"/>
      <c r="E77" s="3"/>
      <c r="F77" s="3"/>
      <c r="G77" s="3"/>
      <c r="H77" s="3"/>
      <c r="I77" s="3"/>
    </row>
    <row r="78" spans="1:9" x14ac:dyDescent="0.25">
      <c r="A78" s="3" t="s">
        <v>204</v>
      </c>
      <c r="B78" s="3" t="s">
        <v>205</v>
      </c>
      <c r="C78" s="144"/>
      <c r="D78" s="3"/>
      <c r="E78" s="3"/>
      <c r="F78" s="3"/>
      <c r="G78" s="3"/>
      <c r="H78" s="3"/>
      <c r="I78" s="3"/>
    </row>
    <row r="79" spans="1:9" x14ac:dyDescent="0.25">
      <c r="A79" s="3" t="s">
        <v>206</v>
      </c>
      <c r="B79" s="3" t="s">
        <v>207</v>
      </c>
      <c r="C79" s="144"/>
      <c r="D79" s="3"/>
      <c r="E79" s="3"/>
      <c r="F79" s="3"/>
      <c r="G79" s="3"/>
      <c r="H79" s="3"/>
      <c r="I79" s="3"/>
    </row>
    <row r="80" spans="1:9" x14ac:dyDescent="0.25">
      <c r="A80" s="143" t="s">
        <v>208</v>
      </c>
      <c r="B80" s="3" t="s">
        <v>209</v>
      </c>
      <c r="C80" s="144"/>
      <c r="D80" s="3"/>
      <c r="E80" s="3"/>
      <c r="F80" s="3"/>
      <c r="G80" s="3"/>
      <c r="H80" s="3"/>
      <c r="I80" s="3"/>
    </row>
    <row r="81" spans="1:9" x14ac:dyDescent="0.25">
      <c r="A81" s="144"/>
      <c r="B81" s="3" t="s">
        <v>210</v>
      </c>
      <c r="C81" s="144"/>
      <c r="D81" s="3"/>
      <c r="E81" s="3"/>
      <c r="F81" s="3"/>
      <c r="G81" s="3"/>
      <c r="H81" s="3"/>
      <c r="I81" s="3"/>
    </row>
    <row r="82" spans="1:9" x14ac:dyDescent="0.25">
      <c r="A82" s="144"/>
      <c r="B82" s="3" t="s">
        <v>211</v>
      </c>
      <c r="C82" s="144"/>
      <c r="D82" s="3"/>
      <c r="E82" s="3"/>
      <c r="F82" s="3"/>
      <c r="G82" s="3"/>
      <c r="H82" s="3"/>
      <c r="I82" s="3"/>
    </row>
    <row r="83" spans="1:9" x14ac:dyDescent="0.25">
      <c r="A83" s="144"/>
      <c r="B83" s="3" t="s">
        <v>212</v>
      </c>
      <c r="C83" s="144"/>
      <c r="D83" s="3"/>
      <c r="E83" s="3"/>
      <c r="F83" s="3"/>
      <c r="G83" s="3"/>
      <c r="H83" s="3"/>
      <c r="I83" s="3"/>
    </row>
    <row r="84" spans="1:9" x14ac:dyDescent="0.25">
      <c r="A84" s="145"/>
      <c r="B84" s="3" t="s">
        <v>213</v>
      </c>
      <c r="C84" s="145"/>
      <c r="D84" s="3"/>
      <c r="E84" s="3"/>
      <c r="F84" s="3"/>
      <c r="G84" s="3"/>
      <c r="H84" s="3"/>
      <c r="I84" s="3"/>
    </row>
    <row r="85" spans="1:9" x14ac:dyDescent="0.25">
      <c r="A85" s="143" t="s">
        <v>214</v>
      </c>
      <c r="B85" s="3" t="s">
        <v>215</v>
      </c>
      <c r="C85" s="143" t="s">
        <v>216</v>
      </c>
      <c r="D85" s="3"/>
      <c r="E85" s="3"/>
      <c r="F85" s="3"/>
      <c r="G85" s="3"/>
      <c r="H85" s="3"/>
      <c r="I85" s="3"/>
    </row>
    <row r="86" spans="1:9" x14ac:dyDescent="0.25">
      <c r="A86" s="144"/>
      <c r="B86" s="3" t="s">
        <v>217</v>
      </c>
      <c r="C86" s="145"/>
      <c r="D86" s="3"/>
      <c r="E86" s="3"/>
      <c r="F86" s="3"/>
      <c r="G86" s="3"/>
      <c r="H86" s="3"/>
      <c r="I86" s="3"/>
    </row>
    <row r="87" spans="1:9" x14ac:dyDescent="0.25">
      <c r="A87" s="144"/>
      <c r="B87" s="3" t="s">
        <v>218</v>
      </c>
      <c r="C87" s="143" t="s">
        <v>187</v>
      </c>
      <c r="D87" s="3"/>
      <c r="E87" s="3"/>
      <c r="F87" s="3"/>
      <c r="G87" s="3"/>
      <c r="H87" s="3"/>
      <c r="I87" s="3"/>
    </row>
    <row r="88" spans="1:9" x14ac:dyDescent="0.25">
      <c r="A88" s="144"/>
      <c r="B88" s="3" t="s">
        <v>219</v>
      </c>
      <c r="C88" s="144"/>
      <c r="D88" s="3"/>
      <c r="E88" s="3"/>
      <c r="F88" s="3"/>
      <c r="G88" s="3"/>
      <c r="H88" s="3"/>
      <c r="I88" s="3"/>
    </row>
    <row r="89" spans="1:9" x14ac:dyDescent="0.25">
      <c r="A89" s="144"/>
      <c r="B89" s="3" t="s">
        <v>220</v>
      </c>
      <c r="C89" s="145"/>
      <c r="D89" s="3"/>
      <c r="E89" s="3"/>
      <c r="F89" s="3"/>
      <c r="G89" s="3"/>
      <c r="H89" s="3"/>
      <c r="I89" s="3"/>
    </row>
    <row r="90" spans="1:9" x14ac:dyDescent="0.25">
      <c r="A90" s="144"/>
      <c r="B90" s="3" t="s">
        <v>221</v>
      </c>
      <c r="C90" s="143" t="s">
        <v>170</v>
      </c>
      <c r="D90" s="3"/>
      <c r="E90" s="3"/>
      <c r="F90" s="3"/>
      <c r="G90" s="3"/>
      <c r="H90" s="3"/>
      <c r="I90" s="3"/>
    </row>
    <row r="91" spans="1:9" x14ac:dyDescent="0.25">
      <c r="A91" s="144"/>
      <c r="B91" s="3" t="s">
        <v>222</v>
      </c>
      <c r="C91" s="144"/>
      <c r="D91" s="3"/>
      <c r="E91" s="3"/>
      <c r="F91" s="3"/>
      <c r="G91" s="3"/>
      <c r="H91" s="3"/>
      <c r="I91" s="3"/>
    </row>
    <row r="92" spans="1:9" x14ac:dyDescent="0.25">
      <c r="A92" s="144"/>
      <c r="B92" s="3" t="s">
        <v>223</v>
      </c>
      <c r="C92" s="145"/>
      <c r="D92" s="3"/>
      <c r="E92" s="3"/>
      <c r="F92" s="3"/>
      <c r="G92" s="3"/>
      <c r="H92" s="3"/>
      <c r="I92" s="3"/>
    </row>
    <row r="93" spans="1:9" x14ac:dyDescent="0.25">
      <c r="A93" s="145"/>
      <c r="B93" s="3" t="s">
        <v>224</v>
      </c>
      <c r="C93" s="143" t="s">
        <v>187</v>
      </c>
      <c r="D93" s="3"/>
      <c r="E93" s="3"/>
      <c r="F93" s="3"/>
      <c r="G93" s="3"/>
      <c r="H93" s="3"/>
      <c r="I93" s="3"/>
    </row>
    <row r="94" spans="1:9" x14ac:dyDescent="0.25">
      <c r="A94" s="3" t="s">
        <v>225</v>
      </c>
      <c r="B94" s="3" t="s">
        <v>226</v>
      </c>
      <c r="C94" s="144"/>
      <c r="D94" s="3"/>
      <c r="E94" s="3"/>
      <c r="F94" s="3"/>
      <c r="G94" s="3"/>
      <c r="H94" s="3"/>
      <c r="I94" s="3"/>
    </row>
    <row r="95" spans="1:9" x14ac:dyDescent="0.25">
      <c r="A95" s="143" t="s">
        <v>227</v>
      </c>
      <c r="B95" s="3" t="s">
        <v>228</v>
      </c>
      <c r="C95" s="144"/>
      <c r="D95" s="3"/>
      <c r="E95" s="3"/>
      <c r="F95" s="3"/>
      <c r="G95" s="3"/>
      <c r="H95" s="3"/>
      <c r="I95" s="3"/>
    </row>
    <row r="96" spans="1:9" x14ac:dyDescent="0.25">
      <c r="A96" s="145"/>
      <c r="B96" s="3" t="s">
        <v>229</v>
      </c>
      <c r="C96" s="144"/>
      <c r="D96" s="3"/>
      <c r="E96" s="3"/>
      <c r="F96" s="3"/>
      <c r="G96" s="3"/>
      <c r="H96" s="3"/>
      <c r="I96" s="3"/>
    </row>
    <row r="97" spans="1:9" x14ac:dyDescent="0.25">
      <c r="A97" s="3" t="s">
        <v>230</v>
      </c>
      <c r="B97" s="3" t="s">
        <v>231</v>
      </c>
      <c r="C97" s="144"/>
      <c r="D97" s="3"/>
      <c r="E97" s="3"/>
      <c r="F97" s="3"/>
      <c r="G97" s="3"/>
      <c r="H97" s="3"/>
      <c r="I97" s="3"/>
    </row>
    <row r="98" spans="1:9" x14ac:dyDescent="0.25">
      <c r="A98" s="143" t="s">
        <v>232</v>
      </c>
      <c r="B98" s="3" t="s">
        <v>233</v>
      </c>
      <c r="C98" s="144"/>
      <c r="D98" s="3"/>
      <c r="E98" s="3"/>
      <c r="F98" s="3"/>
      <c r="G98" s="3"/>
      <c r="H98" s="3"/>
      <c r="I98" s="3"/>
    </row>
    <row r="99" spans="1:9" x14ac:dyDescent="0.25">
      <c r="A99" s="144"/>
      <c r="B99" s="3" t="s">
        <v>234</v>
      </c>
      <c r="C99" s="144"/>
      <c r="D99" s="3"/>
      <c r="E99" s="3"/>
      <c r="F99" s="3"/>
      <c r="G99" s="3"/>
      <c r="H99" s="3"/>
      <c r="I99" s="3"/>
    </row>
    <row r="100" spans="1:9" x14ac:dyDescent="0.25">
      <c r="A100" s="145"/>
      <c r="B100" s="3" t="s">
        <v>235</v>
      </c>
      <c r="C100" s="145"/>
      <c r="D100" s="3"/>
      <c r="E100" s="3"/>
      <c r="F100" s="3"/>
      <c r="G100" s="3"/>
      <c r="H100" s="3"/>
      <c r="I100" s="3"/>
    </row>
    <row r="101" spans="1:9" x14ac:dyDescent="0.25">
      <c r="A101" s="143" t="s">
        <v>236</v>
      </c>
      <c r="B101" s="3" t="s">
        <v>237</v>
      </c>
      <c r="C101" s="143" t="s">
        <v>110</v>
      </c>
      <c r="D101" s="3"/>
      <c r="E101" s="3"/>
      <c r="F101" s="3"/>
      <c r="G101" s="3"/>
      <c r="H101" s="3"/>
      <c r="I101" s="3"/>
    </row>
    <row r="102" spans="1:9" x14ac:dyDescent="0.25">
      <c r="A102" s="145"/>
      <c r="B102" s="3" t="s">
        <v>238</v>
      </c>
      <c r="C102" s="145"/>
      <c r="D102" s="3"/>
      <c r="E102" s="3"/>
      <c r="F102" s="3"/>
      <c r="G102" s="3"/>
      <c r="H102" s="3"/>
      <c r="I102" s="3"/>
    </row>
    <row r="103" spans="1:9" x14ac:dyDescent="0.25">
      <c r="A103" s="3" t="s">
        <v>239</v>
      </c>
      <c r="B103" s="3" t="s">
        <v>240</v>
      </c>
      <c r="C103" s="143" t="s">
        <v>187</v>
      </c>
      <c r="D103" s="3"/>
      <c r="E103" s="3"/>
      <c r="F103" s="3"/>
      <c r="G103" s="3"/>
      <c r="H103" s="3"/>
      <c r="I103" s="3"/>
    </row>
    <row r="104" spans="1:9" x14ac:dyDescent="0.25">
      <c r="A104" s="143" t="s">
        <v>241</v>
      </c>
      <c r="B104" s="3" t="s">
        <v>242</v>
      </c>
      <c r="C104" s="144"/>
      <c r="D104" s="3"/>
      <c r="E104" s="3"/>
      <c r="F104" s="3"/>
      <c r="G104" s="3"/>
      <c r="H104" s="3"/>
      <c r="I104" s="3"/>
    </row>
    <row r="105" spans="1:9" x14ac:dyDescent="0.25">
      <c r="A105" s="145"/>
      <c r="B105" s="3" t="s">
        <v>243</v>
      </c>
      <c r="C105" s="145"/>
      <c r="D105" s="3"/>
      <c r="E105" s="3"/>
      <c r="F105" s="3"/>
      <c r="G105" s="3"/>
      <c r="H105" s="3"/>
      <c r="I105" s="3"/>
    </row>
    <row r="106" spans="1:9" x14ac:dyDescent="0.25">
      <c r="A106" s="143" t="s">
        <v>244</v>
      </c>
      <c r="B106" s="3" t="s">
        <v>245</v>
      </c>
      <c r="C106" s="143" t="s">
        <v>246</v>
      </c>
      <c r="D106" s="3"/>
      <c r="E106" s="3"/>
      <c r="F106" s="3"/>
      <c r="G106" s="3"/>
      <c r="H106" s="3"/>
      <c r="I106" s="3"/>
    </row>
    <row r="107" spans="1:9" x14ac:dyDescent="0.25">
      <c r="A107" s="144"/>
      <c r="B107" s="3" t="s">
        <v>247</v>
      </c>
      <c r="C107" s="144"/>
      <c r="D107" s="3"/>
      <c r="E107" s="3"/>
      <c r="F107" s="3"/>
      <c r="G107" s="3"/>
      <c r="H107" s="3"/>
      <c r="I107" s="3"/>
    </row>
    <row r="108" spans="1:9" x14ac:dyDescent="0.25">
      <c r="A108" s="145"/>
      <c r="B108" s="3" t="s">
        <v>248</v>
      </c>
      <c r="C108" s="145"/>
      <c r="D108" s="3"/>
      <c r="E108" s="3"/>
      <c r="F108" s="3"/>
      <c r="G108" s="3"/>
      <c r="H108" s="3"/>
      <c r="I108" s="3"/>
    </row>
    <row r="109" spans="1:9" x14ac:dyDescent="0.25">
      <c r="A109" s="143" t="s">
        <v>249</v>
      </c>
      <c r="B109" s="3" t="s">
        <v>250</v>
      </c>
      <c r="C109" s="143" t="s">
        <v>251</v>
      </c>
      <c r="D109" s="3"/>
      <c r="E109" s="3"/>
      <c r="F109" s="3"/>
      <c r="G109" s="3"/>
      <c r="H109" s="3"/>
      <c r="I109" s="3"/>
    </row>
    <row r="110" spans="1:9" x14ac:dyDescent="0.25">
      <c r="A110" s="144"/>
      <c r="B110" s="3" t="s">
        <v>252</v>
      </c>
      <c r="C110" s="144"/>
      <c r="D110" s="3"/>
      <c r="E110" s="3"/>
      <c r="F110" s="3"/>
      <c r="G110" s="3"/>
      <c r="H110" s="3"/>
      <c r="I110" s="3"/>
    </row>
    <row r="111" spans="1:9" x14ac:dyDescent="0.25">
      <c r="A111" s="144"/>
      <c r="B111" s="3" t="s">
        <v>253</v>
      </c>
      <c r="C111" s="144"/>
      <c r="D111" s="3"/>
      <c r="E111" s="3"/>
      <c r="F111" s="3"/>
      <c r="G111" s="3"/>
      <c r="H111" s="3"/>
      <c r="I111" s="3"/>
    </row>
    <row r="112" spans="1:9" x14ac:dyDescent="0.25">
      <c r="A112" s="144"/>
      <c r="B112" s="3" t="s">
        <v>254</v>
      </c>
      <c r="C112" s="144"/>
      <c r="D112" s="3"/>
      <c r="E112" s="3"/>
      <c r="F112" s="3"/>
      <c r="G112" s="3"/>
      <c r="H112" s="3"/>
      <c r="I112" s="3"/>
    </row>
    <row r="113" spans="1:9" x14ac:dyDescent="0.25">
      <c r="A113" s="145"/>
      <c r="B113" s="3" t="s">
        <v>255</v>
      </c>
      <c r="C113" s="145"/>
      <c r="D113" s="3"/>
      <c r="E113" s="3"/>
      <c r="F113" s="3"/>
      <c r="G113" s="3"/>
      <c r="H113" s="3"/>
      <c r="I113" s="3"/>
    </row>
  </sheetData>
  <mergeCells count="45">
    <mergeCell ref="C53:C66"/>
    <mergeCell ref="C68:C84"/>
    <mergeCell ref="C109:C113"/>
    <mergeCell ref="C85:C86"/>
    <mergeCell ref="C87:C89"/>
    <mergeCell ref="C90:C92"/>
    <mergeCell ref="C106:C108"/>
    <mergeCell ref="C93:C100"/>
    <mergeCell ref="C101:C102"/>
    <mergeCell ref="C103:C105"/>
    <mergeCell ref="C34:C48"/>
    <mergeCell ref="B4:B5"/>
    <mergeCell ref="C2:C8"/>
    <mergeCell ref="C9:C11"/>
    <mergeCell ref="C49:C52"/>
    <mergeCell ref="A26:A33"/>
    <mergeCell ref="A34:A48"/>
    <mergeCell ref="A49:A51"/>
    <mergeCell ref="A54:A63"/>
    <mergeCell ref="A2:A7"/>
    <mergeCell ref="A8:A11"/>
    <mergeCell ref="A18:A25"/>
    <mergeCell ref="A12:A17"/>
    <mergeCell ref="E9:E10"/>
    <mergeCell ref="C18:C22"/>
    <mergeCell ref="F9:F10"/>
    <mergeCell ref="G9:G10"/>
    <mergeCell ref="H9:H10"/>
    <mergeCell ref="C12:C17"/>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47">
        <v>1</v>
      </c>
      <c r="C3" s="153" t="s">
        <v>89</v>
      </c>
      <c r="D3" s="25"/>
      <c r="E3" s="20"/>
      <c r="F3" s="143" t="s">
        <v>278</v>
      </c>
      <c r="G3" s="143" t="s">
        <v>279</v>
      </c>
      <c r="H3" s="154" t="s">
        <v>280</v>
      </c>
      <c r="I3" s="154" t="s">
        <v>281</v>
      </c>
      <c r="J3" s="22" t="str">
        <f>Model_Inputs!A1</f>
        <v>Run Label</v>
      </c>
      <c r="K3" s="23" t="s">
        <v>66</v>
      </c>
      <c r="L3" s="23" t="s">
        <v>67</v>
      </c>
      <c r="M3" s="23" t="s">
        <v>282</v>
      </c>
      <c r="N3" s="23" t="s">
        <v>283</v>
      </c>
      <c r="O3" s="26"/>
      <c r="P3" s="26"/>
    </row>
    <row r="4" spans="2:16" x14ac:dyDescent="0.25">
      <c r="B4" s="144"/>
      <c r="C4" s="144"/>
      <c r="D4" s="25"/>
      <c r="E4" s="20"/>
      <c r="F4" s="144"/>
      <c r="G4" s="144"/>
      <c r="H4" s="144"/>
      <c r="I4" s="144"/>
      <c r="J4" s="22" t="str">
        <f>Model_Inputs!B1</f>
        <v>Timesteps Per Hr</v>
      </c>
      <c r="K4" s="23" t="s">
        <v>98</v>
      </c>
      <c r="L4" s="23" t="s">
        <v>69</v>
      </c>
      <c r="M4" s="23" t="s">
        <v>99</v>
      </c>
      <c r="N4" s="23" t="s">
        <v>284</v>
      </c>
      <c r="O4" s="23" t="s">
        <v>284</v>
      </c>
      <c r="P4" s="26"/>
    </row>
    <row r="5" spans="2:16" x14ac:dyDescent="0.25">
      <c r="B5" s="145"/>
      <c r="C5" s="145"/>
      <c r="D5" s="25"/>
      <c r="E5" s="20"/>
      <c r="F5" s="145"/>
      <c r="G5" s="145"/>
      <c r="H5" s="145"/>
      <c r="I5" s="145"/>
      <c r="J5" s="22" t="str">
        <f>Model_Inputs!D1</f>
        <v>Bldg Orient [deg]</v>
      </c>
      <c r="K5" s="23" t="s">
        <v>94</v>
      </c>
      <c r="L5" s="23" t="s">
        <v>69</v>
      </c>
      <c r="M5" s="23" t="s">
        <v>72</v>
      </c>
      <c r="N5" s="23" t="s">
        <v>285</v>
      </c>
      <c r="O5" s="23" t="s">
        <v>285</v>
      </c>
      <c r="P5" s="26"/>
    </row>
    <row r="6" spans="2:16" x14ac:dyDescent="0.25">
      <c r="B6" s="147">
        <v>2</v>
      </c>
      <c r="C6" s="143" t="s">
        <v>286</v>
      </c>
      <c r="D6" s="19" t="s">
        <v>287</v>
      </c>
      <c r="E6" s="20"/>
      <c r="F6" s="143" t="s">
        <v>278</v>
      </c>
      <c r="G6" s="143" t="s">
        <v>279</v>
      </c>
      <c r="H6" s="154" t="s">
        <v>288</v>
      </c>
      <c r="I6" s="154" t="s">
        <v>289</v>
      </c>
      <c r="J6" s="160" t="str">
        <f>Model_Inputs!C1</f>
        <v>Weather File</v>
      </c>
      <c r="K6" s="154" t="s">
        <v>70</v>
      </c>
      <c r="L6" s="154" t="s">
        <v>67</v>
      </c>
      <c r="M6" s="154" t="s">
        <v>71</v>
      </c>
      <c r="N6" s="154" t="s">
        <v>283</v>
      </c>
      <c r="O6" s="156"/>
      <c r="P6" s="156"/>
    </row>
    <row r="7" spans="2:16" x14ac:dyDescent="0.25">
      <c r="B7" s="144"/>
      <c r="C7" s="144"/>
      <c r="D7" s="19" t="s">
        <v>290</v>
      </c>
      <c r="E7" s="20"/>
      <c r="F7" s="144"/>
      <c r="G7" s="144"/>
      <c r="H7" s="144"/>
      <c r="I7" s="144"/>
      <c r="J7" s="144"/>
      <c r="K7" s="144"/>
      <c r="L7" s="144"/>
      <c r="M7" s="144"/>
      <c r="N7" s="144"/>
      <c r="O7" s="144"/>
      <c r="P7" s="144"/>
    </row>
    <row r="8" spans="2:16" x14ac:dyDescent="0.25">
      <c r="B8" s="144"/>
      <c r="C8" s="144"/>
      <c r="D8" s="19" t="s">
        <v>291</v>
      </c>
      <c r="E8" s="20"/>
      <c r="F8" s="144"/>
      <c r="G8" s="144"/>
      <c r="H8" s="144"/>
      <c r="I8" s="144"/>
      <c r="J8" s="144"/>
      <c r="K8" s="144"/>
      <c r="L8" s="144"/>
      <c r="M8" s="144"/>
      <c r="N8" s="144"/>
      <c r="O8" s="144"/>
      <c r="P8" s="144"/>
    </row>
    <row r="9" spans="2:16" x14ac:dyDescent="0.25">
      <c r="B9" s="144"/>
      <c r="C9" s="144"/>
      <c r="D9" s="19" t="s">
        <v>292</v>
      </c>
      <c r="E9" s="20"/>
      <c r="F9" s="144"/>
      <c r="G9" s="144"/>
      <c r="H9" s="144"/>
      <c r="I9" s="144"/>
      <c r="J9" s="144"/>
      <c r="K9" s="144"/>
      <c r="L9" s="144"/>
      <c r="M9" s="144"/>
      <c r="N9" s="144"/>
      <c r="O9" s="144"/>
      <c r="P9" s="144"/>
    </row>
    <row r="10" spans="2:16" x14ac:dyDescent="0.25">
      <c r="B10" s="145"/>
      <c r="C10" s="145"/>
      <c r="D10" s="19" t="s">
        <v>293</v>
      </c>
      <c r="E10" s="20"/>
      <c r="F10" s="145"/>
      <c r="G10" s="145"/>
      <c r="H10" s="145"/>
      <c r="I10" s="145"/>
      <c r="J10" s="145"/>
      <c r="K10" s="145"/>
      <c r="L10" s="145"/>
      <c r="M10" s="145"/>
      <c r="N10" s="145"/>
      <c r="O10" s="145"/>
      <c r="P10" s="145"/>
    </row>
    <row r="11" spans="2:16" x14ac:dyDescent="0.25">
      <c r="B11" s="147">
        <v>3</v>
      </c>
      <c r="C11" s="148" t="s">
        <v>108</v>
      </c>
      <c r="D11" s="153" t="s">
        <v>294</v>
      </c>
      <c r="E11" s="20"/>
      <c r="F11" s="143" t="s">
        <v>279</v>
      </c>
      <c r="G11" s="143" t="s">
        <v>278</v>
      </c>
      <c r="H11" s="155"/>
      <c r="I11" s="155"/>
      <c r="J11" s="155"/>
      <c r="K11" s="155"/>
      <c r="L11" s="155"/>
      <c r="M11" s="155"/>
      <c r="N11" s="155"/>
      <c r="O11" s="159"/>
      <c r="P11" s="159"/>
    </row>
    <row r="12" spans="2:16" x14ac:dyDescent="0.25">
      <c r="B12" s="144"/>
      <c r="C12" s="144"/>
      <c r="D12" s="144"/>
      <c r="E12" s="20"/>
      <c r="F12" s="144"/>
      <c r="G12" s="144"/>
      <c r="H12" s="144"/>
      <c r="I12" s="144"/>
      <c r="J12" s="144"/>
      <c r="K12" s="144"/>
      <c r="L12" s="144"/>
      <c r="M12" s="144"/>
      <c r="N12" s="144"/>
      <c r="O12" s="144"/>
      <c r="P12" s="144"/>
    </row>
    <row r="13" spans="2:16" x14ac:dyDescent="0.25">
      <c r="B13" s="144"/>
      <c r="C13" s="144"/>
      <c r="D13" s="145"/>
      <c r="E13" s="20"/>
      <c r="F13" s="145"/>
      <c r="G13" s="145"/>
      <c r="H13" s="145"/>
      <c r="I13" s="145"/>
      <c r="J13" s="145"/>
      <c r="K13" s="145"/>
      <c r="L13" s="145"/>
      <c r="M13" s="145"/>
      <c r="N13" s="145"/>
      <c r="O13" s="145"/>
      <c r="P13" s="145"/>
    </row>
    <row r="14" spans="2:16" x14ac:dyDescent="0.25">
      <c r="B14" s="144"/>
      <c r="C14" s="144"/>
      <c r="D14" s="153" t="s">
        <v>110</v>
      </c>
      <c r="E14" s="20"/>
      <c r="F14" s="143" t="s">
        <v>278</v>
      </c>
      <c r="G14" s="143" t="s">
        <v>279</v>
      </c>
      <c r="H14" s="158" t="s">
        <v>280</v>
      </c>
      <c r="I14" s="158" t="s">
        <v>295</v>
      </c>
      <c r="J14" s="85" t="s">
        <v>24</v>
      </c>
      <c r="K14" s="84" t="s">
        <v>296</v>
      </c>
      <c r="L14" s="84" t="s">
        <v>67</v>
      </c>
      <c r="M14" s="84" t="s">
        <v>71</v>
      </c>
      <c r="N14" s="84" t="s">
        <v>283</v>
      </c>
      <c r="O14" s="82"/>
      <c r="P14" s="82"/>
    </row>
    <row r="15" spans="2:16" x14ac:dyDescent="0.25">
      <c r="B15" s="144"/>
      <c r="C15" s="144"/>
      <c r="D15" s="144"/>
      <c r="E15" s="20"/>
      <c r="F15" s="144"/>
      <c r="G15" s="144"/>
      <c r="H15" s="144"/>
      <c r="I15" s="144"/>
      <c r="J15" s="85" t="s">
        <v>25</v>
      </c>
      <c r="K15" s="84" t="s">
        <v>297</v>
      </c>
      <c r="L15" s="23" t="s">
        <v>67</v>
      </c>
      <c r="M15" s="84" t="s">
        <v>71</v>
      </c>
      <c r="N15" s="84" t="s">
        <v>283</v>
      </c>
      <c r="O15" s="82"/>
      <c r="P15" s="82"/>
    </row>
    <row r="16" spans="2:16" x14ac:dyDescent="0.25">
      <c r="B16" s="145"/>
      <c r="C16" s="145"/>
      <c r="D16" s="145"/>
      <c r="E16" s="20"/>
      <c r="F16" s="145"/>
      <c r="G16" s="145"/>
      <c r="H16" s="145"/>
      <c r="I16" s="145"/>
      <c r="J16" s="85" t="s">
        <v>27</v>
      </c>
      <c r="K16" s="84" t="s">
        <v>298</v>
      </c>
      <c r="L16" s="23" t="s">
        <v>67</v>
      </c>
      <c r="M16" s="84" t="s">
        <v>71</v>
      </c>
      <c r="N16" s="84" t="s">
        <v>283</v>
      </c>
      <c r="O16" s="25"/>
      <c r="P16" s="25"/>
    </row>
    <row r="17" spans="2:16" x14ac:dyDescent="0.25">
      <c r="B17" s="147">
        <v>4</v>
      </c>
      <c r="C17" s="143" t="s">
        <v>299</v>
      </c>
      <c r="D17" s="143" t="s">
        <v>300</v>
      </c>
      <c r="E17" s="33" t="s">
        <v>301</v>
      </c>
      <c r="F17" s="143" t="s">
        <v>278</v>
      </c>
      <c r="G17" s="143" t="s">
        <v>279</v>
      </c>
      <c r="H17" s="154" t="s">
        <v>288</v>
      </c>
      <c r="I17" s="154" t="s">
        <v>302</v>
      </c>
      <c r="J17" s="161" t="str">
        <f>Model_Inputs!H1</f>
        <v>Exterior Non-Foundation Wall Construction</v>
      </c>
      <c r="K17" s="154" t="s">
        <v>303</v>
      </c>
      <c r="L17" s="143" t="s">
        <v>67</v>
      </c>
      <c r="M17" s="154" t="s">
        <v>71</v>
      </c>
      <c r="N17" s="154" t="s">
        <v>283</v>
      </c>
      <c r="O17" s="157"/>
      <c r="P17" s="157"/>
    </row>
    <row r="18" spans="2:16" x14ac:dyDescent="0.25">
      <c r="B18" s="144"/>
      <c r="C18" s="144"/>
      <c r="D18" s="144"/>
      <c r="E18" s="33" t="s">
        <v>304</v>
      </c>
      <c r="F18" s="144"/>
      <c r="G18" s="144"/>
      <c r="H18" s="144"/>
      <c r="I18" s="144"/>
      <c r="J18" s="144"/>
      <c r="K18" s="144"/>
      <c r="L18" s="144"/>
      <c r="M18" s="144"/>
      <c r="N18" s="144"/>
      <c r="O18" s="144"/>
      <c r="P18" s="144"/>
    </row>
    <row r="19" spans="2:16" x14ac:dyDescent="0.25">
      <c r="B19" s="144"/>
      <c r="C19" s="144"/>
      <c r="D19" s="144"/>
      <c r="E19" s="33" t="s">
        <v>305</v>
      </c>
      <c r="F19" s="144"/>
      <c r="G19" s="144"/>
      <c r="H19" s="144"/>
      <c r="I19" s="144"/>
      <c r="J19" s="144"/>
      <c r="K19" s="144"/>
      <c r="L19" s="144"/>
      <c r="M19" s="144"/>
      <c r="N19" s="144"/>
      <c r="O19" s="144"/>
      <c r="P19" s="144"/>
    </row>
    <row r="20" spans="2:16" x14ac:dyDescent="0.25">
      <c r="B20" s="144"/>
      <c r="C20" s="144"/>
      <c r="D20" s="144"/>
      <c r="E20" s="33" t="s">
        <v>306</v>
      </c>
      <c r="F20" s="144"/>
      <c r="G20" s="144"/>
      <c r="H20" s="144"/>
      <c r="I20" s="144"/>
      <c r="J20" s="144"/>
      <c r="K20" s="144"/>
      <c r="L20" s="144"/>
      <c r="M20" s="144"/>
      <c r="N20" s="144"/>
      <c r="O20" s="144"/>
      <c r="P20" s="144"/>
    </row>
    <row r="21" spans="2:16" x14ac:dyDescent="0.25">
      <c r="B21" s="144"/>
      <c r="C21" s="144"/>
      <c r="D21" s="144"/>
      <c r="E21" s="33" t="s">
        <v>307</v>
      </c>
      <c r="F21" s="144"/>
      <c r="G21" s="144"/>
      <c r="H21" s="144"/>
      <c r="I21" s="144"/>
      <c r="J21" s="144"/>
      <c r="K21" s="144"/>
      <c r="L21" s="144"/>
      <c r="M21" s="144"/>
      <c r="N21" s="144"/>
      <c r="O21" s="144"/>
      <c r="P21" s="144"/>
    </row>
    <row r="22" spans="2:16" x14ac:dyDescent="0.25">
      <c r="B22" s="144"/>
      <c r="C22" s="144"/>
      <c r="D22" s="144"/>
      <c r="E22" s="33" t="s">
        <v>308</v>
      </c>
      <c r="F22" s="144"/>
      <c r="G22" s="144"/>
      <c r="H22" s="144"/>
      <c r="I22" s="144"/>
      <c r="J22" s="144"/>
      <c r="K22" s="144"/>
      <c r="L22" s="144"/>
      <c r="M22" s="144"/>
      <c r="N22" s="144"/>
      <c r="O22" s="144"/>
      <c r="P22" s="144"/>
    </row>
    <row r="23" spans="2:16" x14ac:dyDescent="0.25">
      <c r="B23" s="144"/>
      <c r="C23" s="144"/>
      <c r="D23" s="144"/>
      <c r="E23" s="33" t="s">
        <v>309</v>
      </c>
      <c r="F23" s="144"/>
      <c r="G23" s="144"/>
      <c r="H23" s="144"/>
      <c r="I23" s="144"/>
      <c r="J23" s="144"/>
      <c r="K23" s="144"/>
      <c r="L23" s="144"/>
      <c r="M23" s="144"/>
      <c r="N23" s="144"/>
      <c r="O23" s="144"/>
      <c r="P23" s="144"/>
    </row>
    <row r="24" spans="2:16" x14ac:dyDescent="0.25">
      <c r="B24" s="144"/>
      <c r="C24" s="144"/>
      <c r="D24" s="144"/>
      <c r="E24" s="33" t="s">
        <v>310</v>
      </c>
      <c r="F24" s="144"/>
      <c r="G24" s="144"/>
      <c r="H24" s="144"/>
      <c r="I24" s="144"/>
      <c r="J24" s="144"/>
      <c r="K24" s="144"/>
      <c r="L24" s="144"/>
      <c r="M24" s="144"/>
      <c r="N24" s="144"/>
      <c r="O24" s="144"/>
      <c r="P24" s="144"/>
    </row>
    <row r="25" spans="2:16" x14ac:dyDescent="0.25">
      <c r="B25" s="144"/>
      <c r="C25" s="144"/>
      <c r="D25" s="144"/>
      <c r="E25" s="33" t="s">
        <v>311</v>
      </c>
      <c r="F25" s="144"/>
      <c r="G25" s="144"/>
      <c r="H25" s="144"/>
      <c r="I25" s="144"/>
      <c r="J25" s="144"/>
      <c r="K25" s="144"/>
      <c r="L25" s="144"/>
      <c r="M25" s="144"/>
      <c r="N25" s="144"/>
      <c r="O25" s="144"/>
      <c r="P25" s="144"/>
    </row>
    <row r="26" spans="2:16" x14ac:dyDescent="0.25">
      <c r="B26" s="144"/>
      <c r="C26" s="144"/>
      <c r="D26" s="144"/>
      <c r="E26" s="33" t="s">
        <v>312</v>
      </c>
      <c r="F26" s="144"/>
      <c r="G26" s="144"/>
      <c r="H26" s="144"/>
      <c r="I26" s="144"/>
      <c r="J26" s="144"/>
      <c r="K26" s="144"/>
      <c r="L26" s="144"/>
      <c r="M26" s="144"/>
      <c r="N26" s="144"/>
      <c r="O26" s="144"/>
      <c r="P26" s="144"/>
    </row>
    <row r="27" spans="2:16" x14ac:dyDescent="0.25">
      <c r="B27" s="144"/>
      <c r="C27" s="144"/>
      <c r="D27" s="144"/>
      <c r="E27" s="33" t="s">
        <v>313</v>
      </c>
      <c r="F27" s="144"/>
      <c r="G27" s="144"/>
      <c r="H27" s="144"/>
      <c r="I27" s="144"/>
      <c r="J27" s="144"/>
      <c r="K27" s="144"/>
      <c r="L27" s="144"/>
      <c r="M27" s="144"/>
      <c r="N27" s="144"/>
      <c r="O27" s="144"/>
      <c r="P27" s="144"/>
    </row>
    <row r="28" spans="2:16" x14ac:dyDescent="0.25">
      <c r="B28" s="144"/>
      <c r="C28" s="144"/>
      <c r="D28" s="144"/>
      <c r="E28" s="33" t="s">
        <v>314</v>
      </c>
      <c r="F28" s="144"/>
      <c r="G28" s="144"/>
      <c r="H28" s="144"/>
      <c r="I28" s="144"/>
      <c r="J28" s="144"/>
      <c r="K28" s="144"/>
      <c r="L28" s="144"/>
      <c r="M28" s="144"/>
      <c r="N28" s="144"/>
      <c r="O28" s="144"/>
      <c r="P28" s="144"/>
    </row>
    <row r="29" spans="2:16" x14ac:dyDescent="0.25">
      <c r="B29" s="144"/>
      <c r="C29" s="144"/>
      <c r="D29" s="144"/>
      <c r="E29" s="33" t="s">
        <v>315</v>
      </c>
      <c r="F29" s="144"/>
      <c r="G29" s="144"/>
      <c r="H29" s="144"/>
      <c r="I29" s="144"/>
      <c r="J29" s="144"/>
      <c r="K29" s="144"/>
      <c r="L29" s="144"/>
      <c r="M29" s="144"/>
      <c r="N29" s="144"/>
      <c r="O29" s="144"/>
      <c r="P29" s="144"/>
    </row>
    <row r="30" spans="2:16" x14ac:dyDescent="0.25">
      <c r="B30" s="144"/>
      <c r="C30" s="144"/>
      <c r="D30" s="145"/>
      <c r="E30" s="33" t="s">
        <v>316</v>
      </c>
      <c r="F30" s="145"/>
      <c r="G30" s="145"/>
      <c r="H30" s="145"/>
      <c r="I30" s="145"/>
      <c r="J30" s="145"/>
      <c r="K30" s="145"/>
      <c r="L30" s="145"/>
      <c r="M30" s="145"/>
      <c r="N30" s="145"/>
      <c r="O30" s="145"/>
      <c r="P30" s="145"/>
    </row>
    <row r="31" spans="2:16" x14ac:dyDescent="0.25">
      <c r="B31" s="144"/>
      <c r="C31" s="144"/>
      <c r="D31" s="143" t="s">
        <v>317</v>
      </c>
      <c r="E31" s="33" t="s">
        <v>318</v>
      </c>
      <c r="F31" s="143" t="s">
        <v>278</v>
      </c>
      <c r="G31" s="143" t="s">
        <v>279</v>
      </c>
      <c r="H31" s="154" t="s">
        <v>288</v>
      </c>
      <c r="I31" s="154" t="s">
        <v>302</v>
      </c>
      <c r="J31" s="161" t="str">
        <f>Model_Inputs!I1</f>
        <v>Ceiling And Roof Construction</v>
      </c>
      <c r="K31" s="154" t="s">
        <v>319</v>
      </c>
      <c r="L31" s="143" t="s">
        <v>67</v>
      </c>
      <c r="M31" s="154" t="s">
        <v>71</v>
      </c>
      <c r="N31" s="154" t="s">
        <v>283</v>
      </c>
      <c r="O31" s="83"/>
      <c r="P31" s="83"/>
    </row>
    <row r="32" spans="2:16" ht="15" customHeight="1" x14ac:dyDescent="0.25">
      <c r="B32" s="144"/>
      <c r="C32" s="144"/>
      <c r="D32" s="144"/>
      <c r="E32" s="33" t="s">
        <v>320</v>
      </c>
      <c r="F32" s="144"/>
      <c r="G32" s="144"/>
      <c r="H32" s="144"/>
      <c r="I32" s="144"/>
      <c r="J32" s="144"/>
      <c r="K32" s="144"/>
      <c r="L32" s="144"/>
      <c r="M32" s="144"/>
      <c r="N32" s="144"/>
      <c r="O32" s="83"/>
      <c r="P32" s="83"/>
    </row>
    <row r="33" spans="2:16" x14ac:dyDescent="0.25">
      <c r="B33" s="144"/>
      <c r="C33" s="144"/>
      <c r="D33" s="144"/>
      <c r="E33" s="33" t="s">
        <v>321</v>
      </c>
      <c r="F33" s="144"/>
      <c r="G33" s="144"/>
      <c r="H33" s="144"/>
      <c r="I33" s="144"/>
      <c r="J33" s="144"/>
      <c r="K33" s="144"/>
      <c r="L33" s="144"/>
      <c r="M33" s="144"/>
      <c r="N33" s="144"/>
      <c r="O33" s="83"/>
      <c r="P33" s="83"/>
    </row>
    <row r="34" spans="2:16" x14ac:dyDescent="0.25">
      <c r="B34" s="144"/>
      <c r="C34" s="144"/>
      <c r="D34" s="144"/>
      <c r="E34" s="33" t="s">
        <v>322</v>
      </c>
      <c r="F34" s="144"/>
      <c r="G34" s="144"/>
      <c r="H34" s="144"/>
      <c r="I34" s="144"/>
      <c r="J34" s="144"/>
      <c r="K34" s="144"/>
      <c r="L34" s="144"/>
      <c r="M34" s="144"/>
      <c r="N34" s="144"/>
      <c r="O34" s="83"/>
      <c r="P34" s="83"/>
    </row>
    <row r="35" spans="2:16" x14ac:dyDescent="0.25">
      <c r="B35" s="144"/>
      <c r="C35" s="144"/>
      <c r="D35" s="145"/>
      <c r="E35" s="33" t="s">
        <v>323</v>
      </c>
      <c r="F35" s="145"/>
      <c r="G35" s="145"/>
      <c r="H35" s="145"/>
      <c r="I35" s="145"/>
      <c r="J35" s="145"/>
      <c r="K35" s="145"/>
      <c r="L35" s="145"/>
      <c r="M35" s="145"/>
      <c r="N35" s="145"/>
      <c r="O35" s="83"/>
      <c r="P35" s="83"/>
    </row>
    <row r="36" spans="2:16" x14ac:dyDescent="0.25">
      <c r="B36" s="144"/>
      <c r="C36" s="144"/>
      <c r="D36" s="143" t="s">
        <v>324</v>
      </c>
      <c r="E36" s="33" t="s">
        <v>325</v>
      </c>
      <c r="F36" s="143" t="s">
        <v>278</v>
      </c>
      <c r="G36" s="143" t="s">
        <v>279</v>
      </c>
      <c r="H36" s="154" t="s">
        <v>288</v>
      </c>
      <c r="I36" s="154" t="s">
        <v>302</v>
      </c>
      <c r="J36" s="161" t="str">
        <f>Model_Inputs!J1</f>
        <v>Foundation And Floor Construction</v>
      </c>
      <c r="K36" s="154" t="s">
        <v>319</v>
      </c>
      <c r="L36" s="143" t="s">
        <v>67</v>
      </c>
      <c r="M36" s="154" t="s">
        <v>71</v>
      </c>
      <c r="N36" s="154" t="s">
        <v>283</v>
      </c>
      <c r="O36" s="83"/>
      <c r="P36" s="83"/>
    </row>
    <row r="37" spans="2:16" x14ac:dyDescent="0.25">
      <c r="B37" s="144"/>
      <c r="C37" s="144"/>
      <c r="D37" s="144"/>
      <c r="E37" s="33" t="s">
        <v>326</v>
      </c>
      <c r="F37" s="144"/>
      <c r="G37" s="144"/>
      <c r="H37" s="144"/>
      <c r="I37" s="144"/>
      <c r="J37" s="144"/>
      <c r="K37" s="144"/>
      <c r="L37" s="144"/>
      <c r="M37" s="144"/>
      <c r="N37" s="144"/>
      <c r="O37" s="83"/>
      <c r="P37" s="83"/>
    </row>
    <row r="38" spans="2:16" x14ac:dyDescent="0.25">
      <c r="B38" s="144"/>
      <c r="C38" s="144"/>
      <c r="D38" s="144"/>
      <c r="E38" s="33" t="s">
        <v>327</v>
      </c>
      <c r="F38" s="144"/>
      <c r="G38" s="144"/>
      <c r="H38" s="144"/>
      <c r="I38" s="144"/>
      <c r="J38" s="144"/>
      <c r="K38" s="144"/>
      <c r="L38" s="144"/>
      <c r="M38" s="144"/>
      <c r="N38" s="144"/>
      <c r="O38" s="83"/>
      <c r="P38" s="83"/>
    </row>
    <row r="39" spans="2:16" x14ac:dyDescent="0.25">
      <c r="B39" s="144"/>
      <c r="C39" s="144"/>
      <c r="D39" s="144"/>
      <c r="E39" s="33" t="s">
        <v>328</v>
      </c>
      <c r="F39" s="144"/>
      <c r="G39" s="144"/>
      <c r="H39" s="144"/>
      <c r="I39" s="144"/>
      <c r="J39" s="144"/>
      <c r="K39" s="144"/>
      <c r="L39" s="144"/>
      <c r="M39" s="144"/>
      <c r="N39" s="144"/>
      <c r="O39" s="83"/>
      <c r="P39" s="83"/>
    </row>
    <row r="40" spans="2:16" x14ac:dyDescent="0.25">
      <c r="B40" s="144"/>
      <c r="C40" s="144"/>
      <c r="D40" s="145"/>
      <c r="E40" s="33" t="s">
        <v>329</v>
      </c>
      <c r="F40" s="145"/>
      <c r="G40" s="145"/>
      <c r="H40" s="145"/>
      <c r="I40" s="145"/>
      <c r="J40" s="145"/>
      <c r="K40" s="145"/>
      <c r="L40" s="145"/>
      <c r="M40" s="145"/>
      <c r="N40" s="145"/>
      <c r="O40" s="83"/>
      <c r="P40" s="83"/>
    </row>
    <row r="41" spans="2:16" x14ac:dyDescent="0.25">
      <c r="B41" s="145"/>
      <c r="C41" s="145"/>
      <c r="D41" s="29" t="s">
        <v>330</v>
      </c>
      <c r="E41" s="20"/>
      <c r="F41" s="3" t="s">
        <v>278</v>
      </c>
      <c r="G41" s="3" t="s">
        <v>278</v>
      </c>
      <c r="H41" s="25"/>
      <c r="I41" s="25"/>
      <c r="J41" s="25"/>
      <c r="K41" s="25"/>
      <c r="L41" s="25"/>
      <c r="M41" s="25"/>
      <c r="N41" s="25"/>
      <c r="O41" s="25"/>
      <c r="P41" s="25"/>
    </row>
    <row r="42" spans="2:16" ht="26.25" customHeight="1" x14ac:dyDescent="0.25">
      <c r="B42" s="147">
        <v>5</v>
      </c>
      <c r="C42" s="153" t="s">
        <v>124</v>
      </c>
      <c r="D42" s="25"/>
      <c r="E42" s="20"/>
      <c r="F42" s="143" t="s">
        <v>278</v>
      </c>
      <c r="G42" s="143" t="s">
        <v>279</v>
      </c>
      <c r="H42" s="154" t="s">
        <v>280</v>
      </c>
      <c r="I42" s="154" t="s">
        <v>331</v>
      </c>
      <c r="J42" s="31" t="str">
        <f>Model_Inputs!N1</f>
        <v>Window U-Value [Btu/h/ft^2/F]</v>
      </c>
      <c r="K42" s="30" t="s">
        <v>332</v>
      </c>
      <c r="L42" s="3" t="s">
        <v>73</v>
      </c>
      <c r="M42" s="3" t="s">
        <v>74</v>
      </c>
      <c r="N42" s="3" t="s">
        <v>333</v>
      </c>
      <c r="O42" s="3" t="s">
        <v>334</v>
      </c>
      <c r="P42" s="3">
        <v>5.6744658973887097</v>
      </c>
    </row>
    <row r="43" spans="2:16" ht="26.25" customHeight="1" x14ac:dyDescent="0.25">
      <c r="B43" s="145"/>
      <c r="C43" s="145"/>
      <c r="D43" s="25"/>
      <c r="E43" s="20"/>
      <c r="F43" s="145"/>
      <c r="G43" s="145"/>
      <c r="H43" s="145"/>
      <c r="I43" s="145"/>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47">
        <v>10</v>
      </c>
      <c r="C48" s="143" t="s">
        <v>170</v>
      </c>
      <c r="D48" s="143" t="s">
        <v>77</v>
      </c>
      <c r="E48" s="162" t="s">
        <v>339</v>
      </c>
      <c r="F48" s="143" t="s">
        <v>278</v>
      </c>
      <c r="G48" s="143" t="s">
        <v>279</v>
      </c>
      <c r="H48" s="154" t="s">
        <v>280</v>
      </c>
      <c r="I48" s="154" t="s">
        <v>335</v>
      </c>
      <c r="J48" s="31" t="str">
        <f>Model_Inputs!X1</f>
        <v>ASHP Max Supp Heat Temp [deg F]</v>
      </c>
      <c r="K48" s="30" t="s">
        <v>340</v>
      </c>
      <c r="L48" s="3" t="s">
        <v>69</v>
      </c>
      <c r="M48" s="23" t="s">
        <v>282</v>
      </c>
      <c r="N48" s="32" t="s">
        <v>341</v>
      </c>
      <c r="O48" s="32" t="s">
        <v>342</v>
      </c>
      <c r="P48" s="48" t="s">
        <v>343</v>
      </c>
    </row>
    <row r="49" spans="2:16" ht="24" customHeight="1" x14ac:dyDescent="0.25">
      <c r="B49" s="144"/>
      <c r="C49" s="144"/>
      <c r="D49" s="144"/>
      <c r="E49" s="144"/>
      <c r="F49" s="144"/>
      <c r="G49" s="144"/>
      <c r="H49" s="145"/>
      <c r="I49" s="145"/>
      <c r="J49" s="31" t="str">
        <f>Model_Inputs!Y1</f>
        <v>ASHP Min Compressor Temp [deg F]</v>
      </c>
      <c r="K49" s="30" t="s">
        <v>344</v>
      </c>
      <c r="L49" s="3" t="s">
        <v>69</v>
      </c>
      <c r="M49" s="23" t="s">
        <v>282</v>
      </c>
      <c r="N49" s="32" t="s">
        <v>341</v>
      </c>
      <c r="O49" s="32" t="s">
        <v>342</v>
      </c>
      <c r="P49" s="48" t="s">
        <v>343</v>
      </c>
    </row>
    <row r="50" spans="2:16" x14ac:dyDescent="0.25">
      <c r="B50" s="144"/>
      <c r="C50" s="144"/>
      <c r="D50" s="144"/>
      <c r="E50" s="145"/>
      <c r="F50" s="144"/>
      <c r="G50" s="144"/>
      <c r="H50" s="154" t="s">
        <v>288</v>
      </c>
      <c r="I50" s="154" t="s">
        <v>302</v>
      </c>
      <c r="J50" s="161" t="str">
        <f>Model_Inputs!V1</f>
        <v>HVAC Type</v>
      </c>
      <c r="K50" s="143" t="s">
        <v>345</v>
      </c>
      <c r="L50" s="143" t="s">
        <v>67</v>
      </c>
      <c r="M50" s="154" t="s">
        <v>71</v>
      </c>
      <c r="N50" s="143" t="s">
        <v>283</v>
      </c>
      <c r="O50" s="157"/>
      <c r="P50" s="157"/>
    </row>
    <row r="51" spans="2:16" x14ac:dyDescent="0.25">
      <c r="B51" s="144"/>
      <c r="C51" s="144"/>
      <c r="D51" s="144"/>
      <c r="E51" s="21" t="s">
        <v>346</v>
      </c>
      <c r="F51" s="144"/>
      <c r="G51" s="144"/>
      <c r="H51" s="144"/>
      <c r="I51" s="144"/>
      <c r="J51" s="144"/>
      <c r="K51" s="144"/>
      <c r="L51" s="144"/>
      <c r="M51" s="144"/>
      <c r="N51" s="144"/>
      <c r="O51" s="144"/>
      <c r="P51" s="144"/>
    </row>
    <row r="52" spans="2:16" x14ac:dyDescent="0.25">
      <c r="B52" s="144"/>
      <c r="C52" s="144"/>
      <c r="D52" s="144"/>
      <c r="E52" s="21" t="s">
        <v>347</v>
      </c>
      <c r="F52" s="144"/>
      <c r="G52" s="144"/>
      <c r="H52" s="144"/>
      <c r="I52" s="144"/>
      <c r="J52" s="144"/>
      <c r="K52" s="144"/>
      <c r="L52" s="144"/>
      <c r="M52" s="144"/>
      <c r="N52" s="144"/>
      <c r="O52" s="144"/>
      <c r="P52" s="144"/>
    </row>
    <row r="53" spans="2:16" x14ac:dyDescent="0.25">
      <c r="B53" s="144"/>
      <c r="C53" s="144"/>
      <c r="D53" s="144"/>
      <c r="E53" s="21" t="s">
        <v>348</v>
      </c>
      <c r="F53" s="144"/>
      <c r="G53" s="144"/>
      <c r="H53" s="144"/>
      <c r="I53" s="144"/>
      <c r="J53" s="144"/>
      <c r="K53" s="144"/>
      <c r="L53" s="144"/>
      <c r="M53" s="144"/>
      <c r="N53" s="144"/>
      <c r="O53" s="144"/>
      <c r="P53" s="144"/>
    </row>
    <row r="54" spans="2:16" x14ac:dyDescent="0.25">
      <c r="B54" s="144"/>
      <c r="C54" s="144"/>
      <c r="D54" s="145"/>
      <c r="E54" s="21" t="s">
        <v>349</v>
      </c>
      <c r="F54" s="145"/>
      <c r="G54" s="145"/>
      <c r="H54" s="145"/>
      <c r="I54" s="145"/>
      <c r="J54" s="145"/>
      <c r="K54" s="145"/>
      <c r="L54" s="145"/>
      <c r="M54" s="145"/>
      <c r="N54" s="145"/>
      <c r="O54" s="145"/>
      <c r="P54" s="145"/>
    </row>
    <row r="55" spans="2:16" x14ac:dyDescent="0.25">
      <c r="B55" s="145"/>
      <c r="C55" s="145"/>
      <c r="D55" s="29" t="s">
        <v>350</v>
      </c>
      <c r="E55" s="20"/>
      <c r="F55" s="3" t="s">
        <v>278</v>
      </c>
      <c r="G55" s="3" t="s">
        <v>278</v>
      </c>
      <c r="H55" s="25"/>
      <c r="I55" s="25"/>
      <c r="J55" s="25"/>
      <c r="K55" s="25"/>
      <c r="L55" s="25"/>
      <c r="M55" s="25"/>
      <c r="N55" s="25"/>
      <c r="O55" s="25"/>
      <c r="P55" s="25"/>
    </row>
    <row r="56" spans="2:16" ht="32.25" customHeight="1" x14ac:dyDescent="0.25">
      <c r="B56" s="147">
        <v>11</v>
      </c>
      <c r="C56" s="148" t="s">
        <v>351</v>
      </c>
      <c r="D56" s="149" t="s">
        <v>78</v>
      </c>
      <c r="E56" s="21" t="s">
        <v>35</v>
      </c>
      <c r="F56" s="149" t="s">
        <v>278</v>
      </c>
      <c r="G56" s="149" t="s">
        <v>279</v>
      </c>
      <c r="H56" s="150" t="s">
        <v>288</v>
      </c>
      <c r="I56" s="150" t="s">
        <v>302</v>
      </c>
      <c r="J56" s="152" t="s">
        <v>26</v>
      </c>
      <c r="K56" s="150" t="s">
        <v>352</v>
      </c>
      <c r="L56" s="149" t="s">
        <v>67</v>
      </c>
      <c r="M56" s="150" t="s">
        <v>71</v>
      </c>
      <c r="N56" s="149" t="s">
        <v>283</v>
      </c>
      <c r="O56" s="151"/>
      <c r="P56" s="151"/>
    </row>
    <row r="57" spans="2:16" ht="32.25" customHeight="1" x14ac:dyDescent="0.25">
      <c r="B57" s="144"/>
      <c r="C57" s="144"/>
      <c r="D57" s="144"/>
      <c r="E57" s="21" t="s">
        <v>353</v>
      </c>
      <c r="F57" s="144"/>
      <c r="G57" s="144"/>
      <c r="H57" s="144"/>
      <c r="I57" s="144"/>
      <c r="J57" s="144"/>
      <c r="K57" s="144"/>
      <c r="L57" s="144"/>
      <c r="M57" s="144"/>
      <c r="N57" s="144"/>
      <c r="O57" s="144"/>
      <c r="P57" s="144"/>
    </row>
    <row r="58" spans="2:16" x14ac:dyDescent="0.25">
      <c r="B58" s="145"/>
      <c r="C58" s="145"/>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P50:P54"/>
    <mergeCell ref="H50:H54"/>
    <mergeCell ref="J50:J54"/>
    <mergeCell ref="H48:H49"/>
    <mergeCell ref="K50:K54"/>
    <mergeCell ref="B48:B55"/>
    <mergeCell ref="C48:C55"/>
    <mergeCell ref="D48:D54"/>
    <mergeCell ref="E48:E50"/>
    <mergeCell ref="G48:G54"/>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3" t="s">
        <v>702</v>
      </c>
      <c r="B1" s="163"/>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3" t="s">
        <v>702</v>
      </c>
      <c r="B1" s="163"/>
      <c r="C1" s="163" t="s">
        <v>647</v>
      </c>
      <c r="D1" s="163"/>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3" t="s">
        <v>702</v>
      </c>
      <c r="B1" s="163"/>
      <c r="C1" s="165" t="s">
        <v>647</v>
      </c>
      <c r="D1" s="165"/>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4" t="s">
        <v>649</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4" t="s">
        <v>649</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3" t="s">
        <v>702</v>
      </c>
      <c r="B1" s="163"/>
      <c r="C1" s="163" t="s">
        <v>647</v>
      </c>
      <c r="D1" s="163"/>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3" t="s">
        <v>702</v>
      </c>
      <c r="B1" s="163"/>
      <c r="C1" s="163" t="s">
        <v>647</v>
      </c>
      <c r="D1" s="163"/>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4"/>
  <sheetViews>
    <sheetView workbookViewId="0">
      <selection activeCell="A25" sqref="A25"/>
    </sheetView>
  </sheetViews>
  <sheetFormatPr defaultRowHeight="15" x14ac:dyDescent="0.25"/>
  <cols>
    <col min="1" max="1" width="49.28515625" style="16" bestFit="1" customWidth="1"/>
    <col min="2" max="2" width="22.42578125" bestFit="1" customWidth="1"/>
    <col min="3" max="3" width="18.7109375" bestFit="1" customWidth="1"/>
  </cols>
  <sheetData>
    <row r="1" spans="1:3" s="16" customFormat="1" x14ac:dyDescent="0.25">
      <c r="A1" s="163" t="s">
        <v>640</v>
      </c>
      <c r="B1" s="165" t="s">
        <v>647</v>
      </c>
      <c r="C1" s="165"/>
    </row>
    <row r="2" spans="1:3" s="16" customFormat="1" x14ac:dyDescent="0.25">
      <c r="A2" s="163"/>
      <c r="B2" s="92" t="s">
        <v>525</v>
      </c>
      <c r="C2" s="92" t="s">
        <v>531</v>
      </c>
    </row>
    <row r="3" spans="1:3" s="16" customFormat="1" x14ac:dyDescent="0.25">
      <c r="A3" s="90" t="s">
        <v>2348</v>
      </c>
      <c r="B3" s="92"/>
      <c r="C3" s="92"/>
    </row>
    <row r="4" spans="1:3" x14ac:dyDescent="0.25">
      <c r="A4" s="16" t="s">
        <v>2350</v>
      </c>
      <c r="B4" t="s">
        <v>644</v>
      </c>
      <c r="C4">
        <v>0</v>
      </c>
    </row>
    <row r="5" spans="1:3" x14ac:dyDescent="0.25">
      <c r="A5" s="16" t="s">
        <v>2351</v>
      </c>
    </row>
    <row r="6" spans="1:3" x14ac:dyDescent="0.25">
      <c r="A6" t="s">
        <v>346</v>
      </c>
      <c r="B6" t="s">
        <v>645</v>
      </c>
      <c r="C6" s="16">
        <v>0</v>
      </c>
    </row>
    <row r="7" spans="1:3" x14ac:dyDescent="0.25">
      <c r="A7" t="s">
        <v>347</v>
      </c>
      <c r="B7" t="s">
        <v>633</v>
      </c>
      <c r="C7" s="16">
        <v>0</v>
      </c>
    </row>
    <row r="8" spans="1:3" x14ac:dyDescent="0.25">
      <c r="A8" t="s">
        <v>348</v>
      </c>
      <c r="B8" s="16" t="s">
        <v>646</v>
      </c>
      <c r="C8" s="16">
        <v>0</v>
      </c>
    </row>
    <row r="9" spans="1:3" x14ac:dyDescent="0.25">
      <c r="A9" t="s">
        <v>349</v>
      </c>
      <c r="B9" s="16" t="s">
        <v>646</v>
      </c>
      <c r="C9" s="16">
        <v>0</v>
      </c>
    </row>
    <row r="10" spans="1:3" x14ac:dyDescent="0.25">
      <c r="A10" s="90" t="s">
        <v>2349</v>
      </c>
    </row>
    <row r="11" spans="1:3" x14ac:dyDescent="0.25">
      <c r="A11" s="16" t="s">
        <v>2344</v>
      </c>
    </row>
    <row r="12" spans="1:3" x14ac:dyDescent="0.25">
      <c r="A12" s="16" t="s">
        <v>2345</v>
      </c>
    </row>
    <row r="13" spans="1:3" x14ac:dyDescent="0.25">
      <c r="A13" s="16" t="s">
        <v>2346</v>
      </c>
    </row>
    <row r="14" spans="1:3" x14ac:dyDescent="0.25">
      <c r="A14" s="16" t="s">
        <v>2347</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3" t="s">
        <v>640</v>
      </c>
      <c r="B1" s="165" t="s">
        <v>647</v>
      </c>
      <c r="C1" s="165"/>
    </row>
    <row r="2" spans="1:4" s="16" customFormat="1" x14ac:dyDescent="0.25">
      <c r="A2" s="163"/>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3" t="s">
        <v>702</v>
      </c>
      <c r="B1" s="163"/>
      <c r="C1" s="163" t="s">
        <v>647</v>
      </c>
      <c r="D1" s="163"/>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2022-09-08T00:42:43Z</dcterms:modified>
</cp:coreProperties>
</file>