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_6_Petrov_Petr_ISP411-master\"/>
    </mc:Choice>
  </mc:AlternateContent>
  <bookViews>
    <workbookView xWindow="0" yWindow="0" windowWidth="17250" windowHeight="5640" tabRatio="658" activeTab="9"/>
  </bookViews>
  <sheets>
    <sheet name="Product" sheetId="1" r:id="rId1"/>
    <sheet name="Category" sheetId="8" r:id="rId2"/>
    <sheet name="Manuf" sheetId="6" r:id="rId3"/>
    <sheet name="Post" sheetId="7" r:id="rId4"/>
    <sheet name="ProductName" sheetId="5" r:id="rId5"/>
    <sheet name="RoleName" sheetId="2" r:id="rId6"/>
    <sheet name="Role" sheetId="9" r:id="rId7"/>
    <sheet name="Status" sheetId="12" r:id="rId8"/>
    <sheet name="OrderProduct" sheetId="3" r:id="rId9"/>
    <sheet name="Order" sheetId="10" r:id="rId10"/>
    <sheet name="pickPoint" sheetId="4" r:id="rId11"/>
    <sheet name="Street" sheetId="15" r:id="rId12"/>
    <sheet name="Town" sheetId="14" r:id="rId13"/>
  </sheets>
  <definedNames>
    <definedName name="_xlnm._FilterDatabase" localSheetId="8" hidden="1">OrderProduct!$M$1:$M$54</definedName>
    <definedName name="_xlnm._FilterDatabase" localSheetId="10" hidden="1">pickPoint!$A$1:$G$37</definedName>
    <definedName name="_xlnm._FilterDatabase" localSheetId="0" hidden="1">Product!#REF!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" i="10"/>
  <c r="M4" i="3" l="1"/>
  <c r="M7" i="3"/>
  <c r="M10" i="3"/>
  <c r="M11" i="3"/>
  <c r="J3" i="3"/>
  <c r="J4" i="3"/>
  <c r="J5" i="3"/>
  <c r="J6" i="3"/>
  <c r="J7" i="3"/>
  <c r="J8" i="3"/>
  <c r="J9" i="3"/>
  <c r="J10" i="3"/>
  <c r="J11" i="3"/>
  <c r="J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H3" i="3"/>
  <c r="H4" i="3"/>
  <c r="H5" i="3"/>
  <c r="H6" i="3"/>
  <c r="H7" i="3"/>
  <c r="H8" i="3"/>
  <c r="H9" i="3"/>
  <c r="H10" i="3"/>
  <c r="H11" i="3"/>
  <c r="H2" i="3"/>
  <c r="F3" i="3"/>
  <c r="F4" i="3"/>
  <c r="F5" i="3"/>
  <c r="F6" i="3"/>
  <c r="F7" i="3"/>
  <c r="F8" i="3"/>
  <c r="F9" i="3"/>
  <c r="F10" i="3"/>
  <c r="F11" i="3"/>
  <c r="F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  <c r="P3" i="3" l="1"/>
  <c r="P4" i="3"/>
  <c r="P5" i="3"/>
  <c r="P6" i="3"/>
  <c r="P7" i="3"/>
  <c r="P8" i="3"/>
  <c r="P9" i="3"/>
  <c r="P10" i="3"/>
  <c r="P11" i="3"/>
  <c r="P2" i="3"/>
  <c r="B11" i="2"/>
  <c r="B4" i="2"/>
  <c r="B3" i="2"/>
  <c r="B7" i="2"/>
  <c r="B5" i="2"/>
  <c r="B8" i="2"/>
  <c r="B10" i="2"/>
  <c r="B9" i="2"/>
  <c r="B2" i="2"/>
  <c r="B6" i="2"/>
  <c r="C5" i="1"/>
  <c r="G5" i="1"/>
  <c r="I5" i="1"/>
  <c r="K5" i="1"/>
  <c r="M5" i="1"/>
  <c r="C18" i="1"/>
  <c r="G18" i="1"/>
  <c r="I18" i="1"/>
  <c r="K18" i="1"/>
  <c r="M18" i="1"/>
  <c r="C6" i="1"/>
  <c r="G6" i="1"/>
  <c r="I6" i="1"/>
  <c r="K6" i="1"/>
  <c r="M6" i="1"/>
  <c r="C17" i="1"/>
  <c r="G17" i="1"/>
  <c r="I17" i="1"/>
  <c r="K17" i="1"/>
  <c r="M17" i="1"/>
  <c r="C26" i="1"/>
  <c r="G26" i="1"/>
  <c r="I26" i="1"/>
  <c r="K26" i="1"/>
  <c r="M26" i="1"/>
  <c r="C28" i="1"/>
  <c r="G28" i="1"/>
  <c r="I28" i="1"/>
  <c r="K28" i="1"/>
  <c r="M28" i="1"/>
  <c r="C16" i="1"/>
  <c r="G16" i="1"/>
  <c r="I16" i="1"/>
  <c r="K16" i="1"/>
  <c r="M16" i="1"/>
  <c r="C24" i="1"/>
  <c r="G24" i="1"/>
  <c r="I24" i="1"/>
  <c r="K24" i="1"/>
  <c r="M24" i="1"/>
  <c r="C15" i="1"/>
  <c r="G15" i="1"/>
  <c r="I15" i="1"/>
  <c r="K15" i="1"/>
  <c r="M15" i="1"/>
  <c r="C19" i="1"/>
  <c r="G19" i="1"/>
  <c r="I19" i="1"/>
  <c r="K19" i="1"/>
  <c r="M19" i="1"/>
  <c r="C21" i="1"/>
  <c r="G21" i="1"/>
  <c r="I21" i="1"/>
  <c r="K21" i="1"/>
  <c r="M21" i="1"/>
  <c r="C29" i="1"/>
  <c r="G29" i="1"/>
  <c r="I29" i="1"/>
  <c r="K29" i="1"/>
  <c r="M29" i="1"/>
  <c r="C22" i="1"/>
  <c r="G22" i="1"/>
  <c r="I22" i="1"/>
  <c r="K22" i="1"/>
  <c r="M22" i="1"/>
  <c r="C10" i="1"/>
  <c r="G10" i="1"/>
  <c r="I10" i="1"/>
  <c r="K10" i="1"/>
  <c r="M10" i="1"/>
  <c r="C3" i="1"/>
  <c r="G3" i="1"/>
  <c r="I3" i="1"/>
  <c r="K3" i="1"/>
  <c r="M3" i="1"/>
  <c r="C20" i="1"/>
  <c r="G20" i="1"/>
  <c r="I20" i="1"/>
  <c r="K20" i="1"/>
  <c r="M20" i="1"/>
  <c r="C4" i="1"/>
  <c r="G4" i="1"/>
  <c r="I4" i="1"/>
  <c r="K4" i="1"/>
  <c r="M4" i="1"/>
  <c r="C9" i="1"/>
  <c r="G9" i="1"/>
  <c r="I9" i="1"/>
  <c r="K9" i="1"/>
  <c r="M9" i="1"/>
  <c r="C23" i="1"/>
  <c r="G23" i="1"/>
  <c r="I23" i="1"/>
  <c r="K23" i="1"/>
  <c r="M23" i="1"/>
  <c r="C30" i="1"/>
  <c r="G30" i="1"/>
  <c r="I30" i="1"/>
  <c r="K30" i="1"/>
  <c r="M30" i="1"/>
  <c r="G14" i="1"/>
  <c r="G12" i="1"/>
  <c r="G31" i="1"/>
  <c r="G11" i="1"/>
  <c r="G27" i="1"/>
  <c r="G13" i="1"/>
  <c r="G7" i="1"/>
  <c r="G25" i="1"/>
  <c r="G8" i="1"/>
  <c r="G2" i="1"/>
  <c r="M14" i="1"/>
  <c r="M12" i="1"/>
  <c r="M31" i="1"/>
  <c r="M11" i="1"/>
  <c r="M27" i="1"/>
  <c r="M13" i="1"/>
  <c r="M7" i="1"/>
  <c r="M25" i="1"/>
  <c r="M8" i="1"/>
  <c r="M2" i="1"/>
  <c r="K14" i="1"/>
  <c r="K12" i="1"/>
  <c r="K31" i="1"/>
  <c r="K11" i="1"/>
  <c r="K27" i="1"/>
  <c r="K13" i="1"/>
  <c r="K7" i="1"/>
  <c r="K25" i="1"/>
  <c r="K8" i="1"/>
  <c r="K2" i="1"/>
  <c r="I14" i="1"/>
  <c r="I12" i="1"/>
  <c r="I31" i="1"/>
  <c r="I11" i="1"/>
  <c r="I27" i="1"/>
  <c r="I13" i="1"/>
  <c r="I7" i="1"/>
  <c r="I25" i="1"/>
  <c r="I8" i="1"/>
  <c r="I2" i="1"/>
  <c r="C14" i="1"/>
  <c r="C12" i="1"/>
  <c r="C31" i="1"/>
  <c r="C11" i="1"/>
  <c r="C27" i="1"/>
  <c r="C13" i="1"/>
  <c r="C7" i="1"/>
  <c r="C25" i="1"/>
  <c r="C8" i="1"/>
  <c r="C2" i="1"/>
</calcChain>
</file>

<file path=xl/sharedStrings.xml><?xml version="1.0" encoding="utf-8"?>
<sst xmlns="http://schemas.openxmlformats.org/spreadsheetml/2006/main" count="599" uniqueCount="217">
  <si>
    <t xml:space="preserve">Наименование </t>
  </si>
  <si>
    <t>Единица измерения</t>
  </si>
  <si>
    <t>Поставщик</t>
  </si>
  <si>
    <t>Категория товара</t>
  </si>
  <si>
    <t>Действующая скидка</t>
  </si>
  <si>
    <t>Описание</t>
  </si>
  <si>
    <t>А112Т4</t>
  </si>
  <si>
    <t>шт.</t>
  </si>
  <si>
    <t>Производитель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</si>
  <si>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</si>
  <si>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</si>
  <si>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</si>
  <si>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</si>
  <si>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</si>
  <si>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</si>
  <si>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</si>
  <si>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F432F4</t>
  </si>
  <si>
    <t>Y324F4</t>
  </si>
  <si>
    <t>E532Q5</t>
  </si>
  <si>
    <t>T432F4</t>
  </si>
  <si>
    <t>G345E4</t>
  </si>
  <si>
    <t>E345R4</t>
  </si>
  <si>
    <t>R356F4</t>
  </si>
  <si>
    <t>E431R5</t>
  </si>
  <si>
    <t>D563F4</t>
  </si>
  <si>
    <t>H436R4</t>
  </si>
  <si>
    <t>D643B5</t>
  </si>
  <si>
    <t>H432F4</t>
  </si>
  <si>
    <t>S245R4</t>
  </si>
  <si>
    <t>V352R4</t>
  </si>
  <si>
    <t>H342F5</t>
  </si>
  <si>
    <t>Q245F5</t>
  </si>
  <si>
    <t>G542F5</t>
  </si>
  <si>
    <t>H542R6</t>
  </si>
  <si>
    <t>K436T5</t>
  </si>
  <si>
    <t>V527T5</t>
  </si>
  <si>
    <t>K452T5</t>
  </si>
  <si>
    <t>E466T6</t>
  </si>
  <si>
    <t>B427R5</t>
  </si>
  <si>
    <t>H643W2</t>
  </si>
  <si>
    <t>D356R4</t>
  </si>
  <si>
    <t>E434U6</t>
  </si>
  <si>
    <t>M356R4</t>
  </si>
  <si>
    <t>W548O7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</si>
  <si>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</si>
  <si>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</si>
  <si>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</si>
  <si>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</si>
  <si>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</si>
  <si>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</si>
  <si>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F432F4.jpg</t>
  </si>
  <si>
    <t>Y324F4.jpg</t>
  </si>
  <si>
    <t>E532Q5.jpg</t>
  </si>
  <si>
    <t>T432F4.jpg</t>
  </si>
  <si>
    <t>G345E4.jpg</t>
  </si>
  <si>
    <t>E345R4.jpg</t>
  </si>
  <si>
    <t>R356F4.jpg</t>
  </si>
  <si>
    <t>Сухой корм</t>
  </si>
  <si>
    <t>Pro Plan</t>
  </si>
  <si>
    <t>Сухой корм для кошек Pro Plan с чувствительным пищеварением</t>
  </si>
  <si>
    <t>TitBit</t>
  </si>
  <si>
    <t>Товары для собак</t>
  </si>
  <si>
    <t>Лакомство для собак Titbit Косточки мясные с индейкой и ягненком, 145 г</t>
  </si>
  <si>
    <t>Лакомство для собак Titbit Печенье Био Десерт с лососем стандарт, 350 г</t>
  </si>
  <si>
    <t>Chappy</t>
  </si>
  <si>
    <t>Сухой корм для собак Chappi говядина по-домашнему, с овощами</t>
  </si>
  <si>
    <t>Мячик</t>
  </si>
  <si>
    <t>LIKER</t>
  </si>
  <si>
    <t>Мячик для собак LIKER Мячик Лайкер (6294) оранжевый</t>
  </si>
  <si>
    <t>Игрушка</t>
  </si>
  <si>
    <t>Fancy Pets</t>
  </si>
  <si>
    <t>Игрушка для животных «Котик» с кошачьей мятой FANCY PETS</t>
  </si>
  <si>
    <t>Nobby</t>
  </si>
  <si>
    <t>Миска Nobby с рисунком Dog для собак 130 мл красный</t>
  </si>
  <si>
    <t>Triol</t>
  </si>
  <si>
    <t>Лакомство для собак Triol Кость из жил 7.5 см, 4шт. в уп.</t>
  </si>
  <si>
    <t>E431R5.png</t>
  </si>
  <si>
    <t>Игрушка для собак Triol Бобер 41 см 12141053 бежевый</t>
  </si>
  <si>
    <t>Игрушка для собак Triol 3D плетение EC-04/12171005 бежевый</t>
  </si>
  <si>
    <t>Cat Chow</t>
  </si>
  <si>
    <t>Сухой корм для котят CAT CHOW с высоким содержанием домашней птицы</t>
  </si>
  <si>
    <t>Миска</t>
  </si>
  <si>
    <t>Миска Triol 9002/KIDP3211/30261087 400 мл серебристый</t>
  </si>
  <si>
    <t>Сухой корм для кошек CAT CHOW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</si>
  <si>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</si>
  <si>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</si>
  <si>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</si>
  <si>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Сухой корм для собак Pro Plan при чувствительном пищеварении, ягненок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</si>
  <si>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</si>
  <si>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</si>
  <si>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</si>
  <si>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Лежак</t>
  </si>
  <si>
    <t>ZooM</t>
  </si>
  <si>
    <t>Лежак для собак и кошек ZooM Lama 40х30х8 см бежевый</t>
  </si>
  <si>
    <t>Клетка</t>
  </si>
  <si>
    <t>Клетка для собак Triol 30671002 61х45.5х52 см серый/белый</t>
  </si>
  <si>
    <t>Миска для животных Triol "Стрекоза", 450 мл</t>
  </si>
  <si>
    <t>Миска Triol CB02/30231002 100 мл бежевый/голубой</t>
  </si>
  <si>
    <t>trixie</t>
  </si>
  <si>
    <t>Мячик для собак TRIXIE DentaFun (32942) зеленый / белый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</si>
  <si>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</si>
  <si>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</si>
  <si>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Dog Chow</t>
  </si>
  <si>
    <t>Сухой корм для щенков DOG CHOW Puppy, ягненок 2.5 кг</t>
  </si>
  <si>
    <t>JlFRCZ</t>
  </si>
  <si>
    <t>nokupekidda2001@gmail.com</t>
  </si>
  <si>
    <t>Волкова Эмилия Артёмовна</t>
  </si>
  <si>
    <t>Клиент</t>
  </si>
  <si>
    <t>AtnDjr</t>
  </si>
  <si>
    <t>freineiciweijau888@yandex.ru</t>
  </si>
  <si>
    <t>Чистякова Виктория Степановна</t>
  </si>
  <si>
    <t>gynQMT</t>
  </si>
  <si>
    <t>hittuprofassa4984@mail.com</t>
  </si>
  <si>
    <t>Шилова Майя Артемьевна</t>
  </si>
  <si>
    <t>LdNyos</t>
  </si>
  <si>
    <t>loudittoimmolau1900@gmail.com</t>
  </si>
  <si>
    <t>Филимонов Роберт Васильевич</t>
  </si>
  <si>
    <t>rwVDh9</t>
  </si>
  <si>
    <t>frapreubrulloba1141@yandex.ru</t>
  </si>
  <si>
    <t>Соловьев Ярослав Маркович</t>
  </si>
  <si>
    <t>Менеджер</t>
  </si>
  <si>
    <t>RSbvHv</t>
  </si>
  <si>
    <t>leuttevitrafo1998@mail.ru</t>
  </si>
  <si>
    <t>Тимофеев Михаил Елисеевич</t>
  </si>
  <si>
    <t>YOyhfR</t>
  </si>
  <si>
    <t>frusubroppotou656@yandex.ru</t>
  </si>
  <si>
    <t>Денисов Михаил Романович</t>
  </si>
  <si>
    <t>8ntwUp</t>
  </si>
  <si>
    <t>vilagajaunne-5170@yandex.ru</t>
  </si>
  <si>
    <t>Игнатьева Алина Михайловна</t>
  </si>
  <si>
    <t>Администратор</t>
  </si>
  <si>
    <t>uzWC67</t>
  </si>
  <si>
    <t>Яковлева Ярослава Даниэльевна</t>
  </si>
  <si>
    <t>2L6KZG</t>
  </si>
  <si>
    <t>pixil59@gmail.com</t>
  </si>
  <si>
    <t>Суслов Илья Арсентьевич</t>
  </si>
  <si>
    <t>Пароль</t>
  </si>
  <si>
    <t>Логин</t>
  </si>
  <si>
    <t>ФИО</t>
  </si>
  <si>
    <t>Роль сотрудника</t>
  </si>
  <si>
    <t>Завершен</t>
  </si>
  <si>
    <t xml:space="preserve">Новый </t>
  </si>
  <si>
    <t>Статус заказа</t>
  </si>
  <si>
    <t>Код для получения</t>
  </si>
  <si>
    <t>ФИО клиента</t>
  </si>
  <si>
    <t>Дата доставки</t>
  </si>
  <si>
    <t>Дата заказа</t>
  </si>
  <si>
    <t>Номер заказа</t>
  </si>
  <si>
    <t>ID</t>
  </si>
  <si>
    <t>Цена</t>
  </si>
  <si>
    <t>Скидка</t>
  </si>
  <si>
    <t>id</t>
  </si>
  <si>
    <t>Name</t>
  </si>
  <si>
    <t>idProductName</t>
  </si>
  <si>
    <t>idPost</t>
  </si>
  <si>
    <t>idCatecory</t>
  </si>
  <si>
    <t>Цена с макс.скидкой</t>
  </si>
  <si>
    <t>Count</t>
  </si>
  <si>
    <t>NULL</t>
  </si>
  <si>
    <t>idRole</t>
  </si>
  <si>
    <t>Id</t>
  </si>
  <si>
    <t xml:space="preserve"> G453T5</t>
  </si>
  <si>
    <t xml:space="preserve"> Y324F4</t>
  </si>
  <si>
    <t xml:space="preserve"> T432F4</t>
  </si>
  <si>
    <t>Articul</t>
  </si>
  <si>
    <t>PVZ</t>
  </si>
  <si>
    <t>idPVZ</t>
  </si>
  <si>
    <t>id_status</t>
  </si>
  <si>
    <t>deummecillummu-4992@mail.ru</t>
  </si>
  <si>
    <t>Image</t>
  </si>
  <si>
    <t>ImageName</t>
  </si>
  <si>
    <t>count</t>
  </si>
  <si>
    <t>Art</t>
  </si>
  <si>
    <t>A112T4</t>
  </si>
  <si>
    <t xml:space="preserve"> г. Нефтеюганск</t>
  </si>
  <si>
    <t xml:space="preserve"> г.Нефтеюганск</t>
  </si>
  <si>
    <t>ул. Клубная</t>
  </si>
  <si>
    <t>Index</t>
  </si>
  <si>
    <t>Town</t>
  </si>
  <si>
    <t>Street</t>
  </si>
  <si>
    <t>Home</t>
  </si>
  <si>
    <t>idTown</t>
  </si>
  <si>
    <t>id_order</t>
  </si>
  <si>
    <t>town</t>
  </si>
  <si>
    <t>street</t>
  </si>
  <si>
    <t>idStreet</t>
  </si>
  <si>
    <t>IdManuf</t>
  </si>
  <si>
    <t>idArt</t>
  </si>
  <si>
    <t>ул. Степная</t>
  </si>
  <si>
    <t>ул. Шоссейная</t>
  </si>
  <si>
    <t>ул. Школьная</t>
  </si>
  <si>
    <t>ул. Чехова</t>
  </si>
  <si>
    <t>ул. Цветочная</t>
  </si>
  <si>
    <t>ул. Фрунзе</t>
  </si>
  <si>
    <t>ул. Спортивная</t>
  </si>
  <si>
    <t>ул. Солнечная</t>
  </si>
  <si>
    <t>ул. 8 Марта</t>
  </si>
  <si>
    <t>ул. Вишневая</t>
  </si>
  <si>
    <t>ул. Гоголя</t>
  </si>
  <si>
    <t>ул. Дзержинского</t>
  </si>
  <si>
    <t>ул. Зеленая</t>
  </si>
  <si>
    <t>ул. Коммунистическая</t>
  </si>
  <si>
    <t>ул. Комсомольская</t>
  </si>
  <si>
    <t>ул. Маяковского</t>
  </si>
  <si>
    <t>ул. Мичурина</t>
  </si>
  <si>
    <t>ул. Молодежная</t>
  </si>
  <si>
    <t>ул. Набережная</t>
  </si>
  <si>
    <t>ул. Некрасова</t>
  </si>
  <si>
    <t>ул. Новая</t>
  </si>
  <si>
    <t>ул. Октябрьская</t>
  </si>
  <si>
    <t>ул. Партизанская</t>
  </si>
  <si>
    <t>ул. Победы</t>
  </si>
  <si>
    <t>ул. Подгорная</t>
  </si>
  <si>
    <t>ул. Полевая</t>
  </si>
  <si>
    <t>ул. Садовая</t>
  </si>
  <si>
    <t>ул. Светлая</t>
  </si>
  <si>
    <t>ул. Северная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</si>
</sst>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#,##0\ &quot;₽&quot;"/>
  </numFmts>
  <fonts count="6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0" borderId="2" xfId="0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/>
    <xf numFmtId="164" fontId="0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/>
    <xf numFmtId="14" fontId="0" fillId="3" borderId="0" xfId="0" applyNumberFormat="1" applyFont="1" applyFill="1"/>
    <xf numFmtId="0" fontId="4" fillId="0" borderId="1" xfId="0" applyFont="1" applyBorder="1"/>
    <xf numFmtId="0" fontId="1" fillId="3" borderId="3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/>
    <xf numFmtId="0" fontId="0" fillId="3" borderId="0" xfId="0" applyNumberFormat="1" applyFont="1" applyFill="1"/>
    <xf numFmtId="0" fontId="2" fillId="0" borderId="1" xfId="1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 wrapText="1"/>
    </xf>
    <xf numFmtId="0" fontId="1" fillId="0" borderId="0" xfId="1" applyNumberFormat="1" applyFont="1" applyBorder="1"/>
    <xf numFmtId="0" fontId="0" fillId="0" borderId="0" xfId="1" applyNumberFormat="1" applyFont="1"/>
    <xf numFmtId="0" fontId="2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0" fillId="3" borderId="1" xfId="0" applyFont="1" applyFill="1" applyBorder="1" applyAlignment="1">
      <alignment vertical="center" wrapText="1"/>
    </xf>
    <xf numFmtId="0" fontId="0" fillId="0" borderId="0" xfId="0" applyFont="1" applyBorder="1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0" xfId="0" applyAlignment="1"/>
    <xf numFmtId="14" fontId="2" fillId="3" borderId="5" xfId="0" applyNumberFormat="1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14" fontId="1" fillId="3" borderId="10" xfId="0" applyNumberFormat="1" applyFont="1" applyFill="1" applyBorder="1" applyAlignment="1">
      <alignment horizontal="left" vertical="center" wrapText="1"/>
    </xf>
    <xf numFmtId="14" fontId="1" fillId="3" borderId="3" xfId="0" applyNumberFormat="1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/>
    </xf>
    <xf numFmtId="14" fontId="0" fillId="3" borderId="0" xfId="0" applyNumberFormat="1" applyFont="1" applyFill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activeCell="A2" sqref="A2:S31"/>
    </sheetView>
  </sheetViews>
  <sheetFormatPr defaultColWidth="11.25" defaultRowHeight="15.75"/>
  <cols>
    <col min="1" max="1" width="9"/>
    <col min="2" max="2" width="11.75" style="7" customWidth="1"/>
    <col min="3" max="3" width="15.625" style="7" bestFit="1" customWidth="1"/>
    <col min="4" max="4" width="15.125" style="7" hidden="1" customWidth="1"/>
    <col min="5" max="5" width="19.25" style="7" hidden="1" customWidth="1"/>
    <col min="6" max="6" width="7.625" style="14" bestFit="1" customWidth="1"/>
    <col min="7" max="7" width="20.625" style="14" hidden="1" customWidth="1"/>
    <col min="8" max="8" width="8.125" style="7" bestFit="1" customWidth="1"/>
    <col min="9" max="9" width="8.875" style="7" bestFit="1" customWidth="1"/>
    <col min="10" max="10" width="15.875" style="7" hidden="1" customWidth="1"/>
    <col min="11" max="11" width="6.875" style="7" bestFit="1" customWidth="1"/>
    <col min="12" max="12" width="11.75" style="7" hidden="1" customWidth="1"/>
    <col min="13" max="13" width="11.375" style="7" bestFit="1" customWidth="1"/>
    <col min="14" max="14" width="18.125" style="7" hidden="1" customWidth="1"/>
    <col min="15" max="15" width="21.25" style="37" bestFit="1" customWidth="1"/>
    <col min="16" max="16" width="7.125" style="7" bestFit="1" customWidth="1"/>
    <col min="17" max="17" width="69.625" style="7" bestFit="1" customWidth="1"/>
    <col min="18" max="18" width="11.875" style="7" bestFit="1" customWidth="1"/>
    <col min="19" max="19" width="12.25" style="7" bestFit="1" customWidth="1"/>
    <col min="20" max="16384" width="11.25" style="7"/>
  </cols>
  <sheetData>
    <row r="1" spans="1:19">
      <c r="A1" s="6" t="s">
        <v>151</v>
      </c>
      <c r="B1" s="9" t="s">
        <v>164</v>
      </c>
      <c r="C1" s="1" t="s">
        <v>153</v>
      </c>
      <c r="D1" s="1" t="s">
        <v>0</v>
      </c>
      <c r="E1" s="1" t="s">
        <v>1</v>
      </c>
      <c r="F1" s="11" t="s">
        <v>149</v>
      </c>
      <c r="G1" s="11" t="s">
        <v>156</v>
      </c>
      <c r="H1" s="1" t="s">
        <v>150</v>
      </c>
      <c r="I1" s="1" t="s">
        <v>186</v>
      </c>
      <c r="J1" s="1" t="s">
        <v>8</v>
      </c>
      <c r="K1" s="1" t="s">
        <v>154</v>
      </c>
      <c r="L1" s="1" t="s">
        <v>2</v>
      </c>
      <c r="M1" s="1" t="s">
        <v>155</v>
      </c>
      <c r="N1" s="1" t="s">
        <v>3</v>
      </c>
      <c r="O1" s="34" t="s">
        <v>4</v>
      </c>
      <c r="P1" s="1" t="s">
        <v>157</v>
      </c>
      <c r="Q1" s="1" t="s">
        <v>5</v>
      </c>
      <c r="R1" s="1" t="s">
        <v>169</v>
      </c>
      <c r="S1" s="58" t="s">
        <v>170</v>
      </c>
    </row>
    <row r="2" spans="1:19">
      <c r="A2" s="6">
        <v>1</v>
      </c>
      <c r="B2" s="54" t="s">
        <v>173</v>
      </c>
      <c r="C2" s="2">
        <f>LOOKUP(D2,ProductName!$B$2:$B$9,ProductName!$A$2:$A$9)</f>
        <v>3</v>
      </c>
      <c r="D2" s="2" t="s">
        <v>9</v>
      </c>
      <c r="E2" s="2" t="s">
        <v>7</v>
      </c>
      <c r="F2" s="12">
        <v>123</v>
      </c>
      <c r="G2" s="12">
        <f t="shared" ref="G2:G31" si="0">F2-(F2*(H2/100))</f>
        <v>86.1</v>
      </c>
      <c r="H2" s="2">
        <v>30</v>
      </c>
      <c r="I2" s="2">
        <f>LOOKUP(J2,Manuf!$B$2:$B$14,Manuf!$A$2:$A$14)</f>
        <v>4</v>
      </c>
      <c r="J2" s="2" t="s">
        <v>10</v>
      </c>
      <c r="K2" s="2">
        <f>LOOKUP(L2,Post!$B$2:$B$3,Post!$A$2:$A$3)</f>
        <v>1</v>
      </c>
      <c r="L2" s="2" t="s">
        <v>11</v>
      </c>
      <c r="M2" s="2">
        <f>LOOKUP(N2,Category!$B$2:$B$4,Category!$A$2:$A$4)</f>
        <v>2</v>
      </c>
      <c r="N2" s="2" t="s">
        <v>12</v>
      </c>
      <c r="O2" s="35">
        <v>3</v>
      </c>
      <c r="P2" s="2">
        <v>6</v>
      </c>
      <c r="Q2" s="2" t="s">
        <v>13</v>
      </c>
      <c r="R2" s="2" t="s">
        <v>14</v>
      </c>
      <c r="S2" s="59" t="s">
        <v>158</v>
      </c>
    </row>
    <row r="3" spans="1:19">
      <c r="A3" s="6">
        <v>2</v>
      </c>
      <c r="B3" s="10" t="s">
        <v>38</v>
      </c>
      <c r="C3" s="2">
        <f>LOOKUP(D3,ProductName!$B$2:$B$9,ProductName!$A$2:$A$9)</f>
        <v>5</v>
      </c>
      <c r="D3" s="2" t="s">
        <v>81</v>
      </c>
      <c r="E3" s="2" t="s">
        <v>7</v>
      </c>
      <c r="F3" s="12">
        <v>400</v>
      </c>
      <c r="G3" s="12">
        <f t="shared" si="0"/>
        <v>340</v>
      </c>
      <c r="H3" s="2">
        <v>15</v>
      </c>
      <c r="I3" s="2">
        <f>LOOKUP(J3,Manuf!$B$2:$B$14,Manuf!$A$2:$A$14)</f>
        <v>10</v>
      </c>
      <c r="J3" s="2" t="s">
        <v>74</v>
      </c>
      <c r="K3" s="2">
        <f>LOOKUP(L3,Post!$B$2:$B$3,Post!$A$2:$A$3)</f>
        <v>2</v>
      </c>
      <c r="L3" s="2" t="s">
        <v>46</v>
      </c>
      <c r="M3" s="2">
        <f>LOOKUP(N3,Category!$B$2:$B$4,Category!$A$2:$A$4)</f>
        <v>1</v>
      </c>
      <c r="N3" s="2" t="s">
        <v>47</v>
      </c>
      <c r="O3" s="35">
        <v>4</v>
      </c>
      <c r="P3" s="2">
        <v>5</v>
      </c>
      <c r="Q3" s="2" t="s">
        <v>96</v>
      </c>
      <c r="R3" s="2" t="s">
        <v>158</v>
      </c>
      <c r="S3" s="59" t="s">
        <v>158</v>
      </c>
    </row>
    <row r="4" spans="1:19">
      <c r="A4" s="6">
        <v>3</v>
      </c>
      <c r="B4" s="10" t="s">
        <v>40</v>
      </c>
      <c r="C4" s="2">
        <f>LOOKUP(D4,ProductName!$B$2:$B$9,ProductName!$A$2:$A$9)</f>
        <v>6</v>
      </c>
      <c r="D4" s="2" t="s">
        <v>66</v>
      </c>
      <c r="E4" s="2" t="s">
        <v>7</v>
      </c>
      <c r="F4" s="12">
        <v>600</v>
      </c>
      <c r="G4" s="12">
        <f t="shared" si="0"/>
        <v>510</v>
      </c>
      <c r="H4" s="2">
        <v>15</v>
      </c>
      <c r="I4" s="2">
        <f>LOOKUP(J4,Manuf!$B$2:$B$14,Manuf!$A$2:$A$14)</f>
        <v>11</v>
      </c>
      <c r="J4" s="2" t="s">
        <v>98</v>
      </c>
      <c r="K4" s="2">
        <f>LOOKUP(L4,Post!$B$2:$B$3,Post!$A$2:$A$3)</f>
        <v>1</v>
      </c>
      <c r="L4" s="2" t="s">
        <v>11</v>
      </c>
      <c r="M4" s="2">
        <f>LOOKUP(N4,Category!$B$2:$B$4,Category!$A$2:$A$4)</f>
        <v>3</v>
      </c>
      <c r="N4" s="2" t="s">
        <v>61</v>
      </c>
      <c r="O4" s="35">
        <v>2</v>
      </c>
      <c r="P4" s="2">
        <v>16</v>
      </c>
      <c r="Q4" s="2" t="s">
        <v>99</v>
      </c>
      <c r="R4" s="2" t="s">
        <v>158</v>
      </c>
      <c r="S4" s="59" t="s">
        <v>158</v>
      </c>
    </row>
    <row r="5" spans="1:19">
      <c r="A5" s="6">
        <v>4</v>
      </c>
      <c r="B5" s="10" t="s">
        <v>24</v>
      </c>
      <c r="C5" s="2">
        <f>LOOKUP(D5,ProductName!$B$2:$B$9,ProductName!$A$2:$A$9)</f>
        <v>1</v>
      </c>
      <c r="D5" s="2" t="s">
        <v>69</v>
      </c>
      <c r="E5" s="2" t="s">
        <v>7</v>
      </c>
      <c r="F5" s="12">
        <v>600</v>
      </c>
      <c r="G5" s="12">
        <f t="shared" si="0"/>
        <v>540</v>
      </c>
      <c r="H5" s="2">
        <v>10</v>
      </c>
      <c r="I5" s="2">
        <f>LOOKUP(J5,Manuf!$B$2:$B$14,Manuf!$A$2:$A$14)</f>
        <v>10</v>
      </c>
      <c r="J5" s="2" t="s">
        <v>74</v>
      </c>
      <c r="K5" s="2">
        <f>LOOKUP(L5,Post!$B$2:$B$3,Post!$A$2:$A$3)</f>
        <v>1</v>
      </c>
      <c r="L5" s="2" t="s">
        <v>11</v>
      </c>
      <c r="M5" s="2">
        <f>LOOKUP(N5,Category!$B$2:$B$4,Category!$A$2:$A$4)</f>
        <v>3</v>
      </c>
      <c r="N5" s="2" t="s">
        <v>61</v>
      </c>
      <c r="O5" s="35">
        <v>5</v>
      </c>
      <c r="P5" s="2">
        <v>5</v>
      </c>
      <c r="Q5" s="2" t="s">
        <v>77</v>
      </c>
      <c r="R5" s="2" t="s">
        <v>158</v>
      </c>
      <c r="S5" s="59" t="s">
        <v>158</v>
      </c>
    </row>
    <row r="6" spans="1:19">
      <c r="A6" s="6">
        <v>5</v>
      </c>
      <c r="B6" s="10" t="s">
        <v>26</v>
      </c>
      <c r="C6" s="2">
        <f>LOOKUP(D6,ProductName!$B$2:$B$9,ProductName!$A$2:$A$9)</f>
        <v>7</v>
      </c>
      <c r="D6" s="2" t="s">
        <v>57</v>
      </c>
      <c r="E6" s="2" t="s">
        <v>7</v>
      </c>
      <c r="F6" s="12">
        <v>4100</v>
      </c>
      <c r="G6" s="12">
        <f t="shared" si="0"/>
        <v>2870</v>
      </c>
      <c r="H6" s="2">
        <v>30</v>
      </c>
      <c r="I6" s="2">
        <f>LOOKUP(J6,Manuf!$B$2:$B$14,Manuf!$A$2:$A$14)</f>
        <v>1</v>
      </c>
      <c r="J6" s="2" t="s">
        <v>79</v>
      </c>
      <c r="K6" s="2">
        <f>LOOKUP(L6,Post!$B$2:$B$3,Post!$A$2:$A$3)</f>
        <v>1</v>
      </c>
      <c r="L6" s="2" t="s">
        <v>11</v>
      </c>
      <c r="M6" s="2">
        <f>LOOKUP(N6,Category!$B$2:$B$4,Category!$A$2:$A$4)</f>
        <v>2</v>
      </c>
      <c r="N6" s="2" t="s">
        <v>12</v>
      </c>
      <c r="O6" s="35">
        <v>4</v>
      </c>
      <c r="P6" s="2">
        <v>9</v>
      </c>
      <c r="Q6" s="2" t="s">
        <v>80</v>
      </c>
      <c r="R6" s="2" t="s">
        <v>158</v>
      </c>
      <c r="S6" s="59" t="s">
        <v>158</v>
      </c>
    </row>
    <row r="7" spans="1:19">
      <c r="A7" s="6">
        <v>6</v>
      </c>
      <c r="B7" s="10" t="s">
        <v>21</v>
      </c>
      <c r="C7" s="2">
        <f>LOOKUP(D7,ProductName!$B$2:$B$9,ProductName!$A$2:$A$9)</f>
        <v>1</v>
      </c>
      <c r="D7" s="2" t="s">
        <v>69</v>
      </c>
      <c r="E7" s="2" t="s">
        <v>7</v>
      </c>
      <c r="F7" s="12">
        <v>199</v>
      </c>
      <c r="G7" s="12">
        <f t="shared" si="0"/>
        <v>189.05</v>
      </c>
      <c r="H7" s="2">
        <v>5</v>
      </c>
      <c r="I7" s="2">
        <f>LOOKUP(J7,Manuf!$B$2:$B$14,Manuf!$A$2:$A$14)</f>
        <v>5</v>
      </c>
      <c r="J7" s="2" t="s">
        <v>70</v>
      </c>
      <c r="K7" s="2">
        <f>LOOKUP(L7,Post!$B$2:$B$3,Post!$A$2:$A$3)</f>
        <v>2</v>
      </c>
      <c r="L7" s="2" t="s">
        <v>46</v>
      </c>
      <c r="M7" s="2">
        <f>LOOKUP(N7,Category!$B$2:$B$4,Category!$A$2:$A$4)</f>
        <v>2</v>
      </c>
      <c r="N7" s="2" t="s">
        <v>12</v>
      </c>
      <c r="O7" s="35">
        <v>5</v>
      </c>
      <c r="P7" s="2">
        <v>7</v>
      </c>
      <c r="Q7" s="2" t="s">
        <v>71</v>
      </c>
      <c r="R7" s="2" t="s">
        <v>55</v>
      </c>
      <c r="S7" s="59" t="s">
        <v>158</v>
      </c>
    </row>
    <row r="8" spans="1:19">
      <c r="A8" s="6">
        <v>7</v>
      </c>
      <c r="B8" s="10" t="s">
        <v>23</v>
      </c>
      <c r="C8" s="2">
        <f>LOOKUP(D8,ProductName!$B$2:$B$9,ProductName!$A$2:$A$9)</f>
        <v>3</v>
      </c>
      <c r="D8" s="2" t="s">
        <v>9</v>
      </c>
      <c r="E8" s="2" t="s">
        <v>7</v>
      </c>
      <c r="F8" s="12">
        <v>170</v>
      </c>
      <c r="G8" s="12">
        <f t="shared" si="0"/>
        <v>161.5</v>
      </c>
      <c r="H8" s="2">
        <v>5</v>
      </c>
      <c r="I8" s="2">
        <f>LOOKUP(J8,Manuf!$B$2:$B$14,Manuf!$A$2:$A$14)</f>
        <v>10</v>
      </c>
      <c r="J8" s="2" t="s">
        <v>74</v>
      </c>
      <c r="K8" s="2">
        <f>LOOKUP(L8,Post!$B$2:$B$3,Post!$A$2:$A$3)</f>
        <v>2</v>
      </c>
      <c r="L8" s="2" t="s">
        <v>46</v>
      </c>
      <c r="M8" s="2">
        <f>LOOKUP(N8,Category!$B$2:$B$4,Category!$A$2:$A$4)</f>
        <v>3</v>
      </c>
      <c r="N8" s="2" t="s">
        <v>61</v>
      </c>
      <c r="O8" s="35">
        <v>5</v>
      </c>
      <c r="P8" s="2">
        <v>5</v>
      </c>
      <c r="Q8" s="2" t="s">
        <v>75</v>
      </c>
      <c r="R8" s="2" t="s">
        <v>76</v>
      </c>
      <c r="S8" s="59" t="s">
        <v>158</v>
      </c>
    </row>
    <row r="9" spans="1:19">
      <c r="A9" s="6">
        <v>8</v>
      </c>
      <c r="B9" s="10" t="s">
        <v>41</v>
      </c>
      <c r="C9" s="2">
        <f>LOOKUP(D9,ProductName!$B$2:$B$9,ProductName!$A$2:$A$9)</f>
        <v>3</v>
      </c>
      <c r="D9" s="2" t="s">
        <v>9</v>
      </c>
      <c r="E9" s="2" t="s">
        <v>7</v>
      </c>
      <c r="F9" s="12">
        <v>140</v>
      </c>
      <c r="G9" s="12">
        <f t="shared" si="0"/>
        <v>112</v>
      </c>
      <c r="H9" s="2">
        <v>20</v>
      </c>
      <c r="I9" s="2">
        <f>LOOKUP(J9,Manuf!$B$2:$B$14,Manuf!$A$2:$A$14)</f>
        <v>9</v>
      </c>
      <c r="J9" s="2" t="s">
        <v>60</v>
      </c>
      <c r="K9" s="2">
        <f>LOOKUP(L9,Post!$B$2:$B$3,Post!$A$2:$A$3)</f>
        <v>2</v>
      </c>
      <c r="L9" s="2" t="s">
        <v>46</v>
      </c>
      <c r="M9" s="2">
        <f>LOOKUP(N9,Category!$B$2:$B$4,Category!$A$2:$A$4)</f>
        <v>3</v>
      </c>
      <c r="N9" s="2" t="s">
        <v>61</v>
      </c>
      <c r="O9" s="35">
        <v>3</v>
      </c>
      <c r="P9" s="2">
        <v>19</v>
      </c>
      <c r="Q9" s="2" t="s">
        <v>100</v>
      </c>
      <c r="R9" s="2" t="s">
        <v>158</v>
      </c>
      <c r="S9" s="59" t="s">
        <v>158</v>
      </c>
    </row>
    <row r="10" spans="1:19">
      <c r="A10" s="6">
        <v>9</v>
      </c>
      <c r="B10" s="10" t="s">
        <v>37</v>
      </c>
      <c r="C10" s="2">
        <f>LOOKUP(D10,ProductName!$B$2:$B$9,ProductName!$A$2:$A$9)</f>
        <v>2</v>
      </c>
      <c r="D10" s="2" t="s">
        <v>94</v>
      </c>
      <c r="E10" s="2" t="s">
        <v>7</v>
      </c>
      <c r="F10" s="12">
        <v>3500</v>
      </c>
      <c r="G10" s="12">
        <f t="shared" si="0"/>
        <v>2450</v>
      </c>
      <c r="H10" s="2">
        <v>30</v>
      </c>
      <c r="I10" s="2">
        <f>LOOKUP(J10,Manuf!$B$2:$B$14,Manuf!$A$2:$A$14)</f>
        <v>10</v>
      </c>
      <c r="J10" s="2" t="s">
        <v>74</v>
      </c>
      <c r="K10" s="2">
        <f>LOOKUP(L10,Post!$B$2:$B$3,Post!$A$2:$A$3)</f>
        <v>2</v>
      </c>
      <c r="L10" s="2" t="s">
        <v>46</v>
      </c>
      <c r="M10" s="2">
        <f>LOOKUP(N10,Category!$B$2:$B$4,Category!$A$2:$A$4)</f>
        <v>3</v>
      </c>
      <c r="N10" s="2" t="s">
        <v>61</v>
      </c>
      <c r="O10" s="35">
        <v>5</v>
      </c>
      <c r="P10" s="2">
        <v>3</v>
      </c>
      <c r="Q10" s="2" t="s">
        <v>95</v>
      </c>
      <c r="R10" s="2" t="s">
        <v>158</v>
      </c>
      <c r="S10" s="59" t="s">
        <v>158</v>
      </c>
    </row>
    <row r="11" spans="1:19">
      <c r="A11" s="6">
        <v>10</v>
      </c>
      <c r="B11" s="10" t="s">
        <v>18</v>
      </c>
      <c r="C11" s="2">
        <f>LOOKUP(D11,ProductName!$B$2:$B$9,ProductName!$A$2:$A$9)</f>
        <v>3</v>
      </c>
      <c r="D11" s="2" t="s">
        <v>9</v>
      </c>
      <c r="E11" s="2" t="s">
        <v>7</v>
      </c>
      <c r="F11" s="12">
        <v>166</v>
      </c>
      <c r="G11" s="12">
        <f t="shared" si="0"/>
        <v>141.1</v>
      </c>
      <c r="H11" s="2">
        <v>15</v>
      </c>
      <c r="I11" s="2">
        <f>LOOKUP(J11,Manuf!$B$2:$B$14,Manuf!$A$2:$A$14)</f>
        <v>9</v>
      </c>
      <c r="J11" s="2" t="s">
        <v>60</v>
      </c>
      <c r="K11" s="2">
        <f>LOOKUP(L11,Post!$B$2:$B$3,Post!$A$2:$A$3)</f>
        <v>1</v>
      </c>
      <c r="L11" s="2" t="s">
        <v>11</v>
      </c>
      <c r="M11" s="2">
        <f>LOOKUP(N11,Category!$B$2:$B$4,Category!$A$2:$A$4)</f>
        <v>3</v>
      </c>
      <c r="N11" s="2" t="s">
        <v>61</v>
      </c>
      <c r="O11" s="35">
        <v>5</v>
      </c>
      <c r="P11" s="2">
        <v>18</v>
      </c>
      <c r="Q11" s="2" t="s">
        <v>63</v>
      </c>
      <c r="R11" s="2" t="s">
        <v>52</v>
      </c>
      <c r="S11" s="59" t="s">
        <v>158</v>
      </c>
    </row>
    <row r="12" spans="1:19">
      <c r="A12" s="6">
        <v>11</v>
      </c>
      <c r="B12" s="10" t="s">
        <v>16</v>
      </c>
      <c r="C12" s="2">
        <f>LOOKUP(D12,ProductName!$B$2:$B$9,ProductName!$A$2:$A$9)</f>
        <v>7</v>
      </c>
      <c r="D12" s="2" t="s">
        <v>57</v>
      </c>
      <c r="E12" s="2" t="s">
        <v>7</v>
      </c>
      <c r="F12" s="12">
        <v>1200</v>
      </c>
      <c r="G12" s="12">
        <f t="shared" si="0"/>
        <v>1080</v>
      </c>
      <c r="H12" s="2">
        <v>10</v>
      </c>
      <c r="I12" s="2">
        <f>LOOKUP(J12,Manuf!$B$2:$B$14,Manuf!$A$2:$A$14)</f>
        <v>8</v>
      </c>
      <c r="J12" s="2" t="s">
        <v>58</v>
      </c>
      <c r="K12" s="2">
        <f>LOOKUP(L12,Post!$B$2:$B$3,Post!$A$2:$A$3)</f>
        <v>2</v>
      </c>
      <c r="L12" s="2" t="s">
        <v>46</v>
      </c>
      <c r="M12" s="2">
        <f>LOOKUP(N12,Category!$B$2:$B$4,Category!$A$2:$A$4)</f>
        <v>2</v>
      </c>
      <c r="N12" s="2" t="s">
        <v>12</v>
      </c>
      <c r="O12" s="35">
        <v>3</v>
      </c>
      <c r="P12" s="2">
        <v>15</v>
      </c>
      <c r="Q12" s="2" t="s">
        <v>59</v>
      </c>
      <c r="R12" s="2" t="s">
        <v>50</v>
      </c>
      <c r="S12" s="59" t="s">
        <v>158</v>
      </c>
    </row>
    <row r="13" spans="1:19">
      <c r="A13" s="6">
        <v>12</v>
      </c>
      <c r="B13" s="10" t="s">
        <v>20</v>
      </c>
      <c r="C13" s="2">
        <f>LOOKUP(D13,ProductName!$B$2:$B$9,ProductName!$A$2:$A$9)</f>
        <v>6</v>
      </c>
      <c r="D13" s="2" t="s">
        <v>66</v>
      </c>
      <c r="E13" s="2" t="s">
        <v>7</v>
      </c>
      <c r="F13" s="12">
        <v>300</v>
      </c>
      <c r="G13" s="12">
        <f t="shared" si="0"/>
        <v>285</v>
      </c>
      <c r="H13" s="2">
        <v>5</v>
      </c>
      <c r="I13" s="2">
        <f>LOOKUP(J13,Manuf!$B$2:$B$14,Manuf!$A$2:$A$14)</f>
        <v>6</v>
      </c>
      <c r="J13" s="2" t="s">
        <v>67</v>
      </c>
      <c r="K13" s="2">
        <f>LOOKUP(L13,Post!$B$2:$B$3,Post!$A$2:$A$3)</f>
        <v>2</v>
      </c>
      <c r="L13" s="2" t="s">
        <v>46</v>
      </c>
      <c r="M13" s="2">
        <f>LOOKUP(N13,Category!$B$2:$B$4,Category!$A$2:$A$4)</f>
        <v>3</v>
      </c>
      <c r="N13" s="2" t="s">
        <v>61</v>
      </c>
      <c r="O13" s="35">
        <v>3</v>
      </c>
      <c r="P13" s="2">
        <v>19</v>
      </c>
      <c r="Q13" s="2" t="s">
        <v>68</v>
      </c>
      <c r="R13" s="2" t="s">
        <v>54</v>
      </c>
      <c r="S13" s="59" t="s">
        <v>158</v>
      </c>
    </row>
    <row r="14" spans="1:19">
      <c r="A14" s="6">
        <v>13</v>
      </c>
      <c r="B14" s="10" t="s">
        <v>15</v>
      </c>
      <c r="C14" s="2">
        <f>LOOKUP(D14,ProductName!$B$2:$B$9,ProductName!$A$2:$A$9)</f>
        <v>8</v>
      </c>
      <c r="D14" s="2" t="s">
        <v>44</v>
      </c>
      <c r="E14" s="2" t="s">
        <v>7</v>
      </c>
      <c r="F14" s="12">
        <v>149</v>
      </c>
      <c r="G14" s="12">
        <f t="shared" si="0"/>
        <v>126.65</v>
      </c>
      <c r="H14" s="2">
        <v>15</v>
      </c>
      <c r="I14" s="2">
        <f>LOOKUP(J14,Manuf!$B$2:$B$14,Manuf!$A$2:$A$14)</f>
        <v>12</v>
      </c>
      <c r="J14" s="2" t="s">
        <v>45</v>
      </c>
      <c r="K14" s="2">
        <f>LOOKUP(L14,Post!$B$2:$B$3,Post!$A$2:$A$3)</f>
        <v>2</v>
      </c>
      <c r="L14" s="2" t="s">
        <v>46</v>
      </c>
      <c r="M14" s="2">
        <f>LOOKUP(N14,Category!$B$2:$B$4,Category!$A$2:$A$4)</f>
        <v>1</v>
      </c>
      <c r="N14" s="2" t="s">
        <v>47</v>
      </c>
      <c r="O14" s="35">
        <v>2</v>
      </c>
      <c r="P14" s="2">
        <v>7</v>
      </c>
      <c r="Q14" s="2" t="s">
        <v>48</v>
      </c>
      <c r="R14" s="2" t="s">
        <v>49</v>
      </c>
      <c r="S14" s="59" t="s">
        <v>158</v>
      </c>
    </row>
    <row r="15" spans="1:19">
      <c r="A15" s="6">
        <v>14</v>
      </c>
      <c r="B15" s="10" t="s">
        <v>32</v>
      </c>
      <c r="C15" s="2">
        <f>LOOKUP(D15,ProductName!$B$2:$B$9,ProductName!$A$2:$A$9)</f>
        <v>7</v>
      </c>
      <c r="D15" s="2" t="s">
        <v>57</v>
      </c>
      <c r="E15" s="2" t="s">
        <v>7</v>
      </c>
      <c r="F15" s="12">
        <v>2190</v>
      </c>
      <c r="G15" s="12">
        <f t="shared" si="0"/>
        <v>1533</v>
      </c>
      <c r="H15" s="2">
        <v>30</v>
      </c>
      <c r="I15" s="2">
        <f>LOOKUP(J15,Manuf!$B$2:$B$14,Manuf!$A$2:$A$14)</f>
        <v>8</v>
      </c>
      <c r="J15" s="2" t="s">
        <v>58</v>
      </c>
      <c r="K15" s="2">
        <f>LOOKUP(L15,Post!$B$2:$B$3,Post!$A$2:$A$3)</f>
        <v>1</v>
      </c>
      <c r="L15" s="2" t="s">
        <v>11</v>
      </c>
      <c r="M15" s="2">
        <f>LOOKUP(N15,Category!$B$2:$B$4,Category!$A$2:$A$4)</f>
        <v>3</v>
      </c>
      <c r="N15" s="2" t="s">
        <v>61</v>
      </c>
      <c r="O15" s="35">
        <v>4</v>
      </c>
      <c r="P15" s="2">
        <v>7</v>
      </c>
      <c r="Q15" s="2" t="s">
        <v>87</v>
      </c>
      <c r="R15" s="2" t="s">
        <v>158</v>
      </c>
      <c r="S15" s="59" t="s">
        <v>158</v>
      </c>
    </row>
    <row r="16" spans="1:19">
      <c r="A16" s="6">
        <v>15</v>
      </c>
      <c r="B16" s="10" t="s">
        <v>30</v>
      </c>
      <c r="C16" s="2">
        <f>LOOKUP(D16,ProductName!$B$2:$B$9,ProductName!$A$2:$A$9)</f>
        <v>1</v>
      </c>
      <c r="D16" s="2" t="s">
        <v>69</v>
      </c>
      <c r="E16" s="2" t="s">
        <v>7</v>
      </c>
      <c r="F16" s="12">
        <v>510</v>
      </c>
      <c r="G16" s="12">
        <f t="shared" si="0"/>
        <v>484.5</v>
      </c>
      <c r="H16" s="2">
        <v>5</v>
      </c>
      <c r="I16" s="2">
        <f>LOOKUP(J16,Manuf!$B$2:$B$14,Manuf!$A$2:$A$14)</f>
        <v>10</v>
      </c>
      <c r="J16" s="2" t="s">
        <v>74</v>
      </c>
      <c r="K16" s="2">
        <f>LOOKUP(L16,Post!$B$2:$B$3,Post!$A$2:$A$3)</f>
        <v>2</v>
      </c>
      <c r="L16" s="2" t="s">
        <v>46</v>
      </c>
      <c r="M16" s="2">
        <f>LOOKUP(N16,Category!$B$2:$B$4,Category!$A$2:$A$4)</f>
        <v>3</v>
      </c>
      <c r="N16" s="2" t="s">
        <v>61</v>
      </c>
      <c r="O16" s="35">
        <v>2</v>
      </c>
      <c r="P16" s="2">
        <v>17</v>
      </c>
      <c r="Q16" s="2" t="s">
        <v>85</v>
      </c>
      <c r="R16" s="2" t="s">
        <v>158</v>
      </c>
      <c r="S16" s="59" t="s">
        <v>158</v>
      </c>
    </row>
    <row r="17" spans="1:19">
      <c r="A17" s="6">
        <v>16</v>
      </c>
      <c r="B17" s="10" t="s">
        <v>27</v>
      </c>
      <c r="C17" s="2">
        <f>LOOKUP(D17,ProductName!$B$2:$B$9,ProductName!$A$2:$A$9)</f>
        <v>5</v>
      </c>
      <c r="D17" s="2" t="s">
        <v>81</v>
      </c>
      <c r="E17" s="2" t="s">
        <v>7</v>
      </c>
      <c r="F17" s="12">
        <v>385</v>
      </c>
      <c r="G17" s="12">
        <f t="shared" si="0"/>
        <v>346.5</v>
      </c>
      <c r="H17" s="2">
        <v>10</v>
      </c>
      <c r="I17" s="2">
        <f>LOOKUP(J17,Manuf!$B$2:$B$14,Manuf!$A$2:$A$14)</f>
        <v>10</v>
      </c>
      <c r="J17" s="2" t="s">
        <v>74</v>
      </c>
      <c r="K17" s="2">
        <f>LOOKUP(L17,Post!$B$2:$B$3,Post!$A$2:$A$3)</f>
        <v>2</v>
      </c>
      <c r="L17" s="2" t="s">
        <v>46</v>
      </c>
      <c r="M17" s="2">
        <f>LOOKUP(N17,Category!$B$2:$B$4,Category!$A$2:$A$4)</f>
        <v>1</v>
      </c>
      <c r="N17" s="2" t="s">
        <v>47</v>
      </c>
      <c r="O17" s="35">
        <v>2</v>
      </c>
      <c r="P17" s="2">
        <v>17</v>
      </c>
      <c r="Q17" s="2" t="s">
        <v>82</v>
      </c>
      <c r="R17" s="2" t="s">
        <v>158</v>
      </c>
      <c r="S17" s="59" t="s">
        <v>158</v>
      </c>
    </row>
    <row r="18" spans="1:19">
      <c r="A18" s="6">
        <v>17</v>
      </c>
      <c r="B18" s="10" t="s">
        <v>25</v>
      </c>
      <c r="C18" s="2">
        <f>LOOKUP(D18,ProductName!$B$2:$B$9,ProductName!$A$2:$A$9)</f>
        <v>1</v>
      </c>
      <c r="D18" s="2" t="s">
        <v>69</v>
      </c>
      <c r="E18" s="2" t="s">
        <v>7</v>
      </c>
      <c r="F18" s="12">
        <v>300</v>
      </c>
      <c r="G18" s="12">
        <f t="shared" si="0"/>
        <v>255</v>
      </c>
      <c r="H18" s="2">
        <v>15</v>
      </c>
      <c r="I18" s="2">
        <f>LOOKUP(J18,Manuf!$B$2:$B$14,Manuf!$A$2:$A$14)</f>
        <v>10</v>
      </c>
      <c r="J18" s="2" t="s">
        <v>74</v>
      </c>
      <c r="K18" s="2">
        <f>LOOKUP(L18,Post!$B$2:$B$3,Post!$A$2:$A$3)</f>
        <v>1</v>
      </c>
      <c r="L18" s="2" t="s">
        <v>11</v>
      </c>
      <c r="M18" s="2">
        <f>LOOKUP(N18,Category!$B$2:$B$4,Category!$A$2:$A$4)</f>
        <v>3</v>
      </c>
      <c r="N18" s="2" t="s">
        <v>61</v>
      </c>
      <c r="O18" s="35">
        <v>2</v>
      </c>
      <c r="P18" s="2">
        <v>15</v>
      </c>
      <c r="Q18" s="2" t="s">
        <v>78</v>
      </c>
      <c r="R18" s="2" t="s">
        <v>158</v>
      </c>
      <c r="S18" s="59" t="s">
        <v>158</v>
      </c>
    </row>
    <row r="19" spans="1:19">
      <c r="A19" s="6">
        <v>18</v>
      </c>
      <c r="B19" s="10" t="s">
        <v>33</v>
      </c>
      <c r="C19" s="2">
        <f>LOOKUP(D19,ProductName!$B$2:$B$9,ProductName!$A$2:$A$9)</f>
        <v>3</v>
      </c>
      <c r="D19" s="2" t="s">
        <v>9</v>
      </c>
      <c r="E19" s="2" t="s">
        <v>7</v>
      </c>
      <c r="F19" s="12">
        <v>177</v>
      </c>
      <c r="G19" s="12">
        <f t="shared" si="0"/>
        <v>150.44999999999999</v>
      </c>
      <c r="H19" s="2">
        <v>15</v>
      </c>
      <c r="I19" s="2">
        <f>LOOKUP(J19,Manuf!$B$2:$B$14,Manuf!$A$2:$A$14)</f>
        <v>10</v>
      </c>
      <c r="J19" s="2" t="s">
        <v>74</v>
      </c>
      <c r="K19" s="2">
        <f>LOOKUP(L19,Post!$B$2:$B$3,Post!$A$2:$A$3)</f>
        <v>2</v>
      </c>
      <c r="L19" s="2" t="s">
        <v>46</v>
      </c>
      <c r="M19" s="2">
        <f>LOOKUP(N19,Category!$B$2:$B$4,Category!$A$2:$A$4)</f>
        <v>3</v>
      </c>
      <c r="N19" s="2" t="s">
        <v>61</v>
      </c>
      <c r="O19" s="35">
        <v>3</v>
      </c>
      <c r="P19" s="2">
        <v>15</v>
      </c>
      <c r="Q19" s="2" t="s">
        <v>88</v>
      </c>
      <c r="R19" s="2" t="s">
        <v>158</v>
      </c>
      <c r="S19" s="59" t="s">
        <v>158</v>
      </c>
    </row>
    <row r="20" spans="1:19">
      <c r="A20" s="6">
        <v>19</v>
      </c>
      <c r="B20" s="10" t="s">
        <v>39</v>
      </c>
      <c r="C20" s="2">
        <f>LOOKUP(D20,ProductName!$B$2:$B$9,ProductName!$A$2:$A$9)</f>
        <v>5</v>
      </c>
      <c r="D20" s="2" t="s">
        <v>81</v>
      </c>
      <c r="E20" s="2" t="s">
        <v>7</v>
      </c>
      <c r="F20" s="12">
        <v>292</v>
      </c>
      <c r="G20" s="12">
        <f t="shared" si="0"/>
        <v>219</v>
      </c>
      <c r="H20" s="2">
        <v>25</v>
      </c>
      <c r="I20" s="2">
        <f>LOOKUP(J20,Manuf!$B$2:$B$14,Manuf!$A$2:$A$14)</f>
        <v>10</v>
      </c>
      <c r="J20" s="2" t="s">
        <v>74</v>
      </c>
      <c r="K20" s="2">
        <f>LOOKUP(L20,Post!$B$2:$B$3,Post!$A$2:$A$3)</f>
        <v>1</v>
      </c>
      <c r="L20" s="2" t="s">
        <v>11</v>
      </c>
      <c r="M20" s="2">
        <f>LOOKUP(N20,Category!$B$2:$B$4,Category!$A$2:$A$4)</f>
        <v>1</v>
      </c>
      <c r="N20" s="2" t="s">
        <v>47</v>
      </c>
      <c r="O20" s="35">
        <v>3</v>
      </c>
      <c r="P20" s="2">
        <v>13</v>
      </c>
      <c r="Q20" s="2" t="s">
        <v>97</v>
      </c>
      <c r="R20" s="2" t="s">
        <v>158</v>
      </c>
      <c r="S20" s="59" t="s">
        <v>158</v>
      </c>
    </row>
    <row r="21" spans="1:19">
      <c r="A21" s="6">
        <v>20</v>
      </c>
      <c r="B21" s="10" t="s">
        <v>34</v>
      </c>
      <c r="C21" s="2">
        <f>LOOKUP(D21,ProductName!$B$2:$B$9,ProductName!$A$2:$A$9)</f>
        <v>6</v>
      </c>
      <c r="D21" s="2" t="s">
        <v>66</v>
      </c>
      <c r="E21" s="2" t="s">
        <v>7</v>
      </c>
      <c r="F21" s="12">
        <v>100</v>
      </c>
      <c r="G21" s="12">
        <f t="shared" si="0"/>
        <v>95</v>
      </c>
      <c r="H21" s="2">
        <v>5</v>
      </c>
      <c r="I21" s="2">
        <f>LOOKUP(J21,Manuf!$B$2:$B$14,Manuf!$A$2:$A$14)</f>
        <v>10</v>
      </c>
      <c r="J21" s="2" t="s">
        <v>74</v>
      </c>
      <c r="K21" s="2">
        <f>LOOKUP(L21,Post!$B$2:$B$3,Post!$A$2:$A$3)</f>
        <v>2</v>
      </c>
      <c r="L21" s="2" t="s">
        <v>46</v>
      </c>
      <c r="M21" s="2">
        <f>LOOKUP(N21,Category!$B$2:$B$4,Category!$A$2:$A$4)</f>
        <v>3</v>
      </c>
      <c r="N21" s="2" t="s">
        <v>61</v>
      </c>
      <c r="O21" s="35">
        <v>4</v>
      </c>
      <c r="P21" s="2">
        <v>21</v>
      </c>
      <c r="Q21" s="2" t="s">
        <v>89</v>
      </c>
      <c r="R21" s="2" t="s">
        <v>158</v>
      </c>
      <c r="S21" s="59" t="s">
        <v>158</v>
      </c>
    </row>
    <row r="22" spans="1:19">
      <c r="A22" s="6">
        <v>21</v>
      </c>
      <c r="B22" s="10" t="s">
        <v>36</v>
      </c>
      <c r="C22" s="2">
        <f>LOOKUP(D22,ProductName!$B$2:$B$9,ProductName!$A$2:$A$9)</f>
        <v>4</v>
      </c>
      <c r="D22" s="2" t="s">
        <v>91</v>
      </c>
      <c r="E22" s="2" t="s">
        <v>7</v>
      </c>
      <c r="F22" s="12">
        <v>800</v>
      </c>
      <c r="G22" s="12">
        <f t="shared" si="0"/>
        <v>600</v>
      </c>
      <c r="H22" s="2">
        <v>25</v>
      </c>
      <c r="I22" s="2">
        <f>LOOKUP(J22,Manuf!$B$2:$B$14,Manuf!$A$2:$A$14)</f>
        <v>13</v>
      </c>
      <c r="J22" s="2" t="s">
        <v>92</v>
      </c>
      <c r="K22" s="2">
        <f>LOOKUP(L22,Post!$B$2:$B$3,Post!$A$2:$A$3)</f>
        <v>2</v>
      </c>
      <c r="L22" s="2" t="s">
        <v>46</v>
      </c>
      <c r="M22" s="2">
        <f>LOOKUP(N22,Category!$B$2:$B$4,Category!$A$2:$A$4)</f>
        <v>3</v>
      </c>
      <c r="N22" s="2" t="s">
        <v>61</v>
      </c>
      <c r="O22" s="35">
        <v>2</v>
      </c>
      <c r="P22" s="2">
        <v>17</v>
      </c>
      <c r="Q22" s="2" t="s">
        <v>93</v>
      </c>
      <c r="R22" s="2" t="s">
        <v>158</v>
      </c>
      <c r="S22" s="59" t="s">
        <v>158</v>
      </c>
    </row>
    <row r="23" spans="1:19">
      <c r="A23" s="6">
        <v>22</v>
      </c>
      <c r="B23" s="10" t="s">
        <v>42</v>
      </c>
      <c r="C23" s="2">
        <f>LOOKUP(D23,ProductName!$B$2:$B$9,ProductName!$A$2:$A$9)</f>
        <v>3</v>
      </c>
      <c r="D23" s="2" t="s">
        <v>9</v>
      </c>
      <c r="E23" s="2" t="s">
        <v>7</v>
      </c>
      <c r="F23" s="12">
        <v>50</v>
      </c>
      <c r="G23" s="12">
        <f t="shared" si="0"/>
        <v>47.5</v>
      </c>
      <c r="H23" s="2">
        <v>5</v>
      </c>
      <c r="I23" s="2">
        <f>LOOKUP(J23,Manuf!$B$2:$B$14,Manuf!$A$2:$A$14)</f>
        <v>9</v>
      </c>
      <c r="J23" s="2" t="s">
        <v>60</v>
      </c>
      <c r="K23" s="2">
        <f>LOOKUP(L23,Post!$B$2:$B$3,Post!$A$2:$A$3)</f>
        <v>2</v>
      </c>
      <c r="L23" s="2" t="s">
        <v>46</v>
      </c>
      <c r="M23" s="2">
        <f>LOOKUP(N23,Category!$B$2:$B$4,Category!$A$2:$A$4)</f>
        <v>3</v>
      </c>
      <c r="N23" s="2" t="s">
        <v>61</v>
      </c>
      <c r="O23" s="35">
        <v>4</v>
      </c>
      <c r="P23" s="2">
        <v>6</v>
      </c>
      <c r="Q23" s="2" t="s">
        <v>101</v>
      </c>
      <c r="R23" s="2" t="s">
        <v>158</v>
      </c>
      <c r="S23" s="59" t="s">
        <v>158</v>
      </c>
    </row>
    <row r="24" spans="1:19">
      <c r="A24" s="6">
        <v>23</v>
      </c>
      <c r="B24" s="10" t="s">
        <v>31</v>
      </c>
      <c r="C24" s="2">
        <f>LOOKUP(D24,ProductName!$B$2:$B$9,ProductName!$A$2:$A$9)</f>
        <v>1</v>
      </c>
      <c r="D24" s="2" t="s">
        <v>69</v>
      </c>
      <c r="E24" s="2" t="s">
        <v>7</v>
      </c>
      <c r="F24" s="12">
        <v>510</v>
      </c>
      <c r="G24" s="12">
        <f t="shared" si="0"/>
        <v>484.5</v>
      </c>
      <c r="H24" s="2">
        <v>5</v>
      </c>
      <c r="I24" s="2">
        <f>LOOKUP(J24,Manuf!$B$2:$B$14,Manuf!$A$2:$A$14)</f>
        <v>10</v>
      </c>
      <c r="J24" s="2" t="s">
        <v>74</v>
      </c>
      <c r="K24" s="2">
        <f>LOOKUP(L24,Post!$B$2:$B$3,Post!$A$2:$A$3)</f>
        <v>2</v>
      </c>
      <c r="L24" s="2" t="s">
        <v>46</v>
      </c>
      <c r="M24" s="2">
        <f>LOOKUP(N24,Category!$B$2:$B$4,Category!$A$2:$A$4)</f>
        <v>3</v>
      </c>
      <c r="N24" s="2" t="s">
        <v>61</v>
      </c>
      <c r="O24" s="35">
        <v>2</v>
      </c>
      <c r="P24" s="2">
        <v>17</v>
      </c>
      <c r="Q24" s="2" t="s">
        <v>86</v>
      </c>
      <c r="R24" s="2" t="s">
        <v>158</v>
      </c>
      <c r="S24" s="59" t="s">
        <v>158</v>
      </c>
    </row>
    <row r="25" spans="1:19">
      <c r="A25" s="6">
        <v>24</v>
      </c>
      <c r="B25" s="10" t="s">
        <v>22</v>
      </c>
      <c r="C25" s="2">
        <f>LOOKUP(D25,ProductName!$B$2:$B$9,ProductName!$A$2:$A$9)</f>
        <v>5</v>
      </c>
      <c r="D25" s="2" t="s">
        <v>81</v>
      </c>
      <c r="E25" s="2" t="s">
        <v>7</v>
      </c>
      <c r="F25" s="12">
        <v>234</v>
      </c>
      <c r="G25" s="12">
        <f t="shared" si="0"/>
        <v>210.6</v>
      </c>
      <c r="H25" s="2">
        <v>10</v>
      </c>
      <c r="I25" s="2">
        <f>LOOKUP(J25,Manuf!$B$2:$B$14,Manuf!$A$2:$A$14)</f>
        <v>7</v>
      </c>
      <c r="J25" s="2" t="s">
        <v>72</v>
      </c>
      <c r="K25" s="2">
        <f>LOOKUP(L25,Post!$B$2:$B$3,Post!$A$2:$A$3)</f>
        <v>1</v>
      </c>
      <c r="L25" s="2" t="s">
        <v>11</v>
      </c>
      <c r="M25" s="2">
        <f>LOOKUP(N25,Category!$B$2:$B$4,Category!$A$2:$A$4)</f>
        <v>3</v>
      </c>
      <c r="N25" s="2" t="s">
        <v>61</v>
      </c>
      <c r="O25" s="35">
        <v>3</v>
      </c>
      <c r="P25" s="2">
        <v>17</v>
      </c>
      <c r="Q25" s="2" t="s">
        <v>73</v>
      </c>
      <c r="R25" s="2" t="s">
        <v>56</v>
      </c>
      <c r="S25" s="59" t="s">
        <v>158</v>
      </c>
    </row>
    <row r="26" spans="1:19">
      <c r="A26" s="6">
        <v>25</v>
      </c>
      <c r="B26" s="10" t="s">
        <v>28</v>
      </c>
      <c r="C26" s="2">
        <f>LOOKUP(D26,ProductName!$B$2:$B$9,ProductName!$A$2:$A$9)</f>
        <v>7</v>
      </c>
      <c r="D26" s="2" t="s">
        <v>57</v>
      </c>
      <c r="E26" s="2" t="s">
        <v>7</v>
      </c>
      <c r="F26" s="12">
        <v>280</v>
      </c>
      <c r="G26" s="12">
        <f t="shared" si="0"/>
        <v>238</v>
      </c>
      <c r="H26" s="2">
        <v>15</v>
      </c>
      <c r="I26" s="2">
        <f>LOOKUP(J26,Manuf!$B$2:$B$14,Manuf!$A$2:$A$14)</f>
        <v>1</v>
      </c>
      <c r="J26" s="2" t="s">
        <v>79</v>
      </c>
      <c r="K26" s="2">
        <f>LOOKUP(L26,Post!$B$2:$B$3,Post!$A$2:$A$3)</f>
        <v>2</v>
      </c>
      <c r="L26" s="2" t="s">
        <v>46</v>
      </c>
      <c r="M26" s="2">
        <f>LOOKUP(N26,Category!$B$2:$B$4,Category!$A$2:$A$4)</f>
        <v>2</v>
      </c>
      <c r="N26" s="2" t="s">
        <v>12</v>
      </c>
      <c r="O26" s="35">
        <v>3</v>
      </c>
      <c r="P26" s="2">
        <v>8</v>
      </c>
      <c r="Q26" s="2" t="s">
        <v>83</v>
      </c>
      <c r="R26" s="2" t="s">
        <v>158</v>
      </c>
      <c r="S26" s="59" t="s">
        <v>158</v>
      </c>
    </row>
    <row r="27" spans="1:19">
      <c r="A27" s="6">
        <v>26</v>
      </c>
      <c r="B27" s="10" t="s">
        <v>19</v>
      </c>
      <c r="C27" s="2">
        <f>LOOKUP(D27,ProductName!$B$2:$B$9,ProductName!$A$2:$A$9)</f>
        <v>7</v>
      </c>
      <c r="D27" s="2" t="s">
        <v>57</v>
      </c>
      <c r="E27" s="2" t="s">
        <v>7</v>
      </c>
      <c r="F27" s="12">
        <v>1700</v>
      </c>
      <c r="G27" s="12">
        <f t="shared" si="0"/>
        <v>1275</v>
      </c>
      <c r="H27" s="2">
        <v>25</v>
      </c>
      <c r="I27" s="2">
        <f>LOOKUP(J27,Manuf!$B$2:$B$14,Manuf!$A$2:$A$14)</f>
        <v>2</v>
      </c>
      <c r="J27" s="2" t="s">
        <v>64</v>
      </c>
      <c r="K27" s="2">
        <f>LOOKUP(L27,Post!$B$2:$B$3,Post!$A$2:$A$3)</f>
        <v>2</v>
      </c>
      <c r="L27" s="2" t="s">
        <v>46</v>
      </c>
      <c r="M27" s="2">
        <f>LOOKUP(N27,Category!$B$2:$B$4,Category!$A$2:$A$4)</f>
        <v>3</v>
      </c>
      <c r="N27" s="2" t="s">
        <v>61</v>
      </c>
      <c r="O27" s="35">
        <v>2</v>
      </c>
      <c r="P27" s="2">
        <v>5</v>
      </c>
      <c r="Q27" s="2" t="s">
        <v>65</v>
      </c>
      <c r="R27" s="2" t="s">
        <v>53</v>
      </c>
      <c r="S27" s="59" t="s">
        <v>158</v>
      </c>
    </row>
    <row r="28" spans="1:19">
      <c r="A28" s="6">
        <v>27</v>
      </c>
      <c r="B28" s="10" t="s">
        <v>29</v>
      </c>
      <c r="C28" s="2">
        <f>LOOKUP(D28,ProductName!$B$2:$B$9,ProductName!$A$2:$A$9)</f>
        <v>7</v>
      </c>
      <c r="D28" s="2" t="s">
        <v>57</v>
      </c>
      <c r="E28" s="2" t="s">
        <v>7</v>
      </c>
      <c r="F28" s="12">
        <v>1700</v>
      </c>
      <c r="G28" s="12">
        <f t="shared" si="0"/>
        <v>1275</v>
      </c>
      <c r="H28" s="2">
        <v>25</v>
      </c>
      <c r="I28" s="2">
        <f>LOOKUP(J28,Manuf!$B$2:$B$14,Manuf!$A$2:$A$14)</f>
        <v>2</v>
      </c>
      <c r="J28" s="2" t="s">
        <v>64</v>
      </c>
      <c r="K28" s="2">
        <f>LOOKUP(L28,Post!$B$2:$B$3,Post!$A$2:$A$3)</f>
        <v>1</v>
      </c>
      <c r="L28" s="2" t="s">
        <v>11</v>
      </c>
      <c r="M28" s="2">
        <f>LOOKUP(N28,Category!$B$2:$B$4,Category!$A$2:$A$4)</f>
        <v>3</v>
      </c>
      <c r="N28" s="2" t="s">
        <v>61</v>
      </c>
      <c r="O28" s="35">
        <v>4</v>
      </c>
      <c r="P28" s="2">
        <v>9</v>
      </c>
      <c r="Q28" s="2" t="s">
        <v>84</v>
      </c>
      <c r="R28" s="2" t="s">
        <v>158</v>
      </c>
      <c r="S28" s="59" t="s">
        <v>158</v>
      </c>
    </row>
    <row r="29" spans="1:19">
      <c r="A29" s="6">
        <v>28</v>
      </c>
      <c r="B29" s="10" t="s">
        <v>35</v>
      </c>
      <c r="C29" s="2">
        <f>LOOKUP(D29,ProductName!$B$2:$B$9,ProductName!$A$2:$A$9)</f>
        <v>1</v>
      </c>
      <c r="D29" s="2" t="s">
        <v>69</v>
      </c>
      <c r="E29" s="2" t="s">
        <v>7</v>
      </c>
      <c r="F29" s="12">
        <v>640</v>
      </c>
      <c r="G29" s="12">
        <f t="shared" si="0"/>
        <v>608</v>
      </c>
      <c r="H29" s="2">
        <v>5</v>
      </c>
      <c r="I29" s="2">
        <f>LOOKUP(J29,Manuf!$B$2:$B$14,Manuf!$A$2:$A$14)</f>
        <v>10</v>
      </c>
      <c r="J29" s="2" t="s">
        <v>74</v>
      </c>
      <c r="K29" s="2">
        <f>LOOKUP(L29,Post!$B$2:$B$3,Post!$A$2:$A$3)</f>
        <v>1</v>
      </c>
      <c r="L29" s="2" t="s">
        <v>11</v>
      </c>
      <c r="M29" s="2">
        <f>LOOKUP(N29,Category!$B$2:$B$4,Category!$A$2:$A$4)</f>
        <v>3</v>
      </c>
      <c r="N29" s="2" t="s">
        <v>61</v>
      </c>
      <c r="O29" s="35">
        <v>5</v>
      </c>
      <c r="P29" s="2">
        <v>4</v>
      </c>
      <c r="Q29" s="2" t="s">
        <v>90</v>
      </c>
      <c r="R29" s="2" t="s">
        <v>158</v>
      </c>
      <c r="S29" s="59" t="s">
        <v>158</v>
      </c>
    </row>
    <row r="30" spans="1:19">
      <c r="A30" s="6">
        <v>29</v>
      </c>
      <c r="B30" s="10" t="s">
        <v>43</v>
      </c>
      <c r="C30" s="2">
        <f>LOOKUP(D30,ProductName!$B$2:$B$9,ProductName!$A$2:$A$9)</f>
        <v>7</v>
      </c>
      <c r="D30" s="2" t="s">
        <v>57</v>
      </c>
      <c r="E30" s="2" t="s">
        <v>7</v>
      </c>
      <c r="F30" s="12">
        <v>600</v>
      </c>
      <c r="G30" s="12">
        <f t="shared" si="0"/>
        <v>510</v>
      </c>
      <c r="H30" s="2">
        <v>15</v>
      </c>
      <c r="I30" s="2">
        <f>LOOKUP(J30,Manuf!$B$2:$B$14,Manuf!$A$2:$A$14)</f>
        <v>3</v>
      </c>
      <c r="J30" s="2" t="s">
        <v>102</v>
      </c>
      <c r="K30" s="2">
        <f>LOOKUP(L30,Post!$B$2:$B$3,Post!$A$2:$A$3)</f>
        <v>1</v>
      </c>
      <c r="L30" s="2" t="s">
        <v>11</v>
      </c>
      <c r="M30" s="2">
        <f>LOOKUP(N30,Category!$B$2:$B$4,Category!$A$2:$A$4)</f>
        <v>3</v>
      </c>
      <c r="N30" s="2" t="s">
        <v>61</v>
      </c>
      <c r="O30" s="35">
        <v>5</v>
      </c>
      <c r="P30" s="2">
        <v>15</v>
      </c>
      <c r="Q30" s="2" t="s">
        <v>103</v>
      </c>
      <c r="R30" s="2" t="s">
        <v>158</v>
      </c>
      <c r="S30" s="59" t="s">
        <v>158</v>
      </c>
    </row>
    <row r="31" spans="1:19" s="8" customFormat="1">
      <c r="A31" s="6">
        <v>30</v>
      </c>
      <c r="B31" s="10" t="s">
        <v>17</v>
      </c>
      <c r="C31" s="2">
        <f>LOOKUP(D31,ProductName!$B$2:$B$9,ProductName!$A$2:$A$9)</f>
        <v>3</v>
      </c>
      <c r="D31" s="2" t="s">
        <v>9</v>
      </c>
      <c r="E31" s="2" t="s">
        <v>7</v>
      </c>
      <c r="F31" s="12">
        <v>86</v>
      </c>
      <c r="G31" s="12">
        <f t="shared" si="0"/>
        <v>81.7</v>
      </c>
      <c r="H31" s="2">
        <v>5</v>
      </c>
      <c r="I31" s="2">
        <f>LOOKUP(J31,Manuf!$B$2:$B$14,Manuf!$A$2:$A$14)</f>
        <v>9</v>
      </c>
      <c r="J31" s="2" t="s">
        <v>60</v>
      </c>
      <c r="K31" s="2">
        <f>LOOKUP(L31,Post!$B$2:$B$3,Post!$A$2:$A$3)</f>
        <v>1</v>
      </c>
      <c r="L31" s="2" t="s">
        <v>11</v>
      </c>
      <c r="M31" s="2">
        <f>LOOKUP(N31,Category!$B$2:$B$4,Category!$A$2:$A$4)</f>
        <v>3</v>
      </c>
      <c r="N31" s="2" t="s">
        <v>61</v>
      </c>
      <c r="O31" s="35">
        <v>4</v>
      </c>
      <c r="P31" s="2">
        <v>17</v>
      </c>
      <c r="Q31" s="2" t="s">
        <v>62</v>
      </c>
      <c r="R31" s="2" t="s">
        <v>51</v>
      </c>
      <c r="S31" s="59" t="s">
        <v>158</v>
      </c>
    </row>
    <row r="32" spans="1:19">
      <c r="C32" s="3"/>
      <c r="D32" s="3"/>
      <c r="E32" s="3"/>
      <c r="F32" s="13"/>
      <c r="G32" s="13"/>
      <c r="H32" s="3"/>
      <c r="I32" s="3"/>
      <c r="J32" s="3"/>
      <c r="K32" s="3"/>
      <c r="L32" s="3"/>
      <c r="M32" s="3"/>
      <c r="N32" s="3"/>
      <c r="O32" s="36"/>
      <c r="P32" s="3"/>
      <c r="Q32" s="3"/>
      <c r="R32" s="3"/>
    </row>
    <row r="33" spans="3:18">
      <c r="C33" s="3"/>
      <c r="D33" s="3"/>
      <c r="E33" s="3"/>
      <c r="F33" s="13"/>
      <c r="G33" s="13"/>
      <c r="H33" s="3"/>
      <c r="I33" s="3"/>
      <c r="J33" s="3"/>
      <c r="K33" s="3"/>
      <c r="L33" s="3"/>
      <c r="M33" s="3"/>
      <c r="N33" s="3"/>
      <c r="O33" s="36"/>
      <c r="P33" s="3"/>
      <c r="Q33" s="3"/>
      <c r="R33" s="3"/>
    </row>
    <row r="34" spans="3:18">
      <c r="C34" s="3"/>
      <c r="D34" s="3"/>
      <c r="E34" s="3"/>
      <c r="F34" s="13"/>
      <c r="G34" s="13"/>
      <c r="H34" s="3"/>
      <c r="I34" s="3"/>
      <c r="J34" s="3"/>
      <c r="K34" s="3"/>
      <c r="L34" s="3"/>
      <c r="M34" s="3"/>
      <c r="N34" s="3"/>
      <c r="O34" s="36"/>
      <c r="P34" s="3"/>
      <c r="Q34" s="3"/>
      <c r="R34" s="3"/>
    </row>
    <row r="35" spans="3:18">
      <c r="C35" s="3"/>
      <c r="D35" s="3"/>
      <c r="E35" s="3"/>
      <c r="F35" s="13"/>
      <c r="G35" s="13"/>
      <c r="H35" s="3"/>
      <c r="I35" s="3"/>
      <c r="J35" s="3"/>
      <c r="K35" s="3"/>
      <c r="L35" s="3"/>
      <c r="M35" s="3"/>
      <c r="N35" s="3"/>
      <c r="O35" s="36"/>
      <c r="P35" s="3"/>
      <c r="Q35" s="3"/>
      <c r="R35" s="3"/>
    </row>
    <row r="36" spans="3:18">
      <c r="C36" s="3"/>
      <c r="D36" s="3"/>
      <c r="E36" s="3"/>
      <c r="F36" s="13"/>
      <c r="G36" s="13"/>
      <c r="H36" s="3"/>
      <c r="I36" s="3"/>
      <c r="J36" s="3"/>
      <c r="K36" s="3"/>
      <c r="L36" s="3"/>
      <c r="M36" s="3"/>
      <c r="N36" s="3"/>
      <c r="O36" s="36"/>
      <c r="P36" s="3"/>
      <c r="Q36" s="3"/>
      <c r="R36" s="3"/>
    </row>
    <row r="37" spans="3:18">
      <c r="C37" s="3"/>
      <c r="D37" s="3"/>
      <c r="E37" s="3"/>
      <c r="F37" s="13"/>
      <c r="G37" s="13"/>
      <c r="H37" s="3"/>
      <c r="I37" s="3"/>
      <c r="J37" s="3"/>
      <c r="K37" s="3"/>
      <c r="L37" s="3"/>
      <c r="M37" s="3"/>
      <c r="N37" s="3"/>
      <c r="O37" s="36"/>
      <c r="P37" s="3"/>
      <c r="Q37" s="3"/>
      <c r="R37" s="3"/>
    </row>
    <row r="38" spans="3:18">
      <c r="C38" s="3"/>
      <c r="D38" s="3"/>
      <c r="E38" s="3"/>
      <c r="F38" s="13"/>
      <c r="G38" s="13"/>
      <c r="H38" s="3"/>
      <c r="I38" s="3"/>
      <c r="J38" s="3"/>
      <c r="K38" s="3"/>
      <c r="L38" s="3"/>
      <c r="M38" s="3"/>
      <c r="N38" s="3"/>
      <c r="O38" s="36"/>
      <c r="P38" s="3"/>
      <c r="Q38" s="3"/>
      <c r="R38" s="3"/>
    </row>
    <row r="39" spans="3:18">
      <c r="C39" s="3"/>
      <c r="D39" s="3"/>
      <c r="E39" s="3"/>
      <c r="F39" s="13"/>
      <c r="G39" s="13"/>
      <c r="H39" s="3"/>
      <c r="I39" s="3"/>
      <c r="J39" s="3"/>
      <c r="K39" s="3"/>
      <c r="L39" s="3"/>
      <c r="M39" s="3"/>
      <c r="N39" s="3"/>
      <c r="O39" s="36"/>
      <c r="P39" s="3"/>
      <c r="Q39" s="3"/>
      <c r="R39" s="3"/>
    </row>
    <row r="40" spans="3:18">
      <c r="C40" s="3"/>
      <c r="D40" s="3"/>
      <c r="E40" s="3"/>
      <c r="F40" s="13"/>
      <c r="G40" s="13"/>
      <c r="H40" s="3"/>
      <c r="I40" s="3"/>
      <c r="J40" s="3"/>
      <c r="K40" s="3"/>
      <c r="L40" s="3"/>
      <c r="M40" s="3"/>
      <c r="N40" s="3"/>
      <c r="O40" s="36"/>
      <c r="P40" s="3"/>
      <c r="Q40" s="3"/>
      <c r="R40" s="3"/>
    </row>
    <row r="41" spans="3:18">
      <c r="C41" s="3"/>
      <c r="D41" s="3"/>
      <c r="E41" s="3"/>
      <c r="F41" s="13"/>
      <c r="G41" s="13"/>
      <c r="H41" s="3"/>
      <c r="I41" s="3"/>
      <c r="J41" s="3"/>
      <c r="K41" s="3"/>
      <c r="L41" s="3"/>
      <c r="M41" s="3"/>
      <c r="N41" s="3"/>
      <c r="O41" s="36"/>
      <c r="P41" s="3"/>
      <c r="Q41" s="3"/>
      <c r="R41" s="3"/>
    </row>
    <row r="42" spans="3:18">
      <c r="C42" s="3"/>
      <c r="D42" s="3"/>
      <c r="E42" s="3"/>
      <c r="F42" s="13"/>
      <c r="G42" s="13"/>
      <c r="H42" s="3"/>
      <c r="I42" s="3"/>
      <c r="J42" s="3"/>
      <c r="K42" s="3"/>
      <c r="L42" s="3"/>
      <c r="M42" s="3"/>
      <c r="N42" s="3"/>
      <c r="O42" s="36"/>
      <c r="P42" s="3"/>
      <c r="Q42" s="3"/>
      <c r="R42" s="3"/>
    </row>
    <row r="43" spans="3:18">
      <c r="C43" s="3"/>
      <c r="D43" s="3"/>
      <c r="E43" s="3"/>
      <c r="F43" s="13"/>
      <c r="G43" s="13"/>
      <c r="H43" s="3"/>
      <c r="I43" s="3"/>
      <c r="J43" s="3"/>
      <c r="K43" s="3"/>
      <c r="L43" s="3"/>
      <c r="M43" s="3"/>
      <c r="N43" s="3"/>
      <c r="O43" s="36"/>
      <c r="P43" s="3"/>
      <c r="Q43" s="3"/>
      <c r="R43" s="3"/>
    </row>
    <row r="44" spans="3:18">
      <c r="C44" s="3"/>
      <c r="D44" s="3"/>
      <c r="E44" s="3"/>
      <c r="F44" s="13"/>
      <c r="G44" s="13"/>
      <c r="H44" s="3"/>
      <c r="I44" s="3"/>
      <c r="J44" s="3"/>
      <c r="K44" s="3"/>
      <c r="L44" s="3"/>
      <c r="M44" s="3"/>
      <c r="N44" s="3"/>
      <c r="O44" s="36"/>
      <c r="P44" s="3"/>
      <c r="Q44" s="3"/>
      <c r="R44" s="3"/>
    </row>
    <row r="45" spans="3:18">
      <c r="C45" s="3"/>
      <c r="D45" s="3"/>
      <c r="E45" s="3"/>
      <c r="F45" s="13"/>
      <c r="G45" s="13"/>
      <c r="H45" s="3"/>
      <c r="I45" s="3"/>
      <c r="J45" s="3"/>
      <c r="K45" s="3"/>
      <c r="L45" s="3"/>
      <c r="M45" s="3"/>
      <c r="N45" s="3"/>
      <c r="O45" s="36"/>
      <c r="P45" s="3"/>
      <c r="Q45" s="3"/>
      <c r="R45" s="3"/>
    </row>
    <row r="46" spans="3:18">
      <c r="C46" s="3"/>
      <c r="D46" s="3"/>
      <c r="E46" s="3"/>
      <c r="F46" s="13"/>
      <c r="G46" s="13"/>
      <c r="H46" s="3"/>
      <c r="I46" s="3"/>
      <c r="J46" s="3"/>
      <c r="K46" s="3"/>
      <c r="L46" s="3"/>
      <c r="M46" s="3"/>
      <c r="N46" s="3"/>
      <c r="O46" s="36"/>
      <c r="P46" s="3"/>
      <c r="Q46" s="3"/>
      <c r="R46" s="3"/>
    </row>
    <row r="47" spans="3:18">
      <c r="C47" s="3"/>
      <c r="D47" s="3"/>
      <c r="E47" s="3"/>
      <c r="F47" s="13"/>
      <c r="G47" s="13"/>
      <c r="H47" s="3"/>
      <c r="I47" s="3"/>
      <c r="J47" s="3"/>
      <c r="K47" s="3"/>
      <c r="L47" s="3"/>
      <c r="M47" s="3"/>
      <c r="N47" s="3"/>
      <c r="O47" s="36"/>
      <c r="P47" s="3"/>
      <c r="Q47" s="3"/>
      <c r="R47" s="3"/>
    </row>
    <row r="48" spans="3:18">
      <c r="C48" s="3"/>
      <c r="D48" s="3"/>
      <c r="E48" s="3"/>
      <c r="F48" s="13"/>
      <c r="G48" s="13"/>
      <c r="H48" s="3"/>
      <c r="I48" s="3"/>
      <c r="J48" s="3"/>
      <c r="K48" s="3"/>
      <c r="L48" s="3"/>
      <c r="M48" s="3"/>
      <c r="N48" s="3"/>
      <c r="O48" s="36"/>
      <c r="P48" s="3"/>
      <c r="Q48" s="3"/>
      <c r="R48" s="3"/>
    </row>
    <row r="49" spans="3:18">
      <c r="C49" s="3"/>
      <c r="D49" s="3"/>
      <c r="E49" s="3"/>
      <c r="F49" s="13"/>
      <c r="G49" s="13"/>
      <c r="H49" s="3"/>
      <c r="I49" s="3"/>
      <c r="J49" s="3"/>
      <c r="K49" s="3"/>
      <c r="L49" s="3"/>
      <c r="M49" s="3"/>
      <c r="N49" s="3"/>
      <c r="O49" s="36"/>
      <c r="P49" s="3"/>
      <c r="Q49" s="3"/>
      <c r="R49" s="3"/>
    </row>
    <row r="50" spans="3:18">
      <c r="C50" s="3"/>
      <c r="D50" s="3"/>
      <c r="E50" s="3"/>
      <c r="F50" s="13"/>
      <c r="G50" s="13"/>
      <c r="H50" s="3"/>
      <c r="I50" s="3"/>
      <c r="J50" s="3"/>
      <c r="K50" s="3"/>
      <c r="L50" s="3"/>
      <c r="M50" s="3"/>
      <c r="N50" s="3"/>
      <c r="O50" s="36"/>
      <c r="P50" s="3"/>
      <c r="Q50" s="3"/>
      <c r="R50" s="3"/>
    </row>
    <row r="51" spans="3:18">
      <c r="C51" s="3"/>
      <c r="D51" s="3"/>
      <c r="E51" s="3"/>
      <c r="F51" s="13"/>
      <c r="G51" s="13"/>
      <c r="H51" s="3"/>
      <c r="I51" s="3"/>
      <c r="J51" s="3"/>
      <c r="K51" s="3"/>
      <c r="L51" s="3"/>
      <c r="M51" s="3"/>
      <c r="N51" s="3"/>
      <c r="O51" s="36"/>
      <c r="P51" s="3"/>
      <c r="Q51" s="3"/>
      <c r="R51" s="3"/>
    </row>
    <row r="52" spans="3:18">
      <c r="C52" s="3"/>
      <c r="D52" s="3"/>
      <c r="E52" s="3"/>
      <c r="F52" s="13"/>
      <c r="G52" s="13"/>
      <c r="H52" s="3"/>
      <c r="I52" s="3"/>
      <c r="J52" s="3"/>
      <c r="K52" s="3"/>
      <c r="L52" s="3"/>
      <c r="M52" s="3"/>
      <c r="N52" s="3"/>
      <c r="O52" s="36"/>
      <c r="P52" s="3"/>
      <c r="Q52" s="3"/>
      <c r="R52" s="3"/>
    </row>
    <row r="53" spans="3:18">
      <c r="C53" s="3"/>
      <c r="D53" s="3"/>
      <c r="E53" s="3"/>
      <c r="F53" s="13"/>
      <c r="G53" s="13"/>
      <c r="H53" s="3"/>
      <c r="I53" s="3"/>
      <c r="J53" s="3"/>
      <c r="K53" s="3"/>
      <c r="L53" s="3"/>
      <c r="M53" s="3"/>
      <c r="N53" s="3"/>
      <c r="O53" s="36"/>
      <c r="P53" s="3"/>
      <c r="Q53" s="3"/>
      <c r="R53" s="3"/>
    </row>
    <row r="54" spans="3:18">
      <c r="C54" s="3"/>
      <c r="D54" s="3"/>
      <c r="E54" s="3"/>
      <c r="F54" s="13"/>
      <c r="G54" s="13"/>
      <c r="H54" s="3"/>
      <c r="I54" s="3"/>
      <c r="J54" s="3"/>
      <c r="K54" s="3"/>
      <c r="L54" s="3"/>
      <c r="M54" s="3"/>
      <c r="N54" s="3"/>
      <c r="O54" s="36"/>
      <c r="P54" s="3"/>
      <c r="Q54" s="3"/>
      <c r="R54" s="3"/>
    </row>
  </sheetData>
  <sortState ref="B2:S54">
    <sortCondition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2" sqref="A2:E21"/>
    </sheetView>
  </sheetViews>
  <sheetFormatPr defaultRowHeight="15.75"/>
  <cols>
    <col min="3" max="3" width="16.125" customWidth="1"/>
    <col min="4" max="4" width="8" style="7" hidden="1" customWidth="1"/>
  </cols>
  <sheetData>
    <row r="1" spans="1:5">
      <c r="A1" t="s">
        <v>151</v>
      </c>
      <c r="B1" t="s">
        <v>182</v>
      </c>
      <c r="C1" t="s">
        <v>187</v>
      </c>
      <c r="D1" s="7" t="s">
        <v>172</v>
      </c>
      <c r="E1" t="s">
        <v>171</v>
      </c>
    </row>
    <row r="2" spans="1:5">
      <c r="A2" s="6">
        <v>1</v>
      </c>
      <c r="B2" s="18">
        <v>1</v>
      </c>
      <c r="C2" s="18">
        <f>LOOKUP(D2,Product!$B$2:$B$31,Product!$A$2:$A$31)</f>
        <v>1</v>
      </c>
      <c r="D2" s="56" t="s">
        <v>173</v>
      </c>
      <c r="E2" s="6">
        <v>15</v>
      </c>
    </row>
    <row r="3" spans="1:5">
      <c r="A3" s="6">
        <v>2</v>
      </c>
      <c r="B3" s="20">
        <v>6</v>
      </c>
      <c r="C3" s="18">
        <f>LOOKUP(D3,Product!$B$2:$B$31,Product!$A$2:$A$31)</f>
        <v>5</v>
      </c>
      <c r="D3" s="57" t="s">
        <v>26</v>
      </c>
      <c r="E3" s="6">
        <v>1</v>
      </c>
    </row>
    <row r="4" spans="1:5">
      <c r="A4" s="6">
        <v>3</v>
      </c>
      <c r="B4" s="20">
        <v>4</v>
      </c>
      <c r="C4" s="18">
        <f>LOOKUP(D4,Product!$B$2:$B$31,Product!$A$2:$A$31)</f>
        <v>6</v>
      </c>
      <c r="D4" s="57" t="s">
        <v>21</v>
      </c>
      <c r="E4" s="6">
        <v>2</v>
      </c>
    </row>
    <row r="5" spans="1:5">
      <c r="A5" s="6">
        <v>4</v>
      </c>
      <c r="B5" s="20">
        <v>5</v>
      </c>
      <c r="C5" s="18">
        <f>LOOKUP(D5,Product!$B$2:$B$31,Product!$A$2:$A$31)</f>
        <v>7</v>
      </c>
      <c r="D5" s="57" t="s">
        <v>23</v>
      </c>
      <c r="E5" s="6">
        <v>10</v>
      </c>
    </row>
    <row r="6" spans="1:5">
      <c r="A6" s="6">
        <v>5</v>
      </c>
      <c r="B6" s="20">
        <v>3</v>
      </c>
      <c r="C6" s="18">
        <f>LOOKUP(D6,Product!$B$2:$B$31,Product!$A$2:$A$31)</f>
        <v>10</v>
      </c>
      <c r="D6" s="57" t="s">
        <v>18</v>
      </c>
      <c r="E6" s="6">
        <v>10</v>
      </c>
    </row>
    <row r="7" spans="1:5">
      <c r="A7" s="6">
        <v>6</v>
      </c>
      <c r="B7" s="20">
        <v>2</v>
      </c>
      <c r="C7" s="18">
        <f>LOOKUP(D7,Product!$B$2:$B$31,Product!$A$2:$A$31)</f>
        <v>11</v>
      </c>
      <c r="D7" s="57" t="s">
        <v>16</v>
      </c>
      <c r="E7" s="6">
        <v>15</v>
      </c>
    </row>
    <row r="8" spans="1:5">
      <c r="A8" s="6">
        <v>7</v>
      </c>
      <c r="B8" s="20">
        <v>4</v>
      </c>
      <c r="C8" s="18">
        <f>LOOKUP(D8,Product!$B$2:$B$31,Product!$A$2:$A$31)</f>
        <v>12</v>
      </c>
      <c r="D8" s="57" t="s">
        <v>20</v>
      </c>
      <c r="E8" s="6">
        <v>1</v>
      </c>
    </row>
    <row r="9" spans="1:5">
      <c r="A9" s="6">
        <v>8</v>
      </c>
      <c r="B9" s="18">
        <v>1</v>
      </c>
      <c r="C9" s="18">
        <f>LOOKUP(D9,Product!$B$2:$B$31,Product!$A$2:$A$31)</f>
        <v>13</v>
      </c>
      <c r="D9" s="56" t="s">
        <v>15</v>
      </c>
      <c r="E9" s="6">
        <v>1</v>
      </c>
    </row>
    <row r="10" spans="1:5">
      <c r="A10" s="6">
        <v>9</v>
      </c>
      <c r="B10" s="20">
        <v>7</v>
      </c>
      <c r="C10" s="18">
        <f>LOOKUP(D10,Product!$B$2:$B$31,Product!$A$2:$A$31)</f>
        <v>15</v>
      </c>
      <c r="D10" s="57" t="s">
        <v>30</v>
      </c>
      <c r="E10" s="6">
        <v>2</v>
      </c>
    </row>
    <row r="11" spans="1:5">
      <c r="A11" s="6">
        <v>10</v>
      </c>
      <c r="B11" s="20">
        <v>6</v>
      </c>
      <c r="C11" s="18">
        <f>LOOKUP(D11,Product!$B$2:$B$31,Product!$A$2:$A$31)</f>
        <v>17</v>
      </c>
      <c r="D11" s="57" t="s">
        <v>25</v>
      </c>
      <c r="E11" s="6">
        <v>1</v>
      </c>
    </row>
    <row r="12" spans="1:5">
      <c r="A12" s="6">
        <v>11</v>
      </c>
      <c r="B12" s="20">
        <v>8</v>
      </c>
      <c r="C12" s="18">
        <f>LOOKUP(D12,Product!$B$2:$B$31,Product!$A$2:$A$31)</f>
        <v>20</v>
      </c>
      <c r="D12" s="57" t="s">
        <v>34</v>
      </c>
      <c r="E12" s="6">
        <v>1</v>
      </c>
    </row>
    <row r="13" spans="1:5">
      <c r="A13" s="6">
        <v>12</v>
      </c>
      <c r="B13" s="20">
        <v>9</v>
      </c>
      <c r="C13" s="18">
        <f>LOOKUP(D13,Product!$B$2:$B$31,Product!$A$2:$A$31)</f>
        <v>21</v>
      </c>
      <c r="D13" s="57" t="s">
        <v>36</v>
      </c>
      <c r="E13" s="6">
        <v>1</v>
      </c>
    </row>
    <row r="14" spans="1:5">
      <c r="A14" s="6">
        <v>13</v>
      </c>
      <c r="B14" s="20">
        <v>10</v>
      </c>
      <c r="C14" s="18">
        <f>LOOKUP(D14,Product!$B$2:$B$31,Product!$A$2:$A$31)</f>
        <v>22</v>
      </c>
      <c r="D14" s="57" t="s">
        <v>42</v>
      </c>
      <c r="E14" s="6">
        <v>1</v>
      </c>
    </row>
    <row r="15" spans="1:5">
      <c r="A15" s="6">
        <v>14</v>
      </c>
      <c r="B15" s="20">
        <v>7</v>
      </c>
      <c r="C15" s="18">
        <f>LOOKUP(D15,Product!$B$2:$B$31,Product!$A$2:$A$31)</f>
        <v>23</v>
      </c>
      <c r="D15" s="57" t="s">
        <v>31</v>
      </c>
      <c r="E15" s="6">
        <v>2</v>
      </c>
    </row>
    <row r="16" spans="1:5">
      <c r="A16" s="6">
        <v>15</v>
      </c>
      <c r="B16" s="20">
        <v>5</v>
      </c>
      <c r="C16" s="18">
        <f>LOOKUP(D16,Product!$B$2:$B$31,Product!$A$2:$A$31)</f>
        <v>24</v>
      </c>
      <c r="D16" s="57" t="s">
        <v>22</v>
      </c>
      <c r="E16" s="6">
        <v>1</v>
      </c>
    </row>
    <row r="17" spans="1:5">
      <c r="A17" s="6">
        <v>16</v>
      </c>
      <c r="B17" s="20">
        <v>3</v>
      </c>
      <c r="C17" s="18">
        <f>LOOKUP(D17,Product!$B$2:$B$31,Product!$A$2:$A$31)</f>
        <v>26</v>
      </c>
      <c r="D17" s="57" t="s">
        <v>19</v>
      </c>
      <c r="E17" s="6">
        <v>10</v>
      </c>
    </row>
    <row r="18" spans="1:5">
      <c r="A18" s="6">
        <v>17</v>
      </c>
      <c r="B18" s="20">
        <v>9</v>
      </c>
      <c r="C18" s="18">
        <f>LOOKUP(D18,Product!$B$2:$B$31,Product!$A$2:$A$31)</f>
        <v>28</v>
      </c>
      <c r="D18" s="57" t="s">
        <v>35</v>
      </c>
      <c r="E18" s="6">
        <v>1</v>
      </c>
    </row>
    <row r="19" spans="1:5">
      <c r="A19" s="6">
        <v>18</v>
      </c>
      <c r="B19" s="20">
        <v>8</v>
      </c>
      <c r="C19" s="18">
        <f>LOOKUP(D19,Product!$B$2:$B$31,Product!$A$2:$A$31)</f>
        <v>28</v>
      </c>
      <c r="D19" s="57" t="s">
        <v>35</v>
      </c>
      <c r="E19" s="6">
        <v>1</v>
      </c>
    </row>
    <row r="20" spans="1:5">
      <c r="A20" s="6">
        <v>19</v>
      </c>
      <c r="B20" s="20">
        <v>10</v>
      </c>
      <c r="C20" s="18">
        <f>LOOKUP(D20,Product!$B$2:$B$31,Product!$A$2:$A$31)</f>
        <v>29</v>
      </c>
      <c r="D20" s="57" t="s">
        <v>43</v>
      </c>
      <c r="E20" s="6">
        <v>1</v>
      </c>
    </row>
    <row r="21" spans="1:5">
      <c r="A21" s="6">
        <v>20</v>
      </c>
      <c r="B21" s="20">
        <v>2</v>
      </c>
      <c r="C21" s="18">
        <f>LOOKUP(D21,Product!$B$2:$B$31,Product!$A$2:$A$31)</f>
        <v>30</v>
      </c>
      <c r="D21" s="57" t="s">
        <v>17</v>
      </c>
      <c r="E21" s="6">
        <v>15</v>
      </c>
    </row>
    <row r="22" spans="1:5">
      <c r="D22" s="55"/>
      <c r="E22" s="53"/>
    </row>
  </sheetData>
  <sortState ref="A2:E22">
    <sortCondition ref="D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A2" sqref="A2:G37"/>
    </sheetView>
  </sheetViews>
  <sheetFormatPr defaultColWidth="11" defaultRowHeight="15.75"/>
  <cols>
    <col min="1" max="1" width="2.875" bestFit="1" customWidth="1"/>
    <col min="2" max="2" width="6.875" bestFit="1" customWidth="1"/>
    <col min="3" max="3" width="6.875" customWidth="1"/>
    <col min="4" max="4" width="15.125" hidden="1" customWidth="1"/>
    <col min="5" max="5" width="15.125" customWidth="1"/>
    <col min="6" max="6" width="21" hidden="1" customWidth="1"/>
    <col min="7" max="7" width="5.125" bestFit="1" customWidth="1"/>
  </cols>
  <sheetData>
    <row r="1" spans="1:7">
      <c r="A1" s="6" t="s">
        <v>151</v>
      </c>
      <c r="B1" s="6" t="s">
        <v>177</v>
      </c>
      <c r="C1" s="6" t="s">
        <v>181</v>
      </c>
      <c r="D1" s="6" t="s">
        <v>178</v>
      </c>
      <c r="E1" s="6" t="s">
        <v>185</v>
      </c>
      <c r="F1" s="6" t="s">
        <v>179</v>
      </c>
      <c r="G1" s="6" t="s">
        <v>180</v>
      </c>
    </row>
    <row r="2" spans="1:7">
      <c r="A2" s="6">
        <v>1</v>
      </c>
      <c r="B2" s="25">
        <v>125061</v>
      </c>
      <c r="C2" s="25">
        <f>LOOKUP(D2,Town!$B$2,Town!$A$2)</f>
        <v>1</v>
      </c>
      <c r="D2" s="6" t="s">
        <v>174</v>
      </c>
      <c r="E2" s="6">
        <f>LOOKUP(F2,Street!$B$2:$B$31,Street!$A$2:$A$31)</f>
        <v>17</v>
      </c>
      <c r="F2" s="6" t="s">
        <v>212</v>
      </c>
      <c r="G2" s="6">
        <v>8</v>
      </c>
    </row>
    <row r="3" spans="1:7">
      <c r="A3" s="6">
        <v>2</v>
      </c>
      <c r="B3" s="25">
        <v>125703</v>
      </c>
      <c r="C3" s="25">
        <f>LOOKUP(D3,Town!$B$2,Town!$A$2)</f>
        <v>1</v>
      </c>
      <c r="D3" s="6" t="s">
        <v>174</v>
      </c>
      <c r="E3" s="6">
        <f>LOOKUP(F3,Street!$B$2:$B$31,Street!$A$2:$A$31)</f>
        <v>15</v>
      </c>
      <c r="F3" s="6" t="s">
        <v>210</v>
      </c>
      <c r="G3" s="6">
        <v>49</v>
      </c>
    </row>
    <row r="4" spans="1:7">
      <c r="A4" s="6">
        <v>3</v>
      </c>
      <c r="B4" s="25">
        <v>125837</v>
      </c>
      <c r="C4" s="25">
        <f>LOOKUP(D4,Town!$B$2,Town!$A$2)</f>
        <v>1</v>
      </c>
      <c r="D4" s="6" t="s">
        <v>174</v>
      </c>
      <c r="E4" s="6">
        <f>LOOKUP(F4,Street!$B$2:$B$31,Street!$A$2:$A$31)</f>
        <v>28</v>
      </c>
      <c r="F4" s="6" t="s">
        <v>189</v>
      </c>
      <c r="G4" s="6">
        <v>40</v>
      </c>
    </row>
    <row r="5" spans="1:7">
      <c r="A5" s="6">
        <v>4</v>
      </c>
      <c r="B5" s="25">
        <v>190949</v>
      </c>
      <c r="C5" s="25">
        <f>LOOKUP(D5,Town!$B$2,Town!$A$2)</f>
        <v>1</v>
      </c>
      <c r="D5" s="6" t="s">
        <v>174</v>
      </c>
      <c r="E5" s="6">
        <f>LOOKUP(F5,Street!$B$2:$B$31,Street!$A$2:$A$31)</f>
        <v>9</v>
      </c>
      <c r="F5" s="6" t="s">
        <v>204</v>
      </c>
      <c r="G5" s="6">
        <v>26</v>
      </c>
    </row>
    <row r="6" spans="1:7">
      <c r="A6" s="6">
        <v>5</v>
      </c>
      <c r="B6" s="25">
        <v>344288</v>
      </c>
      <c r="C6" s="25">
        <f>LOOKUP(D6,Town!$B$2,Town!$A$2)</f>
        <v>1</v>
      </c>
      <c r="D6" s="6" t="s">
        <v>174</v>
      </c>
      <c r="E6" s="6">
        <f>LOOKUP(F6,Street!$B$2:$B$31,Street!$A$2:$A$31)</f>
        <v>26</v>
      </c>
      <c r="F6" s="6" t="s">
        <v>191</v>
      </c>
      <c r="G6" s="6">
        <v>1</v>
      </c>
    </row>
    <row r="7" spans="1:7">
      <c r="A7" s="6">
        <v>6</v>
      </c>
      <c r="B7" s="25">
        <v>394060</v>
      </c>
      <c r="C7" s="25">
        <f>LOOKUP(D7,Town!$B$2,Town!$A$2)</f>
        <v>1</v>
      </c>
      <c r="D7" s="6" t="s">
        <v>174</v>
      </c>
      <c r="E7" s="6">
        <f>LOOKUP(F7,Street!$B$2:$B$31,Street!$A$2:$A$31)</f>
        <v>24</v>
      </c>
      <c r="F7" s="6" t="s">
        <v>193</v>
      </c>
      <c r="G7" s="6">
        <v>43</v>
      </c>
    </row>
    <row r="8" spans="1:7">
      <c r="A8" s="6">
        <v>7</v>
      </c>
      <c r="B8" s="25">
        <v>394242</v>
      </c>
      <c r="C8" s="25">
        <f>LOOKUP(D8,Town!$B$2,Town!$A$2)</f>
        <v>1</v>
      </c>
      <c r="D8" s="6" t="s">
        <v>174</v>
      </c>
      <c r="E8" s="6">
        <f>LOOKUP(F8,Street!$B$2:$B$31,Street!$A$2:$A$31)</f>
        <v>6</v>
      </c>
      <c r="F8" s="6" t="s">
        <v>201</v>
      </c>
      <c r="G8" s="6">
        <v>43</v>
      </c>
    </row>
    <row r="9" spans="1:7">
      <c r="A9" s="6">
        <v>8</v>
      </c>
      <c r="B9" s="25">
        <v>394782</v>
      </c>
      <c r="C9" s="25">
        <f>LOOKUP(D9,Town!$B$2,Town!$A$2)</f>
        <v>1</v>
      </c>
      <c r="D9" s="6" t="s">
        <v>174</v>
      </c>
      <c r="E9" s="6">
        <f>LOOKUP(F9,Street!$B$2:$B$31,Street!$A$2:$A$31)</f>
        <v>26</v>
      </c>
      <c r="F9" s="6" t="s">
        <v>191</v>
      </c>
      <c r="G9" s="6">
        <v>3</v>
      </c>
    </row>
    <row r="10" spans="1:7">
      <c r="A10" s="6">
        <v>9</v>
      </c>
      <c r="B10" s="25">
        <v>400562</v>
      </c>
      <c r="C10" s="25">
        <f>LOOKUP(D10,Town!$B$2,Town!$A$2)</f>
        <v>1</v>
      </c>
      <c r="D10" s="6" t="s">
        <v>174</v>
      </c>
      <c r="E10" s="6">
        <f>LOOKUP(F10,Street!$B$2:$B$31,Street!$A$2:$A$31)</f>
        <v>5</v>
      </c>
      <c r="F10" s="6" t="s">
        <v>200</v>
      </c>
      <c r="G10" s="6">
        <v>32</v>
      </c>
    </row>
    <row r="11" spans="1:7">
      <c r="A11" s="6">
        <v>10</v>
      </c>
      <c r="B11" s="25">
        <v>410172</v>
      </c>
      <c r="C11" s="25">
        <f>LOOKUP(D11,Town!$B$2,Town!$A$2)</f>
        <v>1</v>
      </c>
      <c r="D11" s="6" t="s">
        <v>174</v>
      </c>
      <c r="E11" s="6">
        <f>LOOKUP(F11,Street!$B$2:$B$31,Street!$A$2:$A$31)</f>
        <v>21</v>
      </c>
      <c r="F11" s="6" t="s">
        <v>216</v>
      </c>
      <c r="G11" s="6">
        <v>13</v>
      </c>
    </row>
    <row r="12" spans="1:7">
      <c r="A12" s="6">
        <v>11</v>
      </c>
      <c r="B12" s="25">
        <v>410542</v>
      </c>
      <c r="C12" s="25">
        <f>LOOKUP(D12,Town!$B$2,Town!$A$2)</f>
        <v>1</v>
      </c>
      <c r="D12" s="6" t="s">
        <v>174</v>
      </c>
      <c r="E12" s="6">
        <f>LOOKUP(F12,Street!$B$2:$B$31,Street!$A$2:$A$31)</f>
        <v>20</v>
      </c>
      <c r="F12" s="6" t="s">
        <v>215</v>
      </c>
      <c r="G12" s="6">
        <v>46</v>
      </c>
    </row>
    <row r="13" spans="1:7">
      <c r="A13" s="6">
        <v>12</v>
      </c>
      <c r="B13" s="25">
        <v>410661</v>
      </c>
      <c r="C13" s="25">
        <f>LOOKUP(D13,Town!$B$2,Town!$A$2)</f>
        <v>1</v>
      </c>
      <c r="D13" s="6" t="s">
        <v>174</v>
      </c>
      <c r="E13" s="6">
        <f>LOOKUP(F13,Street!$B$2:$B$31,Street!$A$2:$A$31)</f>
        <v>27</v>
      </c>
      <c r="F13" s="6" t="s">
        <v>190</v>
      </c>
      <c r="G13" s="6">
        <v>50</v>
      </c>
    </row>
    <row r="14" spans="1:7">
      <c r="A14" s="6">
        <v>13</v>
      </c>
      <c r="B14" s="25">
        <v>420151</v>
      </c>
      <c r="C14" s="25">
        <f>LOOKUP(D14,Town!$B$2,Town!$A$2)</f>
        <v>1</v>
      </c>
      <c r="D14" s="6" t="s">
        <v>174</v>
      </c>
      <c r="E14" s="6">
        <f>LOOKUP(F14,Street!$B$2:$B$31,Street!$A$2:$A$31)</f>
        <v>2</v>
      </c>
      <c r="F14" s="6" t="s">
        <v>197</v>
      </c>
      <c r="G14" s="6">
        <v>32</v>
      </c>
    </row>
    <row r="15" spans="1:7">
      <c r="A15" s="6">
        <v>14</v>
      </c>
      <c r="B15" s="25">
        <v>426030</v>
      </c>
      <c r="C15" s="25">
        <f>LOOKUP(D15,Town!$B$2,Town!$A$2)</f>
        <v>1</v>
      </c>
      <c r="D15" s="6" t="s">
        <v>174</v>
      </c>
      <c r="E15" s="6">
        <f>LOOKUP(F15,Street!$B$2:$B$31,Street!$A$2:$A$31)</f>
        <v>8</v>
      </c>
      <c r="F15" s="6" t="s">
        <v>203</v>
      </c>
      <c r="G15" s="6">
        <v>44</v>
      </c>
    </row>
    <row r="16" spans="1:7">
      <c r="A16" s="6">
        <v>15</v>
      </c>
      <c r="B16" s="25">
        <v>443890</v>
      </c>
      <c r="C16" s="25">
        <f>LOOKUP(D16,Town!$B$2,Town!$A$2)</f>
        <v>1</v>
      </c>
      <c r="D16" s="6" t="s">
        <v>174</v>
      </c>
      <c r="E16" s="6">
        <f>LOOKUP(F16,Street!$B$2:$B$31,Street!$A$2:$A$31)</f>
        <v>6</v>
      </c>
      <c r="F16" s="6" t="s">
        <v>201</v>
      </c>
      <c r="G16" s="6">
        <v>1</v>
      </c>
    </row>
    <row r="17" spans="1:7">
      <c r="A17" s="6">
        <v>16</v>
      </c>
      <c r="B17" s="25">
        <v>450375</v>
      </c>
      <c r="C17" s="25">
        <f>LOOKUP(D17,Town!$B$2,Town!$A$2)</f>
        <v>1</v>
      </c>
      <c r="D17" s="6" t="s">
        <v>174</v>
      </c>
      <c r="E17" s="6">
        <f>LOOKUP(F17,Street!$B$2:$B$31,Street!$A$2:$A$31)</f>
        <v>5</v>
      </c>
      <c r="F17" s="6" t="s">
        <v>176</v>
      </c>
      <c r="G17" s="6">
        <v>44</v>
      </c>
    </row>
    <row r="18" spans="1:7">
      <c r="A18" s="6">
        <v>17</v>
      </c>
      <c r="B18" s="25">
        <v>450558</v>
      </c>
      <c r="C18" s="25">
        <f>LOOKUP(D18,Town!$B$2,Town!$A$2)</f>
        <v>1</v>
      </c>
      <c r="D18" s="6" t="s">
        <v>174</v>
      </c>
      <c r="E18" s="6">
        <f>LOOKUP(F18,Street!$B$2:$B$31,Street!$A$2:$A$31)</f>
        <v>11</v>
      </c>
      <c r="F18" s="6" t="s">
        <v>206</v>
      </c>
      <c r="G18" s="6">
        <v>30</v>
      </c>
    </row>
    <row r="19" spans="1:7">
      <c r="A19" s="6">
        <v>18</v>
      </c>
      <c r="B19" s="25">
        <v>450983</v>
      </c>
      <c r="C19" s="25">
        <f>LOOKUP(D19,Town!$B$2,Town!$A$2)</f>
        <v>1</v>
      </c>
      <c r="D19" s="6" t="s">
        <v>174</v>
      </c>
      <c r="E19" s="6">
        <f>LOOKUP(F19,Street!$B$2:$B$31,Street!$A$2:$A$31)</f>
        <v>7</v>
      </c>
      <c r="F19" s="6" t="s">
        <v>202</v>
      </c>
      <c r="G19" s="6">
        <v>26</v>
      </c>
    </row>
    <row r="20" spans="1:7">
      <c r="A20" s="6">
        <v>19</v>
      </c>
      <c r="B20" s="25">
        <v>454311</v>
      </c>
      <c r="C20" s="25">
        <f>LOOKUP(D20,Town!$B$2,Town!$A$2)</f>
        <v>1</v>
      </c>
      <c r="D20" s="6" t="s">
        <v>174</v>
      </c>
      <c r="E20" s="6">
        <f>LOOKUP(F20,Street!$B$2:$B$31,Street!$A$2:$A$31)</f>
        <v>13</v>
      </c>
      <c r="F20" s="6" t="s">
        <v>208</v>
      </c>
      <c r="G20" s="6">
        <v>19</v>
      </c>
    </row>
    <row r="21" spans="1:7">
      <c r="A21" s="6">
        <v>20</v>
      </c>
      <c r="B21" s="25">
        <v>603002</v>
      </c>
      <c r="C21" s="25">
        <f>LOOKUP(D21,Town!$B$2,Town!$A$2)</f>
        <v>1</v>
      </c>
      <c r="D21" s="6" t="s">
        <v>174</v>
      </c>
      <c r="E21" s="6">
        <f>LOOKUP(F21,Street!$B$2:$B$31,Street!$A$2:$A$31)</f>
        <v>4</v>
      </c>
      <c r="F21" s="6" t="s">
        <v>199</v>
      </c>
      <c r="G21" s="6">
        <v>28</v>
      </c>
    </row>
    <row r="22" spans="1:7">
      <c r="A22" s="6">
        <v>21</v>
      </c>
      <c r="B22" s="25">
        <v>603036</v>
      </c>
      <c r="C22" s="25">
        <f>LOOKUP(D22,Town!$B$2,Town!$A$2)</f>
        <v>1</v>
      </c>
      <c r="D22" s="6" t="s">
        <v>174</v>
      </c>
      <c r="E22" s="6">
        <f>LOOKUP(F22,Street!$B$2:$B$31,Street!$A$2:$A$31)</f>
        <v>19</v>
      </c>
      <c r="F22" s="6" t="s">
        <v>214</v>
      </c>
      <c r="G22" s="6">
        <v>4</v>
      </c>
    </row>
    <row r="23" spans="1:7">
      <c r="A23" s="6">
        <v>22</v>
      </c>
      <c r="B23" s="25">
        <v>603379</v>
      </c>
      <c r="C23" s="25">
        <f>LOOKUP(D23,Town!$B$2,Town!$A$2)</f>
        <v>1</v>
      </c>
      <c r="D23" s="6" t="s">
        <v>174</v>
      </c>
      <c r="E23" s="6">
        <f>LOOKUP(F23,Street!$B$2:$B$31,Street!$A$2:$A$31)</f>
        <v>23</v>
      </c>
      <c r="F23" s="6" t="s">
        <v>194</v>
      </c>
      <c r="G23" s="6">
        <v>46</v>
      </c>
    </row>
    <row r="24" spans="1:7">
      <c r="A24" s="6">
        <v>23</v>
      </c>
      <c r="B24" s="25">
        <v>603721</v>
      </c>
      <c r="C24" s="25">
        <f>LOOKUP(D24,Town!$B$2,Town!$A$2)</f>
        <v>1</v>
      </c>
      <c r="D24" s="6" t="s">
        <v>174</v>
      </c>
      <c r="E24" s="6">
        <f>LOOKUP(F24,Street!$B$2:$B$31,Street!$A$2:$A$31)</f>
        <v>3</v>
      </c>
      <c r="F24" s="6" t="s">
        <v>198</v>
      </c>
      <c r="G24" s="6">
        <v>41</v>
      </c>
    </row>
    <row r="25" spans="1:7">
      <c r="A25" s="6">
        <v>24</v>
      </c>
      <c r="B25" s="25">
        <v>614164</v>
      </c>
      <c r="C25" s="25">
        <f>LOOKUP(D25,Town!$B$2,Town!$A$2)</f>
        <v>1</v>
      </c>
      <c r="D25" s="6" t="s">
        <v>174</v>
      </c>
      <c r="E25" s="6">
        <f>LOOKUP(F25,Street!$B$2:$B$31,Street!$A$2:$A$31)</f>
        <v>23</v>
      </c>
      <c r="F25" s="6" t="s">
        <v>188</v>
      </c>
      <c r="G25" s="6">
        <v>30</v>
      </c>
    </row>
    <row r="26" spans="1:7">
      <c r="A26" s="6">
        <v>25</v>
      </c>
      <c r="B26" s="25">
        <v>614510</v>
      </c>
      <c r="C26" s="25">
        <f>LOOKUP(D26,Town!$B$2,Town!$A$2)</f>
        <v>1</v>
      </c>
      <c r="D26" s="6" t="s">
        <v>174</v>
      </c>
      <c r="E26" s="6">
        <f>LOOKUP(F26,Street!$B$2:$B$31,Street!$A$2:$A$31)</f>
        <v>8</v>
      </c>
      <c r="F26" s="6" t="s">
        <v>203</v>
      </c>
      <c r="G26" s="6">
        <v>47</v>
      </c>
    </row>
    <row r="27" spans="1:7">
      <c r="A27" s="6">
        <v>26</v>
      </c>
      <c r="B27" s="25">
        <v>614611</v>
      </c>
      <c r="C27" s="25">
        <f>LOOKUP(D27,Town!$B$2,Town!$A$2)</f>
        <v>1</v>
      </c>
      <c r="D27" s="6" t="s">
        <v>174</v>
      </c>
      <c r="E27" s="6">
        <f>LOOKUP(F27,Street!$B$2:$B$31,Street!$A$2:$A$31)</f>
        <v>10</v>
      </c>
      <c r="F27" s="6" t="s">
        <v>205</v>
      </c>
      <c r="G27" s="6">
        <v>50</v>
      </c>
    </row>
    <row r="28" spans="1:7">
      <c r="A28" s="6">
        <v>27</v>
      </c>
      <c r="B28" s="25">
        <v>614753</v>
      </c>
      <c r="C28" s="25">
        <f>LOOKUP(D28,Town!$B$2,Town!$A$2)</f>
        <v>1</v>
      </c>
      <c r="D28" s="6" t="s">
        <v>174</v>
      </c>
      <c r="E28" s="6">
        <f>LOOKUP(F28,Street!$B$2:$B$31,Street!$A$2:$A$31)</f>
        <v>18</v>
      </c>
      <c r="F28" s="6" t="s">
        <v>213</v>
      </c>
      <c r="G28" s="6">
        <v>35</v>
      </c>
    </row>
    <row r="29" spans="1:7">
      <c r="A29" s="6">
        <v>28</v>
      </c>
      <c r="B29" s="25">
        <v>620839</v>
      </c>
      <c r="C29" s="25">
        <f>LOOKUP(D29,Town!$B$2,Town!$A$2)</f>
        <v>1</v>
      </c>
      <c r="D29" s="6" t="s">
        <v>174</v>
      </c>
      <c r="E29" s="6">
        <f>LOOKUP(F29,Street!$B$2:$B$31,Street!$A$2:$A$31)</f>
        <v>25</v>
      </c>
      <c r="F29" s="6" t="s">
        <v>192</v>
      </c>
      <c r="G29" s="6">
        <v>8</v>
      </c>
    </row>
    <row r="30" spans="1:7">
      <c r="A30" s="6">
        <v>29</v>
      </c>
      <c r="B30" s="25">
        <v>625283</v>
      </c>
      <c r="C30" s="25">
        <f>LOOKUP(D30,Town!$B$2,Town!$A$2)</f>
        <v>1</v>
      </c>
      <c r="D30" s="6" t="s">
        <v>174</v>
      </c>
      <c r="E30" s="6">
        <f>LOOKUP(F30,Street!$B$2:$B$31,Street!$A$2:$A$31)</f>
        <v>16</v>
      </c>
      <c r="F30" s="6" t="s">
        <v>211</v>
      </c>
      <c r="G30" s="6">
        <v>46</v>
      </c>
    </row>
    <row r="31" spans="1:7">
      <c r="A31" s="6">
        <v>30</v>
      </c>
      <c r="B31" s="25">
        <v>625560</v>
      </c>
      <c r="C31" s="25">
        <f>LOOKUP(D31,Town!$B$2,Town!$A$2)</f>
        <v>1</v>
      </c>
      <c r="D31" s="6" t="s">
        <v>174</v>
      </c>
      <c r="E31" s="6">
        <f>LOOKUP(F31,Street!$B$2:$B$31,Street!$A$2:$A$31)</f>
        <v>12</v>
      </c>
      <c r="F31" s="6" t="s">
        <v>207</v>
      </c>
      <c r="G31" s="6">
        <v>12</v>
      </c>
    </row>
    <row r="32" spans="1:7">
      <c r="A32" s="6">
        <v>31</v>
      </c>
      <c r="B32" s="25">
        <v>625590</v>
      </c>
      <c r="C32" s="25">
        <f>LOOKUP(D32,Town!$B$2,Town!$A$2)</f>
        <v>1</v>
      </c>
      <c r="D32" s="6" t="s">
        <v>174</v>
      </c>
      <c r="E32" s="6">
        <f>LOOKUP(F32,Street!$B$2:$B$31,Street!$A$2:$A$31)</f>
        <v>6</v>
      </c>
      <c r="F32" s="6" t="s">
        <v>201</v>
      </c>
      <c r="G32" s="6">
        <v>20</v>
      </c>
    </row>
    <row r="33" spans="1:7">
      <c r="A33" s="6">
        <v>32</v>
      </c>
      <c r="B33" s="25">
        <v>625683</v>
      </c>
      <c r="C33" s="25">
        <f>LOOKUP(D33,Town!$B$2,Town!$A$2)</f>
        <v>1</v>
      </c>
      <c r="D33" s="6" t="s">
        <v>174</v>
      </c>
      <c r="E33" s="6">
        <f>LOOKUP(F33,Street!$B$2:$B$31,Street!$A$2:$A$31)</f>
        <v>1</v>
      </c>
      <c r="F33" s="6" t="s">
        <v>196</v>
      </c>
      <c r="G33" s="6" t="s">
        <v>158</v>
      </c>
    </row>
    <row r="34" spans="1:7">
      <c r="A34" s="6">
        <v>33</v>
      </c>
      <c r="B34" s="25">
        <v>630201</v>
      </c>
      <c r="C34" s="25">
        <f>LOOKUP(D34,Town!$B$2,Town!$A$2)</f>
        <v>1</v>
      </c>
      <c r="D34" s="6" t="s">
        <v>174</v>
      </c>
      <c r="E34" s="6">
        <f>LOOKUP(F34,Street!$B$2:$B$31,Street!$A$2:$A$31)</f>
        <v>7</v>
      </c>
      <c r="F34" s="6" t="s">
        <v>202</v>
      </c>
      <c r="G34" s="6">
        <v>17</v>
      </c>
    </row>
    <row r="35" spans="1:7">
      <c r="A35" s="6">
        <v>34</v>
      </c>
      <c r="B35" s="25">
        <v>630370</v>
      </c>
      <c r="C35" s="25">
        <f>LOOKUP(D35,Town!$B$2,Town!$A$2)</f>
        <v>1</v>
      </c>
      <c r="D35" s="6" t="s">
        <v>174</v>
      </c>
      <c r="E35" s="6">
        <f>LOOKUP(F35,Street!$B$2:$B$31,Street!$A$2:$A$31)</f>
        <v>28</v>
      </c>
      <c r="F35" s="6" t="s">
        <v>189</v>
      </c>
      <c r="G35" s="6">
        <v>24</v>
      </c>
    </row>
    <row r="36" spans="1:7">
      <c r="A36" s="6">
        <v>35</v>
      </c>
      <c r="B36" s="25">
        <v>660007</v>
      </c>
      <c r="C36" s="25">
        <f>LOOKUP(D36,Town!$B$2,Town!$A$2)</f>
        <v>1</v>
      </c>
      <c r="D36" s="6" t="s">
        <v>174</v>
      </c>
      <c r="E36" s="6">
        <f>LOOKUP(F36,Street!$B$2:$B$31,Street!$A$2:$A$31)</f>
        <v>14</v>
      </c>
      <c r="F36" s="6" t="s">
        <v>209</v>
      </c>
      <c r="G36" s="6">
        <v>19</v>
      </c>
    </row>
    <row r="37" spans="1:7">
      <c r="A37" s="6">
        <v>36</v>
      </c>
      <c r="B37" s="25">
        <v>660540</v>
      </c>
      <c r="C37" s="25">
        <f>LOOKUP(D37,Town!$B$2,Town!$A$2)</f>
        <v>1</v>
      </c>
      <c r="D37" s="6" t="s">
        <v>174</v>
      </c>
      <c r="E37" s="6">
        <f>LOOKUP(F37,Street!$B$2:$B$31,Street!$A$2:$A$31)</f>
        <v>22</v>
      </c>
      <c r="F37" s="6" t="s">
        <v>195</v>
      </c>
      <c r="G37" s="6">
        <v>25</v>
      </c>
    </row>
  </sheetData>
  <sortState ref="A2:B37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.75"/>
  <cols>
    <col min="1" max="1" width="9" style="61"/>
    <col min="2" max="2" width="21" style="61" bestFit="1" customWidth="1"/>
    <col min="3" max="16384" width="9" style="61"/>
  </cols>
  <sheetData>
    <row r="1" spans="1:2">
      <c r="A1" s="60" t="s">
        <v>151</v>
      </c>
      <c r="B1" s="60" t="s">
        <v>184</v>
      </c>
    </row>
    <row r="2" spans="1:2">
      <c r="A2" s="60">
        <v>1</v>
      </c>
      <c r="B2" s="60" t="s">
        <v>196</v>
      </c>
    </row>
    <row r="3" spans="1:2">
      <c r="A3" s="60">
        <v>2</v>
      </c>
      <c r="B3" s="60" t="s">
        <v>197</v>
      </c>
    </row>
    <row r="4" spans="1:2">
      <c r="A4" s="60">
        <v>3</v>
      </c>
      <c r="B4" s="60" t="s">
        <v>198</v>
      </c>
    </row>
    <row r="5" spans="1:2">
      <c r="A5" s="60">
        <v>4</v>
      </c>
      <c r="B5" s="60" t="s">
        <v>199</v>
      </c>
    </row>
    <row r="6" spans="1:2">
      <c r="A6" s="60">
        <v>5</v>
      </c>
      <c r="B6" s="60" t="s">
        <v>200</v>
      </c>
    </row>
    <row r="7" spans="1:2">
      <c r="A7" s="60">
        <v>6</v>
      </c>
      <c r="B7" s="60" t="s">
        <v>201</v>
      </c>
    </row>
    <row r="8" spans="1:2">
      <c r="A8" s="60">
        <v>7</v>
      </c>
      <c r="B8" s="60" t="s">
        <v>202</v>
      </c>
    </row>
    <row r="9" spans="1:2">
      <c r="A9" s="60">
        <v>8</v>
      </c>
      <c r="B9" s="60" t="s">
        <v>203</v>
      </c>
    </row>
    <row r="10" spans="1:2">
      <c r="A10" s="60">
        <v>9</v>
      </c>
      <c r="B10" s="60" t="s">
        <v>204</v>
      </c>
    </row>
    <row r="11" spans="1:2">
      <c r="A11" s="60">
        <v>10</v>
      </c>
      <c r="B11" s="60" t="s">
        <v>205</v>
      </c>
    </row>
    <row r="12" spans="1:2">
      <c r="A12" s="60">
        <v>11</v>
      </c>
      <c r="B12" s="60" t="s">
        <v>206</v>
      </c>
    </row>
    <row r="13" spans="1:2">
      <c r="A13" s="60">
        <v>12</v>
      </c>
      <c r="B13" s="60" t="s">
        <v>207</v>
      </c>
    </row>
    <row r="14" spans="1:2">
      <c r="A14" s="60">
        <v>13</v>
      </c>
      <c r="B14" s="60" t="s">
        <v>208</v>
      </c>
    </row>
    <row r="15" spans="1:2">
      <c r="A15" s="60">
        <v>14</v>
      </c>
      <c r="B15" s="60" t="s">
        <v>209</v>
      </c>
    </row>
    <row r="16" spans="1:2">
      <c r="A16" s="60">
        <v>15</v>
      </c>
      <c r="B16" s="60" t="s">
        <v>210</v>
      </c>
    </row>
    <row r="17" spans="1:2">
      <c r="A17" s="60">
        <v>16</v>
      </c>
      <c r="B17" s="60" t="s">
        <v>211</v>
      </c>
    </row>
    <row r="18" spans="1:2">
      <c r="A18" s="60">
        <v>17</v>
      </c>
      <c r="B18" s="60" t="s">
        <v>212</v>
      </c>
    </row>
    <row r="19" spans="1:2">
      <c r="A19" s="60">
        <v>18</v>
      </c>
      <c r="B19" s="60" t="s">
        <v>213</v>
      </c>
    </row>
    <row r="20" spans="1:2">
      <c r="A20" s="60">
        <v>19</v>
      </c>
      <c r="B20" s="60" t="s">
        <v>214</v>
      </c>
    </row>
    <row r="21" spans="1:2">
      <c r="A21" s="60">
        <v>20</v>
      </c>
      <c r="B21" s="60" t="s">
        <v>215</v>
      </c>
    </row>
    <row r="22" spans="1:2">
      <c r="A22" s="60">
        <v>21</v>
      </c>
      <c r="B22" s="60" t="s">
        <v>216</v>
      </c>
    </row>
    <row r="23" spans="1:2">
      <c r="A23" s="60">
        <v>22</v>
      </c>
      <c r="B23" s="60" t="s">
        <v>195</v>
      </c>
    </row>
    <row r="24" spans="1:2">
      <c r="A24" s="60">
        <v>23</v>
      </c>
      <c r="B24" s="60" t="s">
        <v>194</v>
      </c>
    </row>
    <row r="25" spans="1:2">
      <c r="A25" s="60">
        <v>24</v>
      </c>
      <c r="B25" s="60" t="s">
        <v>193</v>
      </c>
    </row>
    <row r="26" spans="1:2">
      <c r="A26" s="60">
        <v>25</v>
      </c>
      <c r="B26" s="60" t="s">
        <v>192</v>
      </c>
    </row>
    <row r="27" spans="1:2">
      <c r="A27" s="60">
        <v>26</v>
      </c>
      <c r="B27" s="60" t="s">
        <v>191</v>
      </c>
    </row>
    <row r="28" spans="1:2">
      <c r="A28" s="60">
        <v>27</v>
      </c>
      <c r="B28" s="60" t="s">
        <v>190</v>
      </c>
    </row>
    <row r="29" spans="1:2">
      <c r="A29" s="60">
        <v>30</v>
      </c>
      <c r="B29" s="60" t="s">
        <v>176</v>
      </c>
    </row>
    <row r="30" spans="1:2">
      <c r="A30" s="60">
        <v>29</v>
      </c>
      <c r="B30" s="60" t="s">
        <v>188</v>
      </c>
    </row>
    <row r="31" spans="1:2">
      <c r="A31" s="60">
        <v>28</v>
      </c>
      <c r="B31" s="60" t="s">
        <v>189</v>
      </c>
    </row>
  </sheetData>
  <sortState ref="A2:B31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.75"/>
  <cols>
    <col min="2" max="2" width="15.125" bestFit="1" customWidth="1"/>
  </cols>
  <sheetData>
    <row r="1" spans="1:2">
      <c r="A1" s="6" t="s">
        <v>151</v>
      </c>
      <c r="B1" s="6" t="s">
        <v>178</v>
      </c>
    </row>
    <row r="2" spans="1:2">
      <c r="A2" s="6">
        <v>1</v>
      </c>
      <c r="B2" s="6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2" sqref="A2:B4"/>
    </sheetView>
  </sheetViews>
  <sheetFormatPr defaultRowHeight="15.75"/>
  <cols>
    <col min="2" max="2" width="22.25" style="7" customWidth="1"/>
  </cols>
  <sheetData>
    <row r="1" spans="1:2">
      <c r="A1" t="s">
        <v>151</v>
      </c>
      <c r="B1" s="1" t="s">
        <v>3</v>
      </c>
    </row>
    <row r="2" spans="1:2">
      <c r="A2">
        <v>1</v>
      </c>
      <c r="B2" s="2" t="s">
        <v>47</v>
      </c>
    </row>
    <row r="3" spans="1:2">
      <c r="A3">
        <v>2</v>
      </c>
      <c r="B3" s="2" t="s">
        <v>12</v>
      </c>
    </row>
    <row r="4" spans="1:2">
      <c r="A4">
        <v>3</v>
      </c>
      <c r="B4" s="2" t="s">
        <v>61</v>
      </c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A2:B3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E31" sqref="E31"/>
    </sheetView>
  </sheetViews>
  <sheetFormatPr defaultRowHeight="15.75"/>
  <cols>
    <col min="2" max="2" width="21.25" style="7" customWidth="1"/>
  </cols>
  <sheetData>
    <row r="1" spans="1:2">
      <c r="A1" t="s">
        <v>151</v>
      </c>
      <c r="B1" s="7" t="s">
        <v>152</v>
      </c>
    </row>
    <row r="2" spans="1:2">
      <c r="A2" s="6">
        <v>1</v>
      </c>
      <c r="B2" s="2" t="s">
        <v>79</v>
      </c>
    </row>
    <row r="3" spans="1:2">
      <c r="A3" s="6">
        <v>2</v>
      </c>
      <c r="B3" s="2" t="s">
        <v>64</v>
      </c>
    </row>
    <row r="4" spans="1:2">
      <c r="A4" s="6">
        <v>3</v>
      </c>
      <c r="B4" s="2" t="s">
        <v>102</v>
      </c>
    </row>
    <row r="5" spans="1:2">
      <c r="A5" s="6">
        <v>4</v>
      </c>
      <c r="B5" s="2" t="s">
        <v>10</v>
      </c>
    </row>
    <row r="6" spans="1:2">
      <c r="A6" s="6">
        <v>5</v>
      </c>
      <c r="B6" s="2" t="s">
        <v>70</v>
      </c>
    </row>
    <row r="7" spans="1:2">
      <c r="A7" s="6">
        <v>6</v>
      </c>
      <c r="B7" s="2" t="s">
        <v>67</v>
      </c>
    </row>
    <row r="8" spans="1:2">
      <c r="A8" s="6">
        <v>7</v>
      </c>
      <c r="B8" s="2" t="s">
        <v>72</v>
      </c>
    </row>
    <row r="9" spans="1:2">
      <c r="A9" s="6">
        <v>8</v>
      </c>
      <c r="B9" s="2" t="s">
        <v>58</v>
      </c>
    </row>
    <row r="10" spans="1:2">
      <c r="A10" s="6">
        <v>9</v>
      </c>
      <c r="B10" s="2" t="s">
        <v>60</v>
      </c>
    </row>
    <row r="11" spans="1:2">
      <c r="A11" s="6">
        <v>10</v>
      </c>
      <c r="B11" s="2" t="s">
        <v>74</v>
      </c>
    </row>
    <row r="12" spans="1:2">
      <c r="A12" s="6">
        <v>11</v>
      </c>
      <c r="B12" s="2" t="s">
        <v>98</v>
      </c>
    </row>
    <row r="13" spans="1:2">
      <c r="A13" s="6">
        <v>12</v>
      </c>
      <c r="B13" s="2" t="s">
        <v>45</v>
      </c>
    </row>
    <row r="14" spans="1:2">
      <c r="A14" s="6">
        <v>13</v>
      </c>
      <c r="B14" s="2" t="s">
        <v>92</v>
      </c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</sheetData>
  <sortState ref="B1:B54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2" sqref="A2:B3"/>
    </sheetView>
  </sheetViews>
  <sheetFormatPr defaultRowHeight="15.75"/>
  <cols>
    <col min="2" max="2" width="23.25" style="7" customWidth="1"/>
  </cols>
  <sheetData>
    <row r="1" spans="1:2">
      <c r="A1" s="6" t="s">
        <v>151</v>
      </c>
      <c r="B1" s="1" t="s">
        <v>2</v>
      </c>
    </row>
    <row r="2" spans="1:2">
      <c r="A2" s="6">
        <v>1</v>
      </c>
      <c r="B2" s="2" t="s">
        <v>11</v>
      </c>
    </row>
    <row r="3" spans="1:2">
      <c r="A3" s="6">
        <v>2</v>
      </c>
      <c r="B3" s="2" t="s">
        <v>46</v>
      </c>
    </row>
    <row r="4" spans="1:2">
      <c r="A4" s="6"/>
      <c r="B4" s="6"/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A2:B3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A2" sqref="A2:B9"/>
    </sheetView>
  </sheetViews>
  <sheetFormatPr defaultRowHeight="15.75"/>
  <cols>
    <col min="2" max="2" width="16.75" style="7" customWidth="1"/>
  </cols>
  <sheetData>
    <row r="1" spans="1:2">
      <c r="A1" t="s">
        <v>151</v>
      </c>
      <c r="B1" s="7" t="s">
        <v>152</v>
      </c>
    </row>
    <row r="2" spans="1:2">
      <c r="A2" s="6">
        <v>1</v>
      </c>
      <c r="B2" s="2" t="s">
        <v>69</v>
      </c>
    </row>
    <row r="3" spans="1:2">
      <c r="A3" s="6">
        <v>2</v>
      </c>
      <c r="B3" s="2" t="s">
        <v>94</v>
      </c>
    </row>
    <row r="4" spans="1:2">
      <c r="A4" s="6">
        <v>3</v>
      </c>
      <c r="B4" s="2" t="s">
        <v>9</v>
      </c>
    </row>
    <row r="5" spans="1:2">
      <c r="A5" s="6">
        <v>4</v>
      </c>
      <c r="B5" s="2" t="s">
        <v>91</v>
      </c>
    </row>
    <row r="6" spans="1:2">
      <c r="A6" s="6">
        <v>5</v>
      </c>
      <c r="B6" s="2" t="s">
        <v>81</v>
      </c>
    </row>
    <row r="7" spans="1:2">
      <c r="A7" s="6">
        <v>6</v>
      </c>
      <c r="B7" s="2" t="s">
        <v>66</v>
      </c>
    </row>
    <row r="8" spans="1:2">
      <c r="A8" s="6">
        <v>7</v>
      </c>
      <c r="B8" s="2" t="s">
        <v>57</v>
      </c>
    </row>
    <row r="9" spans="1:2">
      <c r="A9" s="6">
        <v>8</v>
      </c>
      <c r="B9" s="2" t="s">
        <v>44</v>
      </c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</sheetData>
  <sortState ref="B1:B54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F11"/>
    </sheetView>
  </sheetViews>
  <sheetFormatPr defaultColWidth="11" defaultRowHeight="15.75"/>
  <cols>
    <col min="1" max="1" width="2.875" bestFit="1" customWidth="1"/>
    <col min="2" max="2" width="6.25" bestFit="1" customWidth="1"/>
    <col min="3" max="3" width="16" hidden="1" customWidth="1"/>
    <col min="4" max="4" width="29.625" bestFit="1" customWidth="1"/>
    <col min="5" max="5" width="27.375" bestFit="1" customWidth="1"/>
    <col min="6" max="6" width="8" bestFit="1" customWidth="1"/>
  </cols>
  <sheetData>
    <row r="1" spans="1:6">
      <c r="A1" s="9" t="s">
        <v>148</v>
      </c>
      <c r="B1" s="9" t="s">
        <v>159</v>
      </c>
      <c r="C1" s="15" t="s">
        <v>139</v>
      </c>
      <c r="D1" s="15" t="s">
        <v>138</v>
      </c>
      <c r="E1" s="15" t="s">
        <v>137</v>
      </c>
      <c r="F1" s="15" t="s">
        <v>136</v>
      </c>
    </row>
    <row r="2" spans="1:6">
      <c r="A2" s="6">
        <v>1</v>
      </c>
      <c r="B2" s="6">
        <f>LOOKUP(C2,Role!$B$2:$B$4,Role!$A$2:$A$4)</f>
        <v>2</v>
      </c>
      <c r="C2" s="5" t="s">
        <v>107</v>
      </c>
      <c r="D2" s="5" t="s">
        <v>106</v>
      </c>
      <c r="E2" s="4" t="s">
        <v>105</v>
      </c>
      <c r="F2" s="5" t="s">
        <v>104</v>
      </c>
    </row>
    <row r="3" spans="1:6">
      <c r="A3" s="6">
        <v>2</v>
      </c>
      <c r="B3" s="6">
        <f>LOOKUP(C3,Role!$B$2:$B$4,Role!$A$2:$A$4)</f>
        <v>3</v>
      </c>
      <c r="C3" s="5" t="s">
        <v>120</v>
      </c>
      <c r="D3" s="5" t="s">
        <v>126</v>
      </c>
      <c r="E3" s="4" t="s">
        <v>125</v>
      </c>
      <c r="F3" s="5" t="s">
        <v>124</v>
      </c>
    </row>
    <row r="4" spans="1:6">
      <c r="A4" s="6">
        <v>3</v>
      </c>
      <c r="B4" s="6">
        <f>LOOKUP(C4,Role!$B$2:$B$4,Role!$A$2:$A$4)</f>
        <v>1</v>
      </c>
      <c r="C4" s="5" t="s">
        <v>130</v>
      </c>
      <c r="D4" s="5" t="s">
        <v>129</v>
      </c>
      <c r="E4" s="4" t="s">
        <v>128</v>
      </c>
      <c r="F4" s="5" t="s">
        <v>127</v>
      </c>
    </row>
    <row r="5" spans="1:6">
      <c r="A5" s="6">
        <v>4</v>
      </c>
      <c r="B5" s="6">
        <f>LOOKUP(C5,Role!$B$2:$B$4,Role!$A$2:$A$4)</f>
        <v>3</v>
      </c>
      <c r="C5" s="5" t="s">
        <v>120</v>
      </c>
      <c r="D5" s="5" t="s">
        <v>119</v>
      </c>
      <c r="E5" s="4" t="s">
        <v>118</v>
      </c>
      <c r="F5" s="5" t="s">
        <v>117</v>
      </c>
    </row>
    <row r="6" spans="1:6">
      <c r="A6" s="6">
        <v>5</v>
      </c>
      <c r="B6" s="6">
        <f>LOOKUP(C6,Role!$B$2:$B$4,Role!$A$2:$A$4)</f>
        <v>1</v>
      </c>
      <c r="C6" s="5" t="s">
        <v>130</v>
      </c>
      <c r="D6" s="5" t="s">
        <v>135</v>
      </c>
      <c r="E6" s="4" t="s">
        <v>134</v>
      </c>
      <c r="F6" s="5" t="s">
        <v>133</v>
      </c>
    </row>
    <row r="7" spans="1:6">
      <c r="A7" s="6">
        <v>6</v>
      </c>
      <c r="B7" s="6">
        <f>LOOKUP(C7,Role!$B$2:$B$4,Role!$A$2:$A$4)</f>
        <v>3</v>
      </c>
      <c r="C7" s="5" t="s">
        <v>120</v>
      </c>
      <c r="D7" s="5" t="s">
        <v>123</v>
      </c>
      <c r="E7" s="4" t="s">
        <v>122</v>
      </c>
      <c r="F7" s="5" t="s">
        <v>121</v>
      </c>
    </row>
    <row r="8" spans="1:6">
      <c r="A8" s="6">
        <v>7</v>
      </c>
      <c r="B8" s="6">
        <f>LOOKUP(C8,Role!$B$2:$B$4,Role!$A$2:$A$4)</f>
        <v>2</v>
      </c>
      <c r="C8" s="5" t="s">
        <v>107</v>
      </c>
      <c r="D8" s="5" t="s">
        <v>116</v>
      </c>
      <c r="E8" s="4" t="s">
        <v>115</v>
      </c>
      <c r="F8" s="5" t="s">
        <v>114</v>
      </c>
    </row>
    <row r="9" spans="1:6">
      <c r="A9" s="6">
        <v>8</v>
      </c>
      <c r="B9" s="6">
        <f>LOOKUP(C9,Role!$B$2:$B$4,Role!$A$2:$A$4)</f>
        <v>2</v>
      </c>
      <c r="C9" s="5" t="s">
        <v>107</v>
      </c>
      <c r="D9" s="5" t="s">
        <v>110</v>
      </c>
      <c r="E9" s="4" t="s">
        <v>109</v>
      </c>
      <c r="F9" s="5" t="s">
        <v>108</v>
      </c>
    </row>
    <row r="10" spans="1:6">
      <c r="A10" s="6">
        <v>9</v>
      </c>
      <c r="B10" s="6">
        <f>LOOKUP(C10,Role!$B$2:$B$4,Role!$A$2:$A$4)</f>
        <v>2</v>
      </c>
      <c r="C10" s="5" t="s">
        <v>107</v>
      </c>
      <c r="D10" s="5" t="s">
        <v>113</v>
      </c>
      <c r="E10" s="4" t="s">
        <v>112</v>
      </c>
      <c r="F10" s="5" t="s">
        <v>111</v>
      </c>
    </row>
    <row r="11" spans="1:6">
      <c r="A11" s="6">
        <v>10</v>
      </c>
      <c r="B11" s="6">
        <f>LOOKUP(C11,Role!$B$2:$B$4,Role!$A$2:$A$4)</f>
        <v>1</v>
      </c>
      <c r="C11" s="5" t="s">
        <v>130</v>
      </c>
      <c r="D11" s="5" t="s">
        <v>132</v>
      </c>
      <c r="E11" s="4" t="s">
        <v>168</v>
      </c>
      <c r="F11" s="5" t="s">
        <v>131</v>
      </c>
    </row>
  </sheetData>
  <sortState ref="A2:F11">
    <sortCondition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.75"/>
  <cols>
    <col min="2" max="2" width="16" bestFit="1" customWidth="1"/>
  </cols>
  <sheetData>
    <row r="1" spans="1:2">
      <c r="A1" t="s">
        <v>160</v>
      </c>
      <c r="B1" s="15" t="s">
        <v>139</v>
      </c>
    </row>
    <row r="2" spans="1:2">
      <c r="A2">
        <v>1</v>
      </c>
      <c r="B2" s="5" t="s">
        <v>130</v>
      </c>
    </row>
    <row r="3" spans="1:2">
      <c r="A3">
        <v>2</v>
      </c>
      <c r="B3" s="5" t="s">
        <v>107</v>
      </c>
    </row>
    <row r="4" spans="1:2">
      <c r="A4">
        <v>3</v>
      </c>
      <c r="B4" s="5" t="s">
        <v>120</v>
      </c>
    </row>
  </sheetData>
  <sortState ref="A2:B11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2" sqref="A2:B3"/>
    </sheetView>
  </sheetViews>
  <sheetFormatPr defaultRowHeight="15.75"/>
  <cols>
    <col min="2" max="2" width="13.375" style="17" bestFit="1" customWidth="1"/>
  </cols>
  <sheetData>
    <row r="1" spans="1:2">
      <c r="A1" s="6" t="s">
        <v>151</v>
      </c>
      <c r="B1" s="16" t="s">
        <v>142</v>
      </c>
    </row>
    <row r="2" spans="1:2">
      <c r="A2" s="6">
        <v>1</v>
      </c>
      <c r="B2" s="20" t="s">
        <v>140</v>
      </c>
    </row>
    <row r="3" spans="1:2">
      <c r="A3" s="6">
        <v>2</v>
      </c>
      <c r="B3" s="20" t="s">
        <v>141</v>
      </c>
    </row>
    <row r="4" spans="1:2">
      <c r="B4"/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 s="21"/>
    </row>
    <row r="13" spans="1:2">
      <c r="B13" s="21"/>
    </row>
    <row r="14" spans="1:2">
      <c r="B14" s="21"/>
    </row>
    <row r="15" spans="1:2">
      <c r="B15" s="21"/>
    </row>
    <row r="16" spans="1:2">
      <c r="B16" s="21"/>
    </row>
    <row r="17" spans="2:2">
      <c r="B17" s="21"/>
    </row>
    <row r="18" spans="2:2">
      <c r="B18" s="21"/>
    </row>
    <row r="19" spans="2:2">
      <c r="B19" s="21"/>
    </row>
    <row r="20" spans="2:2">
      <c r="B20" s="21"/>
    </row>
    <row r="21" spans="2:2">
      <c r="B21" s="21"/>
    </row>
    <row r="22" spans="2:2">
      <c r="B22" s="21"/>
    </row>
    <row r="23" spans="2:2">
      <c r="B23" s="21"/>
    </row>
    <row r="24" spans="2:2">
      <c r="B24" s="21"/>
    </row>
    <row r="25" spans="2:2">
      <c r="B25" s="21"/>
    </row>
    <row r="26" spans="2:2">
      <c r="B26" s="21"/>
    </row>
    <row r="27" spans="2:2">
      <c r="B27" s="21"/>
    </row>
    <row r="28" spans="2:2">
      <c r="B28" s="21"/>
    </row>
    <row r="29" spans="2:2">
      <c r="B29" s="21"/>
    </row>
    <row r="30" spans="2:2">
      <c r="B30" s="21"/>
    </row>
    <row r="31" spans="2:2">
      <c r="B31" s="21"/>
    </row>
    <row r="32" spans="2:2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</sheetData>
  <sortState ref="B2:B11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A2" sqref="A2:P11"/>
    </sheetView>
  </sheetViews>
  <sheetFormatPr defaultColWidth="11.25" defaultRowHeight="15.75"/>
  <cols>
    <col min="1" max="1" width="6.75" style="17" bestFit="1" customWidth="1"/>
    <col min="2" max="2" width="7.875" style="17" hidden="1" customWidth="1"/>
    <col min="3" max="3" width="8.25" style="17" hidden="1" customWidth="1"/>
    <col min="4" max="4" width="12.625" style="24" bestFit="1" customWidth="1"/>
    <col min="5" max="5" width="9.875" style="24" bestFit="1" customWidth="1"/>
    <col min="6" max="6" width="9.875" style="33" customWidth="1"/>
    <col min="7" max="7" width="6.875" style="33" hidden="1" customWidth="1"/>
    <col min="8" max="8" width="15.75" style="33" customWidth="1"/>
    <col min="9" max="9" width="40.625" style="24" hidden="1" customWidth="1"/>
    <col min="10" max="10" width="19" style="33" customWidth="1"/>
    <col min="11" max="11" width="16.5" style="67" hidden="1" customWidth="1"/>
    <col min="12" max="13" width="16.375" style="33" customWidth="1"/>
    <col min="14" max="14" width="29.625" style="17" hidden="1" customWidth="1"/>
    <col min="15" max="15" width="18.625" style="17" bestFit="1" customWidth="1"/>
    <col min="16" max="16" width="18.625" style="17" customWidth="1"/>
    <col min="17" max="17" width="13.375" style="17" hidden="1" customWidth="1"/>
    <col min="18" max="19" width="11.25" style="17"/>
    <col min="20" max="20" width="35" style="17" customWidth="1"/>
    <col min="21" max="21" width="22" style="17" customWidth="1"/>
    <col min="22" max="16384" width="11.25" style="17"/>
  </cols>
  <sheetData>
    <row r="1" spans="1:21" ht="31.5">
      <c r="A1" s="43" t="s">
        <v>147</v>
      </c>
      <c r="B1" s="27"/>
      <c r="C1" s="27"/>
      <c r="D1" s="44" t="s">
        <v>146</v>
      </c>
      <c r="E1" s="44" t="s">
        <v>145</v>
      </c>
      <c r="F1" s="45" t="s">
        <v>166</v>
      </c>
      <c r="G1" s="45" t="s">
        <v>165</v>
      </c>
      <c r="H1" s="45" t="s">
        <v>181</v>
      </c>
      <c r="I1" s="44" t="s">
        <v>183</v>
      </c>
      <c r="J1" s="45" t="s">
        <v>185</v>
      </c>
      <c r="K1" s="62"/>
      <c r="L1" s="45" t="s">
        <v>180</v>
      </c>
      <c r="M1" s="45" t="s">
        <v>159</v>
      </c>
      <c r="N1" s="27" t="s">
        <v>144</v>
      </c>
      <c r="O1" s="27" t="s">
        <v>143</v>
      </c>
      <c r="P1" s="28" t="s">
        <v>167</v>
      </c>
      <c r="Q1" s="38" t="s">
        <v>142</v>
      </c>
      <c r="R1" s="16"/>
      <c r="S1" s="16"/>
      <c r="T1" s="16"/>
      <c r="U1" s="16"/>
    </row>
    <row r="2" spans="1:21" ht="18" customHeight="1">
      <c r="A2" s="46">
        <v>1</v>
      </c>
      <c r="B2" s="18" t="s">
        <v>6</v>
      </c>
      <c r="C2" s="18" t="s">
        <v>161</v>
      </c>
      <c r="D2" s="19">
        <v>44687</v>
      </c>
      <c r="E2" s="19">
        <v>44693</v>
      </c>
      <c r="F2" s="31">
        <f>LOOKUP(G2,pickPoint!$B$2:$B$37,pickPoint!$A$2:$A$37)</f>
        <v>25</v>
      </c>
      <c r="G2" s="31">
        <v>614510</v>
      </c>
      <c r="H2" s="31">
        <f>LOOKUP(I2,Town!$B$2,Town!$A$2)</f>
        <v>1</v>
      </c>
      <c r="I2" s="19" t="s">
        <v>174</v>
      </c>
      <c r="J2" s="31">
        <f>LOOKUP(K2,Street!$B$2:$B$31,Street!$A$2:$A$31)</f>
        <v>8</v>
      </c>
      <c r="K2" s="63" t="s">
        <v>203</v>
      </c>
      <c r="L2" s="31">
        <v>47</v>
      </c>
      <c r="M2" s="31" t="s">
        <v>158</v>
      </c>
      <c r="N2" s="22" t="s">
        <v>158</v>
      </c>
      <c r="O2" s="18">
        <v>601</v>
      </c>
      <c r="P2" s="29">
        <f>LOOKUP(Q2,Status!$B$2:$B$3,Status!$A$2:$A$3)</f>
        <v>2</v>
      </c>
      <c r="Q2" s="39" t="s">
        <v>141</v>
      </c>
      <c r="R2" s="18"/>
      <c r="S2" s="18"/>
      <c r="T2" s="18"/>
      <c r="U2" s="18"/>
    </row>
    <row r="3" spans="1:21">
      <c r="A3" s="47">
        <v>2</v>
      </c>
      <c r="B3" s="20" t="s">
        <v>16</v>
      </c>
      <c r="C3" s="20" t="s">
        <v>162</v>
      </c>
      <c r="D3" s="19">
        <v>44687</v>
      </c>
      <c r="E3" s="19">
        <v>44693</v>
      </c>
      <c r="F3" s="31">
        <f>LOOKUP(G3,pickPoint!$B$2:$B$37,pickPoint!$A$2:$A$37)</f>
        <v>20</v>
      </c>
      <c r="G3" s="31">
        <v>603002</v>
      </c>
      <c r="H3" s="31">
        <f>LOOKUP(I3,Town!$B$2,Town!$A$2)</f>
        <v>1</v>
      </c>
      <c r="I3" s="19" t="s">
        <v>174</v>
      </c>
      <c r="J3" s="31">
        <f>LOOKUP(K3,Street!$B$2:$B$31,Street!$A$2:$A$31)</f>
        <v>4</v>
      </c>
      <c r="K3" s="63" t="s">
        <v>199</v>
      </c>
      <c r="L3" s="31">
        <v>28</v>
      </c>
      <c r="M3" s="31" t="s">
        <v>158</v>
      </c>
      <c r="N3" s="22" t="s">
        <v>158</v>
      </c>
      <c r="O3" s="20">
        <v>602</v>
      </c>
      <c r="P3" s="29">
        <f>LOOKUP(Q3,Status!$B$2:$B$3,Status!$A$2:$A$3)</f>
        <v>2</v>
      </c>
      <c r="Q3" s="39" t="s">
        <v>141</v>
      </c>
      <c r="R3" s="21"/>
      <c r="S3" s="21"/>
      <c r="T3" s="21"/>
      <c r="U3" s="21"/>
    </row>
    <row r="4" spans="1:21">
      <c r="A4" s="47">
        <v>3</v>
      </c>
      <c r="B4" s="20" t="s">
        <v>18</v>
      </c>
      <c r="C4" s="20" t="s">
        <v>163</v>
      </c>
      <c r="D4" s="19">
        <v>44689</v>
      </c>
      <c r="E4" s="19">
        <v>44695</v>
      </c>
      <c r="F4" s="31">
        <f>LOOKUP(G4,pickPoint!$B$2:$B$37,pickPoint!$A$2:$A$37)</f>
        <v>22</v>
      </c>
      <c r="G4" s="31">
        <v>603379</v>
      </c>
      <c r="H4" s="31">
        <f>LOOKUP(I4,Town!$B$2,Town!$A$2)</f>
        <v>1</v>
      </c>
      <c r="I4" s="19" t="s">
        <v>174</v>
      </c>
      <c r="J4" s="31">
        <f>LOOKUP(K4,Street!$B$2:$B$31,Street!$A$2:$A$31)</f>
        <v>23</v>
      </c>
      <c r="K4" s="63" t="s">
        <v>194</v>
      </c>
      <c r="L4" s="31">
        <v>46</v>
      </c>
      <c r="M4" s="31">
        <f>LOOKUP(N4,RoleName!$D$2:$D$11,RoleName!$B$2:$B$11)</f>
        <v>2</v>
      </c>
      <c r="N4" s="22" t="s">
        <v>113</v>
      </c>
      <c r="O4" s="18">
        <v>603</v>
      </c>
      <c r="P4" s="29">
        <f>LOOKUP(Q4,Status!$B$2:$B$3,Status!$A$2:$A$3)</f>
        <v>1</v>
      </c>
      <c r="Q4" s="39" t="s">
        <v>140</v>
      </c>
      <c r="R4" s="21"/>
      <c r="S4" s="21"/>
      <c r="T4" s="21"/>
      <c r="U4" s="21"/>
    </row>
    <row r="5" spans="1:21">
      <c r="A5" s="47">
        <v>4</v>
      </c>
      <c r="B5" s="20" t="s">
        <v>20</v>
      </c>
      <c r="C5" s="20" t="s">
        <v>21</v>
      </c>
      <c r="D5" s="19">
        <v>44689</v>
      </c>
      <c r="E5" s="19">
        <v>44695</v>
      </c>
      <c r="F5" s="31">
        <f>LOOKUP(G5,pickPoint!$B$2:$B$37,pickPoint!$A$2:$A$37)</f>
        <v>24</v>
      </c>
      <c r="G5" s="31">
        <v>614164</v>
      </c>
      <c r="H5" s="31">
        <f>LOOKUP(I5,Town!$B$2,Town!$A$2)</f>
        <v>1</v>
      </c>
      <c r="I5" s="19" t="s">
        <v>175</v>
      </c>
      <c r="J5" s="31">
        <f>LOOKUP(K5,Street!$B$2:$B$31,Street!$A$2:$A$31)</f>
        <v>23</v>
      </c>
      <c r="K5" s="63" t="s">
        <v>188</v>
      </c>
      <c r="L5" s="31">
        <v>30</v>
      </c>
      <c r="M5" s="31" t="s">
        <v>158</v>
      </c>
      <c r="N5" s="22" t="s">
        <v>158</v>
      </c>
      <c r="O5" s="20">
        <v>604</v>
      </c>
      <c r="P5" s="29">
        <f>LOOKUP(Q5,Status!$B$2:$B$3,Status!$A$2:$A$3)</f>
        <v>1</v>
      </c>
      <c r="Q5" s="39" t="s">
        <v>140</v>
      </c>
      <c r="R5" s="21"/>
      <c r="S5" s="21"/>
      <c r="T5" s="21"/>
      <c r="U5" s="21"/>
    </row>
    <row r="6" spans="1:21">
      <c r="A6" s="47">
        <v>5</v>
      </c>
      <c r="B6" s="20" t="s">
        <v>22</v>
      </c>
      <c r="C6" s="20" t="s">
        <v>23</v>
      </c>
      <c r="D6" s="19">
        <v>44691</v>
      </c>
      <c r="E6" s="19">
        <v>44697</v>
      </c>
      <c r="F6" s="31">
        <f>LOOKUP(G6,pickPoint!$B$2:$B$37,pickPoint!$A$2:$A$37)</f>
        <v>25</v>
      </c>
      <c r="G6" s="31">
        <v>614510</v>
      </c>
      <c r="H6" s="31">
        <f>LOOKUP(I6,Town!$B$2,Town!$A$2)</f>
        <v>1</v>
      </c>
      <c r="I6" s="19" t="s">
        <v>174</v>
      </c>
      <c r="J6" s="31">
        <f>LOOKUP(K6,Street!$B$2:$B$31,Street!$A$2:$A$31)</f>
        <v>8</v>
      </c>
      <c r="K6" s="63" t="s">
        <v>203</v>
      </c>
      <c r="L6" s="31">
        <v>47</v>
      </c>
      <c r="M6" s="31" t="s">
        <v>158</v>
      </c>
      <c r="N6" s="22" t="s">
        <v>158</v>
      </c>
      <c r="O6" s="18">
        <v>605</v>
      </c>
      <c r="P6" s="29">
        <f>LOOKUP(Q6,Status!$B$2:$B$3,Status!$A$2:$A$3)</f>
        <v>1</v>
      </c>
      <c r="Q6" s="39" t="s">
        <v>140</v>
      </c>
      <c r="R6" s="21"/>
      <c r="S6" s="21"/>
      <c r="T6" s="21"/>
      <c r="U6" s="21"/>
    </row>
    <row r="7" spans="1:21">
      <c r="A7" s="47">
        <v>6</v>
      </c>
      <c r="B7" s="20" t="s">
        <v>25</v>
      </c>
      <c r="C7" s="20" t="s">
        <v>26</v>
      </c>
      <c r="D7" s="19">
        <v>44692</v>
      </c>
      <c r="E7" s="19">
        <v>44698</v>
      </c>
      <c r="F7" s="31">
        <f>LOOKUP(G7,pickPoint!$B$2:$B$37,pickPoint!$A$2:$A$37)</f>
        <v>28</v>
      </c>
      <c r="G7" s="31">
        <v>620839</v>
      </c>
      <c r="H7" s="31">
        <f>LOOKUP(I7,Town!$B$2,Town!$A$2)</f>
        <v>1</v>
      </c>
      <c r="I7" s="19" t="s">
        <v>174</v>
      </c>
      <c r="J7" s="31">
        <f>LOOKUP(K7,Street!$B$2:$B$31,Street!$A$2:$A$31)</f>
        <v>25</v>
      </c>
      <c r="K7" s="63" t="s">
        <v>192</v>
      </c>
      <c r="L7" s="31">
        <v>8</v>
      </c>
      <c r="M7" s="31">
        <f>LOOKUP(N7,RoleName!$D$2:$D$11,RoleName!$B$2:$B$11)</f>
        <v>2</v>
      </c>
      <c r="N7" s="22" t="s">
        <v>116</v>
      </c>
      <c r="O7" s="20">
        <v>606</v>
      </c>
      <c r="P7" s="29">
        <f>LOOKUP(Q7,Status!$B$2:$B$3,Status!$A$2:$A$3)</f>
        <v>1</v>
      </c>
      <c r="Q7" s="39" t="s">
        <v>140</v>
      </c>
      <c r="R7" s="21"/>
      <c r="S7" s="21"/>
      <c r="T7" s="21"/>
      <c r="U7" s="21"/>
    </row>
    <row r="8" spans="1:21">
      <c r="A8" s="47">
        <v>7</v>
      </c>
      <c r="B8" s="20" t="s">
        <v>30</v>
      </c>
      <c r="C8" s="20" t="s">
        <v>31</v>
      </c>
      <c r="D8" s="19">
        <v>44693</v>
      </c>
      <c r="E8" s="19">
        <v>44699</v>
      </c>
      <c r="F8" s="31">
        <f>LOOKUP(G8,pickPoint!$B$2:$B$37,pickPoint!$A$2:$A$37)</f>
        <v>36</v>
      </c>
      <c r="G8" s="31">
        <v>660540</v>
      </c>
      <c r="H8" s="31">
        <f>LOOKUP(I8,Town!$B$2,Town!$A$2)</f>
        <v>1</v>
      </c>
      <c r="I8" s="19" t="s">
        <v>174</v>
      </c>
      <c r="J8" s="31">
        <f>LOOKUP(K8,Street!$B$2:$B$31,Street!$A$2:$A$31)</f>
        <v>22</v>
      </c>
      <c r="K8" s="63" t="s">
        <v>195</v>
      </c>
      <c r="L8" s="31">
        <v>25</v>
      </c>
      <c r="M8" s="31" t="s">
        <v>158</v>
      </c>
      <c r="N8" s="22" t="s">
        <v>158</v>
      </c>
      <c r="O8" s="18">
        <v>607</v>
      </c>
      <c r="P8" s="29">
        <f>LOOKUP(Q8,Status!$B$2:$B$3,Status!$A$2:$A$3)</f>
        <v>2</v>
      </c>
      <c r="Q8" s="39" t="s">
        <v>141</v>
      </c>
      <c r="R8" s="21"/>
      <c r="S8" s="21"/>
      <c r="T8" s="21"/>
      <c r="U8" s="21"/>
    </row>
    <row r="9" spans="1:21">
      <c r="A9" s="47">
        <v>8</v>
      </c>
      <c r="B9" s="20" t="s">
        <v>34</v>
      </c>
      <c r="C9" s="20" t="s">
        <v>35</v>
      </c>
      <c r="D9" s="19">
        <v>44694</v>
      </c>
      <c r="E9" s="19">
        <v>44700</v>
      </c>
      <c r="F9" s="31">
        <f>LOOKUP(G9,pickPoint!$B$2:$B$37,pickPoint!$A$2:$A$37)</f>
        <v>32</v>
      </c>
      <c r="G9" s="31">
        <v>625683</v>
      </c>
      <c r="H9" s="31">
        <f>LOOKUP(I9,Town!$B$2,Town!$A$2)</f>
        <v>1</v>
      </c>
      <c r="I9" s="19" t="s">
        <v>174</v>
      </c>
      <c r="J9" s="31">
        <f>LOOKUP(K9,Street!$B$2:$B$31,Street!$A$2:$A$31)</f>
        <v>1</v>
      </c>
      <c r="K9" s="63" t="s">
        <v>196</v>
      </c>
      <c r="L9" s="31" t="s">
        <v>158</v>
      </c>
      <c r="M9" s="31" t="s">
        <v>158</v>
      </c>
      <c r="N9" s="22" t="s">
        <v>158</v>
      </c>
      <c r="O9" s="20">
        <v>608</v>
      </c>
      <c r="P9" s="29">
        <f>LOOKUP(Q9,Status!$B$2:$B$3,Status!$A$2:$A$3)</f>
        <v>2</v>
      </c>
      <c r="Q9" s="39" t="s">
        <v>141</v>
      </c>
      <c r="R9" s="21"/>
      <c r="S9" s="21"/>
      <c r="T9" s="21"/>
      <c r="U9" s="21"/>
    </row>
    <row r="10" spans="1:21">
      <c r="A10" s="47">
        <v>9</v>
      </c>
      <c r="B10" s="20" t="s">
        <v>35</v>
      </c>
      <c r="C10" s="20" t="s">
        <v>36</v>
      </c>
      <c r="D10" s="19">
        <v>44696</v>
      </c>
      <c r="E10" s="19">
        <v>44702</v>
      </c>
      <c r="F10" s="31">
        <f>LOOKUP(G10,pickPoint!$B$2:$B$37,pickPoint!$A$2:$A$37)</f>
        <v>34</v>
      </c>
      <c r="G10" s="31">
        <v>630370</v>
      </c>
      <c r="H10" s="31">
        <f>LOOKUP(I10,Town!$B$2,Town!$A$2)</f>
        <v>1</v>
      </c>
      <c r="I10" s="19" t="s">
        <v>174</v>
      </c>
      <c r="J10" s="31">
        <f>LOOKUP(K10,Street!$B$2:$B$31,Street!$A$2:$A$31)</f>
        <v>28</v>
      </c>
      <c r="K10" s="63" t="s">
        <v>189</v>
      </c>
      <c r="L10" s="31">
        <v>24</v>
      </c>
      <c r="M10" s="31">
        <f>LOOKUP(N10,RoleName!$D$2:$D$11,RoleName!$B$2:$B$11)</f>
        <v>2</v>
      </c>
      <c r="N10" s="22" t="s">
        <v>106</v>
      </c>
      <c r="O10" s="18">
        <v>609</v>
      </c>
      <c r="P10" s="29">
        <f>LOOKUP(Q10,Status!$B$2:$B$3,Status!$A$2:$A$3)</f>
        <v>2</v>
      </c>
      <c r="Q10" s="39" t="s">
        <v>141</v>
      </c>
      <c r="R10" s="21"/>
      <c r="S10" s="21"/>
      <c r="T10" s="21"/>
      <c r="U10" s="21"/>
    </row>
    <row r="11" spans="1:21" ht="16.5" thickBot="1">
      <c r="A11" s="48">
        <v>10</v>
      </c>
      <c r="B11" s="30" t="s">
        <v>42</v>
      </c>
      <c r="C11" s="30" t="s">
        <v>43</v>
      </c>
      <c r="D11" s="49">
        <v>44696</v>
      </c>
      <c r="E11" s="49">
        <v>44702</v>
      </c>
      <c r="F11" s="31">
        <f>LOOKUP(G11,pickPoint!$B$2:$B$37,pickPoint!$A$2:$A$37)</f>
        <v>36</v>
      </c>
      <c r="G11" s="50">
        <v>660540</v>
      </c>
      <c r="H11" s="31">
        <f>LOOKUP(I11,Town!$B$2,Town!$A$2)</f>
        <v>1</v>
      </c>
      <c r="I11" s="49" t="s">
        <v>174</v>
      </c>
      <c r="J11" s="31">
        <f>LOOKUP(K11,Street!$B$2:$B$31,Street!$A$2:$A$31)</f>
        <v>22</v>
      </c>
      <c r="K11" s="64" t="s">
        <v>195</v>
      </c>
      <c r="L11" s="50">
        <v>25</v>
      </c>
      <c r="M11" s="31">
        <f>LOOKUP(N11,RoleName!$D$2:$D$11,RoleName!$B$2:$B$11)</f>
        <v>2</v>
      </c>
      <c r="N11" s="51" t="s">
        <v>110</v>
      </c>
      <c r="O11" s="30">
        <v>610</v>
      </c>
      <c r="P11" s="52">
        <f>LOOKUP(Q11,Status!$B$2:$B$3,Status!$A$2:$A$3)</f>
        <v>1</v>
      </c>
      <c r="Q11" s="39" t="s">
        <v>140</v>
      </c>
      <c r="R11" s="21"/>
      <c r="S11" s="21"/>
      <c r="T11" s="21"/>
      <c r="U11" s="21"/>
    </row>
    <row r="12" spans="1:21">
      <c r="A12" s="26"/>
      <c r="B12" s="26"/>
      <c r="C12" s="26"/>
      <c r="D12" s="40"/>
      <c r="E12" s="40"/>
      <c r="F12" s="41"/>
      <c r="G12" s="41"/>
      <c r="H12" s="41"/>
      <c r="I12" s="40"/>
      <c r="J12" s="41"/>
      <c r="K12" s="65"/>
      <c r="L12" s="41"/>
      <c r="M12" s="41"/>
      <c r="N12" s="42"/>
      <c r="O12" s="26"/>
      <c r="P12" s="26"/>
      <c r="Q12" s="21"/>
      <c r="R12" s="21"/>
      <c r="S12" s="21"/>
      <c r="T12" s="21"/>
      <c r="U12" s="21"/>
    </row>
    <row r="13" spans="1:21">
      <c r="A13" s="21"/>
      <c r="B13" s="21"/>
      <c r="C13" s="21"/>
      <c r="D13" s="19"/>
      <c r="E13" s="19"/>
      <c r="F13" s="31"/>
      <c r="G13" s="31"/>
      <c r="H13" s="31"/>
      <c r="I13" s="19"/>
      <c r="J13" s="31"/>
      <c r="K13" s="63"/>
      <c r="L13" s="31"/>
      <c r="M13" s="31"/>
      <c r="N13" s="21"/>
      <c r="O13" s="21"/>
      <c r="P13" s="21"/>
      <c r="Q13" s="21"/>
      <c r="R13" s="21"/>
      <c r="S13" s="21"/>
      <c r="T13" s="21"/>
      <c r="U13" s="21"/>
    </row>
    <row r="14" spans="1:21">
      <c r="A14" s="21"/>
      <c r="B14" s="21"/>
      <c r="C14" s="21"/>
      <c r="D14" s="19"/>
      <c r="E14" s="19"/>
      <c r="F14" s="31"/>
      <c r="G14" s="31"/>
      <c r="H14" s="31"/>
      <c r="I14" s="19"/>
      <c r="J14" s="31"/>
      <c r="K14" s="63"/>
      <c r="L14" s="31"/>
      <c r="M14" s="31"/>
      <c r="N14" s="21"/>
      <c r="O14" s="21"/>
      <c r="P14" s="21"/>
      <c r="Q14" s="21"/>
      <c r="R14" s="21"/>
      <c r="S14" s="21"/>
      <c r="T14" s="21"/>
      <c r="U14" s="21"/>
    </row>
    <row r="15" spans="1:21">
      <c r="A15" s="21"/>
      <c r="B15" s="21"/>
      <c r="C15" s="21"/>
      <c r="D15" s="23"/>
      <c r="E15" s="23"/>
      <c r="F15" s="32"/>
      <c r="G15" s="32"/>
      <c r="H15" s="32"/>
      <c r="I15" s="23"/>
      <c r="J15" s="32"/>
      <c r="K15" s="66"/>
      <c r="L15" s="32"/>
      <c r="M15" s="32"/>
      <c r="N15" s="21"/>
      <c r="O15" s="21"/>
      <c r="P15" s="21"/>
      <c r="Q15" s="21"/>
      <c r="R15" s="21"/>
      <c r="S15" s="21"/>
      <c r="T15" s="21"/>
      <c r="U15" s="21"/>
    </row>
    <row r="16" spans="1:21">
      <c r="A16" s="21"/>
      <c r="B16" s="21"/>
      <c r="C16" s="21"/>
      <c r="D16" s="23"/>
      <c r="E16" s="23"/>
      <c r="F16" s="32"/>
      <c r="G16" s="32"/>
      <c r="H16" s="32"/>
      <c r="I16" s="23"/>
      <c r="J16" s="32"/>
      <c r="K16" s="66"/>
      <c r="L16" s="32"/>
      <c r="M16" s="32"/>
      <c r="N16" s="21"/>
      <c r="O16" s="21"/>
      <c r="P16" s="21"/>
      <c r="Q16" s="21"/>
      <c r="R16" s="21"/>
      <c r="S16" s="21"/>
      <c r="T16" s="21"/>
      <c r="U16" s="21"/>
    </row>
    <row r="17" spans="1:21">
      <c r="A17" s="21"/>
      <c r="B17" s="21"/>
      <c r="C17" s="21"/>
      <c r="D17" s="23"/>
      <c r="E17" s="23"/>
      <c r="F17" s="32"/>
      <c r="G17" s="32"/>
      <c r="H17" s="32"/>
      <c r="I17" s="23"/>
      <c r="J17" s="32"/>
      <c r="K17" s="66"/>
      <c r="L17" s="32"/>
      <c r="M17" s="32"/>
      <c r="N17" s="21"/>
      <c r="O17" s="21"/>
      <c r="P17" s="21"/>
      <c r="Q17" s="21"/>
      <c r="R17" s="21"/>
      <c r="S17" s="21"/>
      <c r="T17" s="21"/>
      <c r="U17" s="21"/>
    </row>
    <row r="18" spans="1:21">
      <c r="A18" s="21"/>
      <c r="B18" s="21"/>
      <c r="C18" s="21"/>
      <c r="D18" s="23"/>
      <c r="E18" s="23"/>
      <c r="F18" s="32"/>
      <c r="G18" s="32"/>
      <c r="H18" s="32"/>
      <c r="I18" s="23"/>
      <c r="J18" s="32"/>
      <c r="K18" s="66"/>
      <c r="L18" s="32"/>
      <c r="M18" s="32"/>
      <c r="N18" s="21"/>
      <c r="O18" s="21"/>
      <c r="P18" s="21"/>
      <c r="Q18" s="21"/>
      <c r="R18" s="21"/>
      <c r="S18" s="21"/>
      <c r="T18" s="21"/>
      <c r="U18" s="21"/>
    </row>
    <row r="19" spans="1:21">
      <c r="A19" s="21"/>
      <c r="B19" s="21"/>
      <c r="C19" s="21"/>
      <c r="D19" s="23"/>
      <c r="E19" s="23"/>
      <c r="F19" s="32"/>
      <c r="G19" s="32"/>
      <c r="H19" s="32"/>
      <c r="I19" s="23"/>
      <c r="J19" s="32"/>
      <c r="K19" s="66"/>
      <c r="L19" s="32"/>
      <c r="M19" s="32"/>
      <c r="N19" s="21"/>
      <c r="O19" s="21"/>
      <c r="P19" s="21"/>
      <c r="Q19" s="21"/>
      <c r="R19" s="21"/>
      <c r="S19" s="21"/>
      <c r="T19" s="21"/>
      <c r="U19" s="21"/>
    </row>
    <row r="20" spans="1:21">
      <c r="A20" s="21"/>
      <c r="B20" s="21"/>
      <c r="C20" s="21"/>
      <c r="D20" s="23"/>
      <c r="E20" s="23"/>
      <c r="F20" s="32"/>
      <c r="G20" s="32"/>
      <c r="H20" s="32"/>
      <c r="I20" s="23"/>
      <c r="J20" s="32"/>
      <c r="K20" s="66"/>
      <c r="L20" s="32"/>
      <c r="M20" s="32"/>
      <c r="N20" s="21"/>
      <c r="O20" s="21"/>
      <c r="P20" s="21"/>
      <c r="Q20" s="21"/>
      <c r="R20" s="21"/>
      <c r="S20" s="21"/>
      <c r="T20" s="21"/>
      <c r="U20" s="21"/>
    </row>
    <row r="21" spans="1:21">
      <c r="A21" s="21"/>
      <c r="B21" s="21"/>
      <c r="C21" s="21"/>
      <c r="D21" s="23"/>
      <c r="E21" s="23"/>
      <c r="F21" s="32"/>
      <c r="G21" s="32"/>
      <c r="H21" s="32"/>
      <c r="I21" s="23"/>
      <c r="J21" s="32"/>
      <c r="K21" s="66"/>
      <c r="L21" s="32"/>
      <c r="M21" s="32"/>
      <c r="N21" s="21"/>
      <c r="O21" s="21"/>
      <c r="P21" s="21"/>
      <c r="Q21" s="21"/>
      <c r="R21" s="21"/>
      <c r="S21" s="21"/>
      <c r="T21" s="21"/>
      <c r="U21" s="21"/>
    </row>
    <row r="22" spans="1:21">
      <c r="A22" s="21"/>
      <c r="B22" s="21"/>
      <c r="C22" s="21"/>
      <c r="D22" s="23"/>
      <c r="E22" s="23"/>
      <c r="F22" s="32"/>
      <c r="G22" s="32"/>
      <c r="H22" s="32"/>
      <c r="I22" s="23"/>
      <c r="J22" s="32"/>
      <c r="K22" s="66"/>
      <c r="L22" s="32"/>
      <c r="M22" s="32"/>
      <c r="N22" s="21"/>
      <c r="O22" s="21"/>
      <c r="P22" s="21"/>
      <c r="Q22" s="21"/>
      <c r="R22" s="21"/>
      <c r="S22" s="21"/>
      <c r="T22" s="21"/>
      <c r="U22" s="21"/>
    </row>
    <row r="23" spans="1:21">
      <c r="A23" s="21"/>
      <c r="B23" s="21"/>
      <c r="C23" s="21"/>
      <c r="D23" s="23"/>
      <c r="E23" s="23"/>
      <c r="F23" s="32"/>
      <c r="G23" s="32"/>
      <c r="H23" s="32"/>
      <c r="I23" s="23"/>
      <c r="J23" s="32"/>
      <c r="K23" s="66"/>
      <c r="L23" s="32"/>
      <c r="M23" s="32"/>
      <c r="N23" s="21"/>
      <c r="O23" s="21"/>
      <c r="P23" s="21"/>
      <c r="Q23" s="21"/>
      <c r="R23" s="21"/>
      <c r="S23" s="21"/>
      <c r="T23" s="21"/>
      <c r="U23" s="21"/>
    </row>
    <row r="24" spans="1:21">
      <c r="A24" s="21"/>
      <c r="B24" s="21"/>
      <c r="C24" s="21"/>
      <c r="D24" s="23"/>
      <c r="E24" s="23"/>
      <c r="F24" s="32"/>
      <c r="G24" s="32"/>
      <c r="H24" s="32"/>
      <c r="I24" s="23"/>
      <c r="J24" s="32"/>
      <c r="K24" s="66"/>
      <c r="L24" s="32"/>
      <c r="M24" s="32"/>
      <c r="N24" s="21"/>
      <c r="O24" s="21"/>
      <c r="P24" s="21"/>
      <c r="Q24" s="21"/>
      <c r="R24" s="21"/>
      <c r="S24" s="21"/>
      <c r="T24" s="21"/>
      <c r="U24" s="21"/>
    </row>
    <row r="25" spans="1:21">
      <c r="A25" s="21"/>
      <c r="B25" s="21"/>
      <c r="C25" s="21"/>
      <c r="D25" s="23"/>
      <c r="E25" s="23"/>
      <c r="F25" s="32"/>
      <c r="G25" s="32"/>
      <c r="H25" s="32"/>
      <c r="I25" s="23"/>
      <c r="J25" s="32"/>
      <c r="K25" s="66"/>
      <c r="L25" s="32"/>
      <c r="M25" s="32"/>
      <c r="N25" s="21"/>
      <c r="O25" s="21"/>
      <c r="P25" s="21"/>
      <c r="Q25" s="21"/>
      <c r="R25" s="21"/>
      <c r="S25" s="21"/>
      <c r="T25" s="21"/>
      <c r="U25" s="21"/>
    </row>
    <row r="26" spans="1:21">
      <c r="A26" s="21"/>
      <c r="B26" s="21"/>
      <c r="C26" s="21"/>
      <c r="D26" s="23"/>
      <c r="E26" s="23"/>
      <c r="F26" s="32"/>
      <c r="G26" s="32"/>
      <c r="H26" s="32"/>
      <c r="I26" s="23"/>
      <c r="J26" s="32"/>
      <c r="K26" s="66"/>
      <c r="L26" s="32"/>
      <c r="M26" s="32"/>
      <c r="N26" s="21"/>
      <c r="O26" s="21"/>
      <c r="P26" s="21"/>
      <c r="Q26" s="21"/>
      <c r="R26" s="21"/>
      <c r="S26" s="21"/>
      <c r="T26" s="21"/>
      <c r="U26" s="21"/>
    </row>
    <row r="27" spans="1:21">
      <c r="A27" s="21"/>
      <c r="B27" s="21"/>
      <c r="C27" s="21"/>
      <c r="D27" s="23"/>
      <c r="E27" s="23"/>
      <c r="F27" s="32"/>
      <c r="G27" s="32"/>
      <c r="H27" s="32"/>
      <c r="I27" s="23"/>
      <c r="J27" s="32"/>
      <c r="K27" s="66"/>
      <c r="L27" s="32"/>
      <c r="M27" s="32"/>
      <c r="N27" s="21"/>
      <c r="O27" s="21"/>
      <c r="P27" s="21"/>
      <c r="Q27" s="21"/>
      <c r="R27" s="21"/>
      <c r="S27" s="21"/>
      <c r="T27" s="21"/>
      <c r="U27" s="21"/>
    </row>
    <row r="28" spans="1:21">
      <c r="A28" s="21"/>
      <c r="B28" s="21"/>
      <c r="C28" s="21"/>
      <c r="D28" s="23"/>
      <c r="E28" s="23"/>
      <c r="F28" s="32"/>
      <c r="G28" s="32"/>
      <c r="H28" s="32"/>
      <c r="I28" s="23"/>
      <c r="J28" s="32"/>
      <c r="K28" s="66"/>
      <c r="L28" s="32"/>
      <c r="M28" s="32"/>
      <c r="N28" s="21"/>
      <c r="O28" s="21"/>
      <c r="P28" s="21"/>
      <c r="Q28" s="21"/>
      <c r="R28" s="21"/>
      <c r="S28" s="21"/>
      <c r="T28" s="21"/>
      <c r="U28" s="21"/>
    </row>
    <row r="29" spans="1:21">
      <c r="A29" s="21"/>
      <c r="B29" s="21"/>
      <c r="C29" s="21"/>
      <c r="D29" s="23"/>
      <c r="E29" s="23"/>
      <c r="F29" s="32"/>
      <c r="G29" s="32"/>
      <c r="H29" s="32"/>
      <c r="I29" s="23"/>
      <c r="J29" s="32"/>
      <c r="K29" s="66"/>
      <c r="L29" s="32"/>
      <c r="M29" s="32"/>
      <c r="N29" s="21"/>
      <c r="O29" s="21"/>
      <c r="P29" s="21"/>
      <c r="Q29" s="21"/>
      <c r="R29" s="21"/>
      <c r="S29" s="21"/>
      <c r="T29" s="21"/>
      <c r="U29" s="21"/>
    </row>
    <row r="30" spans="1:21">
      <c r="A30" s="21"/>
      <c r="B30" s="21"/>
      <c r="C30" s="21"/>
      <c r="D30" s="23"/>
      <c r="E30" s="23"/>
      <c r="F30" s="32"/>
      <c r="G30" s="32"/>
      <c r="H30" s="32"/>
      <c r="I30" s="23"/>
      <c r="J30" s="32"/>
      <c r="K30" s="66"/>
      <c r="L30" s="32"/>
      <c r="M30" s="32"/>
      <c r="N30" s="21"/>
      <c r="O30" s="21"/>
      <c r="P30" s="21"/>
      <c r="Q30" s="21"/>
      <c r="R30" s="21"/>
      <c r="S30" s="21"/>
      <c r="T30" s="21"/>
      <c r="U30" s="21"/>
    </row>
    <row r="31" spans="1:21">
      <c r="A31" s="21"/>
      <c r="B31" s="21"/>
      <c r="C31" s="21"/>
      <c r="D31" s="23"/>
      <c r="E31" s="23"/>
      <c r="F31" s="32"/>
      <c r="G31" s="32"/>
      <c r="H31" s="32"/>
      <c r="I31" s="23"/>
      <c r="J31" s="32"/>
      <c r="K31" s="66"/>
      <c r="L31" s="32"/>
      <c r="M31" s="32"/>
      <c r="N31" s="21"/>
      <c r="O31" s="21"/>
      <c r="P31" s="21"/>
      <c r="Q31" s="21"/>
      <c r="R31" s="21"/>
      <c r="S31" s="21"/>
      <c r="T31" s="21"/>
      <c r="U31" s="21"/>
    </row>
    <row r="32" spans="1:21">
      <c r="A32" s="21"/>
      <c r="B32" s="21"/>
      <c r="C32" s="21"/>
      <c r="D32" s="23"/>
      <c r="E32" s="23"/>
      <c r="F32" s="32"/>
      <c r="G32" s="32"/>
      <c r="H32" s="32"/>
      <c r="I32" s="23"/>
      <c r="J32" s="32"/>
      <c r="K32" s="66"/>
      <c r="L32" s="32"/>
      <c r="M32" s="32"/>
      <c r="N32" s="21"/>
      <c r="O32" s="21"/>
      <c r="P32" s="21"/>
      <c r="Q32" s="21"/>
      <c r="R32" s="21"/>
      <c r="S32" s="21"/>
      <c r="T32" s="21"/>
      <c r="U32" s="21"/>
    </row>
    <row r="33" spans="1:21">
      <c r="A33" s="21"/>
      <c r="B33" s="21"/>
      <c r="C33" s="21"/>
      <c r="D33" s="23"/>
      <c r="E33" s="23"/>
      <c r="F33" s="32"/>
      <c r="G33" s="32"/>
      <c r="H33" s="32"/>
      <c r="I33" s="23"/>
      <c r="J33" s="32"/>
      <c r="K33" s="66"/>
      <c r="L33" s="32"/>
      <c r="M33" s="32"/>
      <c r="N33" s="21"/>
      <c r="O33" s="21"/>
      <c r="P33" s="21"/>
      <c r="Q33" s="21"/>
      <c r="R33" s="21"/>
      <c r="S33" s="21"/>
      <c r="T33" s="21"/>
      <c r="U33" s="21"/>
    </row>
    <row r="34" spans="1:21">
      <c r="A34" s="21"/>
      <c r="B34" s="21"/>
      <c r="C34" s="21"/>
      <c r="D34" s="23"/>
      <c r="E34" s="23"/>
      <c r="F34" s="32"/>
      <c r="G34" s="32"/>
      <c r="H34" s="32"/>
      <c r="I34" s="23"/>
      <c r="J34" s="32"/>
      <c r="K34" s="66"/>
      <c r="L34" s="32"/>
      <c r="M34" s="32"/>
      <c r="N34" s="21"/>
      <c r="O34" s="21"/>
      <c r="P34" s="21"/>
      <c r="Q34" s="21"/>
      <c r="R34" s="21"/>
      <c r="S34" s="21"/>
      <c r="T34" s="21"/>
      <c r="U34" s="21"/>
    </row>
    <row r="35" spans="1:21">
      <c r="A35" s="21"/>
      <c r="B35" s="21"/>
      <c r="C35" s="21"/>
      <c r="D35" s="23"/>
      <c r="E35" s="23"/>
      <c r="F35" s="32"/>
      <c r="G35" s="32"/>
      <c r="H35" s="32"/>
      <c r="I35" s="23"/>
      <c r="J35" s="32"/>
      <c r="K35" s="66"/>
      <c r="L35" s="32"/>
      <c r="M35" s="32"/>
      <c r="N35" s="21"/>
      <c r="O35" s="21"/>
      <c r="P35" s="21"/>
      <c r="Q35" s="21"/>
      <c r="R35" s="21"/>
      <c r="S35" s="21"/>
      <c r="T35" s="21"/>
      <c r="U35" s="21"/>
    </row>
    <row r="36" spans="1:21">
      <c r="A36" s="21"/>
      <c r="B36" s="21"/>
      <c r="C36" s="21"/>
      <c r="D36" s="23"/>
      <c r="E36" s="23"/>
      <c r="F36" s="32"/>
      <c r="G36" s="32"/>
      <c r="H36" s="32"/>
      <c r="I36" s="23"/>
      <c r="J36" s="32"/>
      <c r="K36" s="66"/>
      <c r="L36" s="32"/>
      <c r="M36" s="32"/>
      <c r="N36" s="21"/>
      <c r="O36" s="21"/>
      <c r="P36" s="21"/>
      <c r="Q36" s="21"/>
      <c r="R36" s="21"/>
      <c r="S36" s="21"/>
      <c r="T36" s="21"/>
      <c r="U36" s="21"/>
    </row>
    <row r="37" spans="1:21">
      <c r="A37" s="21"/>
      <c r="B37" s="21"/>
      <c r="C37" s="21"/>
      <c r="D37" s="23"/>
      <c r="E37" s="23"/>
      <c r="F37" s="32"/>
      <c r="G37" s="32"/>
      <c r="H37" s="32"/>
      <c r="I37" s="23"/>
      <c r="J37" s="32"/>
      <c r="K37" s="66"/>
      <c r="L37" s="32"/>
      <c r="M37" s="32"/>
      <c r="N37" s="21"/>
      <c r="O37" s="21"/>
      <c r="P37" s="21"/>
      <c r="Q37" s="21"/>
      <c r="R37" s="21"/>
      <c r="S37" s="21"/>
      <c r="T37" s="21"/>
      <c r="U37" s="21"/>
    </row>
    <row r="38" spans="1:21">
      <c r="A38" s="21"/>
      <c r="B38" s="21"/>
      <c r="C38" s="21"/>
      <c r="D38" s="23"/>
      <c r="E38" s="23"/>
      <c r="F38" s="32"/>
      <c r="G38" s="32"/>
      <c r="H38" s="32"/>
      <c r="I38" s="23"/>
      <c r="J38" s="32"/>
      <c r="K38" s="66"/>
      <c r="L38" s="32"/>
      <c r="M38" s="32"/>
      <c r="N38" s="21"/>
      <c r="O38" s="21"/>
      <c r="P38" s="21"/>
      <c r="Q38" s="21"/>
      <c r="R38" s="21"/>
      <c r="S38" s="21"/>
      <c r="T38" s="21"/>
      <c r="U38" s="21"/>
    </row>
    <row r="39" spans="1:21">
      <c r="A39" s="21"/>
      <c r="B39" s="21"/>
      <c r="C39" s="21"/>
      <c r="D39" s="23"/>
      <c r="E39" s="23"/>
      <c r="F39" s="32"/>
      <c r="G39" s="32"/>
      <c r="H39" s="32"/>
      <c r="I39" s="23"/>
      <c r="J39" s="32"/>
      <c r="K39" s="66"/>
      <c r="L39" s="32"/>
      <c r="M39" s="32"/>
      <c r="N39" s="21"/>
      <c r="O39" s="21"/>
      <c r="P39" s="21"/>
      <c r="Q39" s="21"/>
      <c r="R39" s="21"/>
      <c r="S39" s="21"/>
      <c r="T39" s="21"/>
      <c r="U39" s="21"/>
    </row>
    <row r="40" spans="1:21">
      <c r="A40" s="21"/>
      <c r="B40" s="21"/>
      <c r="C40" s="21"/>
      <c r="D40" s="23"/>
      <c r="E40" s="23"/>
      <c r="F40" s="32"/>
      <c r="G40" s="32"/>
      <c r="H40" s="32"/>
      <c r="I40" s="23"/>
      <c r="J40" s="32"/>
      <c r="K40" s="66"/>
      <c r="L40" s="32"/>
      <c r="M40" s="32"/>
      <c r="N40" s="21"/>
      <c r="O40" s="21"/>
      <c r="P40" s="21"/>
      <c r="Q40" s="21"/>
      <c r="R40" s="21"/>
      <c r="S40" s="21"/>
      <c r="T40" s="21"/>
      <c r="U40" s="21"/>
    </row>
    <row r="41" spans="1:21">
      <c r="A41" s="21"/>
      <c r="B41" s="21"/>
      <c r="C41" s="21"/>
      <c r="D41" s="23"/>
      <c r="E41" s="23"/>
      <c r="F41" s="32"/>
      <c r="G41" s="32"/>
      <c r="H41" s="32"/>
      <c r="I41" s="23"/>
      <c r="J41" s="32"/>
      <c r="K41" s="66"/>
      <c r="L41" s="32"/>
      <c r="M41" s="32"/>
      <c r="N41" s="21"/>
      <c r="O41" s="21"/>
      <c r="P41" s="21"/>
      <c r="Q41" s="21"/>
      <c r="R41" s="21"/>
      <c r="S41" s="21"/>
      <c r="T41" s="21"/>
      <c r="U41" s="21"/>
    </row>
    <row r="42" spans="1:21">
      <c r="A42" s="21"/>
      <c r="B42" s="21"/>
      <c r="C42" s="21"/>
      <c r="D42" s="23"/>
      <c r="E42" s="23"/>
      <c r="F42" s="32"/>
      <c r="G42" s="32"/>
      <c r="H42" s="32"/>
      <c r="I42" s="23"/>
      <c r="J42" s="32"/>
      <c r="K42" s="66"/>
      <c r="L42" s="32"/>
      <c r="M42" s="32"/>
      <c r="N42" s="21"/>
      <c r="O42" s="21"/>
      <c r="P42" s="21"/>
      <c r="Q42" s="21"/>
      <c r="R42" s="21"/>
      <c r="S42" s="21"/>
      <c r="T42" s="21"/>
      <c r="U42" s="21"/>
    </row>
    <row r="43" spans="1:21">
      <c r="A43" s="21"/>
      <c r="B43" s="21"/>
      <c r="C43" s="21"/>
      <c r="D43" s="23"/>
      <c r="E43" s="23"/>
      <c r="F43" s="32"/>
      <c r="G43" s="32"/>
      <c r="H43" s="32"/>
      <c r="I43" s="23"/>
      <c r="J43" s="32"/>
      <c r="K43" s="66"/>
      <c r="L43" s="32"/>
      <c r="M43" s="32"/>
      <c r="N43" s="21"/>
      <c r="O43" s="21"/>
      <c r="P43" s="21"/>
      <c r="Q43" s="21"/>
      <c r="R43" s="21"/>
      <c r="S43" s="21"/>
      <c r="T43" s="21"/>
      <c r="U43" s="21"/>
    </row>
    <row r="44" spans="1:21">
      <c r="A44" s="21"/>
      <c r="B44" s="21"/>
      <c r="C44" s="21"/>
      <c r="D44" s="23"/>
      <c r="E44" s="23"/>
      <c r="F44" s="32"/>
      <c r="G44" s="32"/>
      <c r="H44" s="32"/>
      <c r="I44" s="23"/>
      <c r="J44" s="32"/>
      <c r="K44" s="66"/>
      <c r="L44" s="32"/>
      <c r="M44" s="32"/>
      <c r="N44" s="21"/>
      <c r="O44" s="21"/>
      <c r="P44" s="21"/>
      <c r="Q44" s="21"/>
      <c r="R44" s="21"/>
      <c r="S44" s="21"/>
      <c r="T44" s="21"/>
      <c r="U44" s="21"/>
    </row>
    <row r="45" spans="1:21">
      <c r="A45" s="21"/>
      <c r="B45" s="21"/>
      <c r="C45" s="21"/>
      <c r="D45" s="23"/>
      <c r="E45" s="23"/>
      <c r="F45" s="32"/>
      <c r="G45" s="32"/>
      <c r="H45" s="32"/>
      <c r="I45" s="23"/>
      <c r="J45" s="32"/>
      <c r="K45" s="66"/>
      <c r="L45" s="32"/>
      <c r="M45" s="32"/>
      <c r="N45" s="21"/>
      <c r="O45" s="21"/>
      <c r="P45" s="21"/>
      <c r="Q45" s="21"/>
      <c r="R45" s="21"/>
      <c r="S45" s="21"/>
      <c r="T45" s="21"/>
      <c r="U45" s="21"/>
    </row>
    <row r="46" spans="1:21">
      <c r="A46" s="21"/>
      <c r="B46" s="21"/>
      <c r="C46" s="21"/>
      <c r="D46" s="23"/>
      <c r="E46" s="23"/>
      <c r="F46" s="32"/>
      <c r="G46" s="32"/>
      <c r="H46" s="32"/>
      <c r="I46" s="23"/>
      <c r="J46" s="32"/>
      <c r="K46" s="66"/>
      <c r="L46" s="32"/>
      <c r="M46" s="32"/>
      <c r="N46" s="21"/>
      <c r="O46" s="21"/>
      <c r="P46" s="21"/>
      <c r="Q46" s="21"/>
      <c r="R46" s="21"/>
      <c r="S46" s="21"/>
      <c r="T46" s="21"/>
      <c r="U46" s="21"/>
    </row>
    <row r="47" spans="1:21">
      <c r="A47" s="21"/>
      <c r="B47" s="21"/>
      <c r="C47" s="21"/>
      <c r="D47" s="23"/>
      <c r="E47" s="23"/>
      <c r="F47" s="32"/>
      <c r="G47" s="32"/>
      <c r="H47" s="32"/>
      <c r="I47" s="23"/>
      <c r="J47" s="32"/>
      <c r="K47" s="66"/>
      <c r="L47" s="32"/>
      <c r="M47" s="32"/>
      <c r="N47" s="21"/>
      <c r="O47" s="21"/>
      <c r="P47" s="21"/>
      <c r="Q47" s="21"/>
      <c r="R47" s="21"/>
      <c r="S47" s="21"/>
      <c r="T47" s="21"/>
      <c r="U47" s="21"/>
    </row>
    <row r="48" spans="1:21">
      <c r="A48" s="21"/>
      <c r="B48" s="21"/>
      <c r="C48" s="21"/>
      <c r="D48" s="23"/>
      <c r="E48" s="23"/>
      <c r="F48" s="32"/>
      <c r="G48" s="32"/>
      <c r="H48" s="32"/>
      <c r="I48" s="23"/>
      <c r="J48" s="32"/>
      <c r="K48" s="66"/>
      <c r="L48" s="32"/>
      <c r="M48" s="32"/>
      <c r="N48" s="21"/>
      <c r="O48" s="21"/>
      <c r="P48" s="21"/>
      <c r="Q48" s="21"/>
      <c r="R48" s="21"/>
      <c r="S48" s="21"/>
      <c r="T48" s="21"/>
      <c r="U48" s="21"/>
    </row>
    <row r="49" spans="1:21">
      <c r="A49" s="21"/>
      <c r="B49" s="21"/>
      <c r="C49" s="21"/>
      <c r="D49" s="23"/>
      <c r="E49" s="23"/>
      <c r="F49" s="32"/>
      <c r="G49" s="32"/>
      <c r="H49" s="32"/>
      <c r="I49" s="23"/>
      <c r="J49" s="32"/>
      <c r="K49" s="66"/>
      <c r="L49" s="32"/>
      <c r="M49" s="32"/>
      <c r="N49" s="21"/>
      <c r="O49" s="21"/>
      <c r="P49" s="21"/>
      <c r="Q49" s="21"/>
      <c r="R49" s="21"/>
      <c r="S49" s="21"/>
      <c r="T49" s="21"/>
      <c r="U49" s="21"/>
    </row>
    <row r="50" spans="1:21">
      <c r="A50" s="21"/>
      <c r="B50" s="21"/>
      <c r="C50" s="21"/>
      <c r="D50" s="23"/>
      <c r="E50" s="23"/>
      <c r="F50" s="32"/>
      <c r="G50" s="32"/>
      <c r="H50" s="32"/>
      <c r="I50" s="23"/>
      <c r="J50" s="32"/>
      <c r="K50" s="66"/>
      <c r="L50" s="32"/>
      <c r="M50" s="32"/>
      <c r="N50" s="21"/>
      <c r="O50" s="21"/>
      <c r="P50" s="21"/>
      <c r="Q50" s="21"/>
      <c r="R50" s="21"/>
      <c r="S50" s="21"/>
      <c r="T50" s="21"/>
      <c r="U50" s="21"/>
    </row>
    <row r="51" spans="1:21">
      <c r="A51" s="21"/>
      <c r="B51" s="21"/>
      <c r="C51" s="21"/>
      <c r="D51" s="23"/>
      <c r="E51" s="23"/>
      <c r="F51" s="32"/>
      <c r="G51" s="32"/>
      <c r="H51" s="32"/>
      <c r="I51" s="23"/>
      <c r="J51" s="32"/>
      <c r="K51" s="66"/>
      <c r="L51" s="32"/>
      <c r="M51" s="32"/>
      <c r="N51" s="21"/>
      <c r="O51" s="21"/>
      <c r="P51" s="21"/>
      <c r="Q51" s="21"/>
      <c r="R51" s="21"/>
      <c r="S51" s="21"/>
      <c r="T51" s="21"/>
      <c r="U51" s="21"/>
    </row>
    <row r="52" spans="1:21">
      <c r="A52" s="21"/>
      <c r="B52" s="21"/>
      <c r="C52" s="21"/>
      <c r="D52" s="23"/>
      <c r="E52" s="23"/>
      <c r="F52" s="32"/>
      <c r="G52" s="32"/>
      <c r="H52" s="32"/>
      <c r="I52" s="23"/>
      <c r="J52" s="32"/>
      <c r="K52" s="66"/>
      <c r="L52" s="32"/>
      <c r="M52" s="32"/>
      <c r="N52" s="21"/>
      <c r="O52" s="21"/>
      <c r="P52" s="21"/>
      <c r="Q52" s="21"/>
      <c r="R52" s="21"/>
      <c r="S52" s="21"/>
      <c r="T52" s="21"/>
      <c r="U52" s="21"/>
    </row>
    <row r="53" spans="1:21">
      <c r="A53" s="21"/>
      <c r="B53" s="21"/>
      <c r="C53" s="21"/>
      <c r="D53" s="23"/>
      <c r="E53" s="23"/>
      <c r="F53" s="32"/>
      <c r="G53" s="32"/>
      <c r="H53" s="32"/>
      <c r="I53" s="23"/>
      <c r="J53" s="32"/>
      <c r="K53" s="66"/>
      <c r="L53" s="32"/>
      <c r="M53" s="32"/>
      <c r="N53" s="21"/>
      <c r="O53" s="21"/>
      <c r="P53" s="21"/>
      <c r="Q53" s="21"/>
      <c r="R53" s="21"/>
      <c r="S53" s="21"/>
      <c r="T53" s="21"/>
      <c r="U53" s="21"/>
    </row>
    <row r="54" spans="1:21">
      <c r="A54" s="21"/>
      <c r="B54" s="21"/>
      <c r="C54" s="21"/>
      <c r="D54" s="23"/>
      <c r="E54" s="23"/>
      <c r="F54" s="32"/>
      <c r="G54" s="32"/>
      <c r="H54" s="32"/>
      <c r="I54" s="23"/>
      <c r="J54" s="32"/>
      <c r="K54" s="66"/>
      <c r="L54" s="32"/>
      <c r="M54" s="32"/>
      <c r="N54" s="21"/>
      <c r="O54" s="21"/>
      <c r="P54" s="21"/>
      <c r="Q54" s="21"/>
      <c r="R54" s="21"/>
      <c r="S54" s="21"/>
      <c r="T54" s="21"/>
      <c r="U54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Product</vt:lpstr>
      <vt:lpstr>Category</vt:lpstr>
      <vt:lpstr>Manuf</vt:lpstr>
      <vt:lpstr>Post</vt:lpstr>
      <vt:lpstr>ProductName</vt:lpstr>
      <vt:lpstr>RoleName</vt:lpstr>
      <vt:lpstr>Role</vt:lpstr>
      <vt:lpstr>Status</vt:lpstr>
      <vt:lpstr>OrderProduct</vt:lpstr>
      <vt:lpstr>Order</vt:lpstr>
      <vt:lpstr>pickPoint</vt:lpstr>
      <vt:lpstr>Street</vt:lpstr>
      <vt:lpstr>Town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2022-01-17T17:43:46Z</dcterms:created>
  <dcterms:modified xsi:type="dcterms:W3CDTF">2024-10-31T11:31:45Z</dcterms:modified>
</cp:coreProperties>
</file>