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reddy\dept\PHIBCS\PHI\Publications\Health Topic\HPS\Covid-19\2022-01-07\Data\"/>
    </mc:Choice>
  </mc:AlternateContent>
  <bookViews>
    <workbookView xWindow="0" yWindow="0" windowWidth="9590" windowHeight="67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1" l="1"/>
  <c r="B17" i="1" l="1"/>
  <c r="B16" i="1" s="1"/>
  <c r="C17" i="1"/>
  <c r="C16" i="1" s="1"/>
  <c r="F17" i="1"/>
  <c r="F16" i="1" s="1"/>
  <c r="E17" i="1"/>
  <c r="E16" i="1" s="1"/>
  <c r="D12" i="1" l="1"/>
</calcChain>
</file>

<file path=xl/sharedStrings.xml><?xml version="1.0" encoding="utf-8"?>
<sst xmlns="http://schemas.openxmlformats.org/spreadsheetml/2006/main" count="65" uniqueCount="63">
  <si>
    <t>Border Control:  Quarantine Statistics in Scotland</t>
  </si>
  <si>
    <r>
      <t>Number of people arriving in Scotland</t>
    </r>
    <r>
      <rPr>
        <b/>
        <vertAlign val="superscript"/>
        <sz val="11"/>
        <color theme="1"/>
        <rFont val="Calibri"/>
        <family val="2"/>
        <scheme val="minor"/>
      </rPr>
      <t>1</t>
    </r>
  </si>
  <si>
    <r>
      <t>Number of people requiring to quarantine</t>
    </r>
    <r>
      <rPr>
        <b/>
        <vertAlign val="superscript"/>
        <sz val="11"/>
        <color theme="1"/>
        <rFont val="Calibri"/>
        <family val="2"/>
        <scheme val="minor"/>
      </rPr>
      <t>2</t>
    </r>
  </si>
  <si>
    <r>
      <t>Number of people contacted by National Centre</t>
    </r>
    <r>
      <rPr>
        <b/>
        <vertAlign val="superscript"/>
        <sz val="11"/>
        <color theme="1"/>
        <rFont val="Calibri"/>
        <family val="2"/>
        <scheme val="minor"/>
      </rPr>
      <t>3</t>
    </r>
  </si>
  <si>
    <t>Notes:</t>
  </si>
  <si>
    <t>1  People who arrive in the UK, as notified to Public Health Scotland by the Home Office</t>
  </si>
  <si>
    <t>3  Sample of people who are passed to the National Contact Tracing Centre for follow-up to provide advice and support</t>
  </si>
  <si>
    <t>4  People who were successfully contacted by the National Centre</t>
  </si>
  <si>
    <t>Source:  UK Home Office; Public Health Scotland and National Services Scotland</t>
  </si>
  <si>
    <t xml:space="preserve">      of which:</t>
  </si>
  <si>
    <t xml:space="preserve">   Total</t>
  </si>
  <si>
    <t xml:space="preserve">      Completed</t>
  </si>
  <si>
    <r>
      <t xml:space="preserve">           Successful contacts made</t>
    </r>
    <r>
      <rPr>
        <i/>
        <vertAlign val="superscript"/>
        <sz val="11"/>
        <color theme="1"/>
        <rFont val="Calibri"/>
        <family val="2"/>
        <scheme val="minor"/>
      </rPr>
      <t>4</t>
    </r>
  </si>
  <si>
    <r>
      <t xml:space="preserve">           Unable to contact individual</t>
    </r>
    <r>
      <rPr>
        <i/>
        <vertAlign val="superscript"/>
        <sz val="11"/>
        <color theme="1"/>
        <rFont val="Calibri"/>
        <family val="2"/>
        <scheme val="minor"/>
      </rPr>
      <t>5</t>
    </r>
  </si>
  <si>
    <r>
      <t xml:space="preserve">           Not completed</t>
    </r>
    <r>
      <rPr>
        <i/>
        <vertAlign val="superscript"/>
        <sz val="11"/>
        <color theme="1"/>
        <rFont val="Calibri"/>
        <family val="2"/>
        <scheme val="minor"/>
      </rPr>
      <t>6</t>
    </r>
  </si>
  <si>
    <t>7  Calls which are still in progress</t>
  </si>
  <si>
    <t>6  Not completed due to quarantine period ending before National Contact Tracing Centre could contact individual</t>
  </si>
  <si>
    <t>These statistics provide a summary of the number of passengers entering Scotland, those required to quarantine, and the numbers contacted by the National Contact Tracing Centre.  Passenger arrivals into Scotland are provided by the Home Office to Public Health Scotland (PHS).  PHS then take a sample of those passengers who are required to quarantine and pass the data to NHS National Services Scotland, which runs the National Contact Tracing Centre.   20% of passengers requiring to quarantine (up to a maximum of 450 per week), will be contacted by the National Centre.</t>
  </si>
  <si>
    <t>The National Centre begain contacting indivudals on 7th July; since then they have exceeded the 450 maximum contacts per week (because there is capacity in the National Centre because the amount of contact tracing in Scotland required has been low).  Up to 30th Jul, the National Centre has been averaging around 700 contacts per week.  This high level will not be maintained indefinitely as the number of positive cases in Scotland increasing in the recent week means that resources will be prioritised to contact tracing those cases.</t>
  </si>
  <si>
    <r>
      <t xml:space="preserve">      In Progress</t>
    </r>
    <r>
      <rPr>
        <b/>
        <vertAlign val="superscript"/>
        <sz val="11"/>
        <color theme="1"/>
        <rFont val="Calibri"/>
        <family val="2"/>
        <scheme val="minor"/>
      </rPr>
      <t>7</t>
    </r>
  </si>
  <si>
    <t>5  Calls which could not be completed because the individual could not be contacted (invalid phone number or no response to call)</t>
  </si>
  <si>
    <t>2  People who are required to quarantine in Scotland (all countries prior to 30th June; high risk countries from 30th June), adults aged 18 and over only.</t>
  </si>
  <si>
    <t>No. Ids in Analytical File in 7 days up to &amp; including Sunday - use arrival date</t>
  </si>
  <si>
    <t>No. HR = true, is exempt = false, over 18 IDs in analytical file - in 7 days up to Sunday</t>
  </si>
  <si>
    <t>Auto-calc - B15 + B20</t>
  </si>
  <si>
    <t>Auto Calc - C15 + C20</t>
  </si>
  <si>
    <t>Auto-calc - Sum(C17:C19)</t>
  </si>
  <si>
    <t>Auto-calc - Sum(B17:B19)</t>
  </si>
  <si>
    <t>Daily Martin File - check it was produced on Sunday night/Monday monring</t>
  </si>
  <si>
    <t>No/Incorrect phone number + no response to call + isolation period expired</t>
  </si>
  <si>
    <t>Active</t>
  </si>
  <si>
    <t>Auto Calc - B17 - E17</t>
  </si>
  <si>
    <t>Auto Calc - B18 - E18</t>
  </si>
  <si>
    <t>Process:</t>
  </si>
  <si>
    <t>Copy last weeks data into column E and F</t>
  </si>
  <si>
    <t xml:space="preserve">Update B8 and C8 to week ending Sunday date. </t>
  </si>
  <si>
    <t xml:space="preserve">Check todays Border Control work has been completed - explicitly the analytics. Complete cells B10 &amp; B11 and C10 and C11 from Analytical file. </t>
  </si>
  <si>
    <t>Analytical File</t>
  </si>
  <si>
    <t>Open Daily Martin files - Traveller Follow Up by Failed Reason Code.pdf and Traveller Follow Up Status by Date of Arrival.pdf</t>
  </si>
  <si>
    <t>Daily Martin Files</t>
  </si>
  <si>
    <t xml:space="preserve">Complete cells B17, B18 and B20 and C 20. </t>
  </si>
  <si>
    <t xml:space="preserve">Check all other formula have calculated data correctly. </t>
  </si>
  <si>
    <t xml:space="preserve">Save file - over write the template. </t>
  </si>
  <si>
    <t xml:space="preserve">Save as YYYYMMDD - Border Control Quarantine Statistics. </t>
  </si>
  <si>
    <t xml:space="preserve">Select all data in sheet. - Copy. </t>
  </si>
  <si>
    <t xml:space="preserve">Paste&gt;Paste Special&gt;Values Only. </t>
  </si>
  <si>
    <t xml:space="preserve">Save - over write YYYYMMDD - Border Control Quarantine Statistics. </t>
  </si>
  <si>
    <t>Delete columns E -K.  Take out yellow highlighting</t>
  </si>
  <si>
    <t xml:space="preserve">Send to Jade and Scott for review. </t>
  </si>
  <si>
    <t>8 Number of sample increased to 2000 on Monday 5th October</t>
  </si>
  <si>
    <t>Completed + Excluded (only Erroneous Records, do not count Surveillance) + Declined to Participate + Failed ID&amp;V + Not in Scotland</t>
  </si>
  <si>
    <t>No. Ids in Analytical File. (Total value within total column)</t>
  </si>
  <si>
    <t>No. HR = true, is exempt = false, over 18 IDs in analytical file (Total value within isolate_true column)</t>
  </si>
  <si>
    <t>Now taken from Border control dashboard rather than calculated</t>
  </si>
  <si>
    <r>
      <t xml:space="preserve">Check the top of both Daily Martin Reports - the Run Date and Time should be at 00.00.00 on the Mondays date. So if week ending Sunday 1st, the run date and time should be Monday 2nd. </t>
    </r>
    <r>
      <rPr>
        <sz val="11"/>
        <color rgb="FFFF0000"/>
        <rFont val="Calibri"/>
        <family val="2"/>
        <scheme val="minor"/>
      </rPr>
      <t>Now taken from Border control dashboard</t>
    </r>
  </si>
  <si>
    <t>Now just add the previous 7days in the current extract</t>
  </si>
  <si>
    <t>Taken from this weeks extract</t>
  </si>
  <si>
    <t>Number of people requiring to quarantine in hotel</t>
  </si>
  <si>
    <t>Number of people requiring to quarantine at home</t>
  </si>
  <si>
    <t>Cumulative Total from 22nd June 2020 to 2nd January 2022</t>
  </si>
  <si>
    <t>Latest Week (to 2nd January 2022)</t>
  </si>
  <si>
    <t>Cumulative Total from 22nd June 2020 to 19th December 2021</t>
  </si>
  <si>
    <t>Latest Week (to 19th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</si>
</sst>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5" formatCode="_-* #,##0_-;\-* #,##0_-;_-* &quot;-&quot;??_-;_-@_-"/>
  </numFmts>
  <fonts count="14"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vertAlign val="superscript"/>
      <sz val="11"/>
      <color theme="1"/>
      <name val="Calibri"/>
      <family val="2"/>
      <scheme val="minor"/>
    </font>
    <font>
      <i/>
      <vertAlign val="superscrip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b/>
      <sz val="11"/>
      <name val="Calibri"/>
      <family val="2"/>
      <scheme val="minor"/>
    </font>
    <font>
      <sz val="12"/>
      <color theme="1"/>
      <name val="Arial"/>
      <family val="2"/>
    </font>
    <font>
      <sz val="12"/>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7"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44">
    <xf numFmtId="0" fontId="0" fillId="0" borderId="0" xfId="0"/>
    <xf numFmtId="0" fontId="1" fillId="0" borderId="0" xfId="0" applyFont="1"/>
    <xf numFmtId="0" fontId="2" fillId="0" borderId="0" xfId="0" applyFont="1"/>
    <xf numFmtId="0" fontId="3" fillId="0" borderId="0" xfId="0" applyFont="1"/>
    <xf numFmtId="0" fontId="6" fillId="0" borderId="0" xfId="0" applyFont="1"/>
    <xf numFmtId="0" fontId="3" fillId="0" borderId="0" xfId="0" applyFont="1" applyAlignment="1">
      <alignment wrapText="1"/>
    </xf>
    <xf numFmtId="0" fontId="0" fillId="0" borderId="0" xfId="0" applyAlignment="1">
      <alignment wrapText="1"/>
    </xf>
    <xf numFmtId="0" fontId="1" fillId="0" borderId="0" xfId="0" applyFont="1" applyFill="1"/>
    <xf numFmtId="0" fontId="3" fillId="0" borderId="0" xfId="0" applyFont="1" applyFill="1"/>
    <xf numFmtId="0" fontId="0" fillId="0" borderId="0" xfId="0" applyFill="1"/>
    <xf numFmtId="3" fontId="1" fillId="0" borderId="0" xfId="0" applyNumberFormat="1" applyFont="1" applyFill="1"/>
    <xf numFmtId="3" fontId="1" fillId="2" borderId="0" xfId="0" applyNumberFormat="1" applyFont="1" applyFill="1"/>
    <xf numFmtId="3" fontId="1" fillId="0" borderId="0" xfId="0" applyNumberFormat="1" applyFont="1" applyFill="1" applyAlignment="1">
      <alignment wrapText="1"/>
    </xf>
    <xf numFmtId="0" fontId="0" fillId="3" borderId="0" xfId="0" applyFill="1"/>
    <xf numFmtId="164" fontId="1" fillId="2" borderId="0" xfId="0" applyNumberFormat="1" applyFont="1" applyFill="1" applyAlignment="1">
      <alignment horizontal="right" wrapText="1"/>
    </xf>
    <xf numFmtId="0" fontId="1" fillId="2" borderId="0" xfId="0" applyFont="1" applyFill="1" applyAlignment="1">
      <alignment horizontal="right" wrapText="1"/>
    </xf>
    <xf numFmtId="3" fontId="1" fillId="2" borderId="0" xfId="0" applyNumberFormat="1" applyFont="1" applyFill="1" applyAlignment="1">
      <alignment wrapText="1"/>
    </xf>
    <xf numFmtId="3" fontId="3" fillId="0" borderId="0" xfId="0" applyNumberFormat="1" applyFont="1" applyFill="1" applyAlignment="1">
      <alignment wrapText="1"/>
    </xf>
    <xf numFmtId="0" fontId="1" fillId="2" borderId="0" xfId="0" applyFont="1" applyFill="1"/>
    <xf numFmtId="0" fontId="1" fillId="2" borderId="0" xfId="0" applyFont="1" applyFill="1" applyAlignment="1">
      <alignment wrapText="1"/>
    </xf>
    <xf numFmtId="165" fontId="0" fillId="2" borderId="0" xfId="2" applyNumberFormat="1" applyFont="1" applyFill="1"/>
    <xf numFmtId="165" fontId="0" fillId="0" borderId="0" xfId="0" applyNumberFormat="1"/>
    <xf numFmtId="165" fontId="3" fillId="0" borderId="0" xfId="2" applyNumberFormat="1" applyFont="1" applyFill="1"/>
    <xf numFmtId="3" fontId="1" fillId="4" borderId="0" xfId="0" applyNumberFormat="1" applyFont="1" applyFill="1"/>
    <xf numFmtId="165" fontId="0" fillId="5" borderId="0" xfId="2" applyNumberFormat="1" applyFont="1" applyFill="1"/>
    <xf numFmtId="0" fontId="0" fillId="5" borderId="0" xfId="0" applyFill="1" applyAlignment="1">
      <alignment horizontal="center" wrapText="1"/>
    </xf>
    <xf numFmtId="0" fontId="0" fillId="5" borderId="0" xfId="0" applyFill="1" applyAlignment="1">
      <alignment horizontal="center" vertical="center" wrapText="1"/>
    </xf>
    <xf numFmtId="0" fontId="0" fillId="0" borderId="0" xfId="0" applyAlignment="1">
      <alignment horizontal="left" wrapText="1"/>
    </xf>
    <xf numFmtId="3" fontId="10" fillId="0" borderId="0" xfId="0" applyNumberFormat="1" applyFont="1" applyFill="1"/>
    <xf numFmtId="165" fontId="11" fillId="2" borderId="0" xfId="2" applyNumberFormat="1" applyFont="1" applyFill="1"/>
    <xf numFmtId="165" fontId="12" fillId="2" borderId="0" xfId="2" applyNumberFormat="1" applyFont="1" applyFill="1"/>
    <xf numFmtId="165" fontId="13" fillId="5" borderId="0" xfId="2" applyNumberFormat="1" applyFont="1" applyFill="1"/>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Font="1" applyFill="1" applyAlignment="1">
      <alignment horizontal="left"/>
    </xf>
    <xf numFmtId="0" fontId="0" fillId="0" borderId="0" xfId="0" applyFont="1" applyAlignment="1">
      <alignment wrapText="1"/>
    </xf>
    <xf numFmtId="0" fontId="0" fillId="4" borderId="0" xfId="0" applyFill="1" applyAlignment="1">
      <alignment horizontal="center" vertical="center" wrapText="1"/>
    </xf>
    <xf numFmtId="0" fontId="0" fillId="5" borderId="0" xfId="0" applyFill="1" applyAlignment="1">
      <alignment horizontal="center" wrapText="1"/>
    </xf>
    <xf numFmtId="0" fontId="0" fillId="5" borderId="0" xfId="0" applyFill="1" applyAlignment="1">
      <alignment horizontal="center" vertical="center" wrapText="1"/>
    </xf>
    <xf numFmtId="0" fontId="7" fillId="0" borderId="0" xfId="1" applyAlignment="1">
      <alignment horizontal="left"/>
    </xf>
    <xf numFmtId="0" fontId="0" fillId="0" borderId="0" xfId="0" applyFont="1" applyFill="1" applyAlignment="1">
      <alignment horizontal="left" wrapText="1"/>
    </xf>
    <xf numFmtId="0" fontId="7" fillId="0" borderId="0" xfId="1" applyFill="1" applyAlignment="1">
      <alignment horizontal="left"/>
    </xf>
    <xf numFmtId="0" fontId="0" fillId="0" borderId="0" xfId="0" applyFill="1" applyAlignment="1">
      <alignment horizontal="left" wrapText="1"/>
    </xf>
  </cellXfs>
  <cellStyles count="4">
    <cellStyle name="Comma" xfId="2" builtinId="3"/>
    <cellStyle name="Comma 2" xf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nssstats01.csa.scot.nhs.uk\C19_Test_and_Protect\Border%20Control\Home%20Office%20Data\Daily%20Martin" TargetMode="External"/><Relationship Id="rId1" Type="http://schemas.openxmlformats.org/officeDocument/2006/relationships/hyperlink" Target="file:///\\nssstats01.csa.scot.nhs.uk\C19_Test_and_Protect\Border%20Control\Home%20Office%20Data\Analysis\AnalyticalFile.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abSelected="1" zoomScale="70" zoomScaleNormal="70" workbookViewId="0">
      <selection activeCell="B21" sqref="B21"/>
    </sheetView>
  </sheetViews>
  <sheetFormatPr defaultRowHeight="14.5" x14ac:dyDescent="0.35"/>
  <cols>
    <col min="1" max="1" width="65.26953125" customWidth="1"/>
    <col min="2" max="2" width="14.453125" bestFit="1" customWidth="1"/>
    <col min="3" max="3" width="10.7265625" customWidth="1"/>
    <col min="4" max="4" width="9.7265625" customWidth="1"/>
    <col min="5" max="5" width="13" bestFit="1" customWidth="1"/>
    <col min="6" max="6" width="11.54296875" bestFit="1" customWidth="1"/>
    <col min="8" max="8" width="25.453125" customWidth="1"/>
    <col min="9" max="9" width="29.81640625" customWidth="1"/>
  </cols>
  <sheetData>
    <row r="1" spans="1:18" ht="18.5" x14ac:dyDescent="0.45">
      <c r="A1" s="2" t="s">
        <v>0</v>
      </c>
    </row>
    <row r="2" spans="1:18" x14ac:dyDescent="0.35">
      <c r="A2" s="3" t="s">
        <v>8</v>
      </c>
    </row>
    <row r="3" spans="1:18" x14ac:dyDescent="0.35">
      <c r="A3" s="3"/>
    </row>
    <row r="4" spans="1:18" ht="113.5" customHeight="1" x14ac:dyDescent="0.35">
      <c r="A4" s="36" t="s">
        <v>17</v>
      </c>
      <c r="B4" s="36"/>
      <c r="C4" s="36"/>
    </row>
    <row r="5" spans="1:18" ht="15.65" customHeight="1" x14ac:dyDescent="0.35">
      <c r="A5" s="5"/>
      <c r="B5" s="6"/>
      <c r="C5" s="6"/>
    </row>
    <row r="6" spans="1:18" ht="104.5" customHeight="1" x14ac:dyDescent="0.35">
      <c r="A6" s="36" t="s">
        <v>18</v>
      </c>
      <c r="B6" s="36"/>
      <c r="C6" s="36"/>
    </row>
    <row r="8" spans="1:18" ht="87" x14ac:dyDescent="0.35">
      <c r="A8" s="1"/>
      <c r="B8" s="14" t="s">
        <v>59</v>
      </c>
      <c r="C8" s="15" t="s">
        <v>60</v>
      </c>
      <c r="E8" s="14" t="s">
        <v>61</v>
      </c>
      <c r="F8" s="15" t="s">
        <v>62</v>
      </c>
      <c r="H8" s="14"/>
      <c r="I8" s="15"/>
      <c r="K8" t="s">
        <v>33</v>
      </c>
    </row>
    <row r="9" spans="1:18" x14ac:dyDescent="0.35">
      <c r="A9" s="1"/>
      <c r="F9" s="13"/>
      <c r="K9" s="32" t="s">
        <v>34</v>
      </c>
      <c r="L9" s="32"/>
      <c r="M9" s="32"/>
      <c r="N9" s="32"/>
      <c r="O9" s="32"/>
      <c r="P9" s="32"/>
    </row>
    <row r="10" spans="1:18" ht="43.5" x14ac:dyDescent="0.35">
      <c r="A10" s="1" t="s">
        <v>1</v>
      </c>
      <c r="B10" s="30">
        <v>1937135</v>
      </c>
      <c r="C10" s="31">
        <v>45681</v>
      </c>
      <c r="D10" s="21"/>
      <c r="E10" s="29">
        <v>1854219</v>
      </c>
      <c r="F10" s="24">
        <v>44882</v>
      </c>
      <c r="H10" s="16" t="s">
        <v>51</v>
      </c>
      <c r="I10" s="16" t="s">
        <v>22</v>
      </c>
      <c r="K10" s="32" t="s">
        <v>35</v>
      </c>
      <c r="L10" s="32"/>
      <c r="M10" s="32"/>
      <c r="N10" s="32"/>
      <c r="O10" s="32"/>
      <c r="P10" s="32"/>
      <c r="Q10" s="38" t="s">
        <v>55</v>
      </c>
      <c r="R10" s="39" t="s">
        <v>56</v>
      </c>
    </row>
    <row r="11" spans="1:18" ht="50.25" customHeight="1" x14ac:dyDescent="0.35">
      <c r="A11" s="1" t="s">
        <v>2</v>
      </c>
      <c r="B11" s="30">
        <v>519952</v>
      </c>
      <c r="C11" s="31">
        <v>2400</v>
      </c>
      <c r="E11" s="29">
        <v>515974</v>
      </c>
      <c r="F11" s="24">
        <v>1791</v>
      </c>
      <c r="H11" s="16" t="s">
        <v>52</v>
      </c>
      <c r="I11" s="16" t="s">
        <v>23</v>
      </c>
      <c r="K11" s="33" t="s">
        <v>36</v>
      </c>
      <c r="L11" s="33"/>
      <c r="M11" s="33"/>
      <c r="N11" s="33"/>
      <c r="O11" s="33"/>
      <c r="P11" s="33"/>
      <c r="Q11" s="38"/>
      <c r="R11" s="39"/>
    </row>
    <row r="12" spans="1:18" ht="50.25" customHeight="1" x14ac:dyDescent="0.35">
      <c r="A12" s="1" t="s">
        <v>57</v>
      </c>
      <c r="B12" s="30">
        <v>22565</v>
      </c>
      <c r="C12" s="31">
        <v>0</v>
      </c>
      <c r="D12" s="21">
        <f>SUM(C12:C13)</f>
        <v>2400</v>
      </c>
      <c r="E12" s="29">
        <v>22565</v>
      </c>
      <c r="F12" s="24">
        <v>44</v>
      </c>
      <c r="H12" s="16"/>
      <c r="I12" s="16"/>
      <c r="K12" s="27"/>
      <c r="L12" s="27"/>
      <c r="M12" s="27"/>
      <c r="N12" s="27"/>
      <c r="O12" s="27"/>
      <c r="P12" s="27"/>
      <c r="Q12" s="25"/>
      <c r="R12" s="26"/>
    </row>
    <row r="13" spans="1:18" ht="50.25" customHeight="1" x14ac:dyDescent="0.35">
      <c r="A13" s="1" t="s">
        <v>58</v>
      </c>
      <c r="B13" s="30">
        <v>497387</v>
      </c>
      <c r="C13" s="31">
        <v>2400</v>
      </c>
      <c r="E13" s="29">
        <v>493409</v>
      </c>
      <c r="F13" s="24">
        <v>1747</v>
      </c>
      <c r="H13" s="16"/>
      <c r="I13" s="16"/>
      <c r="K13" s="27"/>
      <c r="L13" s="27"/>
      <c r="M13" s="27"/>
      <c r="N13" s="27"/>
      <c r="O13" s="27"/>
      <c r="P13" s="27"/>
      <c r="Q13" s="25"/>
      <c r="R13" s="26"/>
    </row>
    <row r="14" spans="1:18" x14ac:dyDescent="0.35">
      <c r="B14" s="9"/>
      <c r="C14" s="9"/>
      <c r="E14" s="9"/>
      <c r="F14" s="9"/>
      <c r="H14" s="9"/>
      <c r="I14" s="9"/>
      <c r="K14" s="40" t="s">
        <v>37</v>
      </c>
      <c r="L14" s="40"/>
      <c r="M14" s="40"/>
      <c r="N14" s="40"/>
      <c r="O14" s="40"/>
      <c r="P14" s="40"/>
    </row>
    <row r="15" spans="1:18" s="7" customFormat="1" ht="17.25" customHeight="1" x14ac:dyDescent="0.35">
      <c r="A15" s="7" t="s">
        <v>3</v>
      </c>
      <c r="B15" s="10"/>
      <c r="C15" s="12"/>
      <c r="D15" s="10"/>
      <c r="E15" s="10"/>
      <c r="F15" s="12"/>
      <c r="H15" s="10"/>
      <c r="I15" s="12"/>
      <c r="K15" s="41" t="s">
        <v>38</v>
      </c>
      <c r="L15" s="41"/>
      <c r="M15" s="41"/>
      <c r="N15" s="41"/>
      <c r="O15" s="41"/>
      <c r="P15" s="41"/>
    </row>
    <row r="16" spans="1:18" s="7" customFormat="1" x14ac:dyDescent="0.35">
      <c r="A16" s="7" t="s">
        <v>10</v>
      </c>
      <c r="B16" s="28">
        <f>B17+B22</f>
        <v>152020</v>
      </c>
      <c r="C16" s="28">
        <f>C17+C22</f>
        <v>885</v>
      </c>
      <c r="D16" s="10"/>
      <c r="E16" s="10">
        <f>E17+E22</f>
        <v>150222</v>
      </c>
      <c r="F16" s="10">
        <f>F17+F22</f>
        <v>1347</v>
      </c>
      <c r="H16" s="10" t="s">
        <v>24</v>
      </c>
      <c r="I16" s="10" t="s">
        <v>25</v>
      </c>
      <c r="K16" s="41"/>
      <c r="L16" s="41"/>
      <c r="M16" s="41"/>
      <c r="N16" s="41"/>
      <c r="O16" s="41"/>
      <c r="P16" s="41"/>
    </row>
    <row r="17" spans="1:17" s="7" customFormat="1" x14ac:dyDescent="0.35">
      <c r="A17" s="7" t="s">
        <v>11</v>
      </c>
      <c r="B17" s="28">
        <f>SUM(B19:B21)</f>
        <v>151657</v>
      </c>
      <c r="C17" s="28">
        <f>SUM(C19:C21)</f>
        <v>522</v>
      </c>
      <c r="D17" s="10"/>
      <c r="E17" s="10">
        <f>SUM(E19:E21)</f>
        <v>150066</v>
      </c>
      <c r="F17" s="10">
        <f>SUM(F19:F21)</f>
        <v>1191</v>
      </c>
      <c r="H17" s="10" t="s">
        <v>27</v>
      </c>
      <c r="I17" s="10" t="s">
        <v>26</v>
      </c>
      <c r="J17" s="10"/>
      <c r="K17" s="42" t="s">
        <v>39</v>
      </c>
      <c r="L17" s="42"/>
      <c r="M17" s="42"/>
      <c r="N17" s="42"/>
      <c r="O17" s="42"/>
      <c r="P17" s="42"/>
    </row>
    <row r="18" spans="1:17" s="9" customFormat="1" ht="45" customHeight="1" x14ac:dyDescent="0.35">
      <c r="A18" s="8" t="s">
        <v>9</v>
      </c>
      <c r="B18" s="8"/>
      <c r="C18" s="10"/>
      <c r="D18" s="10"/>
      <c r="E18" s="8"/>
      <c r="F18" s="10"/>
      <c r="H18" s="17" t="s">
        <v>28</v>
      </c>
      <c r="I18" s="17" t="s">
        <v>28</v>
      </c>
      <c r="K18" s="43" t="s">
        <v>54</v>
      </c>
      <c r="L18" s="43"/>
      <c r="M18" s="43"/>
      <c r="N18" s="43"/>
      <c r="O18" s="43"/>
      <c r="P18" s="43"/>
    </row>
    <row r="19" spans="1:17" s="9" customFormat="1" ht="87" x14ac:dyDescent="0.35">
      <c r="A19" s="8" t="s">
        <v>12</v>
      </c>
      <c r="B19" s="20">
        <v>139626</v>
      </c>
      <c r="C19" s="23">
        <v>469</v>
      </c>
      <c r="D19" s="10"/>
      <c r="E19" s="20">
        <v>138177</v>
      </c>
      <c r="F19" s="23">
        <v>1049</v>
      </c>
      <c r="H19" s="16" t="s">
        <v>50</v>
      </c>
      <c r="I19" s="10" t="s">
        <v>31</v>
      </c>
      <c r="K19" s="43"/>
      <c r="L19" s="43"/>
      <c r="M19" s="43"/>
      <c r="N19" s="43"/>
      <c r="O19" s="43"/>
      <c r="P19" s="43"/>
      <c r="Q19" s="37" t="s">
        <v>53</v>
      </c>
    </row>
    <row r="20" spans="1:17" s="9" customFormat="1" ht="43.5" x14ac:dyDescent="0.35">
      <c r="A20" s="8" t="s">
        <v>13</v>
      </c>
      <c r="B20" s="20">
        <v>12031</v>
      </c>
      <c r="C20" s="23">
        <v>53</v>
      </c>
      <c r="D20" s="10"/>
      <c r="E20" s="20">
        <v>11889</v>
      </c>
      <c r="F20" s="23">
        <v>142</v>
      </c>
      <c r="H20" s="19" t="s">
        <v>29</v>
      </c>
      <c r="I20" s="10" t="s">
        <v>32</v>
      </c>
      <c r="K20" s="34" t="s">
        <v>40</v>
      </c>
      <c r="L20" s="34"/>
      <c r="M20" s="34"/>
      <c r="N20" s="34"/>
      <c r="O20" s="34"/>
      <c r="P20" s="34"/>
      <c r="Q20" s="37"/>
    </row>
    <row r="21" spans="1:17" s="9" customFormat="1" ht="16.5" x14ac:dyDescent="0.35">
      <c r="A21" s="8" t="s">
        <v>14</v>
      </c>
      <c r="B21" s="22"/>
      <c r="C21" s="10"/>
      <c r="D21" s="10"/>
      <c r="E21" s="22"/>
      <c r="F21" s="10"/>
      <c r="H21" s="8"/>
      <c r="I21" s="10"/>
      <c r="K21" s="34" t="s">
        <v>41</v>
      </c>
      <c r="L21" s="34"/>
      <c r="M21" s="34"/>
      <c r="N21" s="34"/>
      <c r="O21" s="34"/>
      <c r="P21" s="34"/>
    </row>
    <row r="22" spans="1:17" s="7" customFormat="1" ht="16.5" x14ac:dyDescent="0.35">
      <c r="A22" s="7" t="s">
        <v>19</v>
      </c>
      <c r="B22" s="20">
        <v>363</v>
      </c>
      <c r="C22" s="20">
        <v>363</v>
      </c>
      <c r="D22" s="10"/>
      <c r="E22" s="20">
        <v>156</v>
      </c>
      <c r="F22" s="20">
        <v>156</v>
      </c>
      <c r="H22" s="18" t="s">
        <v>30</v>
      </c>
      <c r="I22" s="11" t="s">
        <v>30</v>
      </c>
      <c r="K22" s="35" t="s">
        <v>42</v>
      </c>
      <c r="L22" s="35"/>
      <c r="M22" s="35"/>
      <c r="N22" s="35"/>
      <c r="O22" s="35"/>
      <c r="P22" s="35"/>
    </row>
    <row r="23" spans="1:17" x14ac:dyDescent="0.35">
      <c r="K23" s="32" t="s">
        <v>43</v>
      </c>
      <c r="L23" s="32"/>
      <c r="M23" s="32"/>
      <c r="N23" s="32"/>
      <c r="O23" s="32"/>
      <c r="P23" s="32"/>
    </row>
    <row r="24" spans="1:17" x14ac:dyDescent="0.35">
      <c r="A24" s="4" t="s">
        <v>4</v>
      </c>
      <c r="K24" s="32" t="s">
        <v>44</v>
      </c>
      <c r="L24" s="32"/>
      <c r="M24" s="32"/>
      <c r="N24" s="32"/>
      <c r="O24" s="32"/>
      <c r="P24" s="32"/>
    </row>
    <row r="25" spans="1:17" x14ac:dyDescent="0.35">
      <c r="A25" s="4" t="s">
        <v>5</v>
      </c>
      <c r="H25">
        <v>93230</v>
      </c>
      <c r="K25" s="32" t="s">
        <v>45</v>
      </c>
      <c r="L25" s="32"/>
      <c r="M25" s="32"/>
      <c r="N25" s="32"/>
      <c r="O25" s="32"/>
      <c r="P25" s="32"/>
    </row>
    <row r="26" spans="1:17" x14ac:dyDescent="0.35">
      <c r="A26" s="4" t="s">
        <v>21</v>
      </c>
      <c r="H26">
        <v>91743</v>
      </c>
      <c r="K26" s="32" t="s">
        <v>47</v>
      </c>
      <c r="L26" s="32"/>
      <c r="M26" s="32"/>
      <c r="N26" s="32"/>
      <c r="O26" s="32"/>
      <c r="P26" s="32"/>
    </row>
    <row r="27" spans="1:17" x14ac:dyDescent="0.35">
      <c r="A27" s="4" t="s">
        <v>6</v>
      </c>
      <c r="H27">
        <f>SUM(H25-H26)</f>
        <v>1487</v>
      </c>
      <c r="K27" s="33" t="s">
        <v>46</v>
      </c>
      <c r="L27" s="33"/>
      <c r="M27" s="33"/>
      <c r="N27" s="33"/>
      <c r="O27" s="33"/>
      <c r="P27" s="33"/>
    </row>
    <row r="28" spans="1:17" x14ac:dyDescent="0.35">
      <c r="A28" s="4" t="s">
        <v>7</v>
      </c>
      <c r="K28" s="33"/>
      <c r="L28" s="33"/>
      <c r="M28" s="33"/>
      <c r="N28" s="33"/>
      <c r="O28" s="33"/>
      <c r="P28" s="33"/>
    </row>
    <row r="29" spans="1:17" x14ac:dyDescent="0.35">
      <c r="A29" s="4" t="s">
        <v>20</v>
      </c>
      <c r="K29" s="32" t="s">
        <v>48</v>
      </c>
      <c r="L29" s="32"/>
      <c r="M29" s="32"/>
      <c r="N29" s="32"/>
      <c r="O29" s="32"/>
      <c r="P29" s="32"/>
    </row>
    <row r="30" spans="1:17" x14ac:dyDescent="0.35">
      <c r="A30" s="4" t="s">
        <v>16</v>
      </c>
    </row>
    <row r="31" spans="1:17" x14ac:dyDescent="0.35">
      <c r="A31" s="4" t="s">
        <v>15</v>
      </c>
    </row>
    <row r="32" spans="1:17" x14ac:dyDescent="0.35">
      <c r="A32" s="4" t="s">
        <v>49</v>
      </c>
    </row>
  </sheetData>
  <mergeCells count="21">
    <mergeCell ref="Q19:Q20"/>
    <mergeCell ref="Q10:Q11"/>
    <mergeCell ref="R10:R11"/>
    <mergeCell ref="K14:P14"/>
    <mergeCell ref="K15:P16"/>
    <mergeCell ref="K17:P17"/>
    <mergeCell ref="K18:P19"/>
    <mergeCell ref="A4:C4"/>
    <mergeCell ref="A6:C6"/>
    <mergeCell ref="K9:P9"/>
    <mergeCell ref="K10:P10"/>
    <mergeCell ref="K11:P11"/>
    <mergeCell ref="K25:P25"/>
    <mergeCell ref="K26:P26"/>
    <mergeCell ref="K27:P28"/>
    <mergeCell ref="K29:P29"/>
    <mergeCell ref="K20:P20"/>
    <mergeCell ref="K21:P21"/>
    <mergeCell ref="K22:P22"/>
    <mergeCell ref="K23:P23"/>
    <mergeCell ref="K24:P24"/>
  </mergeCells>
  <hyperlinks>
    <hyperlink ref="K14:P14" r:id="rId1" display="Analytical File"/>
    <hyperlink ref="K17:P17" r:id="rId2" display="Daily Martin Files"/>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scotth03</dc:creator>
  <cp:lastModifiedBy>Seonaid More</cp:lastModifiedBy>
  <dcterms:created xsi:type="dcterms:W3CDTF">2020-07-31T14:40:28Z</dcterms:created>
  <dcterms:modified xsi:type="dcterms:W3CDTF">2022-01-05T16:17:40Z</dcterms:modified>
</cp:coreProperties>
</file>