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tats\ScotPHO\1.Analysts_space\Catherine\hsmr-pra\reference_files\"/>
    </mc:Choice>
  </mc:AlternateContent>
  <xr:revisionPtr revIDLastSave="0" documentId="13_ncr:1_{4226CB51-B668-44B3-B938-07D51D6ACD50}" xr6:coauthVersionLast="47" xr6:coauthVersionMax="47" xr10:uidLastSave="{00000000-0000-0000-0000-000000000000}"/>
  <bookViews>
    <workbookView xWindow="-120" yWindow="-120" windowWidth="24240" windowHeight="13140" tabRatio="837" xr2:uid="{00000000-000D-0000-FFFF-FFFF00000000}"/>
  </bookViews>
  <sheets>
    <sheet name="Table 1" sheetId="49" r:id="rId1"/>
    <sheet name="Chart 1" sheetId="43" r:id="rId2"/>
    <sheet name="Raw Data" sheetId="38" r:id="rId3"/>
    <sheet name="funnel_lookup" sheetId="52" r:id="rId4"/>
    <sheet name="hosp_lookup" sheetId="51" r:id="rId5"/>
    <sheet name="period_lookup" sheetId="37" r:id="rId6"/>
  </sheets>
  <definedNames>
    <definedName name="_xlnm._FilterDatabase" localSheetId="2" hidden="1">'Raw Data'!$A$1:$S$1022</definedName>
    <definedName name="_xlnm.Print_Area" localSheetId="1">'Chart 1'!$A$1:$AK$37</definedName>
    <definedName name="SPSS" localSheetId="1">#REF!</definedName>
    <definedName name="SP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43" l="1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Z33" i="43"/>
  <c r="AA33" i="43"/>
  <c r="AB33" i="43"/>
  <c r="AC33" i="43"/>
  <c r="AD33" i="43"/>
  <c r="AE33" i="43"/>
  <c r="AF33" i="43"/>
  <c r="AG33" i="43"/>
  <c r="C33" i="43"/>
  <c r="N10" i="52"/>
  <c r="N11" i="52"/>
  <c r="N12" i="52"/>
  <c r="N13" i="52"/>
  <c r="N14" i="52"/>
  <c r="N15" i="52"/>
  <c r="N16" i="52"/>
  <c r="N17" i="52"/>
  <c r="N18" i="52"/>
  <c r="N19" i="52"/>
  <c r="N20" i="52"/>
  <c r="N21" i="52"/>
  <c r="N22" i="52"/>
  <c r="N23" i="52"/>
  <c r="N24" i="52"/>
  <c r="N25" i="52"/>
  <c r="N26" i="52"/>
  <c r="N27" i="52"/>
  <c r="N28" i="52"/>
  <c r="N29" i="52"/>
  <c r="N30" i="52"/>
  <c r="N31" i="52"/>
  <c r="N32" i="52"/>
  <c r="N33" i="52"/>
  <c r="N34" i="52"/>
  <c r="N35" i="52"/>
  <c r="N36" i="52"/>
  <c r="N37" i="52"/>
  <c r="N38" i="52"/>
  <c r="N39" i="52"/>
  <c r="N9" i="52"/>
  <c r="M10" i="52"/>
  <c r="M11" i="52"/>
  <c r="M12" i="52"/>
  <c r="M13" i="52"/>
  <c r="M14" i="52"/>
  <c r="M15" i="52"/>
  <c r="M16" i="52"/>
  <c r="M17" i="52"/>
  <c r="M18" i="52"/>
  <c r="M19" i="52"/>
  <c r="M20" i="52"/>
  <c r="M21" i="52"/>
  <c r="M22" i="52"/>
  <c r="M23" i="52"/>
  <c r="M24" i="52"/>
  <c r="M25" i="52"/>
  <c r="M26" i="52"/>
  <c r="M27" i="52"/>
  <c r="M28" i="52"/>
  <c r="M29" i="52"/>
  <c r="M30" i="52"/>
  <c r="M31" i="52"/>
  <c r="M32" i="52"/>
  <c r="M33" i="52"/>
  <c r="M34" i="52"/>
  <c r="M35" i="52"/>
  <c r="M36" i="52"/>
  <c r="M37" i="52"/>
  <c r="M38" i="52"/>
  <c r="M39" i="52"/>
  <c r="M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L24" i="52"/>
  <c r="L25" i="52"/>
  <c r="L26" i="52"/>
  <c r="L27" i="52"/>
  <c r="L28" i="52"/>
  <c r="L29" i="52"/>
  <c r="L30" i="52"/>
  <c r="L31" i="52"/>
  <c r="L32" i="52"/>
  <c r="L33" i="52"/>
  <c r="L34" i="52"/>
  <c r="L35" i="52"/>
  <c r="L36" i="52"/>
  <c r="L37" i="52"/>
  <c r="L38" i="52"/>
  <c r="L39" i="52"/>
  <c r="L9" i="52"/>
  <c r="K10" i="52"/>
  <c r="K11" i="52"/>
  <c r="K12" i="52"/>
  <c r="K13" i="52"/>
  <c r="K14" i="52"/>
  <c r="K15" i="52"/>
  <c r="K16" i="52"/>
  <c r="K17" i="52"/>
  <c r="K18" i="52"/>
  <c r="K19" i="52"/>
  <c r="K20" i="52"/>
  <c r="K21" i="52"/>
  <c r="K22" i="52"/>
  <c r="K23" i="52"/>
  <c r="K24" i="52"/>
  <c r="K25" i="52"/>
  <c r="K26" i="52"/>
  <c r="K27" i="52"/>
  <c r="K28" i="52"/>
  <c r="K29" i="52"/>
  <c r="K30" i="52"/>
  <c r="K31" i="52"/>
  <c r="K32" i="52"/>
  <c r="K33" i="52"/>
  <c r="K34" i="52"/>
  <c r="K35" i="52"/>
  <c r="K36" i="52"/>
  <c r="K37" i="52"/>
  <c r="K38" i="52"/>
  <c r="K39" i="52"/>
  <c r="K9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43" i="52"/>
  <c r="G44" i="52"/>
  <c r="G45" i="52"/>
  <c r="G46" i="52"/>
  <c r="G47" i="52"/>
  <c r="G48" i="52"/>
  <c r="G49" i="52"/>
  <c r="G50" i="52"/>
  <c r="G51" i="52"/>
  <c r="G52" i="52"/>
  <c r="G53" i="52"/>
  <c r="G54" i="52"/>
  <c r="G55" i="52"/>
  <c r="G56" i="52"/>
  <c r="G57" i="52"/>
  <c r="G58" i="52"/>
  <c r="G59" i="52"/>
  <c r="G60" i="52"/>
  <c r="G61" i="52"/>
  <c r="G62" i="52"/>
  <c r="G63" i="52"/>
  <c r="G64" i="52"/>
  <c r="G65" i="52"/>
  <c r="G66" i="52"/>
  <c r="G67" i="52"/>
  <c r="G68" i="52"/>
  <c r="G69" i="52"/>
  <c r="G70" i="52"/>
  <c r="G71" i="52"/>
  <c r="G72" i="52"/>
  <c r="G73" i="52"/>
  <c r="G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43" i="52"/>
  <c r="C4" i="49"/>
  <c r="B36" i="43" l="1"/>
  <c r="C60" i="49"/>
  <c r="A1" i="37" l="1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A306" i="38"/>
  <c r="A307" i="38"/>
  <c r="A308" i="38"/>
  <c r="A309" i="38"/>
  <c r="A310" i="38"/>
  <c r="A311" i="38"/>
  <c r="A312" i="38"/>
  <c r="A313" i="38"/>
  <c r="A314" i="38"/>
  <c r="A315" i="38"/>
  <c r="A316" i="38"/>
  <c r="A317" i="38"/>
  <c r="A318" i="38"/>
  <c r="A319" i="38"/>
  <c r="A320" i="38"/>
  <c r="A321" i="38"/>
  <c r="A322" i="38"/>
  <c r="A323" i="38"/>
  <c r="A324" i="38"/>
  <c r="A325" i="38"/>
  <c r="A326" i="38"/>
  <c r="A327" i="38"/>
  <c r="A328" i="38"/>
  <c r="A329" i="38"/>
  <c r="A330" i="38"/>
  <c r="A331" i="38"/>
  <c r="A332" i="38"/>
  <c r="A333" i="38"/>
  <c r="A334" i="38"/>
  <c r="A335" i="38"/>
  <c r="A336" i="38"/>
  <c r="A337" i="38"/>
  <c r="A338" i="38"/>
  <c r="A339" i="38"/>
  <c r="A340" i="38"/>
  <c r="A341" i="38"/>
  <c r="A342" i="38"/>
  <c r="A343" i="38"/>
  <c r="A344" i="38"/>
  <c r="A345" i="38"/>
  <c r="A346" i="38"/>
  <c r="A347" i="38"/>
  <c r="A348" i="38"/>
  <c r="A349" i="38"/>
  <c r="A350" i="38"/>
  <c r="A351" i="38"/>
  <c r="A352" i="38"/>
  <c r="A353" i="38"/>
  <c r="A354" i="38"/>
  <c r="A355" i="38"/>
  <c r="A356" i="38"/>
  <c r="A357" i="38"/>
  <c r="A358" i="38"/>
  <c r="A359" i="38"/>
  <c r="A360" i="38"/>
  <c r="A361" i="38"/>
  <c r="A362" i="38"/>
  <c r="A363" i="38"/>
  <c r="A364" i="38"/>
  <c r="A365" i="38"/>
  <c r="A366" i="38"/>
  <c r="A367" i="38"/>
  <c r="A368" i="38"/>
  <c r="A369" i="38"/>
  <c r="A370" i="38"/>
  <c r="A371" i="38"/>
  <c r="A372" i="38"/>
  <c r="A373" i="38"/>
  <c r="A374" i="38"/>
  <c r="A375" i="38"/>
  <c r="A376" i="38"/>
  <c r="A377" i="38"/>
  <c r="A378" i="38"/>
  <c r="A379" i="38"/>
  <c r="A380" i="38"/>
  <c r="A381" i="38"/>
  <c r="A382" i="38"/>
  <c r="A383" i="38"/>
  <c r="A384" i="38"/>
  <c r="A385" i="38"/>
  <c r="A386" i="38"/>
  <c r="A387" i="38"/>
  <c r="A388" i="38"/>
  <c r="A389" i="38"/>
  <c r="A390" i="38"/>
  <c r="A391" i="38"/>
  <c r="A392" i="38"/>
  <c r="A393" i="38"/>
  <c r="A394" i="38"/>
  <c r="A395" i="38"/>
  <c r="A396" i="38"/>
  <c r="A397" i="38"/>
  <c r="A398" i="38"/>
  <c r="A399" i="38"/>
  <c r="A400" i="38"/>
  <c r="A401" i="38"/>
  <c r="A402" i="38"/>
  <c r="A403" i="38"/>
  <c r="A404" i="38"/>
  <c r="A405" i="38"/>
  <c r="A406" i="38"/>
  <c r="A407" i="38"/>
  <c r="A408" i="38"/>
  <c r="A409" i="38"/>
  <c r="A410" i="38"/>
  <c r="A411" i="38"/>
  <c r="A412" i="38"/>
  <c r="A413" i="38"/>
  <c r="A414" i="38"/>
  <c r="A415" i="38"/>
  <c r="A416" i="38"/>
  <c r="A417" i="38"/>
  <c r="A418" i="38"/>
  <c r="A419" i="38"/>
  <c r="A420" i="38"/>
  <c r="A421" i="38"/>
  <c r="A422" i="38"/>
  <c r="A423" i="38"/>
  <c r="A424" i="38"/>
  <c r="A425" i="38"/>
  <c r="A426" i="38"/>
  <c r="A427" i="38"/>
  <c r="A428" i="38"/>
  <c r="A429" i="38"/>
  <c r="A430" i="38"/>
  <c r="A431" i="38"/>
  <c r="A432" i="38"/>
  <c r="A433" i="38"/>
  <c r="A434" i="38"/>
  <c r="A435" i="38"/>
  <c r="A436" i="38"/>
  <c r="A437" i="38"/>
  <c r="A438" i="38"/>
  <c r="A439" i="38"/>
  <c r="A440" i="38"/>
  <c r="A441" i="38"/>
  <c r="A442" i="38"/>
  <c r="A443" i="38"/>
  <c r="A444" i="38"/>
  <c r="A445" i="38"/>
  <c r="A446" i="38"/>
  <c r="A447" i="38"/>
  <c r="A448" i="38"/>
  <c r="A449" i="38"/>
  <c r="A450" i="38"/>
  <c r="A451" i="38"/>
  <c r="A452" i="38"/>
  <c r="A453" i="38"/>
  <c r="A454" i="38"/>
  <c r="A455" i="38"/>
  <c r="A456" i="38"/>
  <c r="A457" i="38"/>
  <c r="A458" i="38"/>
  <c r="A459" i="38"/>
  <c r="A460" i="38"/>
  <c r="A461" i="38"/>
  <c r="A462" i="38"/>
  <c r="A463" i="38"/>
  <c r="A464" i="38"/>
  <c r="A465" i="38"/>
  <c r="A466" i="38"/>
  <c r="A467" i="38"/>
  <c r="A468" i="38"/>
  <c r="A469" i="38"/>
  <c r="A470" i="38"/>
  <c r="A471" i="38"/>
  <c r="A472" i="38"/>
  <c r="A473" i="38"/>
  <c r="A474" i="38"/>
  <c r="A475" i="38"/>
  <c r="A476" i="38"/>
  <c r="A477" i="38"/>
  <c r="A478" i="38"/>
  <c r="A479" i="38"/>
  <c r="A480" i="38"/>
  <c r="A481" i="38"/>
  <c r="A482" i="38"/>
  <c r="A483" i="38"/>
  <c r="A484" i="38"/>
  <c r="A485" i="38"/>
  <c r="A486" i="38"/>
  <c r="A487" i="38"/>
  <c r="A488" i="38"/>
  <c r="A489" i="38"/>
  <c r="A490" i="38"/>
  <c r="A491" i="38"/>
  <c r="A492" i="38"/>
  <c r="A493" i="38"/>
  <c r="A494" i="38"/>
  <c r="A495" i="38"/>
  <c r="A496" i="38"/>
  <c r="A497" i="38"/>
  <c r="A498" i="38"/>
  <c r="A499" i="38"/>
  <c r="A500" i="38"/>
  <c r="A501" i="38"/>
  <c r="A502" i="38"/>
  <c r="A503" i="38"/>
  <c r="A504" i="38"/>
  <c r="A505" i="38"/>
  <c r="A506" i="38"/>
  <c r="A507" i="38"/>
  <c r="A508" i="38"/>
  <c r="A509" i="38"/>
  <c r="A510" i="38"/>
  <c r="A511" i="38"/>
  <c r="A512" i="38"/>
  <c r="A513" i="38"/>
  <c r="A514" i="38"/>
  <c r="A515" i="38"/>
  <c r="A516" i="38"/>
  <c r="A517" i="38"/>
  <c r="A518" i="38"/>
  <c r="A519" i="38"/>
  <c r="A520" i="38"/>
  <c r="A521" i="38"/>
  <c r="A522" i="38"/>
  <c r="A523" i="38"/>
  <c r="A524" i="38"/>
  <c r="A525" i="38"/>
  <c r="A526" i="38"/>
  <c r="A527" i="38"/>
  <c r="A528" i="38"/>
  <c r="A529" i="38"/>
  <c r="A530" i="38"/>
  <c r="A531" i="38"/>
  <c r="A532" i="38"/>
  <c r="A533" i="38"/>
  <c r="A534" i="38"/>
  <c r="A535" i="38"/>
  <c r="A536" i="38"/>
  <c r="A537" i="38"/>
  <c r="A538" i="38"/>
  <c r="A539" i="38"/>
  <c r="A540" i="38"/>
  <c r="A541" i="38"/>
  <c r="A542" i="38"/>
  <c r="A543" i="38"/>
  <c r="A544" i="38"/>
  <c r="A545" i="38"/>
  <c r="A546" i="38"/>
  <c r="A547" i="38"/>
  <c r="A548" i="38"/>
  <c r="A549" i="38"/>
  <c r="A550" i="38"/>
  <c r="A551" i="38"/>
  <c r="A552" i="38"/>
  <c r="A553" i="38"/>
  <c r="A554" i="38"/>
  <c r="A555" i="38"/>
  <c r="A556" i="38"/>
  <c r="A557" i="38"/>
  <c r="A558" i="38"/>
  <c r="A559" i="38"/>
  <c r="A560" i="38"/>
  <c r="A561" i="38"/>
  <c r="A562" i="38"/>
  <c r="A563" i="38"/>
  <c r="A564" i="38"/>
  <c r="A565" i="38"/>
  <c r="A566" i="38"/>
  <c r="A567" i="38"/>
  <c r="A568" i="38"/>
  <c r="A569" i="38"/>
  <c r="A570" i="38"/>
  <c r="A571" i="38"/>
  <c r="A572" i="38"/>
  <c r="A573" i="38"/>
  <c r="A574" i="38"/>
  <c r="A575" i="38"/>
  <c r="A576" i="38"/>
  <c r="A577" i="38"/>
  <c r="A578" i="38"/>
  <c r="A579" i="38"/>
  <c r="A580" i="38"/>
  <c r="A581" i="38"/>
  <c r="A582" i="38"/>
  <c r="A583" i="38"/>
  <c r="A584" i="38"/>
  <c r="A585" i="38"/>
  <c r="A586" i="38"/>
  <c r="A587" i="38"/>
  <c r="A588" i="38"/>
  <c r="A589" i="38"/>
  <c r="A590" i="38"/>
  <c r="A591" i="38"/>
  <c r="A592" i="38"/>
  <c r="A593" i="38"/>
  <c r="A594" i="38"/>
  <c r="A595" i="38"/>
  <c r="A596" i="38"/>
  <c r="A597" i="38"/>
  <c r="A598" i="38"/>
  <c r="A599" i="38"/>
  <c r="A600" i="38"/>
  <c r="A601" i="38"/>
  <c r="A602" i="38"/>
  <c r="A603" i="38"/>
  <c r="A604" i="38"/>
  <c r="A605" i="38"/>
  <c r="A606" i="38"/>
  <c r="A607" i="38"/>
  <c r="A608" i="38"/>
  <c r="A609" i="38"/>
  <c r="A610" i="38"/>
  <c r="A611" i="38"/>
  <c r="A612" i="38"/>
  <c r="A613" i="38"/>
  <c r="A614" i="38"/>
  <c r="A615" i="38"/>
  <c r="A616" i="38"/>
  <c r="A617" i="38"/>
  <c r="A618" i="38"/>
  <c r="A619" i="38"/>
  <c r="A620" i="38"/>
  <c r="A621" i="38"/>
  <c r="A622" i="38"/>
  <c r="A623" i="38"/>
  <c r="A624" i="38"/>
  <c r="A625" i="38"/>
  <c r="A626" i="38"/>
  <c r="A627" i="38"/>
  <c r="A628" i="38"/>
  <c r="A629" i="38"/>
  <c r="A630" i="38"/>
  <c r="A631" i="38"/>
  <c r="A632" i="38"/>
  <c r="A633" i="38"/>
  <c r="A634" i="38"/>
  <c r="A635" i="38"/>
  <c r="A636" i="38"/>
  <c r="A637" i="38"/>
  <c r="A638" i="38"/>
  <c r="A639" i="38"/>
  <c r="A640" i="38"/>
  <c r="A641" i="38"/>
  <c r="A642" i="38"/>
  <c r="A643" i="38"/>
  <c r="A644" i="38"/>
  <c r="A645" i="38"/>
  <c r="A646" i="38"/>
  <c r="A647" i="38"/>
  <c r="A648" i="38"/>
  <c r="A649" i="38"/>
  <c r="A650" i="38"/>
  <c r="A651" i="38"/>
  <c r="A652" i="38"/>
  <c r="A653" i="38"/>
  <c r="A654" i="38"/>
  <c r="A655" i="38"/>
  <c r="A656" i="38"/>
  <c r="A657" i="38"/>
  <c r="A658" i="38"/>
  <c r="A659" i="38"/>
  <c r="A660" i="38"/>
  <c r="A661" i="38"/>
  <c r="A662" i="38"/>
  <c r="A663" i="38"/>
  <c r="A664" i="38"/>
  <c r="A665" i="38"/>
  <c r="A666" i="38"/>
  <c r="A667" i="38"/>
  <c r="A668" i="38"/>
  <c r="A669" i="38"/>
  <c r="A670" i="38"/>
  <c r="A671" i="38"/>
  <c r="A672" i="38"/>
  <c r="A673" i="38"/>
  <c r="A674" i="38"/>
  <c r="A675" i="38"/>
  <c r="A676" i="38"/>
  <c r="A677" i="38"/>
  <c r="A678" i="38"/>
  <c r="A679" i="38"/>
  <c r="A680" i="38"/>
  <c r="A681" i="38"/>
  <c r="A682" i="38"/>
  <c r="A683" i="38"/>
  <c r="A684" i="38"/>
  <c r="A685" i="38"/>
  <c r="A686" i="38"/>
  <c r="A687" i="38"/>
  <c r="A688" i="38"/>
  <c r="A689" i="38"/>
  <c r="A690" i="38"/>
  <c r="A691" i="38"/>
  <c r="A692" i="38"/>
  <c r="A693" i="38"/>
  <c r="A694" i="38"/>
  <c r="A695" i="38"/>
  <c r="A696" i="38"/>
  <c r="A697" i="38"/>
  <c r="A698" i="38"/>
  <c r="A699" i="38"/>
  <c r="A700" i="38"/>
  <c r="A701" i="38"/>
  <c r="A702" i="38"/>
  <c r="A703" i="38"/>
  <c r="A704" i="38"/>
  <c r="A705" i="38"/>
  <c r="A706" i="38"/>
  <c r="A707" i="38"/>
  <c r="A708" i="38"/>
  <c r="A709" i="38"/>
  <c r="A710" i="38"/>
  <c r="A711" i="38"/>
  <c r="A712" i="38"/>
  <c r="A713" i="38"/>
  <c r="A714" i="38"/>
  <c r="A715" i="38"/>
  <c r="A716" i="38"/>
  <c r="A717" i="38"/>
  <c r="A718" i="38"/>
  <c r="A719" i="38"/>
  <c r="A720" i="38"/>
  <c r="A721" i="38"/>
  <c r="A722" i="38"/>
  <c r="A723" i="38"/>
  <c r="A724" i="38"/>
  <c r="A725" i="38"/>
  <c r="A726" i="38"/>
  <c r="A727" i="38"/>
  <c r="A728" i="38"/>
  <c r="A729" i="38"/>
  <c r="A730" i="38"/>
  <c r="A731" i="38"/>
  <c r="A732" i="38"/>
  <c r="A733" i="38"/>
  <c r="A734" i="38"/>
  <c r="A735" i="38"/>
  <c r="A736" i="38"/>
  <c r="A737" i="38"/>
  <c r="A738" i="38"/>
  <c r="A739" i="38"/>
  <c r="A740" i="38"/>
  <c r="A741" i="38"/>
  <c r="A742" i="38"/>
  <c r="A743" i="38"/>
  <c r="A744" i="38"/>
  <c r="A745" i="38"/>
  <c r="A746" i="38"/>
  <c r="A747" i="38"/>
  <c r="A748" i="38"/>
  <c r="A749" i="38"/>
  <c r="A750" i="38"/>
  <c r="A751" i="38"/>
  <c r="A752" i="38"/>
  <c r="A753" i="38"/>
  <c r="A754" i="38"/>
  <c r="A755" i="38"/>
  <c r="A756" i="38"/>
  <c r="A757" i="38"/>
  <c r="A758" i="38"/>
  <c r="A759" i="38"/>
  <c r="A760" i="38"/>
  <c r="A761" i="38"/>
  <c r="A762" i="38"/>
  <c r="A763" i="38"/>
  <c r="A764" i="38"/>
  <c r="A765" i="38"/>
  <c r="A766" i="38"/>
  <c r="A767" i="38"/>
  <c r="A768" i="38"/>
  <c r="A769" i="38"/>
  <c r="A770" i="38"/>
  <c r="A771" i="38"/>
  <c r="A772" i="38"/>
  <c r="A773" i="38"/>
  <c r="A774" i="38"/>
  <c r="A775" i="38"/>
  <c r="A776" i="38"/>
  <c r="A777" i="38"/>
  <c r="A778" i="38"/>
  <c r="A779" i="38"/>
  <c r="A780" i="38"/>
  <c r="A781" i="38"/>
  <c r="A782" i="38"/>
  <c r="A783" i="38"/>
  <c r="A784" i="38"/>
  <c r="A785" i="38"/>
  <c r="A786" i="38"/>
  <c r="A787" i="38"/>
  <c r="A788" i="38"/>
  <c r="A789" i="38"/>
  <c r="A790" i="38"/>
  <c r="A791" i="38"/>
  <c r="A792" i="38"/>
  <c r="A793" i="38"/>
  <c r="A794" i="38"/>
  <c r="A795" i="38"/>
  <c r="A796" i="38"/>
  <c r="A797" i="38"/>
  <c r="A798" i="38"/>
  <c r="A799" i="38"/>
  <c r="A800" i="38"/>
  <c r="A801" i="38"/>
  <c r="A802" i="38"/>
  <c r="A803" i="38"/>
  <c r="A804" i="38"/>
  <c r="A805" i="38"/>
  <c r="A806" i="38"/>
  <c r="A807" i="38"/>
  <c r="A808" i="38"/>
  <c r="A809" i="38"/>
  <c r="A810" i="38"/>
  <c r="A811" i="38"/>
  <c r="A812" i="38"/>
  <c r="A813" i="38"/>
  <c r="A814" i="38"/>
  <c r="A815" i="38"/>
  <c r="A816" i="38"/>
  <c r="A817" i="38"/>
  <c r="A818" i="38"/>
  <c r="A819" i="38"/>
  <c r="A820" i="38"/>
  <c r="A821" i="38"/>
  <c r="A822" i="38"/>
  <c r="A823" i="38"/>
  <c r="A824" i="38"/>
  <c r="A825" i="38"/>
  <c r="A826" i="38"/>
  <c r="A827" i="38"/>
  <c r="A828" i="38"/>
  <c r="A829" i="38"/>
  <c r="A830" i="38"/>
  <c r="A831" i="38"/>
  <c r="A832" i="38"/>
  <c r="A833" i="38"/>
  <c r="A834" i="38"/>
  <c r="A835" i="38"/>
  <c r="A836" i="38"/>
  <c r="A837" i="38"/>
  <c r="A838" i="38"/>
  <c r="A839" i="38"/>
  <c r="A840" i="38"/>
  <c r="A841" i="38"/>
  <c r="A842" i="38"/>
  <c r="A843" i="38"/>
  <c r="A844" i="38"/>
  <c r="A845" i="38"/>
  <c r="A846" i="38"/>
  <c r="A847" i="38"/>
  <c r="A848" i="38"/>
  <c r="A849" i="38"/>
  <c r="A850" i="38"/>
  <c r="A851" i="38"/>
  <c r="A852" i="38"/>
  <c r="A853" i="38"/>
  <c r="A854" i="38"/>
  <c r="A855" i="38"/>
  <c r="A856" i="38"/>
  <c r="A857" i="38"/>
  <c r="A858" i="38"/>
  <c r="A859" i="38"/>
  <c r="A860" i="38"/>
  <c r="A861" i="38"/>
  <c r="A862" i="38"/>
  <c r="A863" i="38"/>
  <c r="A864" i="38"/>
  <c r="A865" i="38"/>
  <c r="A866" i="38"/>
  <c r="A867" i="38"/>
  <c r="A868" i="38"/>
  <c r="A869" i="38"/>
  <c r="A870" i="38"/>
  <c r="A871" i="38"/>
  <c r="A872" i="38"/>
  <c r="A873" i="38"/>
  <c r="A874" i="38"/>
  <c r="A875" i="38"/>
  <c r="A876" i="38"/>
  <c r="A877" i="38"/>
  <c r="A878" i="38"/>
  <c r="A879" i="38"/>
  <c r="A880" i="38"/>
  <c r="A881" i="38"/>
  <c r="A882" i="38"/>
  <c r="A883" i="38"/>
  <c r="A884" i="38"/>
  <c r="A885" i="38"/>
  <c r="A886" i="38"/>
  <c r="A887" i="38"/>
  <c r="A888" i="38"/>
  <c r="A889" i="38"/>
  <c r="A890" i="38"/>
  <c r="A891" i="38"/>
  <c r="A892" i="38"/>
  <c r="A893" i="38"/>
  <c r="A894" i="38"/>
  <c r="A895" i="38"/>
  <c r="A896" i="38"/>
  <c r="A897" i="38"/>
  <c r="A898" i="38"/>
  <c r="A899" i="38"/>
  <c r="A900" i="38"/>
  <c r="A901" i="38"/>
  <c r="A902" i="38"/>
  <c r="A903" i="38"/>
  <c r="A904" i="38"/>
  <c r="A905" i="38"/>
  <c r="A906" i="38"/>
  <c r="A907" i="38"/>
  <c r="A908" i="38"/>
  <c r="A909" i="38"/>
  <c r="A910" i="38"/>
  <c r="A911" i="38"/>
  <c r="A912" i="38"/>
  <c r="A913" i="38"/>
  <c r="A914" i="38"/>
  <c r="A915" i="38"/>
  <c r="A916" i="38"/>
  <c r="A917" i="38"/>
  <c r="A918" i="38"/>
  <c r="A919" i="38"/>
  <c r="A920" i="38"/>
  <c r="A921" i="38"/>
  <c r="A922" i="38"/>
  <c r="A923" i="38"/>
  <c r="A924" i="38"/>
  <c r="A925" i="38"/>
  <c r="A926" i="38"/>
  <c r="A927" i="38"/>
  <c r="A928" i="38"/>
  <c r="A929" i="38"/>
  <c r="A930" i="38"/>
  <c r="A931" i="38"/>
  <c r="A932" i="38"/>
  <c r="A933" i="38"/>
  <c r="A934" i="38"/>
  <c r="A935" i="38"/>
  <c r="A936" i="38"/>
  <c r="A937" i="38"/>
  <c r="A938" i="38"/>
  <c r="A939" i="38"/>
  <c r="A940" i="38"/>
  <c r="A941" i="38"/>
  <c r="A942" i="38"/>
  <c r="A943" i="38"/>
  <c r="A944" i="38"/>
  <c r="A945" i="38"/>
  <c r="A946" i="38"/>
  <c r="A947" i="38"/>
  <c r="A948" i="38"/>
  <c r="A949" i="38"/>
  <c r="A950" i="38"/>
  <c r="A951" i="38"/>
  <c r="A952" i="38"/>
  <c r="A953" i="38"/>
  <c r="A954" i="38"/>
  <c r="A955" i="38"/>
  <c r="A956" i="38"/>
  <c r="A957" i="38"/>
  <c r="A958" i="38"/>
  <c r="A959" i="38"/>
  <c r="A960" i="38"/>
  <c r="A961" i="38"/>
  <c r="A962" i="38"/>
  <c r="A963" i="38"/>
  <c r="A964" i="38"/>
  <c r="A965" i="38"/>
  <c r="A966" i="38"/>
  <c r="A967" i="38"/>
  <c r="A968" i="38"/>
  <c r="A969" i="38"/>
  <c r="A970" i="38"/>
  <c r="A971" i="38"/>
  <c r="A972" i="38"/>
  <c r="A973" i="38"/>
  <c r="A974" i="38"/>
  <c r="A975" i="38"/>
  <c r="A976" i="38"/>
  <c r="A977" i="38"/>
  <c r="A978" i="38"/>
  <c r="A979" i="38"/>
  <c r="A980" i="38"/>
  <c r="A981" i="38"/>
  <c r="A982" i="38"/>
  <c r="A983" i="38"/>
  <c r="A984" i="38"/>
  <c r="A985" i="38"/>
  <c r="A986" i="38"/>
  <c r="A987" i="38"/>
  <c r="A988" i="38"/>
  <c r="A989" i="38"/>
  <c r="A990" i="38"/>
  <c r="A991" i="38"/>
  <c r="A992" i="38"/>
  <c r="A993" i="38"/>
  <c r="A994" i="38"/>
  <c r="A995" i="38"/>
  <c r="A996" i="38"/>
  <c r="A997" i="38"/>
  <c r="A998" i="38"/>
  <c r="A999" i="38"/>
  <c r="A1000" i="38"/>
  <c r="A1001" i="38"/>
  <c r="A1002" i="38"/>
  <c r="A1003" i="38"/>
  <c r="A1004" i="38"/>
  <c r="A1005" i="38"/>
  <c r="A1006" i="38"/>
  <c r="A1007" i="38"/>
  <c r="A1008" i="38"/>
  <c r="A1009" i="38"/>
  <c r="A1010" i="38"/>
  <c r="A1011" i="38"/>
  <c r="A1012" i="38"/>
  <c r="A1013" i="38"/>
  <c r="A1014" i="38"/>
  <c r="A1015" i="38"/>
  <c r="A1016" i="38"/>
  <c r="A1017" i="38"/>
  <c r="A1018" i="38"/>
  <c r="A1019" i="38"/>
  <c r="A1020" i="38"/>
  <c r="A1021" i="38"/>
  <c r="A1022" i="38"/>
  <c r="A2" i="38"/>
  <c r="B4" i="43" l="1"/>
  <c r="C6" i="49"/>
  <c r="E71" i="52"/>
  <c r="E67" i="52"/>
  <c r="C62" i="52"/>
  <c r="A62" i="52" s="1"/>
  <c r="C58" i="52"/>
  <c r="A58" i="52" s="1"/>
  <c r="E54" i="52"/>
  <c r="E50" i="52"/>
  <c r="C49" i="52"/>
  <c r="A49" i="52" s="1"/>
  <c r="C45" i="52"/>
  <c r="A45" i="52" s="1"/>
  <c r="C71" i="52"/>
  <c r="A71" i="52" s="1"/>
  <c r="C67" i="52"/>
  <c r="A67" i="52" s="1"/>
  <c r="E63" i="52"/>
  <c r="E59" i="52"/>
  <c r="C54" i="52"/>
  <c r="A54" i="52" s="1"/>
  <c r="C50" i="52"/>
  <c r="A50" i="52" s="1"/>
  <c r="E46" i="52"/>
  <c r="E51" i="52"/>
  <c r="C46" i="52"/>
  <c r="A46" i="52" s="1"/>
  <c r="E45" i="52"/>
  <c r="E72" i="52"/>
  <c r="E68" i="52"/>
  <c r="C63" i="52"/>
  <c r="A63" i="52" s="1"/>
  <c r="C59" i="52"/>
  <c r="A59" i="52" s="1"/>
  <c r="E55" i="52"/>
  <c r="C72" i="52"/>
  <c r="A72" i="52" s="1"/>
  <c r="C68" i="52"/>
  <c r="A68" i="52" s="1"/>
  <c r="E64" i="52"/>
  <c r="E60" i="52"/>
  <c r="C55" i="52"/>
  <c r="A55" i="52" s="1"/>
  <c r="C51" i="52"/>
  <c r="A51" i="52" s="1"/>
  <c r="E47" i="52"/>
  <c r="E43" i="52"/>
  <c r="C47" i="52"/>
  <c r="A47" i="52" s="1"/>
  <c r="C43" i="52"/>
  <c r="A43" i="52" s="1"/>
  <c r="E62" i="52"/>
  <c r="C53" i="52"/>
  <c r="A53" i="52" s="1"/>
  <c r="E73" i="52"/>
  <c r="E69" i="52"/>
  <c r="C64" i="52"/>
  <c r="A64" i="52" s="1"/>
  <c r="C60" i="52"/>
  <c r="A60" i="52" s="1"/>
  <c r="E56" i="52"/>
  <c r="E52" i="52"/>
  <c r="C57" i="52"/>
  <c r="A57" i="52" s="1"/>
  <c r="C73" i="52"/>
  <c r="A73" i="52" s="1"/>
  <c r="C69" i="52"/>
  <c r="A69" i="52" s="1"/>
  <c r="E65" i="52"/>
  <c r="E61" i="52"/>
  <c r="C56" i="52"/>
  <c r="A56" i="52" s="1"/>
  <c r="C52" i="52"/>
  <c r="A52" i="52" s="1"/>
  <c r="E48" i="52"/>
  <c r="E44" i="52"/>
  <c r="C70" i="52"/>
  <c r="A70" i="52" s="1"/>
  <c r="E58" i="52"/>
  <c r="E70" i="52"/>
  <c r="E66" i="52"/>
  <c r="C65" i="52"/>
  <c r="A65" i="52" s="1"/>
  <c r="C61" i="52"/>
  <c r="A61" i="52" s="1"/>
  <c r="E57" i="52"/>
  <c r="E53" i="52"/>
  <c r="C48" i="52"/>
  <c r="A48" i="52" s="1"/>
  <c r="C44" i="52"/>
  <c r="A44" i="52" s="1"/>
  <c r="C66" i="52"/>
  <c r="A66" i="52" s="1"/>
  <c r="E49" i="52"/>
  <c r="D15" i="49"/>
  <c r="E39" i="52" l="1"/>
  <c r="E31" i="52"/>
  <c r="E23" i="52"/>
  <c r="E15" i="52"/>
  <c r="G38" i="52"/>
  <c r="G30" i="52"/>
  <c r="G22" i="52"/>
  <c r="G14" i="52"/>
  <c r="D17" i="52"/>
  <c r="F38" i="52"/>
  <c r="F30" i="52"/>
  <c r="F22" i="52"/>
  <c r="F14" i="52"/>
  <c r="H13" i="52"/>
  <c r="H37" i="52"/>
  <c r="H29" i="52"/>
  <c r="C20" i="52"/>
  <c r="H25" i="52"/>
  <c r="G37" i="52"/>
  <c r="G29" i="52"/>
  <c r="G21" i="52"/>
  <c r="G13" i="52"/>
  <c r="F39" i="52"/>
  <c r="B27" i="52"/>
  <c r="F37" i="52"/>
  <c r="F29" i="52"/>
  <c r="F21" i="52"/>
  <c r="F13" i="52"/>
  <c r="G31" i="52"/>
  <c r="F34" i="52"/>
  <c r="G28" i="52"/>
  <c r="H38" i="52"/>
  <c r="H30" i="52"/>
  <c r="H22" i="52"/>
  <c r="H14" i="52"/>
  <c r="B37" i="52"/>
  <c r="B29" i="52"/>
  <c r="B21" i="52"/>
  <c r="B13" i="52"/>
  <c r="B15" i="52"/>
  <c r="I37" i="52"/>
  <c r="I29" i="52"/>
  <c r="I21" i="52"/>
  <c r="I13" i="52"/>
  <c r="C12" i="52"/>
  <c r="C36" i="52"/>
  <c r="C28" i="52"/>
  <c r="E14" i="52"/>
  <c r="C24" i="52"/>
  <c r="B36" i="52"/>
  <c r="B28" i="52"/>
  <c r="B20" i="52"/>
  <c r="B12" i="52"/>
  <c r="I38" i="52"/>
  <c r="I22" i="52"/>
  <c r="I36" i="52"/>
  <c r="I28" i="52"/>
  <c r="I20" i="52"/>
  <c r="I12" i="52"/>
  <c r="B30" i="52"/>
  <c r="D32" i="52"/>
  <c r="E26" i="52"/>
  <c r="C37" i="52"/>
  <c r="C29" i="52"/>
  <c r="C21" i="52"/>
  <c r="C13" i="52"/>
  <c r="E36" i="52"/>
  <c r="E28" i="52"/>
  <c r="E20" i="52"/>
  <c r="E12" i="52"/>
  <c r="I10" i="52"/>
  <c r="D36" i="52"/>
  <c r="D28" i="52"/>
  <c r="D20" i="52"/>
  <c r="D12" i="52"/>
  <c r="E29" i="52"/>
  <c r="F35" i="52"/>
  <c r="F27" i="52"/>
  <c r="F11" i="52"/>
  <c r="G20" i="52"/>
  <c r="E35" i="52"/>
  <c r="E27" i="52"/>
  <c r="E19" i="52"/>
  <c r="E11" i="52"/>
  <c r="D37" i="52"/>
  <c r="H17" i="52"/>
  <c r="D35" i="52"/>
  <c r="D27" i="52"/>
  <c r="D19" i="52"/>
  <c r="D11" i="52"/>
  <c r="F26" i="52"/>
  <c r="C27" i="52"/>
  <c r="F23" i="52"/>
  <c r="G23" i="52"/>
  <c r="D31" i="52"/>
  <c r="D38" i="52"/>
  <c r="C22" i="52"/>
  <c r="E10" i="52"/>
  <c r="F36" i="52"/>
  <c r="F28" i="52"/>
  <c r="F20" i="52"/>
  <c r="F12" i="52"/>
  <c r="H35" i="52"/>
  <c r="H27" i="52"/>
  <c r="H19" i="52"/>
  <c r="H11" i="52"/>
  <c r="D9" i="52"/>
  <c r="G35" i="52"/>
  <c r="G27" i="52"/>
  <c r="G19" i="52"/>
  <c r="G11" i="52"/>
  <c r="H20" i="52"/>
  <c r="I34" i="52"/>
  <c r="I26" i="52"/>
  <c r="H28" i="52"/>
  <c r="E18" i="52"/>
  <c r="H34" i="52"/>
  <c r="H26" i="52"/>
  <c r="H18" i="52"/>
  <c r="H10" i="52"/>
  <c r="G36" i="52"/>
  <c r="F15" i="52"/>
  <c r="G34" i="52"/>
  <c r="G26" i="52"/>
  <c r="G18" i="52"/>
  <c r="G10" i="52"/>
  <c r="D24" i="52"/>
  <c r="D21" i="52"/>
  <c r="F19" i="52"/>
  <c r="I30" i="52"/>
  <c r="C11" i="52"/>
  <c r="E37" i="52"/>
  <c r="I35" i="52"/>
  <c r="I27" i="52"/>
  <c r="I19" i="52"/>
  <c r="I11" i="52"/>
  <c r="C34" i="52"/>
  <c r="C26" i="52"/>
  <c r="C18" i="52"/>
  <c r="C10" i="52"/>
  <c r="F18" i="52"/>
  <c r="B34" i="52"/>
  <c r="B26" i="52"/>
  <c r="B18" i="52"/>
  <c r="B10" i="52"/>
  <c r="G15" i="52"/>
  <c r="D33" i="52"/>
  <c r="D25" i="52"/>
  <c r="B22" i="52"/>
  <c r="C16" i="52"/>
  <c r="C33" i="52"/>
  <c r="C25" i="52"/>
  <c r="C17" i="52"/>
  <c r="C9" i="52"/>
  <c r="E34" i="52"/>
  <c r="J34" i="52" s="1"/>
  <c r="D13" i="52"/>
  <c r="B33" i="52"/>
  <c r="B25" i="52"/>
  <c r="B17" i="52"/>
  <c r="B9" i="52"/>
  <c r="E21" i="52"/>
  <c r="C19" i="52"/>
  <c r="B19" i="52"/>
  <c r="G39" i="52"/>
  <c r="D16" i="52"/>
  <c r="H39" i="52"/>
  <c r="H15" i="52"/>
  <c r="B38" i="52"/>
  <c r="B32" i="52"/>
  <c r="D15" i="52"/>
  <c r="C23" i="52"/>
  <c r="C15" i="52"/>
  <c r="E30" i="52"/>
  <c r="D30" i="52"/>
  <c r="D29" i="52"/>
  <c r="C14" i="52"/>
  <c r="D34" i="52"/>
  <c r="D26" i="52"/>
  <c r="D18" i="52"/>
  <c r="D10" i="52"/>
  <c r="F33" i="52"/>
  <c r="F25" i="52"/>
  <c r="F17" i="52"/>
  <c r="F9" i="52"/>
  <c r="B14" i="52"/>
  <c r="E33" i="52"/>
  <c r="E25" i="52"/>
  <c r="E17" i="52"/>
  <c r="H21" i="52"/>
  <c r="F10" i="52"/>
  <c r="G32" i="52"/>
  <c r="G24" i="52"/>
  <c r="I17" i="52"/>
  <c r="B11" i="52"/>
  <c r="F32" i="52"/>
  <c r="F24" i="52"/>
  <c r="F16" i="52"/>
  <c r="I33" i="52"/>
  <c r="H33" i="52"/>
  <c r="H9" i="52"/>
  <c r="E32" i="52"/>
  <c r="E24" i="52"/>
  <c r="E16" i="52"/>
  <c r="E13" i="52"/>
  <c r="J13" i="52" s="1"/>
  <c r="I14" i="52"/>
  <c r="H31" i="52"/>
  <c r="H36" i="52"/>
  <c r="G12" i="52"/>
  <c r="B24" i="52"/>
  <c r="D23" i="52"/>
  <c r="C31" i="52"/>
  <c r="G16" i="52"/>
  <c r="E22" i="52"/>
  <c r="J22" i="52" s="1"/>
  <c r="D14" i="52"/>
  <c r="C38" i="52"/>
  <c r="C35" i="52"/>
  <c r="G33" i="52"/>
  <c r="G25" i="52"/>
  <c r="G17" i="52"/>
  <c r="G9" i="52"/>
  <c r="I32" i="52"/>
  <c r="I24" i="52"/>
  <c r="I16" i="52"/>
  <c r="E9" i="52"/>
  <c r="J9" i="52" s="1"/>
  <c r="I9" i="52"/>
  <c r="H32" i="52"/>
  <c r="H24" i="52"/>
  <c r="H16" i="52"/>
  <c r="I18" i="52"/>
  <c r="B39" i="52"/>
  <c r="B31" i="52"/>
  <c r="B23" i="52"/>
  <c r="H12" i="52"/>
  <c r="I39" i="52"/>
  <c r="I31" i="52"/>
  <c r="I23" i="52"/>
  <c r="I15" i="52"/>
  <c r="I25" i="52"/>
  <c r="F31" i="52"/>
  <c r="H23" i="52"/>
  <c r="B35" i="52"/>
  <c r="B16" i="52"/>
  <c r="D39" i="52"/>
  <c r="C39" i="52"/>
  <c r="E38" i="52"/>
  <c r="D22" i="52"/>
  <c r="C30" i="52"/>
  <c r="C32" i="52"/>
  <c r="H58" i="49"/>
  <c r="G58" i="49"/>
  <c r="F58" i="49"/>
  <c r="E58" i="49"/>
  <c r="H57" i="49"/>
  <c r="G57" i="49"/>
  <c r="F57" i="49"/>
  <c r="E57" i="49"/>
  <c r="H56" i="49"/>
  <c r="G56" i="49"/>
  <c r="F56" i="49"/>
  <c r="E56" i="49"/>
  <c r="H55" i="49"/>
  <c r="G55" i="49"/>
  <c r="F55" i="49"/>
  <c r="E55" i="49"/>
  <c r="H54" i="49"/>
  <c r="G54" i="49"/>
  <c r="F54" i="49"/>
  <c r="E54" i="49"/>
  <c r="H53" i="49"/>
  <c r="G53" i="49"/>
  <c r="F53" i="49"/>
  <c r="E53" i="49"/>
  <c r="H52" i="49"/>
  <c r="G52" i="49"/>
  <c r="F52" i="49"/>
  <c r="E52" i="49"/>
  <c r="H51" i="49"/>
  <c r="G51" i="49"/>
  <c r="F51" i="49"/>
  <c r="E51" i="49"/>
  <c r="H50" i="49"/>
  <c r="G50" i="49"/>
  <c r="F50" i="49"/>
  <c r="E50" i="49"/>
  <c r="H49" i="49"/>
  <c r="G49" i="49"/>
  <c r="F49" i="49"/>
  <c r="E49" i="49"/>
  <c r="H48" i="49"/>
  <c r="G48" i="49"/>
  <c r="F48" i="49"/>
  <c r="E48" i="49"/>
  <c r="H47" i="49"/>
  <c r="G47" i="49"/>
  <c r="F47" i="49"/>
  <c r="E47" i="49"/>
  <c r="H46" i="49"/>
  <c r="G46" i="49"/>
  <c r="F46" i="49"/>
  <c r="E46" i="49"/>
  <c r="H45" i="49"/>
  <c r="G45" i="49"/>
  <c r="F45" i="49"/>
  <c r="E45" i="49"/>
  <c r="H44" i="49"/>
  <c r="G44" i="49"/>
  <c r="F44" i="49"/>
  <c r="E44" i="49"/>
  <c r="H43" i="49"/>
  <c r="G43" i="49"/>
  <c r="F43" i="49"/>
  <c r="E43" i="49"/>
  <c r="H42" i="49"/>
  <c r="G42" i="49"/>
  <c r="F42" i="49"/>
  <c r="E42" i="49"/>
  <c r="H41" i="49"/>
  <c r="G41" i="49"/>
  <c r="F41" i="49"/>
  <c r="E41" i="49"/>
  <c r="H40" i="49"/>
  <c r="G40" i="49"/>
  <c r="F40" i="49"/>
  <c r="E40" i="49"/>
  <c r="H39" i="49"/>
  <c r="G39" i="49"/>
  <c r="F39" i="49"/>
  <c r="E39" i="49"/>
  <c r="H38" i="49"/>
  <c r="G38" i="49"/>
  <c r="F38" i="49"/>
  <c r="E38" i="49"/>
  <c r="H37" i="49"/>
  <c r="G37" i="49"/>
  <c r="F37" i="49"/>
  <c r="E37" i="49"/>
  <c r="H36" i="49"/>
  <c r="G36" i="49"/>
  <c r="F36" i="49"/>
  <c r="E36" i="49"/>
  <c r="H35" i="49"/>
  <c r="G35" i="49"/>
  <c r="F35" i="49"/>
  <c r="E35" i="49"/>
  <c r="H34" i="49"/>
  <c r="G34" i="49"/>
  <c r="F34" i="49"/>
  <c r="E34" i="49"/>
  <c r="H33" i="49"/>
  <c r="G33" i="49"/>
  <c r="F33" i="49"/>
  <c r="E33" i="49"/>
  <c r="H32" i="49"/>
  <c r="G32" i="49"/>
  <c r="F32" i="49"/>
  <c r="E32" i="49"/>
  <c r="H31" i="49"/>
  <c r="G31" i="49"/>
  <c r="F31" i="49"/>
  <c r="E31" i="49"/>
  <c r="H30" i="49"/>
  <c r="G30" i="49"/>
  <c r="F30" i="49"/>
  <c r="E30" i="49"/>
  <c r="H29" i="49"/>
  <c r="G29" i="49"/>
  <c r="F29" i="49"/>
  <c r="E29" i="49"/>
  <c r="H28" i="49"/>
  <c r="G28" i="49"/>
  <c r="F28" i="49"/>
  <c r="E28" i="49"/>
  <c r="H27" i="49"/>
  <c r="G27" i="49"/>
  <c r="F27" i="49"/>
  <c r="E27" i="49"/>
  <c r="H26" i="49"/>
  <c r="G26" i="49"/>
  <c r="F26" i="49"/>
  <c r="E26" i="49"/>
  <c r="H25" i="49"/>
  <c r="G25" i="49"/>
  <c r="F25" i="49"/>
  <c r="E25" i="49"/>
  <c r="H24" i="49"/>
  <c r="G24" i="49"/>
  <c r="F24" i="49"/>
  <c r="E24" i="49"/>
  <c r="H23" i="49"/>
  <c r="G23" i="49"/>
  <c r="F23" i="49"/>
  <c r="E23" i="49"/>
  <c r="H22" i="49"/>
  <c r="G22" i="49"/>
  <c r="F22" i="49"/>
  <c r="E22" i="49"/>
  <c r="H21" i="49"/>
  <c r="G21" i="49"/>
  <c r="F21" i="49"/>
  <c r="E21" i="49"/>
  <c r="H20" i="49"/>
  <c r="G20" i="49"/>
  <c r="F20" i="49"/>
  <c r="E20" i="49"/>
  <c r="H19" i="49"/>
  <c r="G19" i="49"/>
  <c r="F19" i="49"/>
  <c r="E19" i="49"/>
  <c r="H18" i="49"/>
  <c r="G18" i="49"/>
  <c r="F18" i="49"/>
  <c r="E18" i="49"/>
  <c r="H17" i="49"/>
  <c r="G17" i="49"/>
  <c r="F17" i="49"/>
  <c r="E17" i="49"/>
  <c r="H16" i="49"/>
  <c r="G16" i="49"/>
  <c r="F16" i="49"/>
  <c r="E16" i="49"/>
  <c r="H15" i="49"/>
  <c r="G15" i="49"/>
  <c r="F15" i="49"/>
  <c r="E15" i="49"/>
  <c r="H14" i="49"/>
  <c r="G14" i="49"/>
  <c r="F14" i="49"/>
  <c r="E14" i="49"/>
  <c r="H13" i="49"/>
  <c r="G13" i="49"/>
  <c r="F13" i="49"/>
  <c r="E13" i="49"/>
  <c r="H11" i="49"/>
  <c r="G11" i="49"/>
  <c r="F11" i="49"/>
  <c r="E11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4" i="49"/>
  <c r="D13" i="49"/>
  <c r="D11" i="49"/>
  <c r="J16" i="52" l="1"/>
  <c r="J35" i="52"/>
  <c r="J14" i="52"/>
  <c r="J38" i="52"/>
  <c r="J30" i="52"/>
  <c r="J24" i="52"/>
  <c r="J21" i="52"/>
  <c r="J26" i="52"/>
  <c r="J17" i="52"/>
  <c r="J37" i="52"/>
  <c r="J11" i="52"/>
  <c r="J19" i="52"/>
  <c r="J33" i="52"/>
  <c r="J27" i="52"/>
  <c r="J12" i="52"/>
  <c r="J20" i="52"/>
  <c r="J18" i="52"/>
  <c r="J29" i="52"/>
  <c r="J28" i="52"/>
  <c r="J15" i="52"/>
  <c r="J25" i="52"/>
  <c r="J36" i="52"/>
  <c r="J23" i="52"/>
  <c r="J10" i="52"/>
  <c r="J31" i="52"/>
  <c r="J32" i="52"/>
  <c r="J39" i="52"/>
  <c r="E34" i="43"/>
  <c r="AC34" i="43"/>
  <c r="Z34" i="43"/>
  <c r="F34" i="43"/>
  <c r="H34" i="43"/>
  <c r="M34" i="43"/>
  <c r="J34" i="43"/>
  <c r="AB34" i="43"/>
  <c r="C34" i="43"/>
  <c r="AA34" i="43"/>
  <c r="AE34" i="43"/>
  <c r="P34" i="43"/>
  <c r="L34" i="43"/>
  <c r="S34" i="43"/>
  <c r="AG34" i="43"/>
  <c r="Q34" i="43"/>
  <c r="K34" i="43"/>
  <c r="G34" i="43"/>
  <c r="D34" i="43"/>
  <c r="V34" i="43"/>
  <c r="W34" i="43"/>
  <c r="I34" i="43"/>
  <c r="X34" i="43"/>
  <c r="AF34" i="43"/>
  <c r="T34" i="43"/>
  <c r="N34" i="43"/>
  <c r="R34" i="43"/>
  <c r="U34" i="43"/>
  <c r="AD34" i="43"/>
  <c r="O34" i="43"/>
  <c r="Y34" i="43"/>
</calcChain>
</file>

<file path=xl/sharedStrings.xml><?xml version="1.0" encoding="utf-8"?>
<sst xmlns="http://schemas.openxmlformats.org/spreadsheetml/2006/main" count="278" uniqueCount="129">
  <si>
    <t>V217H</t>
  </si>
  <si>
    <t>Forth Valley Royal Hospital</t>
  </si>
  <si>
    <t>A111H</t>
  </si>
  <si>
    <t>A210H</t>
  </si>
  <si>
    <t>B120H</t>
  </si>
  <si>
    <t>C121H</t>
  </si>
  <si>
    <t>C313H</t>
  </si>
  <si>
    <t>C418H</t>
  </si>
  <si>
    <t>D102H</t>
  </si>
  <si>
    <t>F704H</t>
  </si>
  <si>
    <t>G107H</t>
  </si>
  <si>
    <t>G405H</t>
  </si>
  <si>
    <t>H103H</t>
  </si>
  <si>
    <t>H202H</t>
  </si>
  <si>
    <t>H212H</t>
  </si>
  <si>
    <t>L106H</t>
  </si>
  <si>
    <t>L302H</t>
  </si>
  <si>
    <t>L308H</t>
  </si>
  <si>
    <t>N101H</t>
  </si>
  <si>
    <t>N411H</t>
  </si>
  <si>
    <t>S116H</t>
  </si>
  <si>
    <t>S308H</t>
  </si>
  <si>
    <t>S314H</t>
  </si>
  <si>
    <t>Scot</t>
  </si>
  <si>
    <t>T101H</t>
  </si>
  <si>
    <t>T202H</t>
  </si>
  <si>
    <t>T312H</t>
  </si>
  <si>
    <t>W107H</t>
  </si>
  <si>
    <t>Z102H</t>
  </si>
  <si>
    <t>Scotland</t>
  </si>
  <si>
    <t>Aberdeen Royal Infirmary</t>
  </si>
  <si>
    <t>Belford Hospital</t>
  </si>
  <si>
    <t>Borders General Hospital</t>
  </si>
  <si>
    <t>Caithness General Hospital</t>
  </si>
  <si>
    <t>Dr Gray's Hospital</t>
  </si>
  <si>
    <t>Dumfries &amp; Galloway Royal Infirmary</t>
  </si>
  <si>
    <t>Gilbert Bain Hospital</t>
  </si>
  <si>
    <t>Golden Jubilee National Hospital</t>
  </si>
  <si>
    <t>Inverclyde Royal Hospital</t>
  </si>
  <si>
    <t>Lorn &amp; Islands Hospital</t>
  </si>
  <si>
    <t>Ninewells Hospital</t>
  </si>
  <si>
    <t>Perth Royal Infirmary</t>
  </si>
  <si>
    <t>Raigmore Hospital</t>
  </si>
  <si>
    <t>Royal Alexandra Hospital / Vale of Leven</t>
  </si>
  <si>
    <t>Royal Infirmary of Edinburgh at Little France</t>
  </si>
  <si>
    <t>St John's Hospital</t>
  </si>
  <si>
    <t>Stracathro Hospital</t>
  </si>
  <si>
    <t>University Hospital Ayr</t>
  </si>
  <si>
    <t>University Hospital Crosshouse</t>
  </si>
  <si>
    <t>Western General Hospital</t>
  </si>
  <si>
    <t>Western Isles Hospital</t>
  </si>
  <si>
    <t>smr</t>
  </si>
  <si>
    <t>expec</t>
  </si>
  <si>
    <t>UCL</t>
  </si>
  <si>
    <t>LCL</t>
  </si>
  <si>
    <t>UWL</t>
  </si>
  <si>
    <t>LWL</t>
  </si>
  <si>
    <t>scot_smr</t>
  </si>
  <si>
    <t>Hosp</t>
  </si>
  <si>
    <t>Mortality within 30-days of admission</t>
  </si>
  <si>
    <t>P = provisional (see main report Appendix A1 - Data Quality and Timeliness).</t>
  </si>
  <si>
    <t>CHART DATA DO NOT DELETE</t>
  </si>
  <si>
    <t>&gt;X SD's</t>
  </si>
  <si>
    <t>Queen Elizabeth University Hospital/ Gartnavel</t>
  </si>
  <si>
    <t>outliers2</t>
  </si>
  <si>
    <t>outliers3</t>
  </si>
  <si>
    <t>University Hospital Hairmyres</t>
  </si>
  <si>
    <t>University Hospital Monklands</t>
  </si>
  <si>
    <t>University Hospital Wishaw</t>
  </si>
  <si>
    <t>Y146H</t>
  </si>
  <si>
    <t>Glasgow Royal Infirmary/ Stobhill</t>
  </si>
  <si>
    <t>HB</t>
  </si>
  <si>
    <t>Golden Jubilee</t>
  </si>
  <si>
    <t>S08100001</t>
  </si>
  <si>
    <t>NHS Ayrshire &amp; Arran</t>
  </si>
  <si>
    <t>S08000015</t>
  </si>
  <si>
    <t>NHS Borders</t>
  </si>
  <si>
    <t>S08000016</t>
  </si>
  <si>
    <t>NHS Dumfries &amp; Galloway</t>
  </si>
  <si>
    <t>S08000017</t>
  </si>
  <si>
    <t>NHS Fife</t>
  </si>
  <si>
    <t>S08000029</t>
  </si>
  <si>
    <t>NHS Forth Valley</t>
  </si>
  <si>
    <t>S08000019</t>
  </si>
  <si>
    <t>NHS Grampian</t>
  </si>
  <si>
    <t>S08000020</t>
  </si>
  <si>
    <t>NHS Greater Glasgow &amp; Clyde</t>
  </si>
  <si>
    <t>NHS Highland</t>
  </si>
  <si>
    <t>S08000022</t>
  </si>
  <si>
    <t>NHS Lanarkshire</t>
  </si>
  <si>
    <t>NHS Lothian</t>
  </si>
  <si>
    <t>S08000024</t>
  </si>
  <si>
    <t>NHS Orkney</t>
  </si>
  <si>
    <t>S08000025</t>
  </si>
  <si>
    <t>NHS Shetland</t>
  </si>
  <si>
    <t>S08000026</t>
  </si>
  <si>
    <t>NHS Tayside</t>
  </si>
  <si>
    <t>S08000030</t>
  </si>
  <si>
    <t>NHS Western Isles</t>
  </si>
  <si>
    <t>S08000028</t>
  </si>
  <si>
    <t>Observed deaths      (30 days)</t>
  </si>
  <si>
    <t>Predicted deaths      (30 days)</t>
  </si>
  <si>
    <t>Number of    patients</t>
  </si>
  <si>
    <t>Royal Alexandra / Vale of Leven</t>
  </si>
  <si>
    <t>A101H</t>
  </si>
  <si>
    <t>Y144H</t>
  </si>
  <si>
    <t>Arran War Memorial Hospital</t>
  </si>
  <si>
    <t>Galloway Community Hospital</t>
  </si>
  <si>
    <t>January 2018 to December 2018</t>
  </si>
  <si>
    <t>Victoria Hospital Kirkcaldy</t>
  </si>
  <si>
    <t>1. The sum of individual hospitals may not equal the NHS Board figures.</t>
  </si>
  <si>
    <t xml:space="preserve">Only Teaching, Large and Small General Hospitals are presented individually, whilst NHS Board figures will include all acute patients treated within the NHS Board area. </t>
  </si>
  <si>
    <t>lookup</t>
  </si>
  <si>
    <t>S08000031</t>
  </si>
  <si>
    <t>S08000032</t>
  </si>
  <si>
    <t>R103H</t>
  </si>
  <si>
    <t>The Balfour</t>
  </si>
  <si>
    <t>Hospital standardised mortality ratios in Scotland</t>
  </si>
  <si>
    <t>Crude mortality rate (%)</t>
  </si>
  <si>
    <t>Upper/Lower Control Limit</t>
  </si>
  <si>
    <t>Upper/Lower Warning Limit</t>
  </si>
  <si>
    <t>Hospital</t>
  </si>
  <si>
    <t>Hospital standardised mortality ratio</t>
  </si>
  <si>
    <t>outliers4</t>
  </si>
  <si>
    <t>outliers5</t>
  </si>
  <si>
    <t>ucl</t>
  </si>
  <si>
    <t>uwl</t>
  </si>
  <si>
    <t>lwl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</si>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</sst>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0"/>
    <numFmt numFmtId="165" formatCode="0.0"/>
    <numFmt numFmtId="166" formatCode="#,##0.0"/>
  </numFmts>
  <fonts count="28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indexed="2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6" applyFont="1" applyFill="1" applyAlignment="1">
      <alignment vertical="center"/>
    </xf>
    <xf numFmtId="0" fontId="4" fillId="2" borderId="0" xfId="6" applyFont="1" applyFill="1"/>
    <xf numFmtId="0" fontId="14" fillId="2" borderId="0" xfId="6" applyFont="1" applyFill="1"/>
    <xf numFmtId="0" fontId="2" fillId="2" borderId="0" xfId="6" applyFill="1"/>
    <xf numFmtId="0" fontId="15" fillId="0" borderId="0" xfId="0" applyNumberFormat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0" applyNumberFormat="1" applyFont="1" applyAlignment="1" applyProtection="1">
      <alignment horizontal="left"/>
      <protection locked="0"/>
    </xf>
    <xf numFmtId="0" fontId="14" fillId="3" borderId="0" xfId="6" applyFont="1" applyFill="1"/>
    <xf numFmtId="0" fontId="2" fillId="3" borderId="0" xfId="6" applyFill="1"/>
    <xf numFmtId="0" fontId="7" fillId="3" borderId="0" xfId="6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16" fillId="3" borderId="0" xfId="6" applyFont="1" applyFill="1"/>
    <xf numFmtId="0" fontId="17" fillId="3" borderId="0" xfId="6" applyFont="1" applyFill="1"/>
    <xf numFmtId="0" fontId="5" fillId="3" borderId="0" xfId="6" applyFont="1" applyFill="1" applyAlignment="1">
      <alignment horizontal="left"/>
    </xf>
    <xf numFmtId="0" fontId="18" fillId="3" borderId="0" xfId="1" applyFont="1" applyFill="1"/>
    <xf numFmtId="0" fontId="6" fillId="3" borderId="0" xfId="1" applyFont="1" applyFill="1"/>
    <xf numFmtId="0" fontId="6" fillId="3" borderId="0" xfId="1" quotePrefix="1" applyFont="1" applyFill="1"/>
    <xf numFmtId="0" fontId="19" fillId="3" borderId="0" xfId="1" applyFont="1" applyFill="1"/>
    <xf numFmtId="0" fontId="19" fillId="3" borderId="1" xfId="1" applyFont="1" applyFill="1" applyBorder="1"/>
    <xf numFmtId="0" fontId="20" fillId="3" borderId="1" xfId="1" quotePrefix="1" applyFont="1" applyFill="1" applyBorder="1" applyAlignment="1">
      <alignment textRotation="90"/>
    </xf>
    <xf numFmtId="0" fontId="17" fillId="2" borderId="0" xfId="6" applyFont="1" applyFill="1"/>
    <xf numFmtId="2" fontId="19" fillId="2" borderId="0" xfId="6" applyNumberFormat="1" applyFont="1" applyFill="1"/>
    <xf numFmtId="0" fontId="16" fillId="2" borderId="0" xfId="6" applyFont="1" applyFill="1"/>
    <xf numFmtId="2" fontId="21" fillId="2" borderId="0" xfId="6" applyNumberFormat="1" applyFont="1" applyFill="1"/>
    <xf numFmtId="0" fontId="8" fillId="2" borderId="0" xfId="6" applyFont="1" applyFill="1"/>
    <xf numFmtId="0" fontId="9" fillId="2" borderId="0" xfId="6" applyFont="1" applyFill="1"/>
    <xf numFmtId="0" fontId="5" fillId="3" borderId="0" xfId="1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0" fillId="3" borderId="0" xfId="0" applyFill="1"/>
    <xf numFmtId="0" fontId="12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20" fillId="3" borderId="0" xfId="0" applyFont="1" applyFill="1"/>
    <xf numFmtId="165" fontId="23" fillId="3" borderId="0" xfId="0" applyNumberFormat="1" applyFont="1" applyFill="1"/>
    <xf numFmtId="165" fontId="20" fillId="3" borderId="0" xfId="0" applyNumberFormat="1" applyFont="1" applyFill="1"/>
    <xf numFmtId="2" fontId="23" fillId="3" borderId="0" xfId="0" applyNumberFormat="1" applyFont="1" applyFill="1"/>
    <xf numFmtId="2" fontId="20" fillId="3" borderId="0" xfId="0" applyNumberFormat="1" applyFont="1" applyFill="1"/>
    <xf numFmtId="0" fontId="18" fillId="3" borderId="0" xfId="0" applyFont="1" applyFill="1"/>
    <xf numFmtId="3" fontId="23" fillId="3" borderId="0" xfId="0" applyNumberFormat="1" applyFont="1" applyFill="1"/>
    <xf numFmtId="3" fontId="20" fillId="3" borderId="0" xfId="0" applyNumberFormat="1" applyFont="1" applyFill="1"/>
    <xf numFmtId="3" fontId="18" fillId="3" borderId="0" xfId="0" applyNumberFormat="1" applyFont="1" applyFill="1"/>
    <xf numFmtId="0" fontId="22" fillId="3" borderId="2" xfId="0" applyFont="1" applyFill="1" applyBorder="1"/>
    <xf numFmtId="164" fontId="10" fillId="2" borderId="2" xfId="0" applyNumberFormat="1" applyFont="1" applyFill="1" applyBorder="1" applyAlignment="1" applyProtection="1">
      <alignment horizontal="right" wrapText="1"/>
      <protection locked="0"/>
    </xf>
    <xf numFmtId="0" fontId="13" fillId="0" borderId="0" xfId="0" applyFont="1"/>
    <xf numFmtId="0" fontId="14" fillId="3" borderId="0" xfId="1" applyFont="1" applyFill="1"/>
    <xf numFmtId="0" fontId="0" fillId="3" borderId="0" xfId="0" applyFont="1" applyFill="1"/>
    <xf numFmtId="0" fontId="24" fillId="3" borderId="0" xfId="6" applyFont="1" applyFill="1"/>
    <xf numFmtId="0" fontId="24" fillId="3" borderId="0" xfId="1" applyFont="1" applyFill="1"/>
    <xf numFmtId="0" fontId="24" fillId="3" borderId="0" xfId="0" applyFont="1" applyFill="1"/>
    <xf numFmtId="3" fontId="0" fillId="3" borderId="0" xfId="0" applyNumberFormat="1" applyFont="1" applyFill="1"/>
    <xf numFmtId="0" fontId="22" fillId="3" borderId="0" xfId="0" applyFont="1" applyFill="1" applyAlignment="1">
      <alignment wrapText="1"/>
    </xf>
    <xf numFmtId="4" fontId="23" fillId="3" borderId="0" xfId="0" applyNumberFormat="1" applyFont="1" applyFill="1"/>
    <xf numFmtId="2" fontId="25" fillId="0" borderId="0" xfId="0" applyNumberFormat="1" applyFont="1"/>
    <xf numFmtId="0" fontId="0" fillId="0" borderId="0" xfId="0" applyFill="1"/>
    <xf numFmtId="14" fontId="0" fillId="0" borderId="0" xfId="0" applyNumberFormat="1"/>
    <xf numFmtId="166" fontId="23" fillId="3" borderId="0" xfId="0" applyNumberFormat="1" applyFont="1" applyFill="1"/>
    <xf numFmtId="0" fontId="20" fillId="3" borderId="4" xfId="1" quotePrefix="1" applyFont="1" applyFill="1" applyBorder="1" applyAlignment="1">
      <alignment textRotation="90"/>
    </xf>
    <xf numFmtId="0" fontId="19" fillId="3" borderId="3" xfId="1" applyFont="1" applyFill="1" applyBorder="1"/>
    <xf numFmtId="0" fontId="20" fillId="3" borderId="3" xfId="1" quotePrefix="1" applyFont="1" applyFill="1" applyBorder="1" applyAlignment="1">
      <alignment textRotation="90"/>
    </xf>
    <xf numFmtId="0" fontId="2" fillId="2" borderId="3" xfId="6" applyFill="1" applyBorder="1"/>
    <xf numFmtId="0" fontId="19" fillId="3" borderId="0" xfId="1" applyFont="1" applyFill="1" applyBorder="1"/>
    <xf numFmtId="0" fontId="6" fillId="3" borderId="0" xfId="1" applyFont="1" applyFill="1" applyBorder="1"/>
    <xf numFmtId="0" fontId="18" fillId="3" borderId="0" xfId="1" applyFont="1" applyFill="1" applyBorder="1"/>
    <xf numFmtId="0" fontId="26" fillId="0" borderId="0" xfId="0" applyFont="1"/>
    <xf numFmtId="0" fontId="18" fillId="3" borderId="0" xfId="1" applyFont="1" applyFill="1" applyAlignment="1">
      <alignment horizontal="right"/>
    </xf>
    <xf numFmtId="0" fontId="27" fillId="3" borderId="0" xfId="1" applyFont="1" applyFill="1" applyAlignment="1">
      <alignment horizontal="right"/>
    </xf>
    <xf numFmtId="1" fontId="14" fillId="3" borderId="0" xfId="1" applyNumberFormat="1" applyFont="1" applyFill="1"/>
    <xf numFmtId="2" fontId="14" fillId="3" borderId="0" xfId="1" applyNumberFormat="1" applyFont="1" applyFill="1"/>
    <xf numFmtId="2" fontId="14" fillId="3" borderId="0" xfId="1" applyNumberFormat="1" applyFont="1" applyFill="1" applyAlignment="1">
      <alignment horizontal="right"/>
    </xf>
    <xf numFmtId="0" fontId="18" fillId="3" borderId="0" xfId="0" applyFont="1" applyFill="1" applyAlignment="1">
      <alignment horizontal="right"/>
    </xf>
    <xf numFmtId="4" fontId="18" fillId="3" borderId="0" xfId="0" applyNumberFormat="1" applyFont="1" applyFill="1" applyAlignment="1">
      <alignment horizontal="right"/>
    </xf>
    <xf numFmtId="4" fontId="18" fillId="3" borderId="0" xfId="1" applyNumberFormat="1" applyFont="1" applyFill="1" applyAlignment="1">
      <alignment horizontal="right"/>
    </xf>
    <xf numFmtId="1" fontId="14" fillId="3" borderId="0" xfId="1" applyNumberFormat="1" applyFont="1" applyFill="1" applyAlignment="1">
      <alignment horizontal="right"/>
    </xf>
    <xf numFmtId="2" fontId="18" fillId="3" borderId="0" xfId="1" applyNumberFormat="1" applyFont="1" applyFill="1"/>
    <xf numFmtId="0" fontId="7" fillId="3" borderId="0" xfId="6" applyFont="1" applyFill="1" applyAlignment="1">
      <alignment horizontal="left" wrapText="1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_Book1" xfId="6" xr:uid="{00000000-0005-0000-0000-000006000000}"/>
    <cellStyle name="Percent 2" xfId="7" xr:uid="{00000000-0005-0000-0000-000007000000}"/>
  </cellStyles>
  <dxfs count="5">
    <dxf>
      <font>
        <color rgb="FFC00000"/>
      </font>
      <fill>
        <patternFill>
          <bgColor rgb="FFC00000"/>
        </patternFill>
      </fill>
    </dxf>
    <dxf>
      <font>
        <color theme="9"/>
      </font>
      <fill>
        <patternFill>
          <bgColor theme="9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5674656856839"/>
          <c:y val="7.4569108553029867E-2"/>
          <c:w val="0.79497565542219628"/>
          <c:h val="0.80981947066552462"/>
        </c:manualLayout>
      </c:layout>
      <c:scatterChart>
        <c:scatterStyle val="smoothMarker"/>
        <c:varyColors val="0"/>
        <c:ser>
          <c:idx val="0"/>
          <c:order val="0"/>
          <c:tx>
            <c:v>Scotland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funnel_lookup!$D$9:$D$39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41-4503-81A0-A59BEE2109D9}"/>
            </c:ext>
          </c:extLst>
        </c:ser>
        <c:ser>
          <c:idx val="1"/>
          <c:order val="1"/>
          <c:tx>
            <c:strRef>
              <c:f>funnel_lookup!$F$8</c:f>
              <c:strCache>
                <c:ptCount val="1"/>
                <c:pt idx="0">
                  <c:v>Upper/Lower Control Limit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funnel_lookup!$F$9:$F$39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C11-8338-48548C6CE5A4}"/>
            </c:ext>
          </c:extLst>
        </c:ser>
        <c:ser>
          <c:idx val="2"/>
          <c:order val="2"/>
          <c:tx>
            <c:strRef>
              <c:f>funnel_lookup!$G$8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funnel_lookup!$G$9:$G$40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C11-8338-48548C6CE5A4}"/>
            </c:ext>
          </c:extLst>
        </c:ser>
        <c:ser>
          <c:idx val="3"/>
          <c:order val="3"/>
          <c:tx>
            <c:strRef>
              <c:f>funnel_lookup!$H$8</c:f>
              <c:strCache>
                <c:ptCount val="1"/>
                <c:pt idx="0">
                  <c:v>Upper/Lower Warning Limit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funnel_lookup!$H$9:$H$39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2-4C11-8338-48548C6CE5A4}"/>
            </c:ext>
          </c:extLst>
        </c:ser>
        <c:ser>
          <c:idx val="4"/>
          <c:order val="4"/>
          <c:tx>
            <c:strRef>
              <c:f>funnel_lookup!$I$8</c:f>
              <c:strCache>
                <c:ptCount val="1"/>
                <c:pt idx="0">
                  <c:v>LWL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funnel_lookup!$I$9:$I$39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2-4C11-8338-48548C6CE5A4}"/>
            </c:ext>
          </c:extLst>
        </c:ser>
        <c:ser>
          <c:idx val="5"/>
          <c:order val="5"/>
          <c:tx>
            <c:strRef>
              <c:f>funnel_lookup!$E$8</c:f>
              <c:strCache>
                <c:ptCount val="1"/>
                <c:pt idx="0">
                  <c:v>Hospital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funnel_lookup!$E$9:$E$39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2-4C11-8338-48548C6CE5A4}"/>
            </c:ext>
          </c:extLst>
        </c:ser>
        <c:ser>
          <c:idx val="6"/>
          <c:order val="6"/>
          <c:tx>
            <c:strRef>
              <c:f>funnel_lookup!$K$8</c:f>
              <c:strCache>
                <c:ptCount val="1"/>
                <c:pt idx="0">
                  <c:v>outliers3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funnel_lookup!$K$9:$K$39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1-4C28-B48F-8742FE2712E8}"/>
            </c:ext>
          </c:extLst>
        </c:ser>
        <c:ser>
          <c:idx val="7"/>
          <c:order val="7"/>
          <c:tx>
            <c:strRef>
              <c:f>funnel_lookup!$L$8</c:f>
              <c:strCache>
                <c:ptCount val="1"/>
                <c:pt idx="0">
                  <c:v>outliers2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funnel_lookup!$L$9:$L$39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1-4C28-B48F-8742FE2712E8}"/>
            </c:ext>
          </c:extLst>
        </c:ser>
        <c:ser>
          <c:idx val="8"/>
          <c:order val="8"/>
          <c:tx>
            <c:strRef>
              <c:f>funnel_lookup!$M$8</c:f>
              <c:strCache>
                <c:ptCount val="1"/>
                <c:pt idx="0">
                  <c:v>outliers4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funnel_lookup!$M$9:$M$39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0-43DF-BEAB-DEF044A089A3}"/>
            </c:ext>
          </c:extLst>
        </c:ser>
        <c:ser>
          <c:idx val="9"/>
          <c:order val="9"/>
          <c:tx>
            <c:strRef>
              <c:f>funnel_lookup!$N$8</c:f>
              <c:strCache>
                <c:ptCount val="1"/>
                <c:pt idx="0">
                  <c:v>outliers5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>
                    <a:alpha val="94000"/>
                  </a:srgbClr>
                </a:solidFill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funnel_lookup!$N$9:$N$39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10-43DF-BEAB-DEF044A0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2216"/>
        <c:axId val="553185984"/>
      </c:scatterChart>
      <c:valAx>
        <c:axId val="553192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predicted deaths</a:t>
                </a:r>
              </a:p>
            </c:rich>
          </c:tx>
          <c:layout>
            <c:manualLayout>
              <c:xMode val="edge"/>
              <c:yMode val="edge"/>
              <c:x val="0.4529003753714495"/>
              <c:y val="0.948387758579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85984"/>
        <c:crosses val="autoZero"/>
        <c:crossBetween val="midCat"/>
      </c:valAx>
      <c:valAx>
        <c:axId val="5531859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Hospital Standardised Mortality</a:t>
                </a:r>
              </a:p>
              <a:p>
                <a:pPr>
                  <a:defRPr/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0"/>
              <c:y val="0.38168338587514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8100474955153228"/>
          <c:y val="0"/>
          <c:w val="0.8166525892899773"/>
          <c:h val="5.6771783925344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110377</xdr:colOff>
      <xdr:row>3</xdr:row>
      <xdr:rowOff>182653</xdr:rowOff>
    </xdr:from>
    <xdr:to>
      <xdr:col>41</xdr:col>
      <xdr:colOff>425824</xdr:colOff>
      <xdr:row>28</xdr:row>
      <xdr:rowOff>56029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495053" y="720535"/>
          <a:ext cx="3856506" cy="3560112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Funnel plot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i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nterpretation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g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uidance</a:t>
          </a:r>
        </a:p>
        <a:p>
          <a:endParaRPr lang="en-GB" sz="1000" b="1" u="sng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centreline represents the average for Scotland.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Plotted on either side of the average are two sets of curved lines called control limits (</a:t>
          </a:r>
          <a:r>
            <a:rPr lang="en-GB" sz="1000" b="1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 and warning limits (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red control limits are plotted at three standard deviations from the average. Orange warning limits are plotted at two standard deviations from the average.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Observations outwith the control limits (referred to as 'outliers') are said to exhibit 'special cause variation'.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 single apparently high value of the HSMR is not sufficient evidence on which to conclude that a poor quality or unsafe service is being provided. This is why it is important not to focus solely on 'outliers' when making reliable judgements about the quality of patient care.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1" i="1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table below the chart lists the hopsitals as presented left to right on the chart. Outlier are highlighted in </a:t>
          </a:r>
          <a:r>
            <a:rPr lang="en-GB" sz="1000" b="1" i="0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control limit) and </a:t>
          </a:r>
          <a:r>
            <a:rPr lang="en-GB" sz="1000" b="1" i="0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warning limit).</a:t>
          </a:r>
          <a:endParaRPr lang="en-GB" sz="1000" b="0" i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endParaRPr lang="en-GB" sz="1000" b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0" u="none">
            <a:latin typeface="Arial" pitchFamily="34" charset="0"/>
            <a:cs typeface="Arial" pitchFamily="34" charset="0"/>
          </a:endParaRPr>
        </a:p>
        <a:p>
          <a:endParaRPr lang="en-GB" sz="1000" b="0" u="none"/>
        </a:p>
        <a:p>
          <a:endParaRPr lang="en-GB" sz="1000" b="0" u="none"/>
        </a:p>
        <a:p>
          <a:endParaRPr lang="en-GB" sz="1000" b="0" u="none"/>
        </a:p>
      </xdr:txBody>
    </xdr:sp>
    <xdr:clientData/>
  </xdr:twoCellAnchor>
  <xdr:twoCellAnchor>
    <xdr:from>
      <xdr:col>1</xdr:col>
      <xdr:colOff>56027</xdr:colOff>
      <xdr:row>5</xdr:row>
      <xdr:rowOff>51548</xdr:rowOff>
    </xdr:from>
    <xdr:to>
      <xdr:col>31</xdr:col>
      <xdr:colOff>56029</xdr:colOff>
      <xdr:row>29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83"/>
  <sheetViews>
    <sheetView showGridLines="0" tabSelected="1" zoomScaleNormal="100" workbookViewId="0"/>
  </sheetViews>
  <sheetFormatPr defaultRowHeight="15" x14ac:dyDescent="0.25"/>
  <cols>
    <col min="1" max="1" width="1.42578125" style="49" customWidth="1"/>
    <col min="2" max="2" width="1.140625" style="29" customWidth="1"/>
    <col min="3" max="3" width="34.7109375" style="31" customWidth="1"/>
    <col min="4" max="8" width="15.7109375" style="29" customWidth="1"/>
    <col min="9" max="16384" width="9.140625" style="29"/>
  </cols>
  <sheetData>
    <row r="1" spans="1:27" s="9" customFormat="1" ht="15" customHeight="1" x14ac:dyDescent="0.25">
      <c r="A1" s="47"/>
      <c r="B1" s="8"/>
      <c r="C1" s="75" t="s">
        <v>117</v>
      </c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27" s="9" customFormat="1" ht="20.25" customHeight="1" x14ac:dyDescent="0.25">
      <c r="A2" s="47"/>
      <c r="B2" s="8"/>
      <c r="C2" s="10" t="s">
        <v>59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2"/>
      <c r="Q2" s="12"/>
      <c r="R2" s="12"/>
      <c r="S2" s="12"/>
      <c r="T2" s="12"/>
      <c r="U2" s="12"/>
      <c r="V2" s="12"/>
      <c r="W2" s="8"/>
      <c r="X2" s="8"/>
      <c r="Y2" s="13"/>
      <c r="Z2" s="13"/>
      <c r="AA2" s="13"/>
    </row>
    <row r="3" spans="1:27" s="9" customFormat="1" ht="6.75" customHeight="1" x14ac:dyDescent="0.25">
      <c r="A3" s="47"/>
      <c r="B3" s="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7" s="9" customFormat="1" x14ac:dyDescent="0.25">
      <c r="A4" s="47"/>
      <c r="B4" s="8"/>
      <c r="C4" s="14" t="str">
        <f>"Hospital standardised mortality ratio "&amp;B5</f>
        <v xml:space="preserve">Hospital standardised mortality ratio 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7" s="16" customFormat="1" ht="5.25" customHeight="1" x14ac:dyDescent="0.2">
      <c r="A5" s="48">
        <v>3</v>
      </c>
      <c r="B5" s="15"/>
    </row>
    <row r="6" spans="1:27" s="16" customFormat="1" x14ac:dyDescent="0.25">
      <c r="A6" s="48"/>
      <c r="B6" s="15"/>
      <c r="C6" s="14">
        <f>period_lookup!A1</f>
        <v>0</v>
      </c>
    </row>
    <row r="9" spans="1:27" x14ac:dyDescent="0.25">
      <c r="D9" s="41">
        <v>3</v>
      </c>
      <c r="E9" s="41">
        <v>5</v>
      </c>
      <c r="F9" s="41">
        <v>7</v>
      </c>
      <c r="G9" s="41">
        <v>4</v>
      </c>
      <c r="H9" s="41">
        <v>8</v>
      </c>
    </row>
    <row r="10" spans="1:27" ht="34.5" x14ac:dyDescent="0.25">
      <c r="C10" s="42"/>
      <c r="D10" s="43" t="s">
        <v>100</v>
      </c>
      <c r="E10" s="43" t="s">
        <v>101</v>
      </c>
      <c r="F10" s="43" t="s">
        <v>122</v>
      </c>
      <c r="G10" s="43" t="s">
        <v>102</v>
      </c>
      <c r="H10" s="43" t="s">
        <v>118</v>
      </c>
    </row>
    <row r="11" spans="1:27" x14ac:dyDescent="0.25">
      <c r="A11" s="49" t="s">
        <v>71</v>
      </c>
      <c r="B11" s="38" t="s">
        <v>23</v>
      </c>
      <c r="C11" s="32" t="s">
        <v>29</v>
      </c>
      <c r="D11" s="39" t="e">
        <f>VLOOKUP($B11&amp;$A$5,'Raw Data'!$A:$X,3,FALSE)</f>
        <v>#N/A</v>
      </c>
      <c r="E11" s="39" t="e">
        <f>VLOOKUP($B11&amp;$A$5,'Raw Data'!$A:$X,4,FALSE)</f>
        <v>#N/A</v>
      </c>
      <c r="F11" s="52" t="e">
        <f>VLOOKUP($B11&amp;$A$5,'Raw Data'!$A:$X,6,FALSE)</f>
        <v>#N/A</v>
      </c>
      <c r="G11" s="39" t="e">
        <f>VLOOKUP($B11&amp;$A$5,'Raw Data'!$A:$X,5,FALSE)</f>
        <v>#N/A</v>
      </c>
      <c r="H11" s="56" t="e">
        <f>VLOOKUP($B11&amp;$A$5,'Raw Data'!$A:$X,7,FALSE)</f>
        <v>#N/A</v>
      </c>
    </row>
    <row r="12" spans="1:27" ht="5.25" customHeight="1" x14ac:dyDescent="0.25">
      <c r="C12" s="32"/>
      <c r="D12" s="39"/>
      <c r="E12" s="39"/>
      <c r="F12" s="36"/>
      <c r="G12" s="39"/>
      <c r="H12" s="34"/>
    </row>
    <row r="13" spans="1:27" s="30" customFormat="1" x14ac:dyDescent="0.25">
      <c r="A13" s="49" t="s">
        <v>71</v>
      </c>
      <c r="B13" s="38" t="s">
        <v>75</v>
      </c>
      <c r="C13" s="32" t="s">
        <v>74</v>
      </c>
      <c r="D13" s="39" t="e">
        <f>VLOOKUP($B13&amp;$A$5,'Raw Data'!$A:$X,3,FALSE)</f>
        <v>#N/A</v>
      </c>
      <c r="E13" s="39" t="e">
        <f>VLOOKUP($B13&amp;$A$5,'Raw Data'!$A:$X,4,FALSE)</f>
        <v>#N/A</v>
      </c>
      <c r="F13" s="36" t="e">
        <f>VLOOKUP($B13&amp;$A$5,'Raw Data'!$A:$X,6,FALSE)</f>
        <v>#N/A</v>
      </c>
      <c r="G13" s="39" t="e">
        <f>VLOOKUP($B13&amp;$A$5,'Raw Data'!$A:$X,5,FALSE)</f>
        <v>#N/A</v>
      </c>
      <c r="H13" s="34" t="e">
        <f>VLOOKUP($B13&amp;$A$5,'Raw Data'!$A:$X,7,FALSE)</f>
        <v>#N/A</v>
      </c>
    </row>
    <row r="14" spans="1:27" s="46" customFormat="1" x14ac:dyDescent="0.25">
      <c r="A14" s="49" t="s">
        <v>58</v>
      </c>
      <c r="B14" s="38" t="s">
        <v>104</v>
      </c>
      <c r="C14" s="33" t="s">
        <v>106</v>
      </c>
      <c r="D14" s="40" t="e">
        <f>VLOOKUP($B14&amp;$A$5,'Raw Data'!$A:$X,3,FALSE)</f>
        <v>#N/A</v>
      </c>
      <c r="E14" s="40" t="e">
        <f>VLOOKUP($B14&amp;$A$5,'Raw Data'!$A:$X,4,FALSE)</f>
        <v>#N/A</v>
      </c>
      <c r="F14" s="37" t="e">
        <f>VLOOKUP($B14&amp;$A$5,'Raw Data'!$A:$X,6,FALSE)</f>
        <v>#N/A</v>
      </c>
      <c r="G14" s="40" t="e">
        <f>VLOOKUP($B14&amp;$A$5,'Raw Data'!$A:$X,5,FALSE)</f>
        <v>#N/A</v>
      </c>
      <c r="H14" s="35" t="e">
        <f>VLOOKUP($B14&amp;$A$5,'Raw Data'!$A:$X,7,FALSE)</f>
        <v>#N/A</v>
      </c>
    </row>
    <row r="15" spans="1:27" s="46" customFormat="1" x14ac:dyDescent="0.25">
      <c r="A15" s="49" t="s">
        <v>58</v>
      </c>
      <c r="B15" s="38" t="s">
        <v>3</v>
      </c>
      <c r="C15" s="33" t="s">
        <v>47</v>
      </c>
      <c r="D15" s="40" t="e">
        <f>VLOOKUP($B15&amp;$A$5,'Raw Data'!$A:$X,3,FALSE)</f>
        <v>#N/A</v>
      </c>
      <c r="E15" s="40" t="e">
        <f>VLOOKUP($B15&amp;$A$5,'Raw Data'!$A:$X,4,FALSE)</f>
        <v>#N/A</v>
      </c>
      <c r="F15" s="37" t="e">
        <f>VLOOKUP($B15&amp;$A$5,'Raw Data'!$A:$X,6,FALSE)</f>
        <v>#N/A</v>
      </c>
      <c r="G15" s="40" t="e">
        <f>VLOOKUP($B15&amp;$A$5,'Raw Data'!$A:$X,5,FALSE)</f>
        <v>#N/A</v>
      </c>
      <c r="H15" s="35" t="e">
        <f>VLOOKUP($B15&amp;$A$5,'Raw Data'!$A:$X,7,FALSE)</f>
        <v>#N/A</v>
      </c>
    </row>
    <row r="16" spans="1:27" s="46" customFormat="1" x14ac:dyDescent="0.25">
      <c r="A16" s="49" t="s">
        <v>58</v>
      </c>
      <c r="B16" s="38" t="s">
        <v>2</v>
      </c>
      <c r="C16" s="33" t="s">
        <v>48</v>
      </c>
      <c r="D16" s="40" t="e">
        <f>VLOOKUP($B16&amp;$A$5,'Raw Data'!$A:$X,3,FALSE)</f>
        <v>#N/A</v>
      </c>
      <c r="E16" s="40" t="e">
        <f>VLOOKUP($B16&amp;$A$5,'Raw Data'!$A:$X,4,FALSE)</f>
        <v>#N/A</v>
      </c>
      <c r="F16" s="37" t="e">
        <f>VLOOKUP($B16&amp;$A$5,'Raw Data'!$A:$X,6,FALSE)</f>
        <v>#N/A</v>
      </c>
      <c r="G16" s="40" t="e">
        <f>VLOOKUP($B16&amp;$A$5,'Raw Data'!$A:$X,5,FALSE)</f>
        <v>#N/A</v>
      </c>
      <c r="H16" s="35" t="e">
        <f>VLOOKUP($B16&amp;$A$5,'Raw Data'!$A:$X,7,FALSE)</f>
        <v>#N/A</v>
      </c>
    </row>
    <row r="17" spans="1:10" s="30" customFormat="1" x14ac:dyDescent="0.25">
      <c r="A17" s="49" t="s">
        <v>71</v>
      </c>
      <c r="B17" s="38" t="s">
        <v>77</v>
      </c>
      <c r="C17" s="32" t="s">
        <v>76</v>
      </c>
      <c r="D17" s="39" t="e">
        <f>VLOOKUP($B17&amp;$A$5,'Raw Data'!$A:$X,3,FALSE)</f>
        <v>#N/A</v>
      </c>
      <c r="E17" s="39" t="e">
        <f>VLOOKUP($B17&amp;$A$5,'Raw Data'!$A:$X,4,FALSE)</f>
        <v>#N/A</v>
      </c>
      <c r="F17" s="36" t="e">
        <f>VLOOKUP($B17&amp;$A$5,'Raw Data'!$A:$X,6,FALSE)</f>
        <v>#N/A</v>
      </c>
      <c r="G17" s="39" t="e">
        <f>VLOOKUP($B17&amp;$A$5,'Raw Data'!$A:$X,5,FALSE)</f>
        <v>#N/A</v>
      </c>
      <c r="H17" s="34" t="e">
        <f>VLOOKUP($B17&amp;$A$5,'Raw Data'!$A:$X,7,FALSE)</f>
        <v>#N/A</v>
      </c>
    </row>
    <row r="18" spans="1:10" s="46" customFormat="1" x14ac:dyDescent="0.25">
      <c r="A18" s="49" t="s">
        <v>58</v>
      </c>
      <c r="B18" s="38" t="s">
        <v>4</v>
      </c>
      <c r="C18" s="33" t="s">
        <v>32</v>
      </c>
      <c r="D18" s="40" t="e">
        <f>VLOOKUP($B18&amp;$A$5,'Raw Data'!$A:$X,3,FALSE)</f>
        <v>#N/A</v>
      </c>
      <c r="E18" s="40" t="e">
        <f>VLOOKUP($B18&amp;$A$5,'Raw Data'!$A:$X,4,FALSE)</f>
        <v>#N/A</v>
      </c>
      <c r="F18" s="37" t="e">
        <f>VLOOKUP($B18&amp;$A$5,'Raw Data'!$A:$X,6,FALSE)</f>
        <v>#N/A</v>
      </c>
      <c r="G18" s="40" t="e">
        <f>VLOOKUP($B18&amp;$A$5,'Raw Data'!$A:$X,5,FALSE)</f>
        <v>#N/A</v>
      </c>
      <c r="H18" s="35" t="e">
        <f>VLOOKUP($B18&amp;$A$5,'Raw Data'!$A:$X,7,FALSE)</f>
        <v>#N/A</v>
      </c>
    </row>
    <row r="19" spans="1:10" s="30" customFormat="1" x14ac:dyDescent="0.25">
      <c r="A19" s="49" t="s">
        <v>71</v>
      </c>
      <c r="B19" s="38" t="s">
        <v>79</v>
      </c>
      <c r="C19" s="32" t="s">
        <v>78</v>
      </c>
      <c r="D19" s="39" t="e">
        <f>VLOOKUP($B19&amp;$A$5,'Raw Data'!$A:$X,3,FALSE)</f>
        <v>#N/A</v>
      </c>
      <c r="E19" s="39" t="e">
        <f>VLOOKUP($B19&amp;$A$5,'Raw Data'!$A:$X,4,FALSE)</f>
        <v>#N/A</v>
      </c>
      <c r="F19" s="36" t="e">
        <f>VLOOKUP($B19&amp;$A$5,'Raw Data'!$A:$X,6,FALSE)</f>
        <v>#N/A</v>
      </c>
      <c r="G19" s="39" t="e">
        <f>VLOOKUP($B19&amp;$A$5,'Raw Data'!$A:$X,5,FALSE)</f>
        <v>#N/A</v>
      </c>
      <c r="H19" s="34" t="e">
        <f>VLOOKUP($B19&amp;$A$5,'Raw Data'!$A:$X,7,FALSE)</f>
        <v>#N/A</v>
      </c>
    </row>
    <row r="20" spans="1:10" s="46" customFormat="1" x14ac:dyDescent="0.25">
      <c r="A20" s="49" t="s">
        <v>58</v>
      </c>
      <c r="B20" s="38" t="s">
        <v>69</v>
      </c>
      <c r="C20" s="33" t="s">
        <v>35</v>
      </c>
      <c r="D20" s="40" t="e">
        <f>VLOOKUP($B20&amp;$A$5,'Raw Data'!$A:$X,3,FALSE)</f>
        <v>#N/A</v>
      </c>
      <c r="E20" s="40" t="e">
        <f>VLOOKUP($B20&amp;$A$5,'Raw Data'!$A:$X,4,FALSE)</f>
        <v>#N/A</v>
      </c>
      <c r="F20" s="37" t="e">
        <f>VLOOKUP($B20&amp;$A$5,'Raw Data'!$A:$X,6,FALSE)</f>
        <v>#N/A</v>
      </c>
      <c r="G20" s="40" t="e">
        <f>VLOOKUP($B20&amp;$A$5,'Raw Data'!$A:$X,5,FALSE)</f>
        <v>#N/A</v>
      </c>
      <c r="H20" s="35" t="e">
        <f>VLOOKUP($B20&amp;$A$5,'Raw Data'!$A:$X,7,FALSE)</f>
        <v>#N/A</v>
      </c>
    </row>
    <row r="21" spans="1:10" s="46" customFormat="1" x14ac:dyDescent="0.25">
      <c r="A21" s="49" t="s">
        <v>58</v>
      </c>
      <c r="B21" s="38" t="s">
        <v>105</v>
      </c>
      <c r="C21" s="33" t="s">
        <v>107</v>
      </c>
      <c r="D21" s="40" t="e">
        <f>VLOOKUP($B21&amp;$A$5,'Raw Data'!$A:$X,3,FALSE)</f>
        <v>#N/A</v>
      </c>
      <c r="E21" s="40" t="e">
        <f>VLOOKUP($B21&amp;$A$5,'Raw Data'!$A:$X,4,FALSE)</f>
        <v>#N/A</v>
      </c>
      <c r="F21" s="37" t="e">
        <f>VLOOKUP($B21&amp;$A$5,'Raw Data'!$A:$X,6,FALSE)</f>
        <v>#N/A</v>
      </c>
      <c r="G21" s="40" t="e">
        <f>VLOOKUP($B21&amp;$A$5,'Raw Data'!$A:$X,5,FALSE)</f>
        <v>#N/A</v>
      </c>
      <c r="H21" s="35" t="e">
        <f>VLOOKUP($B21&amp;$A$5,'Raw Data'!$A:$X,7,FALSE)</f>
        <v>#N/A</v>
      </c>
    </row>
    <row r="22" spans="1:10" s="30" customFormat="1" x14ac:dyDescent="0.25">
      <c r="A22" s="49" t="s">
        <v>71</v>
      </c>
      <c r="B22" s="38" t="s">
        <v>81</v>
      </c>
      <c r="C22" s="32" t="s">
        <v>80</v>
      </c>
      <c r="D22" s="39" t="e">
        <f>VLOOKUP($B22&amp;$A$5,'Raw Data'!$A:$X,3,FALSE)</f>
        <v>#N/A</v>
      </c>
      <c r="E22" s="39" t="e">
        <f>VLOOKUP($B22&amp;$A$5,'Raw Data'!$A:$X,4,FALSE)</f>
        <v>#N/A</v>
      </c>
      <c r="F22" s="36" t="e">
        <f>VLOOKUP($B22&amp;$A$5,'Raw Data'!$A:$X,6,FALSE)</f>
        <v>#N/A</v>
      </c>
      <c r="G22" s="39" t="e">
        <f>VLOOKUP($B22&amp;$A$5,'Raw Data'!$A:$X,5,FALSE)</f>
        <v>#N/A</v>
      </c>
      <c r="H22" s="34" t="e">
        <f>VLOOKUP($B22&amp;$A$5,'Raw Data'!$A:$X,7,FALSE)</f>
        <v>#N/A</v>
      </c>
    </row>
    <row r="23" spans="1:10" s="46" customFormat="1" x14ac:dyDescent="0.25">
      <c r="A23" s="49" t="s">
        <v>58</v>
      </c>
      <c r="B23" s="38" t="s">
        <v>9</v>
      </c>
      <c r="C23" s="33" t="s">
        <v>109</v>
      </c>
      <c r="D23" s="40" t="e">
        <f>VLOOKUP($B23&amp;$A$5,'Raw Data'!$A:$X,3,FALSE)</f>
        <v>#N/A</v>
      </c>
      <c r="E23" s="40" t="e">
        <f>VLOOKUP($B23&amp;$A$5,'Raw Data'!$A:$X,4,FALSE)</f>
        <v>#N/A</v>
      </c>
      <c r="F23" s="37" t="e">
        <f>VLOOKUP($B23&amp;$A$5,'Raw Data'!$A:$X,6,FALSE)</f>
        <v>#N/A</v>
      </c>
      <c r="G23" s="40" t="e">
        <f>VLOOKUP($B23&amp;$A$5,'Raw Data'!$A:$X,5,FALSE)</f>
        <v>#N/A</v>
      </c>
      <c r="H23" s="35" t="e">
        <f>VLOOKUP($B23&amp;$A$5,'Raw Data'!$A:$X,7,FALSE)</f>
        <v>#N/A</v>
      </c>
    </row>
    <row r="24" spans="1:10" s="30" customFormat="1" x14ac:dyDescent="0.25">
      <c r="A24" s="49" t="s">
        <v>71</v>
      </c>
      <c r="B24" s="38" t="s">
        <v>83</v>
      </c>
      <c r="C24" s="32" t="s">
        <v>82</v>
      </c>
      <c r="D24" s="39" t="e">
        <f>VLOOKUP($B24&amp;$A$5,'Raw Data'!$A:$X,3,FALSE)</f>
        <v>#N/A</v>
      </c>
      <c r="E24" s="39" t="e">
        <f>VLOOKUP($B24&amp;$A$5,'Raw Data'!$A:$X,4,FALSE)</f>
        <v>#N/A</v>
      </c>
      <c r="F24" s="36" t="e">
        <f>VLOOKUP($B24&amp;$A$5,'Raw Data'!$A:$X,6,FALSE)</f>
        <v>#N/A</v>
      </c>
      <c r="G24" s="39" t="e">
        <f>VLOOKUP($B24&amp;$A$5,'Raw Data'!$A:$X,5,FALSE)</f>
        <v>#N/A</v>
      </c>
      <c r="H24" s="34" t="e">
        <f>VLOOKUP($B24&amp;$A$5,'Raw Data'!$A:$X,7,FALSE)</f>
        <v>#N/A</v>
      </c>
    </row>
    <row r="25" spans="1:10" s="46" customFormat="1" x14ac:dyDescent="0.25">
      <c r="A25" s="49" t="s">
        <v>58</v>
      </c>
      <c r="B25" s="38" t="s">
        <v>0</v>
      </c>
      <c r="C25" s="33" t="s">
        <v>1</v>
      </c>
      <c r="D25" s="40" t="e">
        <f>VLOOKUP($B25&amp;$A$5,'Raw Data'!$A:$X,3,FALSE)</f>
        <v>#N/A</v>
      </c>
      <c r="E25" s="40" t="e">
        <f>VLOOKUP($B25&amp;$A$5,'Raw Data'!$A:$X,4,FALSE)</f>
        <v>#N/A</v>
      </c>
      <c r="F25" s="37" t="e">
        <f>VLOOKUP($B25&amp;$A$5,'Raw Data'!$A:$X,6,FALSE)</f>
        <v>#N/A</v>
      </c>
      <c r="G25" s="40" t="e">
        <f>VLOOKUP($B25&amp;$A$5,'Raw Data'!$A:$X,5,FALSE)</f>
        <v>#N/A</v>
      </c>
      <c r="H25" s="35" t="e">
        <f>VLOOKUP($B25&amp;$A$5,'Raw Data'!$A:$X,7,FALSE)</f>
        <v>#N/A</v>
      </c>
    </row>
    <row r="26" spans="1:10" s="30" customFormat="1" x14ac:dyDescent="0.25">
      <c r="A26" s="49" t="s">
        <v>71</v>
      </c>
      <c r="B26" s="38" t="s">
        <v>85</v>
      </c>
      <c r="C26" s="32" t="s">
        <v>84</v>
      </c>
      <c r="D26" s="39" t="e">
        <f>VLOOKUP($B26&amp;$A$5,'Raw Data'!$A:$X,3,FALSE)</f>
        <v>#N/A</v>
      </c>
      <c r="E26" s="39" t="e">
        <f>VLOOKUP($B26&amp;$A$5,'Raw Data'!$A:$X,4,FALSE)</f>
        <v>#N/A</v>
      </c>
      <c r="F26" s="36" t="e">
        <f>VLOOKUP($B26&amp;$A$5,'Raw Data'!$A:$X,6,FALSE)</f>
        <v>#N/A</v>
      </c>
      <c r="G26" s="39" t="e">
        <f>VLOOKUP($B26&amp;$A$5,'Raw Data'!$A:$X,5,FALSE)</f>
        <v>#N/A</v>
      </c>
      <c r="H26" s="34" t="e">
        <f>VLOOKUP($B26&amp;$A$5,'Raw Data'!$A:$X,7,FALSE)</f>
        <v>#N/A</v>
      </c>
      <c r="J26" s="50"/>
    </row>
    <row r="27" spans="1:10" s="46" customFormat="1" x14ac:dyDescent="0.25">
      <c r="A27" s="49" t="s">
        <v>58</v>
      </c>
      <c r="B27" s="38" t="s">
        <v>18</v>
      </c>
      <c r="C27" s="33" t="s">
        <v>30</v>
      </c>
      <c r="D27" s="40" t="e">
        <f>VLOOKUP($B27&amp;$A$5,'Raw Data'!$A:$X,3,FALSE)</f>
        <v>#N/A</v>
      </c>
      <c r="E27" s="40" t="e">
        <f>VLOOKUP($B27&amp;$A$5,'Raw Data'!$A:$X,4,FALSE)</f>
        <v>#N/A</v>
      </c>
      <c r="F27" s="37" t="e">
        <f>VLOOKUP($B27&amp;$A$5,'Raw Data'!$A:$X,6,FALSE)</f>
        <v>#N/A</v>
      </c>
      <c r="G27" s="40" t="e">
        <f>VLOOKUP($B27&amp;$A$5,'Raw Data'!$A:$X,5,FALSE)</f>
        <v>#N/A</v>
      </c>
      <c r="H27" s="35" t="e">
        <f>VLOOKUP($B27&amp;$A$5,'Raw Data'!$A:$X,7,FALSE)</f>
        <v>#N/A</v>
      </c>
      <c r="J27" s="50"/>
    </row>
    <row r="28" spans="1:10" s="46" customFormat="1" x14ac:dyDescent="0.25">
      <c r="A28" s="49" t="s">
        <v>58</v>
      </c>
      <c r="B28" s="38" t="s">
        <v>19</v>
      </c>
      <c r="C28" s="33" t="s">
        <v>34</v>
      </c>
      <c r="D28" s="40" t="e">
        <f>VLOOKUP($B28&amp;$A$5,'Raw Data'!$A:$X,3,FALSE)</f>
        <v>#N/A</v>
      </c>
      <c r="E28" s="40" t="e">
        <f>VLOOKUP($B28&amp;$A$5,'Raw Data'!$A:$X,4,FALSE)</f>
        <v>#N/A</v>
      </c>
      <c r="F28" s="37" t="e">
        <f>VLOOKUP($B28&amp;$A$5,'Raw Data'!$A:$X,6,FALSE)</f>
        <v>#N/A</v>
      </c>
      <c r="G28" s="40" t="e">
        <f>VLOOKUP($B28&amp;$A$5,'Raw Data'!$A:$X,5,FALSE)</f>
        <v>#N/A</v>
      </c>
      <c r="H28" s="35" t="e">
        <f>VLOOKUP($B28&amp;$A$5,'Raw Data'!$A:$X,7,FALSE)</f>
        <v>#N/A</v>
      </c>
    </row>
    <row r="29" spans="1:10" s="30" customFormat="1" x14ac:dyDescent="0.25">
      <c r="A29" s="49" t="s">
        <v>71</v>
      </c>
      <c r="B29" s="38" t="s">
        <v>113</v>
      </c>
      <c r="C29" s="32" t="s">
        <v>86</v>
      </c>
      <c r="D29" s="39" t="e">
        <f>VLOOKUP($B29&amp;$A$5,'Raw Data'!$A:$X,3,FALSE)</f>
        <v>#N/A</v>
      </c>
      <c r="E29" s="39" t="e">
        <f>VLOOKUP($B29&amp;$A$5,'Raw Data'!$A:$X,4,FALSE)</f>
        <v>#N/A</v>
      </c>
      <c r="F29" s="36" t="e">
        <f>VLOOKUP($B29&amp;$A$5,'Raw Data'!$A:$X,6,FALSE)</f>
        <v>#N/A</v>
      </c>
      <c r="G29" s="39" t="e">
        <f>VLOOKUP($B29&amp;$A$5,'Raw Data'!$A:$X,5,FALSE)</f>
        <v>#N/A</v>
      </c>
      <c r="H29" s="34" t="e">
        <f>VLOOKUP($B29&amp;$A$5,'Raw Data'!$A:$X,7,FALSE)</f>
        <v>#N/A</v>
      </c>
    </row>
    <row r="30" spans="1:10" s="46" customFormat="1" x14ac:dyDescent="0.25">
      <c r="A30" s="49" t="s">
        <v>58</v>
      </c>
      <c r="B30" s="38" t="s">
        <v>10</v>
      </c>
      <c r="C30" s="33" t="s">
        <v>70</v>
      </c>
      <c r="D30" s="40" t="e">
        <f>VLOOKUP($B30&amp;$A$5,'Raw Data'!$A:$X,3,FALSE)</f>
        <v>#N/A</v>
      </c>
      <c r="E30" s="40" t="e">
        <f>VLOOKUP($B30&amp;$A$5,'Raw Data'!$A:$X,4,FALSE)</f>
        <v>#N/A</v>
      </c>
      <c r="F30" s="37" t="e">
        <f>VLOOKUP($B30&amp;$A$5,'Raw Data'!$A:$X,6,FALSE)</f>
        <v>#N/A</v>
      </c>
      <c r="G30" s="40" t="e">
        <f>VLOOKUP($B30&amp;$A$5,'Raw Data'!$A:$X,5,FALSE)</f>
        <v>#N/A</v>
      </c>
      <c r="H30" s="35" t="e">
        <f>VLOOKUP($B30&amp;$A$5,'Raw Data'!$A:$X,7,FALSE)</f>
        <v>#N/A</v>
      </c>
    </row>
    <row r="31" spans="1:10" s="46" customFormat="1" x14ac:dyDescent="0.25">
      <c r="A31" s="49" t="s">
        <v>58</v>
      </c>
      <c r="B31" s="38" t="s">
        <v>6</v>
      </c>
      <c r="C31" s="33" t="s">
        <v>38</v>
      </c>
      <c r="D31" s="40" t="e">
        <f>VLOOKUP($B31&amp;$A$5,'Raw Data'!$A:$X,3,FALSE)</f>
        <v>#N/A</v>
      </c>
      <c r="E31" s="40" t="e">
        <f>VLOOKUP($B31&amp;$A$5,'Raw Data'!$A:$X,4,FALSE)</f>
        <v>#N/A</v>
      </c>
      <c r="F31" s="37" t="e">
        <f>VLOOKUP($B31&amp;$A$5,'Raw Data'!$A:$X,6,FALSE)</f>
        <v>#N/A</v>
      </c>
      <c r="G31" s="40" t="e">
        <f>VLOOKUP($B31&amp;$A$5,'Raw Data'!$A:$X,5,FALSE)</f>
        <v>#N/A</v>
      </c>
      <c r="H31" s="35" t="e">
        <f>VLOOKUP($B31&amp;$A$5,'Raw Data'!$A:$X,7,FALSE)</f>
        <v>#N/A</v>
      </c>
    </row>
    <row r="32" spans="1:10" s="46" customFormat="1" x14ac:dyDescent="0.25">
      <c r="A32" s="49" t="s">
        <v>58</v>
      </c>
      <c r="B32" s="38" t="s">
        <v>11</v>
      </c>
      <c r="C32" s="33" t="s">
        <v>63</v>
      </c>
      <c r="D32" s="40" t="e">
        <f>VLOOKUP($B32&amp;$A$5,'Raw Data'!$A:$X,3,FALSE)</f>
        <v>#N/A</v>
      </c>
      <c r="E32" s="40" t="e">
        <f>VLOOKUP($B32&amp;$A$5,'Raw Data'!$A:$X,4,FALSE)</f>
        <v>#N/A</v>
      </c>
      <c r="F32" s="37" t="e">
        <f>VLOOKUP($B32&amp;$A$5,'Raw Data'!$A:$X,6,FALSE)</f>
        <v>#N/A</v>
      </c>
      <c r="G32" s="40" t="e">
        <f>VLOOKUP($B32&amp;$A$5,'Raw Data'!$A:$X,5,FALSE)</f>
        <v>#N/A</v>
      </c>
      <c r="H32" s="35" t="e">
        <f>VLOOKUP($B32&amp;$A$5,'Raw Data'!$A:$X,7,FALSE)</f>
        <v>#N/A</v>
      </c>
    </row>
    <row r="33" spans="1:8" s="46" customFormat="1" x14ac:dyDescent="0.25">
      <c r="A33" s="49" t="s">
        <v>58</v>
      </c>
      <c r="B33" s="38" t="s">
        <v>7</v>
      </c>
      <c r="C33" s="33" t="s">
        <v>103</v>
      </c>
      <c r="D33" s="40" t="e">
        <f>VLOOKUP($B33&amp;$A$5,'Raw Data'!$A:$X,3,FALSE)</f>
        <v>#N/A</v>
      </c>
      <c r="E33" s="40" t="e">
        <f>VLOOKUP($B33&amp;$A$5,'Raw Data'!$A:$X,4,FALSE)</f>
        <v>#N/A</v>
      </c>
      <c r="F33" s="37" t="e">
        <f>VLOOKUP($B33&amp;$A$5,'Raw Data'!$A:$X,6,FALSE)</f>
        <v>#N/A</v>
      </c>
      <c r="G33" s="40" t="e">
        <f>VLOOKUP($B33&amp;$A$5,'Raw Data'!$A:$X,5,FALSE)</f>
        <v>#N/A</v>
      </c>
      <c r="H33" s="35" t="e">
        <f>VLOOKUP($B33&amp;$A$5,'Raw Data'!$A:$X,7,FALSE)</f>
        <v>#N/A</v>
      </c>
    </row>
    <row r="34" spans="1:8" s="30" customFormat="1" x14ac:dyDescent="0.25">
      <c r="A34" s="49" t="s">
        <v>71</v>
      </c>
      <c r="B34" s="38" t="s">
        <v>88</v>
      </c>
      <c r="C34" s="32" t="s">
        <v>87</v>
      </c>
      <c r="D34" s="39" t="e">
        <f>VLOOKUP($B34&amp;$A$5,'Raw Data'!$A:$X,3,FALSE)</f>
        <v>#N/A</v>
      </c>
      <c r="E34" s="39" t="e">
        <f>VLOOKUP($B34&amp;$A$5,'Raw Data'!$A:$X,4,FALSE)</f>
        <v>#N/A</v>
      </c>
      <c r="F34" s="36" t="e">
        <f>VLOOKUP($B34&amp;$A$5,'Raw Data'!$A:$X,6,FALSE)</f>
        <v>#N/A</v>
      </c>
      <c r="G34" s="39" t="e">
        <f>VLOOKUP($B34&amp;$A$5,'Raw Data'!$A:$X,5,FALSE)</f>
        <v>#N/A</v>
      </c>
      <c r="H34" s="34" t="e">
        <f>VLOOKUP($B34&amp;$A$5,'Raw Data'!$A:$X,7,FALSE)</f>
        <v>#N/A</v>
      </c>
    </row>
    <row r="35" spans="1:8" s="46" customFormat="1" x14ac:dyDescent="0.25">
      <c r="A35" s="49" t="s">
        <v>58</v>
      </c>
      <c r="B35" s="38" t="s">
        <v>14</v>
      </c>
      <c r="C35" s="33" t="s">
        <v>31</v>
      </c>
      <c r="D35" s="40" t="e">
        <f>VLOOKUP($B35&amp;$A$5,'Raw Data'!$A:$X,3,FALSE)</f>
        <v>#N/A</v>
      </c>
      <c r="E35" s="40" t="e">
        <f>VLOOKUP($B35&amp;$A$5,'Raw Data'!$A:$X,4,FALSE)</f>
        <v>#N/A</v>
      </c>
      <c r="F35" s="37" t="e">
        <f>VLOOKUP($B35&amp;$A$5,'Raw Data'!$A:$X,6,FALSE)</f>
        <v>#N/A</v>
      </c>
      <c r="G35" s="40" t="e">
        <f>VLOOKUP($B35&amp;$A$5,'Raw Data'!$A:$X,5,FALSE)</f>
        <v>#N/A</v>
      </c>
      <c r="H35" s="35" t="e">
        <f>VLOOKUP($B35&amp;$A$5,'Raw Data'!$A:$X,7,FALSE)</f>
        <v>#N/A</v>
      </c>
    </row>
    <row r="36" spans="1:8" s="46" customFormat="1" x14ac:dyDescent="0.25">
      <c r="A36" s="49" t="s">
        <v>58</v>
      </c>
      <c r="B36" s="38" t="s">
        <v>12</v>
      </c>
      <c r="C36" s="33" t="s">
        <v>33</v>
      </c>
      <c r="D36" s="40" t="e">
        <f>VLOOKUP($B36&amp;$A$5,'Raw Data'!$A:$X,3,FALSE)</f>
        <v>#N/A</v>
      </c>
      <c r="E36" s="40" t="e">
        <f>VLOOKUP($B36&amp;$A$5,'Raw Data'!$A:$X,4,FALSE)</f>
        <v>#N/A</v>
      </c>
      <c r="F36" s="37" t="e">
        <f>VLOOKUP($B36&amp;$A$5,'Raw Data'!$A:$X,6,FALSE)</f>
        <v>#N/A</v>
      </c>
      <c r="G36" s="40" t="e">
        <f>VLOOKUP($B36&amp;$A$5,'Raw Data'!$A:$X,5,FALSE)</f>
        <v>#N/A</v>
      </c>
      <c r="H36" s="35" t="e">
        <f>VLOOKUP($B36&amp;$A$5,'Raw Data'!$A:$X,7,FALSE)</f>
        <v>#N/A</v>
      </c>
    </row>
    <row r="37" spans="1:8" s="46" customFormat="1" x14ac:dyDescent="0.25">
      <c r="A37" s="49" t="s">
        <v>58</v>
      </c>
      <c r="B37" s="38" t="s">
        <v>5</v>
      </c>
      <c r="C37" s="33" t="s">
        <v>39</v>
      </c>
      <c r="D37" s="40" t="e">
        <f>VLOOKUP($B37&amp;$A$5,'Raw Data'!$A:$X,3,FALSE)</f>
        <v>#N/A</v>
      </c>
      <c r="E37" s="40" t="e">
        <f>VLOOKUP($B37&amp;$A$5,'Raw Data'!$A:$X,4,FALSE)</f>
        <v>#N/A</v>
      </c>
      <c r="F37" s="37" t="e">
        <f>VLOOKUP($B37&amp;$A$5,'Raw Data'!$A:$X,6,FALSE)</f>
        <v>#N/A</v>
      </c>
      <c r="G37" s="40" t="e">
        <f>VLOOKUP($B37&amp;$A$5,'Raw Data'!$A:$X,5,FALSE)</f>
        <v>#N/A</v>
      </c>
      <c r="H37" s="35" t="e">
        <f>VLOOKUP($B37&amp;$A$5,'Raw Data'!$A:$X,7,FALSE)</f>
        <v>#N/A</v>
      </c>
    </row>
    <row r="38" spans="1:8" s="46" customFormat="1" x14ac:dyDescent="0.25">
      <c r="A38" s="49" t="s">
        <v>58</v>
      </c>
      <c r="B38" s="38" t="s">
        <v>13</v>
      </c>
      <c r="C38" s="33" t="s">
        <v>42</v>
      </c>
      <c r="D38" s="40" t="e">
        <f>VLOOKUP($B38&amp;$A$5,'Raw Data'!$A:$X,3,FALSE)</f>
        <v>#N/A</v>
      </c>
      <c r="E38" s="40" t="e">
        <f>VLOOKUP($B38&amp;$A$5,'Raw Data'!$A:$X,4,FALSE)</f>
        <v>#N/A</v>
      </c>
      <c r="F38" s="37" t="e">
        <f>VLOOKUP($B38&amp;$A$5,'Raw Data'!$A:$X,6,FALSE)</f>
        <v>#N/A</v>
      </c>
      <c r="G38" s="40" t="e">
        <f>VLOOKUP($B38&amp;$A$5,'Raw Data'!$A:$X,5,FALSE)</f>
        <v>#N/A</v>
      </c>
      <c r="H38" s="35" t="e">
        <f>VLOOKUP($B38&amp;$A$5,'Raw Data'!$A:$X,7,FALSE)</f>
        <v>#N/A</v>
      </c>
    </row>
    <row r="39" spans="1:8" s="30" customFormat="1" x14ac:dyDescent="0.25">
      <c r="A39" s="49" t="s">
        <v>71</v>
      </c>
      <c r="B39" s="38" t="s">
        <v>114</v>
      </c>
      <c r="C39" s="32" t="s">
        <v>89</v>
      </c>
      <c r="D39" s="39" t="e">
        <f>VLOOKUP($B39&amp;$A$5,'Raw Data'!$A:$X,3,FALSE)</f>
        <v>#N/A</v>
      </c>
      <c r="E39" s="39" t="e">
        <f>VLOOKUP($B39&amp;$A$5,'Raw Data'!$A:$X,4,FALSE)</f>
        <v>#N/A</v>
      </c>
      <c r="F39" s="36" t="e">
        <f>VLOOKUP($B39&amp;$A$5,'Raw Data'!$A:$X,6,FALSE)</f>
        <v>#N/A</v>
      </c>
      <c r="G39" s="39" t="e">
        <f>VLOOKUP($B39&amp;$A$5,'Raw Data'!$A:$X,5,FALSE)</f>
        <v>#N/A</v>
      </c>
      <c r="H39" s="34" t="e">
        <f>VLOOKUP($B39&amp;$A$5,'Raw Data'!$A:$X,7,FALSE)</f>
        <v>#N/A</v>
      </c>
    </row>
    <row r="40" spans="1:8" s="46" customFormat="1" x14ac:dyDescent="0.25">
      <c r="A40" s="49" t="s">
        <v>58</v>
      </c>
      <c r="B40" s="38" t="s">
        <v>16</v>
      </c>
      <c r="C40" s="33" t="s">
        <v>66</v>
      </c>
      <c r="D40" s="40" t="e">
        <f>VLOOKUP($B40&amp;$A$5,'Raw Data'!$A:$X,3,FALSE)</f>
        <v>#N/A</v>
      </c>
      <c r="E40" s="40" t="e">
        <f>VLOOKUP($B40&amp;$A$5,'Raw Data'!$A:$X,4,FALSE)</f>
        <v>#N/A</v>
      </c>
      <c r="F40" s="37" t="e">
        <f>VLOOKUP($B40&amp;$A$5,'Raw Data'!$A:$X,6,FALSE)</f>
        <v>#N/A</v>
      </c>
      <c r="G40" s="40" t="e">
        <f>VLOOKUP($B40&amp;$A$5,'Raw Data'!$A:$X,5,FALSE)</f>
        <v>#N/A</v>
      </c>
      <c r="H40" s="35" t="e">
        <f>VLOOKUP($B40&amp;$A$5,'Raw Data'!$A:$X,7,FALSE)</f>
        <v>#N/A</v>
      </c>
    </row>
    <row r="41" spans="1:8" s="46" customFormat="1" x14ac:dyDescent="0.25">
      <c r="A41" s="49" t="s">
        <v>58</v>
      </c>
      <c r="B41" s="38" t="s">
        <v>15</v>
      </c>
      <c r="C41" s="33" t="s">
        <v>67</v>
      </c>
      <c r="D41" s="40" t="e">
        <f>VLOOKUP($B41&amp;$A$5,'Raw Data'!$A:$X,3,FALSE)</f>
        <v>#N/A</v>
      </c>
      <c r="E41" s="40" t="e">
        <f>VLOOKUP($B41&amp;$A$5,'Raw Data'!$A:$X,4,FALSE)</f>
        <v>#N/A</v>
      </c>
      <c r="F41" s="37" t="e">
        <f>VLOOKUP($B41&amp;$A$5,'Raw Data'!$A:$X,6,FALSE)</f>
        <v>#N/A</v>
      </c>
      <c r="G41" s="40" t="e">
        <f>VLOOKUP($B41&amp;$A$5,'Raw Data'!$A:$X,5,FALSE)</f>
        <v>#N/A</v>
      </c>
      <c r="H41" s="35" t="e">
        <f>VLOOKUP($B41&amp;$A$5,'Raw Data'!$A:$X,7,FALSE)</f>
        <v>#N/A</v>
      </c>
    </row>
    <row r="42" spans="1:8" s="46" customFormat="1" x14ac:dyDescent="0.25">
      <c r="A42" s="49" t="s">
        <v>58</v>
      </c>
      <c r="B42" s="38" t="s">
        <v>17</v>
      </c>
      <c r="C42" s="33" t="s">
        <v>68</v>
      </c>
      <c r="D42" s="40" t="e">
        <f>VLOOKUP($B42&amp;$A$5,'Raw Data'!$A:$X,3,FALSE)</f>
        <v>#N/A</v>
      </c>
      <c r="E42" s="40" t="e">
        <f>VLOOKUP($B42&amp;$A$5,'Raw Data'!$A:$X,4,FALSE)</f>
        <v>#N/A</v>
      </c>
      <c r="F42" s="37" t="e">
        <f>VLOOKUP($B42&amp;$A$5,'Raw Data'!$A:$X,6,FALSE)</f>
        <v>#N/A</v>
      </c>
      <c r="G42" s="40" t="e">
        <f>VLOOKUP($B42&amp;$A$5,'Raw Data'!$A:$X,5,FALSE)</f>
        <v>#N/A</v>
      </c>
      <c r="H42" s="35" t="e">
        <f>VLOOKUP($B42&amp;$A$5,'Raw Data'!$A:$X,7,FALSE)</f>
        <v>#N/A</v>
      </c>
    </row>
    <row r="43" spans="1:8" s="30" customFormat="1" x14ac:dyDescent="0.25">
      <c r="A43" s="49" t="s">
        <v>71</v>
      </c>
      <c r="B43" s="38" t="s">
        <v>91</v>
      </c>
      <c r="C43" s="32" t="s">
        <v>90</v>
      </c>
      <c r="D43" s="39" t="e">
        <f>VLOOKUP($B43&amp;$A$5,'Raw Data'!$A:$X,3,FALSE)</f>
        <v>#N/A</v>
      </c>
      <c r="E43" s="39" t="e">
        <f>VLOOKUP($B43&amp;$A$5,'Raw Data'!$A:$X,4,FALSE)</f>
        <v>#N/A</v>
      </c>
      <c r="F43" s="36" t="e">
        <f>VLOOKUP($B43&amp;$A$5,'Raw Data'!$A:$X,6,FALSE)</f>
        <v>#N/A</v>
      </c>
      <c r="G43" s="39" t="e">
        <f>VLOOKUP($B43&amp;$A$5,'Raw Data'!$A:$X,5,FALSE)</f>
        <v>#N/A</v>
      </c>
      <c r="H43" s="34" t="e">
        <f>VLOOKUP($B43&amp;$A$5,'Raw Data'!$A:$X,7,FALSE)</f>
        <v>#N/A</v>
      </c>
    </row>
    <row r="44" spans="1:8" s="46" customFormat="1" x14ac:dyDescent="0.25">
      <c r="A44" s="49" t="s">
        <v>58</v>
      </c>
      <c r="B44" s="38" t="s">
        <v>22</v>
      </c>
      <c r="C44" s="33" t="s">
        <v>44</v>
      </c>
      <c r="D44" s="40" t="e">
        <f>VLOOKUP($B44&amp;$A$5,'Raw Data'!$A:$X,3,FALSE)</f>
        <v>#N/A</v>
      </c>
      <c r="E44" s="40" t="e">
        <f>VLOOKUP($B44&amp;$A$5,'Raw Data'!$A:$X,4,FALSE)</f>
        <v>#N/A</v>
      </c>
      <c r="F44" s="37" t="e">
        <f>VLOOKUP($B44&amp;$A$5,'Raw Data'!$A:$X,6,FALSE)</f>
        <v>#N/A</v>
      </c>
      <c r="G44" s="40" t="e">
        <f>VLOOKUP($B44&amp;$A$5,'Raw Data'!$A:$X,5,FALSE)</f>
        <v>#N/A</v>
      </c>
      <c r="H44" s="35" t="e">
        <f>VLOOKUP($B44&amp;$A$5,'Raw Data'!$A:$X,7,FALSE)</f>
        <v>#N/A</v>
      </c>
    </row>
    <row r="45" spans="1:8" s="46" customFormat="1" x14ac:dyDescent="0.25">
      <c r="A45" s="49" t="s">
        <v>58</v>
      </c>
      <c r="B45" s="38" t="s">
        <v>21</v>
      </c>
      <c r="C45" s="33" t="s">
        <v>45</v>
      </c>
      <c r="D45" s="40" t="e">
        <f>VLOOKUP($B45&amp;$A$5,'Raw Data'!$A:$X,3,FALSE)</f>
        <v>#N/A</v>
      </c>
      <c r="E45" s="40" t="e">
        <f>VLOOKUP($B45&amp;$A$5,'Raw Data'!$A:$X,4,FALSE)</f>
        <v>#N/A</v>
      </c>
      <c r="F45" s="37" t="e">
        <f>VLOOKUP($B45&amp;$A$5,'Raw Data'!$A:$X,6,FALSE)</f>
        <v>#N/A</v>
      </c>
      <c r="G45" s="40" t="e">
        <f>VLOOKUP($B45&amp;$A$5,'Raw Data'!$A:$X,5,FALSE)</f>
        <v>#N/A</v>
      </c>
      <c r="H45" s="35" t="e">
        <f>VLOOKUP($B45&amp;$A$5,'Raw Data'!$A:$X,7,FALSE)</f>
        <v>#N/A</v>
      </c>
    </row>
    <row r="46" spans="1:8" s="46" customFormat="1" x14ac:dyDescent="0.25">
      <c r="A46" s="49" t="s">
        <v>58</v>
      </c>
      <c r="B46" s="38" t="s">
        <v>20</v>
      </c>
      <c r="C46" s="33" t="s">
        <v>49</v>
      </c>
      <c r="D46" s="40" t="e">
        <f>VLOOKUP($B46&amp;$A$5,'Raw Data'!$A:$X,3,FALSE)</f>
        <v>#N/A</v>
      </c>
      <c r="E46" s="40" t="e">
        <f>VLOOKUP($B46&amp;$A$5,'Raw Data'!$A:$X,4,FALSE)</f>
        <v>#N/A</v>
      </c>
      <c r="F46" s="37" t="e">
        <f>VLOOKUP($B46&amp;$A$5,'Raw Data'!$A:$X,6,FALSE)</f>
        <v>#N/A</v>
      </c>
      <c r="G46" s="40" t="e">
        <f>VLOOKUP($B46&amp;$A$5,'Raw Data'!$A:$X,5,FALSE)</f>
        <v>#N/A</v>
      </c>
      <c r="H46" s="35" t="e">
        <f>VLOOKUP($B46&amp;$A$5,'Raw Data'!$A:$X,7,FALSE)</f>
        <v>#N/A</v>
      </c>
    </row>
    <row r="47" spans="1:8" s="30" customFormat="1" x14ac:dyDescent="0.25">
      <c r="A47" s="49" t="s">
        <v>71</v>
      </c>
      <c r="B47" s="38" t="s">
        <v>93</v>
      </c>
      <c r="C47" s="32" t="s">
        <v>92</v>
      </c>
      <c r="D47" s="39" t="e">
        <f>VLOOKUP($B47&amp;$A$5,'Raw Data'!$A:$X,3,FALSE)</f>
        <v>#N/A</v>
      </c>
      <c r="E47" s="39" t="e">
        <f>VLOOKUP($B47&amp;$A$5,'Raw Data'!$A:$X,4,FALSE)</f>
        <v>#N/A</v>
      </c>
      <c r="F47" s="36" t="e">
        <f>VLOOKUP($B47&amp;$A$5,'Raw Data'!$A:$X,6,FALSE)</f>
        <v>#N/A</v>
      </c>
      <c r="G47" s="39" t="e">
        <f>VLOOKUP($B47&amp;$A$5,'Raw Data'!$A:$X,5,FALSE)</f>
        <v>#N/A</v>
      </c>
      <c r="H47" s="34" t="e">
        <f>VLOOKUP($B47&amp;$A$5,'Raw Data'!$A:$X,7,FALSE)</f>
        <v>#N/A</v>
      </c>
    </row>
    <row r="48" spans="1:8" s="46" customFormat="1" x14ac:dyDescent="0.25">
      <c r="A48" s="49" t="s">
        <v>58</v>
      </c>
      <c r="B48" s="38" t="s">
        <v>115</v>
      </c>
      <c r="C48" s="33" t="s">
        <v>116</v>
      </c>
      <c r="D48" s="40" t="e">
        <f>VLOOKUP($B48&amp;$A$5,'Raw Data'!$A:$X,3,FALSE)</f>
        <v>#N/A</v>
      </c>
      <c r="E48" s="40" t="e">
        <f>VLOOKUP($B48&amp;$A$5,'Raw Data'!$A:$X,4,FALSE)</f>
        <v>#N/A</v>
      </c>
      <c r="F48" s="37" t="e">
        <f>VLOOKUP($B48&amp;$A$5,'Raw Data'!$A:$X,6,FALSE)</f>
        <v>#N/A</v>
      </c>
      <c r="G48" s="40" t="e">
        <f>VLOOKUP($B48&amp;$A$5,'Raw Data'!$A:$X,5,FALSE)</f>
        <v>#N/A</v>
      </c>
      <c r="H48" s="35" t="e">
        <f>VLOOKUP($B48&amp;$A$5,'Raw Data'!$A:$X,7,FALSE)</f>
        <v>#N/A</v>
      </c>
    </row>
    <row r="49" spans="1:8" s="30" customFormat="1" x14ac:dyDescent="0.25">
      <c r="A49" s="49" t="s">
        <v>71</v>
      </c>
      <c r="B49" s="38" t="s">
        <v>95</v>
      </c>
      <c r="C49" s="32" t="s">
        <v>94</v>
      </c>
      <c r="D49" s="39" t="e">
        <f>VLOOKUP($B49&amp;$A$5,'Raw Data'!$A:$X,3,FALSE)</f>
        <v>#N/A</v>
      </c>
      <c r="E49" s="39" t="e">
        <f>VLOOKUP($B49&amp;$A$5,'Raw Data'!$A:$X,4,FALSE)</f>
        <v>#N/A</v>
      </c>
      <c r="F49" s="36" t="e">
        <f>VLOOKUP($B49&amp;$A$5,'Raw Data'!$A:$X,6,FALSE)</f>
        <v>#N/A</v>
      </c>
      <c r="G49" s="39" t="e">
        <f>VLOOKUP($B49&amp;$A$5,'Raw Data'!$A:$X,5,FALSE)</f>
        <v>#N/A</v>
      </c>
      <c r="H49" s="34" t="e">
        <f>VLOOKUP($B49&amp;$A$5,'Raw Data'!$A:$X,7,FALSE)</f>
        <v>#N/A</v>
      </c>
    </row>
    <row r="50" spans="1:8" s="46" customFormat="1" x14ac:dyDescent="0.25">
      <c r="A50" s="49" t="s">
        <v>58</v>
      </c>
      <c r="B50" s="38" t="s">
        <v>28</v>
      </c>
      <c r="C50" s="33" t="s">
        <v>36</v>
      </c>
      <c r="D50" s="40" t="e">
        <f>VLOOKUP($B50&amp;$A$5,'Raw Data'!$A:$X,3,FALSE)</f>
        <v>#N/A</v>
      </c>
      <c r="E50" s="40" t="e">
        <f>VLOOKUP($B50&amp;$A$5,'Raw Data'!$A:$X,4,FALSE)</f>
        <v>#N/A</v>
      </c>
      <c r="F50" s="37" t="e">
        <f>VLOOKUP($B50&amp;$A$5,'Raw Data'!$A:$X,6,FALSE)</f>
        <v>#N/A</v>
      </c>
      <c r="G50" s="40" t="e">
        <f>VLOOKUP($B50&amp;$A$5,'Raw Data'!$A:$X,5,FALSE)</f>
        <v>#N/A</v>
      </c>
      <c r="H50" s="35" t="e">
        <f>VLOOKUP($B50&amp;$A$5,'Raw Data'!$A:$X,7,FALSE)</f>
        <v>#N/A</v>
      </c>
    </row>
    <row r="51" spans="1:8" s="30" customFormat="1" x14ac:dyDescent="0.25">
      <c r="A51" s="49" t="s">
        <v>71</v>
      </c>
      <c r="B51" s="38" t="s">
        <v>97</v>
      </c>
      <c r="C51" s="32" t="s">
        <v>96</v>
      </c>
      <c r="D51" s="39" t="e">
        <f>VLOOKUP($B51&amp;$A$5,'Raw Data'!$A:$X,3,FALSE)</f>
        <v>#N/A</v>
      </c>
      <c r="E51" s="39" t="e">
        <f>VLOOKUP($B51&amp;$A$5,'Raw Data'!$A:$X,4,FALSE)</f>
        <v>#N/A</v>
      </c>
      <c r="F51" s="36" t="e">
        <f>VLOOKUP($B51&amp;$A$5,'Raw Data'!$A:$X,6,FALSE)</f>
        <v>#N/A</v>
      </c>
      <c r="G51" s="39" t="e">
        <f>VLOOKUP($B51&amp;$A$5,'Raw Data'!$A:$X,5,FALSE)</f>
        <v>#N/A</v>
      </c>
      <c r="H51" s="34" t="e">
        <f>VLOOKUP($B51&amp;$A$5,'Raw Data'!$A:$X,7,FALSE)</f>
        <v>#N/A</v>
      </c>
    </row>
    <row r="52" spans="1:8" s="46" customFormat="1" x14ac:dyDescent="0.25">
      <c r="A52" s="49" t="s">
        <v>58</v>
      </c>
      <c r="B52" s="38" t="s">
        <v>24</v>
      </c>
      <c r="C52" s="33" t="s">
        <v>40</v>
      </c>
      <c r="D52" s="40" t="e">
        <f>VLOOKUP($B52&amp;$A$5,'Raw Data'!$A:$X,3,FALSE)</f>
        <v>#N/A</v>
      </c>
      <c r="E52" s="40" t="e">
        <f>VLOOKUP($B52&amp;$A$5,'Raw Data'!$A:$X,4,FALSE)</f>
        <v>#N/A</v>
      </c>
      <c r="F52" s="37" t="e">
        <f>VLOOKUP($B52&amp;$A$5,'Raw Data'!$A:$X,6,FALSE)</f>
        <v>#N/A</v>
      </c>
      <c r="G52" s="40" t="e">
        <f>VLOOKUP($B52&amp;$A$5,'Raw Data'!$A:$X,5,FALSE)</f>
        <v>#N/A</v>
      </c>
      <c r="H52" s="35" t="e">
        <f>VLOOKUP($B52&amp;$A$5,'Raw Data'!$A:$X,7,FALSE)</f>
        <v>#N/A</v>
      </c>
    </row>
    <row r="53" spans="1:8" s="46" customFormat="1" x14ac:dyDescent="0.25">
      <c r="A53" s="49" t="s">
        <v>58</v>
      </c>
      <c r="B53" s="38" t="s">
        <v>25</v>
      </c>
      <c r="C53" s="33" t="s">
        <v>41</v>
      </c>
      <c r="D53" s="40" t="e">
        <f>VLOOKUP($B53&amp;$A$5,'Raw Data'!$A:$X,3,FALSE)</f>
        <v>#N/A</v>
      </c>
      <c r="E53" s="40" t="e">
        <f>VLOOKUP($B53&amp;$A$5,'Raw Data'!$A:$X,4,FALSE)</f>
        <v>#N/A</v>
      </c>
      <c r="F53" s="37" t="e">
        <f>VLOOKUP($B53&amp;$A$5,'Raw Data'!$A:$X,6,FALSE)</f>
        <v>#N/A</v>
      </c>
      <c r="G53" s="40" t="e">
        <f>VLOOKUP($B53&amp;$A$5,'Raw Data'!$A:$X,5,FALSE)</f>
        <v>#N/A</v>
      </c>
      <c r="H53" s="35" t="e">
        <f>VLOOKUP($B53&amp;$A$5,'Raw Data'!$A:$X,7,FALSE)</f>
        <v>#N/A</v>
      </c>
    </row>
    <row r="54" spans="1:8" s="46" customFormat="1" x14ac:dyDescent="0.25">
      <c r="A54" s="49" t="s">
        <v>58</v>
      </c>
      <c r="B54" s="38" t="s">
        <v>26</v>
      </c>
      <c r="C54" s="33" t="s">
        <v>46</v>
      </c>
      <c r="D54" s="40" t="e">
        <f>VLOOKUP($B54&amp;$A$5,'Raw Data'!$A:$X,3,FALSE)</f>
        <v>#N/A</v>
      </c>
      <c r="E54" s="40" t="e">
        <f>VLOOKUP($B54&amp;$A$5,'Raw Data'!$A:$X,4,FALSE)</f>
        <v>#N/A</v>
      </c>
      <c r="F54" s="37" t="e">
        <f>VLOOKUP($B54&amp;$A$5,'Raw Data'!$A:$X,6,FALSE)</f>
        <v>#N/A</v>
      </c>
      <c r="G54" s="40" t="e">
        <f>VLOOKUP($B54&amp;$A$5,'Raw Data'!$A:$X,5,FALSE)</f>
        <v>#N/A</v>
      </c>
      <c r="H54" s="35" t="e">
        <f>VLOOKUP($B54&amp;$A$5,'Raw Data'!$A:$X,7,FALSE)</f>
        <v>#N/A</v>
      </c>
    </row>
    <row r="55" spans="1:8" s="30" customFormat="1" x14ac:dyDescent="0.25">
      <c r="A55" s="49" t="s">
        <v>71</v>
      </c>
      <c r="B55" s="38" t="s">
        <v>99</v>
      </c>
      <c r="C55" s="32" t="s">
        <v>98</v>
      </c>
      <c r="D55" s="39" t="e">
        <f>VLOOKUP($B55&amp;$A$5,'Raw Data'!$A:$X,3,FALSE)</f>
        <v>#N/A</v>
      </c>
      <c r="E55" s="39" t="e">
        <f>VLOOKUP($B55&amp;$A$5,'Raw Data'!$A:$X,4,FALSE)</f>
        <v>#N/A</v>
      </c>
      <c r="F55" s="36" t="e">
        <f>VLOOKUP($B55&amp;$A$5,'Raw Data'!$A:$X,6,FALSE)</f>
        <v>#N/A</v>
      </c>
      <c r="G55" s="39" t="e">
        <f>VLOOKUP($B55&amp;$A$5,'Raw Data'!$A:$X,5,FALSE)</f>
        <v>#N/A</v>
      </c>
      <c r="H55" s="34" t="e">
        <f>VLOOKUP($B55&amp;$A$5,'Raw Data'!$A:$X,7,FALSE)</f>
        <v>#N/A</v>
      </c>
    </row>
    <row r="56" spans="1:8" s="46" customFormat="1" x14ac:dyDescent="0.25">
      <c r="A56" s="49" t="s">
        <v>58</v>
      </c>
      <c r="B56" s="38" t="s">
        <v>27</v>
      </c>
      <c r="C56" s="33" t="s">
        <v>50</v>
      </c>
      <c r="D56" s="40" t="e">
        <f>VLOOKUP($B56&amp;$A$5,'Raw Data'!$A:$X,3,FALSE)</f>
        <v>#N/A</v>
      </c>
      <c r="E56" s="40" t="e">
        <f>VLOOKUP($B56&amp;$A$5,'Raw Data'!$A:$X,4,FALSE)</f>
        <v>#N/A</v>
      </c>
      <c r="F56" s="37" t="e">
        <f>VLOOKUP($B56&amp;$A$5,'Raw Data'!$A:$X,6,FALSE)</f>
        <v>#N/A</v>
      </c>
      <c r="G56" s="40" t="e">
        <f>VLOOKUP($B56&amp;$A$5,'Raw Data'!$A:$X,5,FALSE)</f>
        <v>#N/A</v>
      </c>
      <c r="H56" s="35" t="e">
        <f>VLOOKUP($B56&amp;$A$5,'Raw Data'!$A:$X,7,FALSE)</f>
        <v>#N/A</v>
      </c>
    </row>
    <row r="57" spans="1:8" x14ac:dyDescent="0.25">
      <c r="A57" s="49" t="s">
        <v>71</v>
      </c>
      <c r="B57" s="38" t="s">
        <v>73</v>
      </c>
      <c r="C57" s="32" t="s">
        <v>72</v>
      </c>
      <c r="D57" s="39" t="e">
        <f>VLOOKUP($B57&amp;$A$5,'Raw Data'!$A:$X,3,FALSE)</f>
        <v>#N/A</v>
      </c>
      <c r="E57" s="39" t="e">
        <f>VLOOKUP($B57&amp;$A$5,'Raw Data'!$A:$X,4,FALSE)</f>
        <v>#N/A</v>
      </c>
      <c r="F57" s="36" t="e">
        <f>VLOOKUP($B57&amp;$A$5,'Raw Data'!$A:$X,6,FALSE)</f>
        <v>#N/A</v>
      </c>
      <c r="G57" s="39" t="e">
        <f>VLOOKUP($B57&amp;$A$5,'Raw Data'!$A:$X,5,FALSE)</f>
        <v>#N/A</v>
      </c>
      <c r="H57" s="34" t="e">
        <f>VLOOKUP($B57&amp;$A$5,'Raw Data'!$A:$X,7,FALSE)</f>
        <v>#N/A</v>
      </c>
    </row>
    <row r="58" spans="1:8" s="46" customFormat="1" x14ac:dyDescent="0.25">
      <c r="A58" s="49" t="s">
        <v>58</v>
      </c>
      <c r="B58" s="38" t="s">
        <v>8</v>
      </c>
      <c r="C58" s="33" t="s">
        <v>37</v>
      </c>
      <c r="D58" s="40" t="e">
        <f>VLOOKUP($B58&amp;$A$5,'Raw Data'!$A:$X,3,FALSE)</f>
        <v>#N/A</v>
      </c>
      <c r="E58" s="40" t="e">
        <f>VLOOKUP($B58&amp;$A$5,'Raw Data'!$A:$X,4,FALSE)</f>
        <v>#N/A</v>
      </c>
      <c r="F58" s="37" t="e">
        <f>VLOOKUP($B58&amp;$A$5,'Raw Data'!$A:$X,6,FALSE)</f>
        <v>#N/A</v>
      </c>
      <c r="G58" s="40" t="e">
        <f>VLOOKUP($B58&amp;$A$5,'Raw Data'!$A:$X,5,FALSE)</f>
        <v>#N/A</v>
      </c>
      <c r="H58" s="35" t="e">
        <f>VLOOKUP($B58&amp;$A$5,'Raw Data'!$A:$X,7,FALSE)</f>
        <v>#N/A</v>
      </c>
    </row>
    <row r="59" spans="1:8" x14ac:dyDescent="0.25">
      <c r="F59" s="36"/>
    </row>
    <row r="60" spans="1:8" x14ac:dyDescent="0.25">
      <c r="B60" s="30"/>
      <c r="C60" s="1" t="str">
        <f>"Source: Public Health Scotland (SMR01) linked dataset. Reflects the completeness of SMR01 submissions to PHS for individual hospitals as of " &amp; TEXT('Raw Data'!L2,"dd mmm yyyy")</f>
        <v>Source: Public Health Scotland (SMR01) linked dataset. Reflects the completeness of SMR01 submissions to PHS for individual hospitals as of 00 Jan 1900</v>
      </c>
    </row>
    <row r="61" spans="1:8" x14ac:dyDescent="0.25">
      <c r="C61" s="2" t="s">
        <v>60</v>
      </c>
    </row>
    <row r="62" spans="1:8" x14ac:dyDescent="0.25">
      <c r="C62" s="33" t="s">
        <v>110</v>
      </c>
    </row>
    <row r="63" spans="1:8" x14ac:dyDescent="0.25">
      <c r="C63" s="33" t="s">
        <v>111</v>
      </c>
    </row>
    <row r="64" spans="1:8" x14ac:dyDescent="0.25">
      <c r="C64" s="51"/>
    </row>
    <row r="65" spans="2:2" x14ac:dyDescent="0.25">
      <c r="B65" s="30"/>
    </row>
    <row r="69" spans="2:2" x14ac:dyDescent="0.25">
      <c r="B69" s="30"/>
    </row>
    <row r="75" spans="2:2" x14ac:dyDescent="0.25">
      <c r="B75" s="30"/>
    </row>
    <row r="79" spans="2:2" x14ac:dyDescent="0.25">
      <c r="B79" s="30"/>
    </row>
    <row r="83" spans="2:2" x14ac:dyDescent="0.25">
      <c r="B83" s="30"/>
    </row>
  </sheetData>
  <mergeCells count="1">
    <mergeCell ref="C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>
    <pageSetUpPr fitToPage="1"/>
  </sheetPr>
  <dimension ref="A1:AK119"/>
  <sheetViews>
    <sheetView showGridLines="0" zoomScale="85" zoomScaleNormal="85" workbookViewId="0">
      <selection activeCell="AZ22" sqref="AZ22"/>
    </sheetView>
  </sheetViews>
  <sheetFormatPr defaultColWidth="3.28515625" defaultRowHeight="11.25" x14ac:dyDescent="0.2"/>
  <cols>
    <col min="1" max="1" width="1.85546875" style="15" customWidth="1"/>
    <col min="2" max="2" width="8.140625" style="16" customWidth="1"/>
    <col min="3" max="15" width="3.42578125" style="16" customWidth="1"/>
    <col min="16" max="17" width="3.28515625" style="16" customWidth="1"/>
    <col min="18" max="37" width="3.42578125" style="16" customWidth="1"/>
    <col min="38" max="243" width="9.140625" style="16" customWidth="1"/>
    <col min="244" max="244" width="2.7109375" style="16" bestFit="1" customWidth="1"/>
    <col min="245" max="245" width="9.42578125" style="16" customWidth="1"/>
    <col min="246" max="16384" width="3.28515625" style="16"/>
  </cols>
  <sheetData>
    <row r="1" spans="1:36" s="9" customFormat="1" ht="15" customHeight="1" x14ac:dyDescent="0.25">
      <c r="A1" s="8"/>
      <c r="B1" s="75" t="s">
        <v>117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2" spans="1:36" s="9" customFormat="1" ht="20.25" customHeight="1" x14ac:dyDescent="0.25">
      <c r="A2" s="8"/>
      <c r="B2" s="10" t="s">
        <v>59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8"/>
      <c r="W2" s="8"/>
      <c r="X2" s="13"/>
      <c r="Y2" s="13"/>
      <c r="Z2" s="13"/>
    </row>
    <row r="3" spans="1:36" s="9" customFormat="1" ht="6.75" customHeight="1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6" s="9" customFormat="1" ht="15" x14ac:dyDescent="0.25">
      <c r="A4" s="13"/>
      <c r="B4" s="14" t="str">
        <f>"Hospital standardised mortality ratio: " &amp; period_lookup!A1</f>
        <v>Hospital standardised mortality ratio: 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36" s="15" customFormat="1" ht="5.25" customHeight="1" x14ac:dyDescent="0.2">
      <c r="A5" s="15" t="s">
        <v>108</v>
      </c>
    </row>
    <row r="6" spans="1:36" s="15" customFormat="1" ht="12.75" x14ac:dyDescent="0.2">
      <c r="A6" s="45" t="s">
        <v>58</v>
      </c>
    </row>
    <row r="7" spans="1:36" x14ac:dyDescent="0.2">
      <c r="M7" s="17"/>
    </row>
    <row r="8" spans="1:36" ht="15" x14ac:dyDescent="0.25">
      <c r="M8" s="17"/>
      <c r="AJ8" s="27"/>
    </row>
    <row r="9" spans="1:36" x14ac:dyDescent="0.2">
      <c r="M9" s="17"/>
    </row>
    <row r="10" spans="1:36" x14ac:dyDescent="0.2">
      <c r="M10" s="17"/>
    </row>
    <row r="11" spans="1:36" x14ac:dyDescent="0.2">
      <c r="M11" s="17"/>
    </row>
    <row r="12" spans="1:36" x14ac:dyDescent="0.2">
      <c r="M12" s="17"/>
    </row>
    <row r="13" spans="1:36" x14ac:dyDescent="0.2">
      <c r="M13" s="17"/>
    </row>
    <row r="14" spans="1:36" x14ac:dyDescent="0.2">
      <c r="M14" s="17"/>
    </row>
    <row r="15" spans="1:36" x14ac:dyDescent="0.2">
      <c r="M15" s="17"/>
    </row>
    <row r="16" spans="1:36" x14ac:dyDescent="0.2">
      <c r="M16" s="17"/>
    </row>
    <row r="17" spans="3:37" x14ac:dyDescent="0.2">
      <c r="M17" s="17"/>
    </row>
    <row r="18" spans="3:37" x14ac:dyDescent="0.2">
      <c r="M18" s="17"/>
    </row>
    <row r="19" spans="3:37" x14ac:dyDescent="0.2">
      <c r="M19" s="17"/>
    </row>
    <row r="20" spans="3:37" x14ac:dyDescent="0.2">
      <c r="M20" s="17"/>
      <c r="AJ20" s="18"/>
      <c r="AK20" s="18"/>
    </row>
    <row r="21" spans="3:37" x14ac:dyDescent="0.2">
      <c r="M21" s="17"/>
      <c r="AJ21" s="18"/>
      <c r="AK21" s="18"/>
    </row>
    <row r="22" spans="3:37" x14ac:dyDescent="0.2">
      <c r="M22" s="17"/>
      <c r="AJ22" s="18"/>
      <c r="AK22" s="18"/>
    </row>
    <row r="23" spans="3:37" x14ac:dyDescent="0.2">
      <c r="M23" s="17"/>
      <c r="AJ23" s="18"/>
      <c r="AK23" s="18"/>
    </row>
    <row r="24" spans="3:37" ht="12.75" x14ac:dyDescent="0.2">
      <c r="M24" s="17"/>
      <c r="AJ24" s="4"/>
      <c r="AK24" s="4"/>
    </row>
    <row r="25" spans="3:37" ht="12.75" x14ac:dyDescent="0.2">
      <c r="M25" s="17"/>
      <c r="AJ25" s="4"/>
      <c r="AK25" s="4"/>
    </row>
    <row r="26" spans="3:37" x14ac:dyDescent="0.2">
      <c r="M26" s="17"/>
      <c r="AJ26" s="18"/>
      <c r="AK26" s="18"/>
    </row>
    <row r="27" spans="3:37" x14ac:dyDescent="0.2">
      <c r="M27" s="17"/>
      <c r="AJ27" s="18"/>
      <c r="AK27" s="18"/>
    </row>
    <row r="28" spans="3:37" x14ac:dyDescent="0.2">
      <c r="M28" s="17"/>
      <c r="AJ28" s="18"/>
      <c r="AK28" s="18"/>
    </row>
    <row r="29" spans="3:37" x14ac:dyDescent="0.2">
      <c r="M29" s="17"/>
      <c r="AJ29" s="18"/>
      <c r="AK29" s="18"/>
    </row>
    <row r="30" spans="3:37" x14ac:dyDescent="0.2">
      <c r="M30" s="17"/>
      <c r="AJ30" s="18"/>
      <c r="AK30" s="18"/>
    </row>
    <row r="31" spans="3:37" x14ac:dyDescent="0.2">
      <c r="M31" s="17"/>
      <c r="AH31" s="62"/>
    </row>
    <row r="32" spans="3:37" s="18" customFormat="1" x14ac:dyDescent="0.2"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5">
        <v>27</v>
      </c>
      <c r="AD32" s="15">
        <v>28</v>
      </c>
      <c r="AE32" s="15">
        <v>29</v>
      </c>
      <c r="AF32" s="15">
        <v>30</v>
      </c>
      <c r="AG32" s="15">
        <v>31</v>
      </c>
      <c r="AH32" s="63"/>
    </row>
    <row r="33" spans="1:37" s="18" customFormat="1" x14ac:dyDescent="0.2">
      <c r="C33" s="19">
        <f>IFERROR(VLOOKUP(C$32,funnel_lookup!$A$9:$J$39,10),0)</f>
        <v>0</v>
      </c>
      <c r="D33" s="19">
        <f>IFERROR(VLOOKUP(D$32,funnel_lookup!$A$9:$J$39,10),0)</f>
        <v>0</v>
      </c>
      <c r="E33" s="19">
        <f>IFERROR(VLOOKUP(E$32,funnel_lookup!$A$9:$J$39,10),0)</f>
        <v>0</v>
      </c>
      <c r="F33" s="19">
        <f>IFERROR(VLOOKUP(F$32,funnel_lookup!$A$9:$J$39,10),0)</f>
        <v>0</v>
      </c>
      <c r="G33" s="19">
        <f>IFERROR(VLOOKUP(G$32,funnel_lookup!$A$9:$J$39,10),0)</f>
        <v>0</v>
      </c>
      <c r="H33" s="19">
        <f>IFERROR(VLOOKUP(H$32,funnel_lookup!$A$9:$J$39,10),0)</f>
        <v>0</v>
      </c>
      <c r="I33" s="19">
        <f>IFERROR(VLOOKUP(I$32,funnel_lookup!$A$9:$J$39,10),0)</f>
        <v>0</v>
      </c>
      <c r="J33" s="19">
        <f>IFERROR(VLOOKUP(J$32,funnel_lookup!$A$9:$J$39,10),0)</f>
        <v>0</v>
      </c>
      <c r="K33" s="19">
        <f>IFERROR(VLOOKUP(K$32,funnel_lookup!$A$9:$J$39,10),0)</f>
        <v>0</v>
      </c>
      <c r="L33" s="19">
        <f>IFERROR(VLOOKUP(L$32,funnel_lookup!$A$9:$J$39,10),0)</f>
        <v>0</v>
      </c>
      <c r="M33" s="19">
        <f>IFERROR(VLOOKUP(M$32,funnel_lookup!$A$9:$J$39,10),0)</f>
        <v>0</v>
      </c>
      <c r="N33" s="19">
        <f>IFERROR(VLOOKUP(N$32,funnel_lookup!$A$9:$J$39,10),0)</f>
        <v>0</v>
      </c>
      <c r="O33" s="19">
        <f>IFERROR(VLOOKUP(O$32,funnel_lookup!$A$9:$J$39,10),0)</f>
        <v>0</v>
      </c>
      <c r="P33" s="19">
        <f>IFERROR(VLOOKUP(P$32,funnel_lookup!$A$9:$J$39,10),0)</f>
        <v>0</v>
      </c>
      <c r="Q33" s="19">
        <f>IFERROR(VLOOKUP(Q$32,funnel_lookup!$A$9:$J$39,10),0)</f>
        <v>0</v>
      </c>
      <c r="R33" s="19">
        <f>IFERROR(VLOOKUP(R$32,funnel_lookup!$A$9:$J$39,10),0)</f>
        <v>0</v>
      </c>
      <c r="S33" s="19">
        <f>IFERROR(VLOOKUP(S$32,funnel_lookup!$A$9:$J$39,10),0)</f>
        <v>0</v>
      </c>
      <c r="T33" s="19">
        <f>IFERROR(VLOOKUP(T$32,funnel_lookup!$A$9:$J$39,10),0)</f>
        <v>0</v>
      </c>
      <c r="U33" s="19">
        <f>IFERROR(VLOOKUP(U$32,funnel_lookup!$A$9:$J$39,10),0)</f>
        <v>0</v>
      </c>
      <c r="V33" s="19">
        <f>IFERROR(VLOOKUP(V$32,funnel_lookup!$A$9:$J$39,10),0)</f>
        <v>0</v>
      </c>
      <c r="W33" s="19">
        <f>IFERROR(VLOOKUP(W$32,funnel_lookup!$A$9:$J$39,10),0)</f>
        <v>0</v>
      </c>
      <c r="X33" s="19">
        <f>IFERROR(VLOOKUP(X$32,funnel_lookup!$A$9:$J$39,10),0)</f>
        <v>0</v>
      </c>
      <c r="Y33" s="19">
        <f>IFERROR(VLOOKUP(Y$32,funnel_lookup!$A$9:$J$39,10),0)</f>
        <v>0</v>
      </c>
      <c r="Z33" s="19">
        <f>IFERROR(VLOOKUP(Z$32,funnel_lookup!$A$9:$J$39,10),0)</f>
        <v>0</v>
      </c>
      <c r="AA33" s="19">
        <f>IFERROR(VLOOKUP(AA$32,funnel_lookup!$A$9:$J$39,10),0)</f>
        <v>0</v>
      </c>
      <c r="AB33" s="19">
        <f>IFERROR(VLOOKUP(AB$32,funnel_lookup!$A$9:$J$39,10),0)</f>
        <v>0</v>
      </c>
      <c r="AC33" s="19">
        <f>IFERROR(VLOOKUP(AC$32,funnel_lookup!$A$9:$J$39,10),0)</f>
        <v>0</v>
      </c>
      <c r="AD33" s="19">
        <f>IFERROR(VLOOKUP(AD$32,funnel_lookup!$A$9:$J$39,10),0)</f>
        <v>0</v>
      </c>
      <c r="AE33" s="19">
        <f>IFERROR(VLOOKUP(AE$32,funnel_lookup!$A$9:$J$39,10),0)</f>
        <v>0</v>
      </c>
      <c r="AF33" s="19">
        <f>IFERROR(VLOOKUP(AF$32,funnel_lookup!$A$9:$J$39,10),0)</f>
        <v>0</v>
      </c>
      <c r="AG33" s="19">
        <f>IFERROR(VLOOKUP(AG$32,funnel_lookup!$A$9:$J$39,10),0)</f>
        <v>0</v>
      </c>
      <c r="AH33" s="58"/>
    </row>
    <row r="34" spans="1:37" s="18" customFormat="1" ht="186" customHeight="1" x14ac:dyDescent="0.2">
      <c r="C34" s="20" t="e">
        <f>VLOOKUP(VLOOKUP(C$32,funnel_lookup!$A$9:$B$39,2,FALSE),hosp_lookup!$A:$B,2,FALSE)</f>
        <v>#N/A</v>
      </c>
      <c r="D34" s="20" t="e">
        <f>VLOOKUP(VLOOKUP(D$32,funnel_lookup!$A$9:$B$39,2,FALSE),hosp_lookup!$A:$B,2,FALSE)</f>
        <v>#N/A</v>
      </c>
      <c r="E34" s="20" t="e">
        <f>VLOOKUP(VLOOKUP(E$32,funnel_lookup!$A$9:$B$39,2,FALSE),hosp_lookup!$A:$B,2,FALSE)</f>
        <v>#N/A</v>
      </c>
      <c r="F34" s="20" t="e">
        <f>VLOOKUP(VLOOKUP(F$32,funnel_lookup!$A$9:$B$39,2,FALSE),hosp_lookup!$A:$B,2,FALSE)</f>
        <v>#N/A</v>
      </c>
      <c r="G34" s="20" t="e">
        <f>VLOOKUP(VLOOKUP(G$32,funnel_lookup!$A$9:$B$39,2,FALSE),hosp_lookup!$A:$B,2,FALSE)</f>
        <v>#N/A</v>
      </c>
      <c r="H34" s="20" t="e">
        <f>VLOOKUP(VLOOKUP(H$32,funnel_lookup!$A$9:$B$39,2,FALSE),hosp_lookup!$A:$B,2,FALSE)</f>
        <v>#N/A</v>
      </c>
      <c r="I34" s="20" t="e">
        <f>VLOOKUP(VLOOKUP(I$32,funnel_lookup!$A$9:$B$39,2,FALSE),hosp_lookup!$A:$B,2,FALSE)</f>
        <v>#N/A</v>
      </c>
      <c r="J34" s="20" t="e">
        <f>VLOOKUP(VLOOKUP(J$32,funnel_lookup!$A$9:$B$39,2,FALSE),hosp_lookup!$A:$B,2,FALSE)</f>
        <v>#N/A</v>
      </c>
      <c r="K34" s="20" t="e">
        <f>VLOOKUP(VLOOKUP(K$32,funnel_lookup!$A$9:$B$39,2,FALSE),hosp_lookup!$A:$B,2,FALSE)</f>
        <v>#N/A</v>
      </c>
      <c r="L34" s="20" t="e">
        <f>VLOOKUP(VLOOKUP(L$32,funnel_lookup!$A$9:$B$39,2,FALSE),hosp_lookup!$A:$B,2,FALSE)</f>
        <v>#N/A</v>
      </c>
      <c r="M34" s="20" t="e">
        <f>VLOOKUP(VLOOKUP(M$32,funnel_lookup!$A$9:$B$39,2,FALSE),hosp_lookup!$A:$B,2,FALSE)</f>
        <v>#N/A</v>
      </c>
      <c r="N34" s="20" t="e">
        <f>VLOOKUP(VLOOKUP(N$32,funnel_lookup!$A$9:$B$39,2,FALSE),hosp_lookup!$A:$B,2,FALSE)</f>
        <v>#N/A</v>
      </c>
      <c r="O34" s="20" t="e">
        <f>VLOOKUP(VLOOKUP(O$32,funnel_lookup!$A$9:$B$39,2,FALSE),hosp_lookup!$A:$B,2,FALSE)</f>
        <v>#N/A</v>
      </c>
      <c r="P34" s="20" t="e">
        <f>VLOOKUP(VLOOKUP(P$32,funnel_lookup!$A$9:$B$39,2,FALSE),hosp_lookup!$A:$B,2,FALSE)</f>
        <v>#N/A</v>
      </c>
      <c r="Q34" s="20" t="e">
        <f>VLOOKUP(VLOOKUP(Q$32,funnel_lookup!$A$9:$B$39,2,FALSE),hosp_lookup!$A:$B,2,FALSE)</f>
        <v>#N/A</v>
      </c>
      <c r="R34" s="20" t="e">
        <f>VLOOKUP(VLOOKUP(R$32,funnel_lookup!$A$9:$B$39,2,FALSE),hosp_lookup!$A:$B,2,FALSE)</f>
        <v>#N/A</v>
      </c>
      <c r="S34" s="20" t="e">
        <f>VLOOKUP(VLOOKUP(S$32,funnel_lookup!$A$9:$B$39,2,FALSE),hosp_lookup!$A:$B,2,FALSE)</f>
        <v>#N/A</v>
      </c>
      <c r="T34" s="20" t="e">
        <f>VLOOKUP(VLOOKUP(T$32,funnel_lookup!$A$9:$B$39,2,FALSE),hosp_lookup!$A:$B,2,FALSE)</f>
        <v>#N/A</v>
      </c>
      <c r="U34" s="20" t="e">
        <f>VLOOKUP(VLOOKUP(U$32,funnel_lookup!$A$9:$B$39,2,FALSE),hosp_lookup!$A:$B,2,FALSE)</f>
        <v>#N/A</v>
      </c>
      <c r="V34" s="20" t="e">
        <f>VLOOKUP(VLOOKUP(V$32,funnel_lookup!$A$9:$B$39,2,FALSE),hosp_lookup!$A:$B,2,FALSE)</f>
        <v>#N/A</v>
      </c>
      <c r="W34" s="20" t="e">
        <f>VLOOKUP(VLOOKUP(W$32,funnel_lookup!$A$9:$B$39,2,FALSE),hosp_lookup!$A:$B,2,FALSE)</f>
        <v>#N/A</v>
      </c>
      <c r="X34" s="20" t="e">
        <f>VLOOKUP(VLOOKUP(X$32,funnel_lookup!$A$9:$B$39,2,FALSE),hosp_lookup!$A:$B,2,FALSE)</f>
        <v>#N/A</v>
      </c>
      <c r="Y34" s="20" t="e">
        <f>VLOOKUP(VLOOKUP(Y$32,funnel_lookup!$A$9:$B$39,2,FALSE),hosp_lookup!$A:$B,2,FALSE)</f>
        <v>#N/A</v>
      </c>
      <c r="Z34" s="20" t="e">
        <f>VLOOKUP(VLOOKUP(Z$32,funnel_lookup!$A$9:$B$39,2,FALSE),hosp_lookup!$A:$B,2,FALSE)</f>
        <v>#N/A</v>
      </c>
      <c r="AA34" s="20" t="e">
        <f>VLOOKUP(VLOOKUP(AA$32,funnel_lookup!$A$9:$B$39,2,FALSE),hosp_lookup!$A:$B,2,FALSE)</f>
        <v>#N/A</v>
      </c>
      <c r="AB34" s="20" t="e">
        <f>VLOOKUP(VLOOKUP(AB$32,funnel_lookup!$A$9:$B$39,2,FALSE),hosp_lookup!$A:$B,2,FALSE)</f>
        <v>#N/A</v>
      </c>
      <c r="AC34" s="20" t="e">
        <f>VLOOKUP(VLOOKUP(AC$32,funnel_lookup!$A$9:$B$39,2,FALSE),hosp_lookup!$A:$B,2,FALSE)</f>
        <v>#N/A</v>
      </c>
      <c r="AD34" s="20" t="e">
        <f>VLOOKUP(VLOOKUP(AD$32,funnel_lookup!$A$9:$B$39,2,FALSE),hosp_lookup!$A:$B,2,FALSE)</f>
        <v>#N/A</v>
      </c>
      <c r="AE34" s="20" t="e">
        <f>VLOOKUP(VLOOKUP(AE$32,funnel_lookup!$A$9:$B$39,2,FALSE),hosp_lookup!$A:$B,2,FALSE)</f>
        <v>#N/A</v>
      </c>
      <c r="AF34" s="20" t="e">
        <f>VLOOKUP(VLOOKUP(AF$32,funnel_lookup!$A$9:$B$39,2,FALSE),hosp_lookup!$A:$B,2,FALSE)</f>
        <v>#N/A</v>
      </c>
      <c r="AG34" s="57" t="e">
        <f>VLOOKUP(VLOOKUP(AG$32,funnel_lookup!$A$9:$B$39,2,FALSE),hosp_lookup!$A:$B,2,FALSE)</f>
        <v>#N/A</v>
      </c>
      <c r="AH34" s="59"/>
    </row>
    <row r="35" spans="1:37" s="18" customFormat="1" x14ac:dyDescent="0.2">
      <c r="AH35" s="61"/>
      <c r="AJ35" s="15"/>
      <c r="AK35" s="15"/>
    </row>
    <row r="36" spans="1:37" s="4" customFormat="1" ht="12.75" x14ac:dyDescent="0.2">
      <c r="A36" s="3"/>
      <c r="B36" s="1" t="str">
        <f>"Source: Public Health Scotland (SMR01) linked dataset. Reflects the completeness of SMR01 submissions to PHS for individual hospitals as of " &amp; TEXT('Raw Data'!L2,"dd mmm yyyy")</f>
        <v>Source: Public Health Scotland (SMR01) linked dataset. Reflects the completeness of SMR01 submissions to PHS for individual hospitals as of 00 Jan 1900</v>
      </c>
      <c r="H36" s="3"/>
      <c r="I36" s="3"/>
      <c r="J36" s="3"/>
      <c r="K36" s="3"/>
      <c r="L36" s="3"/>
      <c r="M36" s="3"/>
      <c r="N36" s="21"/>
      <c r="O36" s="22"/>
      <c r="P36" s="22"/>
      <c r="Q36" s="21"/>
      <c r="R36" s="23"/>
      <c r="S36" s="24"/>
      <c r="T36" s="24"/>
      <c r="U36" s="3"/>
      <c r="V36" s="3"/>
      <c r="W36" s="21"/>
      <c r="X36" s="21"/>
      <c r="Y36" s="21"/>
      <c r="AH36" s="60"/>
      <c r="AJ36" s="18"/>
      <c r="AK36" s="18"/>
    </row>
    <row r="37" spans="1:37" s="4" customFormat="1" ht="12.75" x14ac:dyDescent="0.2">
      <c r="A37" s="3"/>
      <c r="B37" s="2" t="s">
        <v>60</v>
      </c>
      <c r="C37" s="25"/>
      <c r="D37" s="25"/>
      <c r="E37" s="25"/>
      <c r="F37" s="26"/>
      <c r="G37" s="26"/>
      <c r="H37" s="3"/>
      <c r="I37" s="3"/>
      <c r="J37" s="3"/>
      <c r="K37" s="3"/>
      <c r="L37" s="3"/>
      <c r="M37" s="3"/>
      <c r="N37" s="21"/>
      <c r="O37" s="22"/>
      <c r="P37" s="22"/>
      <c r="Q37" s="21"/>
      <c r="R37" s="23"/>
      <c r="S37" s="24"/>
      <c r="T37" s="24"/>
      <c r="U37" s="3"/>
      <c r="V37" s="3"/>
      <c r="W37" s="21"/>
      <c r="X37" s="21"/>
      <c r="Y37" s="21"/>
      <c r="AJ37" s="18"/>
      <c r="AK37" s="18"/>
    </row>
    <row r="38" spans="1:37" s="18" customFormat="1" x14ac:dyDescent="0.2"/>
    <row r="39" spans="1:37" s="18" customFormat="1" x14ac:dyDescent="0.2"/>
    <row r="40" spans="1:37" s="18" customFormat="1" x14ac:dyDescent="0.2"/>
    <row r="41" spans="1:37" s="18" customFormat="1" x14ac:dyDescent="0.2"/>
    <row r="42" spans="1:37" s="18" customFormat="1" x14ac:dyDescent="0.2"/>
    <row r="43" spans="1:37" s="18" customFormat="1" x14ac:dyDescent="0.2"/>
    <row r="44" spans="1:37" s="15" customFormat="1" x14ac:dyDescent="0.2"/>
    <row r="45" spans="1:37" s="15" customFormat="1" x14ac:dyDescent="0.2"/>
    <row r="46" spans="1:37" s="15" customFormat="1" x14ac:dyDescent="0.2"/>
    <row r="47" spans="1:37" s="15" customFormat="1" x14ac:dyDescent="0.2"/>
    <row r="48" spans="1:37" s="15" customFormat="1" x14ac:dyDescent="0.2"/>
    <row r="49" s="15" customFormat="1" x14ac:dyDescent="0.2"/>
    <row r="50" s="15" customFormat="1" x14ac:dyDescent="0.2"/>
    <row r="51" s="15" customFormat="1" x14ac:dyDescent="0.2"/>
    <row r="52" s="15" customFormat="1" x14ac:dyDescent="0.2"/>
    <row r="53" s="15" customFormat="1" x14ac:dyDescent="0.2"/>
    <row r="54" s="15" customFormat="1" x14ac:dyDescent="0.2"/>
    <row r="55" s="15" customFormat="1" x14ac:dyDescent="0.2"/>
    <row r="56" s="15" customFormat="1" x14ac:dyDescent="0.2"/>
    <row r="57" s="15" customFormat="1" x14ac:dyDescent="0.2"/>
    <row r="58" s="15" customFormat="1" x14ac:dyDescent="0.2"/>
    <row r="59" s="15" customFormat="1" x14ac:dyDescent="0.2"/>
    <row r="60" s="15" customFormat="1" x14ac:dyDescent="0.2"/>
    <row r="61" s="15" customFormat="1" x14ac:dyDescent="0.2"/>
    <row r="62" s="15" customFormat="1" x14ac:dyDescent="0.2"/>
    <row r="63" s="15" customFormat="1" x14ac:dyDescent="0.2"/>
    <row r="64" s="15" customFormat="1" x14ac:dyDescent="0.2"/>
    <row r="65" s="15" customFormat="1" x14ac:dyDescent="0.2"/>
    <row r="66" s="15" customFormat="1" x14ac:dyDescent="0.2"/>
    <row r="67" s="15" customFormat="1" x14ac:dyDescent="0.2"/>
    <row r="68" s="15" customFormat="1" x14ac:dyDescent="0.2"/>
    <row r="69" s="15" customFormat="1" x14ac:dyDescent="0.2"/>
    <row r="70" s="15" customFormat="1" x14ac:dyDescent="0.2"/>
    <row r="71" s="15" customFormat="1" x14ac:dyDescent="0.2"/>
    <row r="72" s="15" customFormat="1" x14ac:dyDescent="0.2"/>
    <row r="73" s="15" customFormat="1" x14ac:dyDescent="0.2"/>
    <row r="74" s="15" customFormat="1" x14ac:dyDescent="0.2"/>
    <row r="75" s="15" customFormat="1" x14ac:dyDescent="0.2"/>
    <row r="76" s="15" customFormat="1" x14ac:dyDescent="0.2"/>
    <row r="77" s="15" customFormat="1" x14ac:dyDescent="0.2"/>
    <row r="78" s="15" customFormat="1" x14ac:dyDescent="0.2"/>
    <row r="79" s="15" customFormat="1" x14ac:dyDescent="0.2"/>
    <row r="80" s="15" customFormat="1" x14ac:dyDescent="0.2"/>
    <row r="81" s="15" customFormat="1" x14ac:dyDescent="0.2"/>
    <row r="82" s="15" customFormat="1" x14ac:dyDescent="0.2"/>
    <row r="83" s="15" customFormat="1" x14ac:dyDescent="0.2"/>
    <row r="84" s="15" customFormat="1" x14ac:dyDescent="0.2"/>
    <row r="85" s="15" customFormat="1" x14ac:dyDescent="0.2"/>
    <row r="86" s="15" customFormat="1" x14ac:dyDescent="0.2"/>
    <row r="87" s="15" customFormat="1" x14ac:dyDescent="0.2"/>
    <row r="88" s="15" customFormat="1" x14ac:dyDescent="0.2"/>
    <row r="89" s="15" customFormat="1" x14ac:dyDescent="0.2"/>
    <row r="90" s="15" customFormat="1" x14ac:dyDescent="0.2"/>
    <row r="91" s="15" customFormat="1" x14ac:dyDescent="0.2"/>
    <row r="92" s="15" customFormat="1" x14ac:dyDescent="0.2"/>
    <row r="93" s="15" customFormat="1" x14ac:dyDescent="0.2"/>
    <row r="94" s="15" customFormat="1" x14ac:dyDescent="0.2"/>
    <row r="95" s="15" customFormat="1" x14ac:dyDescent="0.2"/>
    <row r="96" s="15" customFormat="1" x14ac:dyDescent="0.2"/>
    <row r="97" s="15" customFormat="1" x14ac:dyDescent="0.2"/>
    <row r="98" s="15" customFormat="1" x14ac:dyDescent="0.2"/>
    <row r="99" s="15" customFormat="1" x14ac:dyDescent="0.2"/>
    <row r="100" s="15" customFormat="1" x14ac:dyDescent="0.2"/>
    <row r="101" s="15" customFormat="1" x14ac:dyDescent="0.2"/>
    <row r="102" s="15" customFormat="1" x14ac:dyDescent="0.2"/>
    <row r="103" s="15" customFormat="1" x14ac:dyDescent="0.2"/>
    <row r="104" s="15" customFormat="1" x14ac:dyDescent="0.2"/>
    <row r="105" s="15" customFormat="1" x14ac:dyDescent="0.2"/>
    <row r="106" s="15" customFormat="1" x14ac:dyDescent="0.2"/>
    <row r="107" s="15" customFormat="1" x14ac:dyDescent="0.2"/>
    <row r="108" s="15" customFormat="1" x14ac:dyDescent="0.2"/>
    <row r="109" s="15" customFormat="1" x14ac:dyDescent="0.2"/>
    <row r="110" s="15" customFormat="1" x14ac:dyDescent="0.2"/>
    <row r="111" s="15" customFormat="1" x14ac:dyDescent="0.2"/>
    <row r="112" s="15" customFormat="1" x14ac:dyDescent="0.2"/>
    <row r="113" s="15" customFormat="1" x14ac:dyDescent="0.2"/>
    <row r="114" s="15" customFormat="1" x14ac:dyDescent="0.2"/>
    <row r="115" s="15" customFormat="1" x14ac:dyDescent="0.2"/>
    <row r="116" s="15" customFormat="1" x14ac:dyDescent="0.2"/>
    <row r="117" s="15" customFormat="1" x14ac:dyDescent="0.2"/>
    <row r="118" s="15" customFormat="1" x14ac:dyDescent="0.2"/>
    <row r="119" s="15" customFormat="1" x14ac:dyDescent="0.2"/>
  </sheetData>
  <mergeCells count="1">
    <mergeCell ref="B1:AB1"/>
  </mergeCells>
  <conditionalFormatting sqref="C33:AH33">
    <cfRule type="cellIs" dxfId="4" priority="2" stopIfTrue="1" operator="equal">
      <formula>2</formula>
    </cfRule>
    <cfRule type="cellIs" dxfId="3" priority="3" stopIfTrue="1" operator="equal">
      <formula>0</formula>
    </cfRule>
    <cfRule type="cellIs" dxfId="2" priority="1" stopIfTrue="1" operator="equal">
      <formula>3</formula>
    </cfRule>
  </conditionalFormatting>
  <conditionalFormatting sqref="C33:AG33">
    <cfRule type="cellIs" dxfId="1" priority="4" operator="equal">
      <formula>4</formula>
    </cfRule>
    <cfRule type="cellIs" dxfId="0" priority="5" operator="equal">
      <formula>5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37" max="3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R1022"/>
  <sheetViews>
    <sheetView zoomScaleNormal="100" workbookViewId="0"/>
  </sheetViews>
  <sheetFormatPr defaultRowHeight="15" x14ac:dyDescent="0.25"/>
  <cols>
    <col min="6" max="6" width="10.28515625" customWidth="1"/>
    <col min="15" max="15" width="9.140625" style="54"/>
  </cols>
  <sheetData>
    <row r="1" spans="1:18" x14ac:dyDescent="0.25">
      <c r="A1" t="s">
        <v>112</v>
      </c>
      <c r="O1"/>
    </row>
    <row r="2" spans="1:18" x14ac:dyDescent="0.25">
      <c r="A2" t="str">
        <f>J2&amp;B2</f>
        <v/>
      </c>
      <c r="L2" s="55"/>
      <c r="O2"/>
      <c r="Q2" s="53"/>
      <c r="R2" s="53"/>
    </row>
    <row r="3" spans="1:18" x14ac:dyDescent="0.25">
      <c r="A3" t="str">
        <f t="shared" ref="A3:A66" si="0">J3&amp;B3</f>
        <v/>
      </c>
      <c r="L3" s="55"/>
      <c r="O3"/>
      <c r="Q3" s="53"/>
      <c r="R3" s="53"/>
    </row>
    <row r="4" spans="1:18" x14ac:dyDescent="0.25">
      <c r="A4" t="str">
        <f t="shared" si="0"/>
        <v/>
      </c>
      <c r="L4" s="55"/>
      <c r="O4"/>
      <c r="Q4" s="53"/>
      <c r="R4" s="53"/>
    </row>
    <row r="5" spans="1:18" x14ac:dyDescent="0.25">
      <c r="A5" t="str">
        <f t="shared" si="0"/>
        <v/>
      </c>
      <c r="L5" s="55"/>
      <c r="O5"/>
      <c r="Q5" s="53"/>
      <c r="R5" s="53"/>
    </row>
    <row r="6" spans="1:18" x14ac:dyDescent="0.25">
      <c r="A6" t="str">
        <f t="shared" si="0"/>
        <v/>
      </c>
      <c r="L6" s="55"/>
      <c r="O6"/>
      <c r="Q6" s="53"/>
      <c r="R6" s="53"/>
    </row>
    <row r="7" spans="1:18" x14ac:dyDescent="0.25">
      <c r="A7" t="str">
        <f t="shared" si="0"/>
        <v/>
      </c>
      <c r="L7" s="55"/>
      <c r="O7"/>
      <c r="Q7" s="53"/>
      <c r="R7" s="53"/>
    </row>
    <row r="8" spans="1:18" x14ac:dyDescent="0.25">
      <c r="A8" t="str">
        <f t="shared" si="0"/>
        <v/>
      </c>
      <c r="L8" s="55"/>
      <c r="O8"/>
      <c r="Q8" s="53"/>
      <c r="R8" s="53"/>
    </row>
    <row r="9" spans="1:18" x14ac:dyDescent="0.25">
      <c r="A9" t="str">
        <f t="shared" si="0"/>
        <v/>
      </c>
      <c r="L9" s="55"/>
      <c r="O9"/>
      <c r="Q9" s="53"/>
      <c r="R9" s="53"/>
    </row>
    <row r="10" spans="1:18" x14ac:dyDescent="0.25">
      <c r="A10" t="str">
        <f t="shared" si="0"/>
        <v/>
      </c>
      <c r="L10" s="55"/>
      <c r="O10"/>
      <c r="Q10" s="53"/>
      <c r="R10" s="53"/>
    </row>
    <row r="11" spans="1:18" x14ac:dyDescent="0.25">
      <c r="A11" t="str">
        <f t="shared" si="0"/>
        <v/>
      </c>
      <c r="L11" s="55"/>
      <c r="O11"/>
      <c r="Q11" s="53"/>
      <c r="R11" s="53"/>
    </row>
    <row r="12" spans="1:18" x14ac:dyDescent="0.25">
      <c r="A12" t="str">
        <f t="shared" si="0"/>
        <v/>
      </c>
      <c r="L12" s="55"/>
      <c r="O12"/>
      <c r="Q12" s="53"/>
      <c r="R12" s="53"/>
    </row>
    <row r="13" spans="1:18" x14ac:dyDescent="0.25">
      <c r="A13" t="str">
        <f t="shared" si="0"/>
        <v/>
      </c>
      <c r="L13" s="55"/>
      <c r="O13"/>
      <c r="Q13" s="53"/>
      <c r="R13" s="53"/>
    </row>
    <row r="14" spans="1:18" x14ac:dyDescent="0.25">
      <c r="A14" t="str">
        <f t="shared" si="0"/>
        <v/>
      </c>
      <c r="L14" s="55"/>
      <c r="O14"/>
      <c r="Q14" s="53"/>
      <c r="R14" s="53"/>
    </row>
    <row r="15" spans="1:18" x14ac:dyDescent="0.25">
      <c r="A15" t="str">
        <f t="shared" si="0"/>
        <v/>
      </c>
      <c r="L15" s="55"/>
      <c r="O15"/>
      <c r="Q15" s="53"/>
      <c r="R15" s="53"/>
    </row>
    <row r="16" spans="1:18" x14ac:dyDescent="0.25">
      <c r="A16" t="str">
        <f t="shared" si="0"/>
        <v/>
      </c>
      <c r="L16" s="55"/>
      <c r="O16"/>
      <c r="Q16" s="53"/>
      <c r="R16" s="53"/>
    </row>
    <row r="17" spans="1:18" x14ac:dyDescent="0.25">
      <c r="A17" t="str">
        <f t="shared" si="0"/>
        <v/>
      </c>
      <c r="L17" s="55"/>
      <c r="O17"/>
      <c r="Q17" s="53"/>
      <c r="R17" s="53"/>
    </row>
    <row r="18" spans="1:18" x14ac:dyDescent="0.25">
      <c r="A18" t="str">
        <f t="shared" si="0"/>
        <v/>
      </c>
      <c r="L18" s="55"/>
      <c r="O18"/>
      <c r="Q18" s="53"/>
      <c r="R18" s="53"/>
    </row>
    <row r="19" spans="1:18" x14ac:dyDescent="0.25">
      <c r="A19" t="str">
        <f t="shared" si="0"/>
        <v/>
      </c>
      <c r="L19" s="55"/>
      <c r="O19"/>
      <c r="Q19" s="53"/>
      <c r="R19" s="53"/>
    </row>
    <row r="20" spans="1:18" x14ac:dyDescent="0.25">
      <c r="A20" t="str">
        <f t="shared" si="0"/>
        <v/>
      </c>
      <c r="L20" s="55"/>
      <c r="O20"/>
      <c r="Q20" s="53"/>
      <c r="R20" s="53"/>
    </row>
    <row r="21" spans="1:18" x14ac:dyDescent="0.25">
      <c r="A21" t="str">
        <f t="shared" si="0"/>
        <v/>
      </c>
      <c r="L21" s="55"/>
      <c r="O21"/>
      <c r="Q21" s="53"/>
      <c r="R21" s="53"/>
    </row>
    <row r="22" spans="1:18" x14ac:dyDescent="0.25">
      <c r="A22" t="str">
        <f t="shared" si="0"/>
        <v/>
      </c>
      <c r="L22" s="55"/>
      <c r="O22"/>
      <c r="Q22" s="53"/>
      <c r="R22" s="53"/>
    </row>
    <row r="23" spans="1:18" x14ac:dyDescent="0.25">
      <c r="A23" t="str">
        <f t="shared" si="0"/>
        <v/>
      </c>
      <c r="L23" s="55"/>
      <c r="O23"/>
      <c r="Q23" s="53"/>
      <c r="R23" s="53"/>
    </row>
    <row r="24" spans="1:18" x14ac:dyDescent="0.25">
      <c r="A24" t="str">
        <f t="shared" si="0"/>
        <v/>
      </c>
      <c r="L24" s="55"/>
      <c r="O24"/>
      <c r="Q24" s="53"/>
      <c r="R24" s="53"/>
    </row>
    <row r="25" spans="1:18" x14ac:dyDescent="0.25">
      <c r="A25" t="str">
        <f t="shared" si="0"/>
        <v/>
      </c>
      <c r="L25" s="55"/>
      <c r="O25"/>
      <c r="Q25" s="53"/>
      <c r="R25" s="53"/>
    </row>
    <row r="26" spans="1:18" x14ac:dyDescent="0.25">
      <c r="A26" t="str">
        <f t="shared" si="0"/>
        <v/>
      </c>
      <c r="L26" s="55"/>
      <c r="O26"/>
      <c r="Q26" s="53"/>
      <c r="R26" s="53"/>
    </row>
    <row r="27" spans="1:18" x14ac:dyDescent="0.25">
      <c r="A27" t="str">
        <f t="shared" si="0"/>
        <v/>
      </c>
      <c r="L27" s="55"/>
      <c r="O27"/>
      <c r="Q27" s="53"/>
      <c r="R27" s="53"/>
    </row>
    <row r="28" spans="1:18" x14ac:dyDescent="0.25">
      <c r="A28" t="str">
        <f t="shared" si="0"/>
        <v/>
      </c>
      <c r="L28" s="55"/>
      <c r="O28"/>
      <c r="Q28" s="53"/>
      <c r="R28" s="53"/>
    </row>
    <row r="29" spans="1:18" x14ac:dyDescent="0.25">
      <c r="A29" t="str">
        <f t="shared" si="0"/>
        <v/>
      </c>
      <c r="L29" s="55"/>
      <c r="O29"/>
      <c r="Q29" s="53"/>
      <c r="R29" s="53"/>
    </row>
    <row r="30" spans="1:18" x14ac:dyDescent="0.25">
      <c r="A30" t="str">
        <f t="shared" si="0"/>
        <v/>
      </c>
      <c r="L30" s="55"/>
      <c r="O30"/>
      <c r="Q30" s="53"/>
      <c r="R30" s="53"/>
    </row>
    <row r="31" spans="1:18" x14ac:dyDescent="0.25">
      <c r="A31" t="str">
        <f t="shared" si="0"/>
        <v/>
      </c>
      <c r="L31" s="55"/>
      <c r="O31"/>
      <c r="Q31" s="53"/>
      <c r="R31" s="53"/>
    </row>
    <row r="32" spans="1:18" x14ac:dyDescent="0.25">
      <c r="A32" t="str">
        <f t="shared" si="0"/>
        <v/>
      </c>
      <c r="L32" s="55"/>
      <c r="O32"/>
      <c r="Q32" s="53"/>
      <c r="R32" s="53"/>
    </row>
    <row r="33" spans="1:18" x14ac:dyDescent="0.25">
      <c r="A33" t="str">
        <f t="shared" si="0"/>
        <v/>
      </c>
      <c r="L33" s="55"/>
      <c r="O33"/>
      <c r="Q33" s="53"/>
      <c r="R33" s="53"/>
    </row>
    <row r="34" spans="1:18" x14ac:dyDescent="0.25">
      <c r="A34" t="str">
        <f t="shared" si="0"/>
        <v/>
      </c>
      <c r="L34" s="55"/>
      <c r="O34"/>
      <c r="Q34" s="53"/>
      <c r="R34" s="53"/>
    </row>
    <row r="35" spans="1:18" x14ac:dyDescent="0.25">
      <c r="A35" t="str">
        <f t="shared" si="0"/>
        <v/>
      </c>
      <c r="L35" s="55"/>
      <c r="O35"/>
      <c r="Q35" s="53"/>
      <c r="R35" s="53"/>
    </row>
    <row r="36" spans="1:18" x14ac:dyDescent="0.25">
      <c r="A36" t="str">
        <f t="shared" si="0"/>
        <v/>
      </c>
      <c r="L36" s="55"/>
      <c r="O36"/>
      <c r="Q36" s="53"/>
      <c r="R36" s="53"/>
    </row>
    <row r="37" spans="1:18" x14ac:dyDescent="0.25">
      <c r="A37" t="str">
        <f t="shared" si="0"/>
        <v/>
      </c>
      <c r="L37" s="55"/>
      <c r="O37"/>
      <c r="Q37" s="53"/>
      <c r="R37" s="53"/>
    </row>
    <row r="38" spans="1:18" x14ac:dyDescent="0.25">
      <c r="A38" t="str">
        <f t="shared" si="0"/>
        <v/>
      </c>
      <c r="L38" s="55"/>
      <c r="O38"/>
      <c r="Q38" s="53"/>
      <c r="R38" s="53"/>
    </row>
    <row r="39" spans="1:18" x14ac:dyDescent="0.25">
      <c r="A39" t="str">
        <f t="shared" si="0"/>
        <v/>
      </c>
      <c r="L39" s="55"/>
      <c r="O39"/>
      <c r="Q39" s="53"/>
      <c r="R39" s="53"/>
    </row>
    <row r="40" spans="1:18" x14ac:dyDescent="0.25">
      <c r="A40" t="str">
        <f t="shared" si="0"/>
        <v/>
      </c>
      <c r="L40" s="55"/>
      <c r="O40"/>
      <c r="Q40" s="53"/>
      <c r="R40" s="53"/>
    </row>
    <row r="41" spans="1:18" x14ac:dyDescent="0.25">
      <c r="A41" t="str">
        <f t="shared" si="0"/>
        <v/>
      </c>
      <c r="L41" s="55"/>
      <c r="O41"/>
      <c r="Q41" s="53"/>
      <c r="R41" s="53"/>
    </row>
    <row r="42" spans="1:18" x14ac:dyDescent="0.25">
      <c r="A42" t="str">
        <f t="shared" si="0"/>
        <v/>
      </c>
      <c r="L42" s="55"/>
      <c r="O42"/>
      <c r="Q42" s="53"/>
      <c r="R42" s="53"/>
    </row>
    <row r="43" spans="1:18" x14ac:dyDescent="0.25">
      <c r="A43" t="str">
        <f t="shared" si="0"/>
        <v/>
      </c>
      <c r="L43" s="55"/>
      <c r="O43"/>
      <c r="Q43" s="53"/>
      <c r="R43" s="53"/>
    </row>
    <row r="44" spans="1:18" x14ac:dyDescent="0.25">
      <c r="A44" t="str">
        <f t="shared" si="0"/>
        <v/>
      </c>
      <c r="L44" s="55"/>
      <c r="O44"/>
      <c r="Q44" s="53"/>
      <c r="R44" s="53"/>
    </row>
    <row r="45" spans="1:18" x14ac:dyDescent="0.25">
      <c r="A45" t="str">
        <f t="shared" si="0"/>
        <v/>
      </c>
      <c r="L45" s="55"/>
      <c r="O45"/>
      <c r="Q45" s="53"/>
      <c r="R45" s="53"/>
    </row>
    <row r="46" spans="1:18" x14ac:dyDescent="0.25">
      <c r="A46" t="str">
        <f t="shared" si="0"/>
        <v/>
      </c>
      <c r="L46" s="55"/>
      <c r="O46"/>
      <c r="Q46" s="53"/>
      <c r="R46" s="53"/>
    </row>
    <row r="47" spans="1:18" x14ac:dyDescent="0.25">
      <c r="A47" t="str">
        <f t="shared" si="0"/>
        <v/>
      </c>
      <c r="L47" s="55"/>
      <c r="O47"/>
      <c r="Q47" s="53"/>
      <c r="R47" s="53"/>
    </row>
    <row r="48" spans="1:18" x14ac:dyDescent="0.25">
      <c r="A48" t="str">
        <f t="shared" si="0"/>
        <v/>
      </c>
      <c r="L48" s="55"/>
      <c r="O48"/>
      <c r="Q48" s="53"/>
      <c r="R48" s="53"/>
    </row>
    <row r="49" spans="1:18" x14ac:dyDescent="0.25">
      <c r="A49" t="str">
        <f t="shared" si="0"/>
        <v/>
      </c>
      <c r="L49" s="55"/>
      <c r="O49"/>
      <c r="Q49" s="53"/>
      <c r="R49" s="53"/>
    </row>
    <row r="50" spans="1:18" x14ac:dyDescent="0.25">
      <c r="A50" t="str">
        <f t="shared" si="0"/>
        <v/>
      </c>
      <c r="L50" s="55"/>
      <c r="O50"/>
      <c r="Q50" s="53"/>
      <c r="R50" s="53"/>
    </row>
    <row r="51" spans="1:18" x14ac:dyDescent="0.25">
      <c r="A51" t="str">
        <f t="shared" si="0"/>
        <v/>
      </c>
      <c r="L51" s="55"/>
      <c r="O51"/>
      <c r="Q51" s="53"/>
      <c r="R51" s="53"/>
    </row>
    <row r="52" spans="1:18" x14ac:dyDescent="0.25">
      <c r="A52" t="str">
        <f t="shared" si="0"/>
        <v/>
      </c>
      <c r="L52" s="55"/>
      <c r="O52"/>
      <c r="Q52" s="53"/>
      <c r="R52" s="53"/>
    </row>
    <row r="53" spans="1:18" x14ac:dyDescent="0.25">
      <c r="A53" t="str">
        <f t="shared" si="0"/>
        <v/>
      </c>
      <c r="L53" s="55"/>
      <c r="O53"/>
      <c r="Q53" s="53"/>
      <c r="R53" s="53"/>
    </row>
    <row r="54" spans="1:18" x14ac:dyDescent="0.25">
      <c r="A54" t="str">
        <f t="shared" si="0"/>
        <v/>
      </c>
      <c r="L54" s="55"/>
      <c r="O54"/>
      <c r="Q54" s="53"/>
      <c r="R54" s="53"/>
    </row>
    <row r="55" spans="1:18" x14ac:dyDescent="0.25">
      <c r="A55" t="str">
        <f t="shared" si="0"/>
        <v/>
      </c>
      <c r="L55" s="55"/>
      <c r="O55"/>
      <c r="Q55" s="53"/>
      <c r="R55" s="53"/>
    </row>
    <row r="56" spans="1:18" x14ac:dyDescent="0.25">
      <c r="A56" t="str">
        <f t="shared" si="0"/>
        <v/>
      </c>
      <c r="L56" s="55"/>
      <c r="O56"/>
      <c r="Q56" s="53"/>
      <c r="R56" s="53"/>
    </row>
    <row r="57" spans="1:18" x14ac:dyDescent="0.25">
      <c r="A57" t="str">
        <f t="shared" si="0"/>
        <v/>
      </c>
      <c r="L57" s="55"/>
      <c r="O57"/>
      <c r="Q57" s="53"/>
      <c r="R57" s="53"/>
    </row>
    <row r="58" spans="1:18" x14ac:dyDescent="0.25">
      <c r="A58" t="str">
        <f t="shared" si="0"/>
        <v/>
      </c>
      <c r="L58" s="55"/>
      <c r="O58"/>
      <c r="Q58" s="53"/>
      <c r="R58" s="53"/>
    </row>
    <row r="59" spans="1:18" x14ac:dyDescent="0.25">
      <c r="A59" t="str">
        <f t="shared" si="0"/>
        <v/>
      </c>
      <c r="L59" s="55"/>
      <c r="O59"/>
      <c r="Q59" s="53"/>
      <c r="R59" s="53"/>
    </row>
    <row r="60" spans="1:18" x14ac:dyDescent="0.25">
      <c r="A60" t="str">
        <f t="shared" si="0"/>
        <v/>
      </c>
      <c r="L60" s="55"/>
      <c r="O60"/>
      <c r="Q60" s="53"/>
      <c r="R60" s="53"/>
    </row>
    <row r="61" spans="1:18" x14ac:dyDescent="0.25">
      <c r="A61" t="str">
        <f t="shared" si="0"/>
        <v/>
      </c>
      <c r="L61" s="55"/>
      <c r="O61"/>
      <c r="Q61" s="53"/>
      <c r="R61" s="53"/>
    </row>
    <row r="62" spans="1:18" x14ac:dyDescent="0.25">
      <c r="A62" t="str">
        <f t="shared" si="0"/>
        <v/>
      </c>
      <c r="L62" s="55"/>
      <c r="O62"/>
      <c r="Q62" s="53"/>
      <c r="R62" s="53"/>
    </row>
    <row r="63" spans="1:18" x14ac:dyDescent="0.25">
      <c r="A63" t="str">
        <f t="shared" si="0"/>
        <v/>
      </c>
      <c r="L63" s="55"/>
      <c r="O63"/>
      <c r="Q63" s="53"/>
      <c r="R63" s="53"/>
    </row>
    <row r="64" spans="1:18" x14ac:dyDescent="0.25">
      <c r="A64" t="str">
        <f t="shared" si="0"/>
        <v/>
      </c>
      <c r="L64" s="55"/>
      <c r="O64"/>
      <c r="Q64" s="53"/>
      <c r="R64" s="53"/>
    </row>
    <row r="65" spans="1:18" x14ac:dyDescent="0.25">
      <c r="A65" t="str">
        <f t="shared" si="0"/>
        <v/>
      </c>
      <c r="L65" s="55"/>
      <c r="O65"/>
      <c r="Q65" s="53"/>
      <c r="R65" s="53"/>
    </row>
    <row r="66" spans="1:18" x14ac:dyDescent="0.25">
      <c r="A66" t="str">
        <f t="shared" si="0"/>
        <v/>
      </c>
      <c r="L66" s="55"/>
      <c r="O66"/>
      <c r="Q66" s="53"/>
      <c r="R66" s="53"/>
    </row>
    <row r="67" spans="1:18" x14ac:dyDescent="0.25">
      <c r="A67" t="str">
        <f t="shared" ref="A67:A130" si="1">J67&amp;B67</f>
        <v/>
      </c>
      <c r="L67" s="55"/>
      <c r="O67"/>
      <c r="Q67" s="53"/>
      <c r="R67" s="53"/>
    </row>
    <row r="68" spans="1:18" x14ac:dyDescent="0.25">
      <c r="A68" t="str">
        <f t="shared" si="1"/>
        <v/>
      </c>
      <c r="L68" s="55"/>
      <c r="O68"/>
      <c r="Q68" s="53"/>
      <c r="R68" s="53"/>
    </row>
    <row r="69" spans="1:18" x14ac:dyDescent="0.25">
      <c r="A69" t="str">
        <f t="shared" si="1"/>
        <v/>
      </c>
      <c r="L69" s="55"/>
      <c r="O69"/>
      <c r="Q69" s="53"/>
      <c r="R69" s="53"/>
    </row>
    <row r="70" spans="1:18" x14ac:dyDescent="0.25">
      <c r="A70" t="str">
        <f t="shared" si="1"/>
        <v/>
      </c>
      <c r="L70" s="55"/>
      <c r="O70"/>
      <c r="Q70" s="53"/>
      <c r="R70" s="53"/>
    </row>
    <row r="71" spans="1:18" x14ac:dyDescent="0.25">
      <c r="A71" t="str">
        <f t="shared" si="1"/>
        <v/>
      </c>
      <c r="L71" s="55"/>
      <c r="O71"/>
      <c r="Q71" s="53"/>
      <c r="R71" s="53"/>
    </row>
    <row r="72" spans="1:18" x14ac:dyDescent="0.25">
      <c r="A72" t="str">
        <f t="shared" si="1"/>
        <v/>
      </c>
      <c r="L72" s="55"/>
      <c r="O72"/>
      <c r="Q72" s="53"/>
      <c r="R72" s="53"/>
    </row>
    <row r="73" spans="1:18" x14ac:dyDescent="0.25">
      <c r="A73" t="str">
        <f t="shared" si="1"/>
        <v/>
      </c>
      <c r="L73" s="55"/>
      <c r="O73"/>
      <c r="Q73" s="53"/>
      <c r="R73" s="53"/>
    </row>
    <row r="74" spans="1:18" x14ac:dyDescent="0.25">
      <c r="A74" t="str">
        <f t="shared" si="1"/>
        <v/>
      </c>
      <c r="L74" s="55"/>
      <c r="O74"/>
      <c r="Q74" s="53"/>
      <c r="R74" s="53"/>
    </row>
    <row r="75" spans="1:18" x14ac:dyDescent="0.25">
      <c r="A75" t="str">
        <f t="shared" si="1"/>
        <v/>
      </c>
      <c r="L75" s="55"/>
      <c r="O75"/>
      <c r="Q75" s="53"/>
      <c r="R75" s="53"/>
    </row>
    <row r="76" spans="1:18" x14ac:dyDescent="0.25">
      <c r="A76" t="str">
        <f t="shared" si="1"/>
        <v/>
      </c>
      <c r="L76" s="55"/>
      <c r="O76"/>
      <c r="Q76" s="53"/>
      <c r="R76" s="53"/>
    </row>
    <row r="77" spans="1:18" x14ac:dyDescent="0.25">
      <c r="A77" t="str">
        <f t="shared" si="1"/>
        <v/>
      </c>
      <c r="L77" s="55"/>
      <c r="O77"/>
      <c r="Q77" s="53"/>
      <c r="R77" s="53"/>
    </row>
    <row r="78" spans="1:18" x14ac:dyDescent="0.25">
      <c r="A78" t="str">
        <f t="shared" si="1"/>
        <v/>
      </c>
      <c r="L78" s="55"/>
      <c r="O78"/>
      <c r="Q78" s="53"/>
      <c r="R78" s="53"/>
    </row>
    <row r="79" spans="1:18" x14ac:dyDescent="0.25">
      <c r="A79" t="str">
        <f t="shared" si="1"/>
        <v/>
      </c>
      <c r="L79" s="55"/>
      <c r="O79"/>
      <c r="Q79" s="53"/>
      <c r="R79" s="53"/>
    </row>
    <row r="80" spans="1:18" x14ac:dyDescent="0.25">
      <c r="A80" t="str">
        <f t="shared" si="1"/>
        <v/>
      </c>
      <c r="L80" s="55"/>
      <c r="O80"/>
      <c r="Q80" s="53"/>
      <c r="R80" s="53"/>
    </row>
    <row r="81" spans="1:18" x14ac:dyDescent="0.25">
      <c r="A81" t="str">
        <f t="shared" si="1"/>
        <v/>
      </c>
      <c r="L81" s="55"/>
      <c r="O81"/>
      <c r="Q81" s="53"/>
      <c r="R81" s="53"/>
    </row>
    <row r="82" spans="1:18" x14ac:dyDescent="0.25">
      <c r="A82" t="str">
        <f t="shared" si="1"/>
        <v/>
      </c>
      <c r="L82" s="55"/>
      <c r="O82"/>
      <c r="Q82" s="53"/>
      <c r="R82" s="53"/>
    </row>
    <row r="83" spans="1:18" x14ac:dyDescent="0.25">
      <c r="A83" t="str">
        <f t="shared" si="1"/>
        <v/>
      </c>
      <c r="L83" s="55"/>
      <c r="O83"/>
      <c r="Q83" s="53"/>
      <c r="R83" s="53"/>
    </row>
    <row r="84" spans="1:18" x14ac:dyDescent="0.25">
      <c r="A84" t="str">
        <f t="shared" si="1"/>
        <v/>
      </c>
      <c r="L84" s="55"/>
      <c r="O84"/>
      <c r="Q84" s="53"/>
      <c r="R84" s="53"/>
    </row>
    <row r="85" spans="1:18" x14ac:dyDescent="0.25">
      <c r="A85" t="str">
        <f t="shared" si="1"/>
        <v/>
      </c>
      <c r="L85" s="55"/>
      <c r="O85"/>
      <c r="Q85" s="53"/>
      <c r="R85" s="53"/>
    </row>
    <row r="86" spans="1:18" x14ac:dyDescent="0.25">
      <c r="A86" t="str">
        <f t="shared" si="1"/>
        <v/>
      </c>
      <c r="L86" s="55"/>
      <c r="O86"/>
      <c r="Q86" s="53"/>
      <c r="R86" s="53"/>
    </row>
    <row r="87" spans="1:18" x14ac:dyDescent="0.25">
      <c r="A87" t="str">
        <f t="shared" si="1"/>
        <v/>
      </c>
      <c r="L87" s="55"/>
      <c r="O87"/>
      <c r="Q87" s="53"/>
      <c r="R87" s="53"/>
    </row>
    <row r="88" spans="1:18" x14ac:dyDescent="0.25">
      <c r="A88" t="str">
        <f t="shared" si="1"/>
        <v/>
      </c>
      <c r="L88" s="55"/>
      <c r="O88"/>
      <c r="Q88" s="53"/>
      <c r="R88" s="53"/>
    </row>
    <row r="89" spans="1:18" x14ac:dyDescent="0.25">
      <c r="A89" t="str">
        <f t="shared" si="1"/>
        <v/>
      </c>
      <c r="L89" s="55"/>
      <c r="O89"/>
      <c r="Q89" s="53"/>
      <c r="R89" s="53"/>
    </row>
    <row r="90" spans="1:18" x14ac:dyDescent="0.25">
      <c r="A90" t="str">
        <f t="shared" si="1"/>
        <v/>
      </c>
      <c r="L90" s="55"/>
      <c r="O90"/>
      <c r="Q90" s="53"/>
      <c r="R90" s="53"/>
    </row>
    <row r="91" spans="1:18" x14ac:dyDescent="0.25">
      <c r="A91" t="str">
        <f t="shared" si="1"/>
        <v/>
      </c>
      <c r="L91" s="55"/>
      <c r="O91"/>
      <c r="Q91" s="53"/>
      <c r="R91" s="53"/>
    </row>
    <row r="92" spans="1:18" x14ac:dyDescent="0.25">
      <c r="A92" t="str">
        <f t="shared" si="1"/>
        <v/>
      </c>
      <c r="L92" s="55"/>
      <c r="O92"/>
      <c r="Q92" s="53"/>
      <c r="R92" s="53"/>
    </row>
    <row r="93" spans="1:18" x14ac:dyDescent="0.25">
      <c r="A93" t="str">
        <f t="shared" si="1"/>
        <v/>
      </c>
      <c r="L93" s="55"/>
      <c r="O93"/>
      <c r="Q93" s="53"/>
      <c r="R93" s="53"/>
    </row>
    <row r="94" spans="1:18" x14ac:dyDescent="0.25">
      <c r="A94" t="str">
        <f t="shared" si="1"/>
        <v/>
      </c>
      <c r="L94" s="55"/>
      <c r="O94"/>
      <c r="Q94" s="53"/>
      <c r="R94" s="53"/>
    </row>
    <row r="95" spans="1:18" x14ac:dyDescent="0.25">
      <c r="A95" t="str">
        <f t="shared" si="1"/>
        <v/>
      </c>
      <c r="L95" s="55"/>
      <c r="O95"/>
      <c r="Q95" s="53"/>
      <c r="R95" s="53"/>
    </row>
    <row r="96" spans="1:18" x14ac:dyDescent="0.25">
      <c r="A96" t="str">
        <f t="shared" si="1"/>
        <v/>
      </c>
      <c r="L96" s="55"/>
      <c r="O96"/>
      <c r="Q96" s="53"/>
      <c r="R96" s="53"/>
    </row>
    <row r="97" spans="1:18" x14ac:dyDescent="0.25">
      <c r="A97" t="str">
        <f t="shared" si="1"/>
        <v/>
      </c>
      <c r="L97" s="55"/>
      <c r="O97"/>
      <c r="Q97" s="53"/>
      <c r="R97" s="53"/>
    </row>
    <row r="98" spans="1:18" x14ac:dyDescent="0.25">
      <c r="A98" t="str">
        <f t="shared" si="1"/>
        <v/>
      </c>
      <c r="L98" s="55"/>
      <c r="O98"/>
      <c r="Q98" s="53"/>
      <c r="R98" s="53"/>
    </row>
    <row r="99" spans="1:18" x14ac:dyDescent="0.25">
      <c r="A99" t="str">
        <f t="shared" si="1"/>
        <v/>
      </c>
      <c r="L99" s="55"/>
      <c r="O99"/>
      <c r="Q99" s="53"/>
      <c r="R99" s="53"/>
    </row>
    <row r="100" spans="1:18" x14ac:dyDescent="0.25">
      <c r="A100" t="str">
        <f t="shared" si="1"/>
        <v/>
      </c>
      <c r="L100" s="55"/>
      <c r="O100"/>
      <c r="Q100" s="53"/>
      <c r="R100" s="53"/>
    </row>
    <row r="101" spans="1:18" x14ac:dyDescent="0.25">
      <c r="A101" t="str">
        <f t="shared" si="1"/>
        <v/>
      </c>
      <c r="L101" s="55"/>
      <c r="O101"/>
      <c r="Q101" s="53"/>
      <c r="R101" s="53"/>
    </row>
    <row r="102" spans="1:18" x14ac:dyDescent="0.25">
      <c r="A102" t="str">
        <f t="shared" si="1"/>
        <v/>
      </c>
      <c r="L102" s="55"/>
      <c r="O102"/>
      <c r="Q102" s="53"/>
      <c r="R102" s="53"/>
    </row>
    <row r="103" spans="1:18" x14ac:dyDescent="0.25">
      <c r="A103" t="str">
        <f t="shared" si="1"/>
        <v/>
      </c>
      <c r="L103" s="55"/>
      <c r="O103"/>
      <c r="Q103" s="53"/>
      <c r="R103" s="53"/>
    </row>
    <row r="104" spans="1:18" x14ac:dyDescent="0.25">
      <c r="A104" t="str">
        <f t="shared" si="1"/>
        <v/>
      </c>
      <c r="L104" s="55"/>
      <c r="O104"/>
      <c r="Q104" s="53"/>
      <c r="R104" s="53"/>
    </row>
    <row r="105" spans="1:18" x14ac:dyDescent="0.25">
      <c r="A105" t="str">
        <f t="shared" si="1"/>
        <v/>
      </c>
      <c r="L105" s="55"/>
      <c r="O105"/>
      <c r="Q105" s="53"/>
      <c r="R105" s="53"/>
    </row>
    <row r="106" spans="1:18" x14ac:dyDescent="0.25">
      <c r="A106" t="str">
        <f t="shared" si="1"/>
        <v/>
      </c>
      <c r="L106" s="55"/>
      <c r="O106"/>
      <c r="Q106" s="53"/>
      <c r="R106" s="53"/>
    </row>
    <row r="107" spans="1:18" x14ac:dyDescent="0.25">
      <c r="A107" t="str">
        <f t="shared" si="1"/>
        <v/>
      </c>
      <c r="L107" s="55"/>
      <c r="O107"/>
      <c r="Q107" s="53"/>
      <c r="R107" s="53"/>
    </row>
    <row r="108" spans="1:18" x14ac:dyDescent="0.25">
      <c r="A108" t="str">
        <f t="shared" si="1"/>
        <v/>
      </c>
      <c r="L108" s="55"/>
      <c r="O108"/>
      <c r="Q108" s="53"/>
      <c r="R108" s="53"/>
    </row>
    <row r="109" spans="1:18" x14ac:dyDescent="0.25">
      <c r="A109" t="str">
        <f t="shared" si="1"/>
        <v/>
      </c>
      <c r="L109" s="55"/>
      <c r="O109"/>
      <c r="Q109" s="53"/>
      <c r="R109" s="53"/>
    </row>
    <row r="110" spans="1:18" x14ac:dyDescent="0.25">
      <c r="A110" t="str">
        <f t="shared" si="1"/>
        <v/>
      </c>
      <c r="L110" s="55"/>
      <c r="O110"/>
      <c r="Q110" s="53"/>
      <c r="R110" s="53"/>
    </row>
    <row r="111" spans="1:18" x14ac:dyDescent="0.25">
      <c r="A111" t="str">
        <f t="shared" si="1"/>
        <v/>
      </c>
      <c r="L111" s="55"/>
      <c r="O111"/>
      <c r="Q111" s="53"/>
      <c r="R111" s="53"/>
    </row>
    <row r="112" spans="1:18" x14ac:dyDescent="0.25">
      <c r="A112" t="str">
        <f t="shared" si="1"/>
        <v/>
      </c>
      <c r="L112" s="55"/>
      <c r="O112"/>
      <c r="Q112" s="53"/>
      <c r="R112" s="53"/>
    </row>
    <row r="113" spans="1:18" x14ac:dyDescent="0.25">
      <c r="A113" t="str">
        <f t="shared" si="1"/>
        <v/>
      </c>
      <c r="L113" s="55"/>
      <c r="O113"/>
      <c r="Q113" s="53"/>
      <c r="R113" s="53"/>
    </row>
    <row r="114" spans="1:18" x14ac:dyDescent="0.25">
      <c r="A114" t="str">
        <f t="shared" si="1"/>
        <v/>
      </c>
      <c r="L114" s="55"/>
      <c r="O114"/>
      <c r="Q114" s="53"/>
      <c r="R114" s="53"/>
    </row>
    <row r="115" spans="1:18" x14ac:dyDescent="0.25">
      <c r="A115" t="str">
        <f t="shared" si="1"/>
        <v/>
      </c>
      <c r="L115" s="55"/>
      <c r="O115"/>
      <c r="Q115" s="53"/>
      <c r="R115" s="53"/>
    </row>
    <row r="116" spans="1:18" x14ac:dyDescent="0.25">
      <c r="A116" t="str">
        <f t="shared" si="1"/>
        <v/>
      </c>
      <c r="L116" s="55"/>
      <c r="O116"/>
      <c r="Q116" s="53"/>
      <c r="R116" s="53"/>
    </row>
    <row r="117" spans="1:18" x14ac:dyDescent="0.25">
      <c r="A117" t="str">
        <f t="shared" si="1"/>
        <v/>
      </c>
      <c r="L117" s="55"/>
      <c r="O117"/>
      <c r="Q117" s="53"/>
      <c r="R117" s="53"/>
    </row>
    <row r="118" spans="1:18" x14ac:dyDescent="0.25">
      <c r="A118" t="str">
        <f t="shared" si="1"/>
        <v/>
      </c>
      <c r="L118" s="55"/>
      <c r="O118"/>
      <c r="Q118" s="53"/>
      <c r="R118" s="53"/>
    </row>
    <row r="119" spans="1:18" x14ac:dyDescent="0.25">
      <c r="A119" t="str">
        <f t="shared" si="1"/>
        <v/>
      </c>
      <c r="L119" s="55"/>
      <c r="O119"/>
      <c r="Q119" s="53"/>
      <c r="R119" s="53"/>
    </row>
    <row r="120" spans="1:18" x14ac:dyDescent="0.25">
      <c r="A120" t="str">
        <f t="shared" si="1"/>
        <v/>
      </c>
      <c r="L120" s="55"/>
      <c r="O120"/>
      <c r="Q120" s="53"/>
      <c r="R120" s="53"/>
    </row>
    <row r="121" spans="1:18" x14ac:dyDescent="0.25">
      <c r="A121" t="str">
        <f t="shared" si="1"/>
        <v/>
      </c>
      <c r="L121" s="55"/>
      <c r="O121"/>
      <c r="Q121" s="53"/>
      <c r="R121" s="53"/>
    </row>
    <row r="122" spans="1:18" x14ac:dyDescent="0.25">
      <c r="A122" t="str">
        <f t="shared" si="1"/>
        <v/>
      </c>
      <c r="L122" s="55"/>
      <c r="O122"/>
      <c r="Q122" s="53"/>
      <c r="R122" s="53"/>
    </row>
    <row r="123" spans="1:18" x14ac:dyDescent="0.25">
      <c r="A123" t="str">
        <f t="shared" si="1"/>
        <v/>
      </c>
      <c r="L123" s="55"/>
      <c r="O123"/>
      <c r="Q123" s="53"/>
      <c r="R123" s="53"/>
    </row>
    <row r="124" spans="1:18" x14ac:dyDescent="0.25">
      <c r="A124" t="str">
        <f t="shared" si="1"/>
        <v/>
      </c>
      <c r="L124" s="55"/>
      <c r="O124"/>
      <c r="Q124" s="53"/>
      <c r="R124" s="53"/>
    </row>
    <row r="125" spans="1:18" x14ac:dyDescent="0.25">
      <c r="A125" t="str">
        <f t="shared" si="1"/>
        <v/>
      </c>
      <c r="L125" s="55"/>
      <c r="O125"/>
    </row>
    <row r="126" spans="1:18" x14ac:dyDescent="0.25">
      <c r="A126" t="str">
        <f t="shared" si="1"/>
        <v/>
      </c>
      <c r="L126" s="55"/>
      <c r="O126"/>
    </row>
    <row r="127" spans="1:18" x14ac:dyDescent="0.25">
      <c r="A127" t="str">
        <f t="shared" si="1"/>
        <v/>
      </c>
      <c r="L127" s="55"/>
      <c r="O127"/>
    </row>
    <row r="128" spans="1:18" x14ac:dyDescent="0.25">
      <c r="A128" t="str">
        <f t="shared" si="1"/>
        <v/>
      </c>
      <c r="L128" s="55"/>
      <c r="O128"/>
    </row>
    <row r="129" spans="1:15" x14ac:dyDescent="0.25">
      <c r="A129" t="str">
        <f t="shared" si="1"/>
        <v/>
      </c>
      <c r="L129" s="55"/>
      <c r="O129"/>
    </row>
    <row r="130" spans="1:15" x14ac:dyDescent="0.25">
      <c r="A130" t="str">
        <f t="shared" si="1"/>
        <v/>
      </c>
      <c r="L130" s="55"/>
      <c r="O130"/>
    </row>
    <row r="131" spans="1:15" x14ac:dyDescent="0.25">
      <c r="A131" t="str">
        <f t="shared" ref="A131:A194" si="2">J131&amp;B131</f>
        <v/>
      </c>
      <c r="L131" s="55"/>
      <c r="O131"/>
    </row>
    <row r="132" spans="1:15" x14ac:dyDescent="0.25">
      <c r="A132" t="str">
        <f t="shared" si="2"/>
        <v/>
      </c>
      <c r="L132" s="55"/>
      <c r="O132"/>
    </row>
    <row r="133" spans="1:15" x14ac:dyDescent="0.25">
      <c r="A133" t="str">
        <f t="shared" si="2"/>
        <v/>
      </c>
      <c r="L133" s="55"/>
      <c r="O133"/>
    </row>
    <row r="134" spans="1:15" x14ac:dyDescent="0.25">
      <c r="A134" t="str">
        <f t="shared" si="2"/>
        <v/>
      </c>
      <c r="L134" s="55"/>
      <c r="O134"/>
    </row>
    <row r="135" spans="1:15" x14ac:dyDescent="0.25">
      <c r="A135" t="str">
        <f t="shared" si="2"/>
        <v/>
      </c>
      <c r="L135" s="55"/>
      <c r="O135"/>
    </row>
    <row r="136" spans="1:15" x14ac:dyDescent="0.25">
      <c r="A136" t="str">
        <f t="shared" si="2"/>
        <v/>
      </c>
      <c r="L136" s="55"/>
      <c r="O136"/>
    </row>
    <row r="137" spans="1:15" x14ac:dyDescent="0.25">
      <c r="A137" t="str">
        <f t="shared" si="2"/>
        <v/>
      </c>
      <c r="L137" s="55"/>
      <c r="O137"/>
    </row>
    <row r="138" spans="1:15" x14ac:dyDescent="0.25">
      <c r="A138" t="str">
        <f t="shared" si="2"/>
        <v/>
      </c>
      <c r="L138" s="55"/>
      <c r="O138"/>
    </row>
    <row r="139" spans="1:15" x14ac:dyDescent="0.25">
      <c r="A139" t="str">
        <f t="shared" si="2"/>
        <v/>
      </c>
      <c r="L139" s="55"/>
      <c r="O139"/>
    </row>
    <row r="140" spans="1:15" x14ac:dyDescent="0.25">
      <c r="A140" t="str">
        <f t="shared" si="2"/>
        <v/>
      </c>
      <c r="L140" s="55"/>
      <c r="O140"/>
    </row>
    <row r="141" spans="1:15" x14ac:dyDescent="0.25">
      <c r="A141" t="str">
        <f t="shared" si="2"/>
        <v/>
      </c>
      <c r="L141" s="55"/>
      <c r="O141"/>
    </row>
    <row r="142" spans="1:15" x14ac:dyDescent="0.25">
      <c r="A142" t="str">
        <f t="shared" si="2"/>
        <v/>
      </c>
      <c r="L142" s="55"/>
      <c r="O142"/>
    </row>
    <row r="143" spans="1:15" x14ac:dyDescent="0.25">
      <c r="A143" t="str">
        <f t="shared" si="2"/>
        <v/>
      </c>
      <c r="L143" s="55"/>
      <c r="O143"/>
    </row>
    <row r="144" spans="1:15" x14ac:dyDescent="0.25">
      <c r="A144" t="str">
        <f t="shared" si="2"/>
        <v/>
      </c>
      <c r="L144" s="55"/>
      <c r="O144"/>
    </row>
    <row r="145" spans="1:15" x14ac:dyDescent="0.25">
      <c r="A145" t="str">
        <f t="shared" si="2"/>
        <v/>
      </c>
      <c r="L145" s="55"/>
      <c r="O145"/>
    </row>
    <row r="146" spans="1:15" x14ac:dyDescent="0.25">
      <c r="A146" t="str">
        <f t="shared" si="2"/>
        <v/>
      </c>
      <c r="L146" s="55"/>
      <c r="O146"/>
    </row>
    <row r="147" spans="1:15" x14ac:dyDescent="0.25">
      <c r="A147" t="str">
        <f t="shared" si="2"/>
        <v/>
      </c>
      <c r="L147" s="55"/>
      <c r="O147"/>
    </row>
    <row r="148" spans="1:15" x14ac:dyDescent="0.25">
      <c r="A148" t="str">
        <f t="shared" si="2"/>
        <v/>
      </c>
      <c r="L148" s="55"/>
      <c r="O148"/>
    </row>
    <row r="149" spans="1:15" x14ac:dyDescent="0.25">
      <c r="A149" t="str">
        <f t="shared" si="2"/>
        <v/>
      </c>
      <c r="L149" s="55"/>
      <c r="O149"/>
    </row>
    <row r="150" spans="1:15" x14ac:dyDescent="0.25">
      <c r="A150" t="str">
        <f t="shared" si="2"/>
        <v/>
      </c>
      <c r="L150" s="55"/>
      <c r="O150"/>
    </row>
    <row r="151" spans="1:15" x14ac:dyDescent="0.25">
      <c r="A151" t="str">
        <f t="shared" si="2"/>
        <v/>
      </c>
      <c r="L151" s="55"/>
      <c r="O151"/>
    </row>
    <row r="152" spans="1:15" x14ac:dyDescent="0.25">
      <c r="A152" t="str">
        <f t="shared" si="2"/>
        <v/>
      </c>
      <c r="L152" s="55"/>
      <c r="O152"/>
    </row>
    <row r="153" spans="1:15" x14ac:dyDescent="0.25">
      <c r="A153" t="str">
        <f t="shared" si="2"/>
        <v/>
      </c>
      <c r="L153" s="55"/>
      <c r="O153"/>
    </row>
    <row r="154" spans="1:15" x14ac:dyDescent="0.25">
      <c r="A154" t="str">
        <f t="shared" si="2"/>
        <v/>
      </c>
      <c r="L154" s="55"/>
      <c r="O154"/>
    </row>
    <row r="155" spans="1:15" x14ac:dyDescent="0.25">
      <c r="A155" t="str">
        <f t="shared" si="2"/>
        <v/>
      </c>
      <c r="L155" s="55"/>
      <c r="O155"/>
    </row>
    <row r="156" spans="1:15" x14ac:dyDescent="0.25">
      <c r="A156" t="str">
        <f t="shared" si="2"/>
        <v/>
      </c>
      <c r="L156" s="55"/>
      <c r="O156"/>
    </row>
    <row r="157" spans="1:15" x14ac:dyDescent="0.25">
      <c r="A157" t="str">
        <f t="shared" si="2"/>
        <v/>
      </c>
      <c r="L157" s="55"/>
      <c r="O157"/>
    </row>
    <row r="158" spans="1:15" x14ac:dyDescent="0.25">
      <c r="A158" t="str">
        <f t="shared" si="2"/>
        <v/>
      </c>
      <c r="L158" s="55"/>
      <c r="O158"/>
    </row>
    <row r="159" spans="1:15" x14ac:dyDescent="0.25">
      <c r="A159" t="str">
        <f t="shared" si="2"/>
        <v/>
      </c>
      <c r="L159" s="55"/>
      <c r="O159"/>
    </row>
    <row r="160" spans="1:15" x14ac:dyDescent="0.25">
      <c r="A160" t="str">
        <f t="shared" si="2"/>
        <v/>
      </c>
      <c r="L160" s="55"/>
      <c r="O160"/>
    </row>
    <row r="161" spans="1:15" x14ac:dyDescent="0.25">
      <c r="A161" t="str">
        <f t="shared" si="2"/>
        <v/>
      </c>
      <c r="L161" s="55"/>
      <c r="O161"/>
    </row>
    <row r="162" spans="1:15" x14ac:dyDescent="0.25">
      <c r="A162" t="str">
        <f t="shared" si="2"/>
        <v/>
      </c>
      <c r="L162" s="55"/>
      <c r="O162"/>
    </row>
    <row r="163" spans="1:15" x14ac:dyDescent="0.25">
      <c r="A163" t="str">
        <f t="shared" si="2"/>
        <v/>
      </c>
      <c r="L163" s="55"/>
      <c r="O163"/>
    </row>
    <row r="164" spans="1:15" x14ac:dyDescent="0.25">
      <c r="A164" t="str">
        <f t="shared" si="2"/>
        <v/>
      </c>
      <c r="L164" s="55"/>
      <c r="O164"/>
    </row>
    <row r="165" spans="1:15" x14ac:dyDescent="0.25">
      <c r="A165" t="str">
        <f t="shared" si="2"/>
        <v/>
      </c>
      <c r="L165" s="55"/>
      <c r="O165"/>
    </row>
    <row r="166" spans="1:15" x14ac:dyDescent="0.25">
      <c r="A166" t="str">
        <f t="shared" si="2"/>
        <v/>
      </c>
      <c r="L166" s="55"/>
      <c r="O166"/>
    </row>
    <row r="167" spans="1:15" x14ac:dyDescent="0.25">
      <c r="A167" t="str">
        <f t="shared" si="2"/>
        <v/>
      </c>
      <c r="L167" s="55"/>
      <c r="O167"/>
    </row>
    <row r="168" spans="1:15" x14ac:dyDescent="0.25">
      <c r="A168" t="str">
        <f t="shared" si="2"/>
        <v/>
      </c>
      <c r="L168" s="55"/>
      <c r="O168"/>
    </row>
    <row r="169" spans="1:15" x14ac:dyDescent="0.25">
      <c r="A169" t="str">
        <f t="shared" si="2"/>
        <v/>
      </c>
      <c r="L169" s="55"/>
      <c r="O169"/>
    </row>
    <row r="170" spans="1:15" x14ac:dyDescent="0.25">
      <c r="A170" t="str">
        <f t="shared" si="2"/>
        <v/>
      </c>
      <c r="L170" s="55"/>
      <c r="O170"/>
    </row>
    <row r="171" spans="1:15" x14ac:dyDescent="0.25">
      <c r="A171" t="str">
        <f t="shared" si="2"/>
        <v/>
      </c>
      <c r="L171" s="55"/>
      <c r="O171"/>
    </row>
    <row r="172" spans="1:15" x14ac:dyDescent="0.25">
      <c r="A172" t="str">
        <f t="shared" si="2"/>
        <v/>
      </c>
      <c r="L172" s="55"/>
      <c r="O172"/>
    </row>
    <row r="173" spans="1:15" x14ac:dyDescent="0.25">
      <c r="A173" t="str">
        <f t="shared" si="2"/>
        <v/>
      </c>
      <c r="L173" s="55"/>
      <c r="O173"/>
    </row>
    <row r="174" spans="1:15" x14ac:dyDescent="0.25">
      <c r="A174" t="str">
        <f t="shared" si="2"/>
        <v/>
      </c>
      <c r="L174" s="55"/>
      <c r="O174"/>
    </row>
    <row r="175" spans="1:15" x14ac:dyDescent="0.25">
      <c r="A175" t="str">
        <f t="shared" si="2"/>
        <v/>
      </c>
      <c r="L175" s="55"/>
      <c r="O175"/>
    </row>
    <row r="176" spans="1:15" x14ac:dyDescent="0.25">
      <c r="A176" t="str">
        <f t="shared" si="2"/>
        <v/>
      </c>
      <c r="L176" s="55"/>
      <c r="O176"/>
    </row>
    <row r="177" spans="1:15" x14ac:dyDescent="0.25">
      <c r="A177" t="str">
        <f t="shared" si="2"/>
        <v/>
      </c>
      <c r="L177" s="55"/>
      <c r="O177"/>
    </row>
    <row r="178" spans="1:15" x14ac:dyDescent="0.25">
      <c r="A178" t="str">
        <f t="shared" si="2"/>
        <v/>
      </c>
      <c r="L178" s="55"/>
      <c r="O178"/>
    </row>
    <row r="179" spans="1:15" x14ac:dyDescent="0.25">
      <c r="A179" t="str">
        <f t="shared" si="2"/>
        <v/>
      </c>
      <c r="L179" s="55"/>
      <c r="O179"/>
    </row>
    <row r="180" spans="1:15" x14ac:dyDescent="0.25">
      <c r="A180" t="str">
        <f t="shared" si="2"/>
        <v/>
      </c>
      <c r="L180" s="55"/>
      <c r="O180"/>
    </row>
    <row r="181" spans="1:15" x14ac:dyDescent="0.25">
      <c r="A181" t="str">
        <f t="shared" si="2"/>
        <v/>
      </c>
      <c r="L181" s="55"/>
      <c r="O181"/>
    </row>
    <row r="182" spans="1:15" x14ac:dyDescent="0.25">
      <c r="A182" t="str">
        <f t="shared" si="2"/>
        <v/>
      </c>
      <c r="L182" s="55"/>
      <c r="O182"/>
    </row>
    <row r="183" spans="1:15" x14ac:dyDescent="0.25">
      <c r="A183" t="str">
        <f t="shared" si="2"/>
        <v/>
      </c>
      <c r="L183" s="55"/>
      <c r="O183"/>
    </row>
    <row r="184" spans="1:15" x14ac:dyDescent="0.25">
      <c r="A184" t="str">
        <f t="shared" si="2"/>
        <v/>
      </c>
      <c r="L184" s="55"/>
      <c r="O184"/>
    </row>
    <row r="185" spans="1:15" x14ac:dyDescent="0.25">
      <c r="A185" t="str">
        <f t="shared" si="2"/>
        <v/>
      </c>
      <c r="L185" s="55"/>
      <c r="O185"/>
    </row>
    <row r="186" spans="1:15" x14ac:dyDescent="0.25">
      <c r="A186" t="str">
        <f t="shared" si="2"/>
        <v/>
      </c>
      <c r="L186" s="55"/>
      <c r="O186"/>
    </row>
    <row r="187" spans="1:15" x14ac:dyDescent="0.25">
      <c r="A187" t="str">
        <f t="shared" si="2"/>
        <v/>
      </c>
      <c r="L187" s="55"/>
      <c r="O187"/>
    </row>
    <row r="188" spans="1:15" x14ac:dyDescent="0.25">
      <c r="A188" t="str">
        <f t="shared" si="2"/>
        <v/>
      </c>
      <c r="L188" s="55"/>
      <c r="O188"/>
    </row>
    <row r="189" spans="1:15" x14ac:dyDescent="0.25">
      <c r="A189" t="str">
        <f t="shared" si="2"/>
        <v/>
      </c>
      <c r="L189" s="55"/>
      <c r="O189"/>
    </row>
    <row r="190" spans="1:15" x14ac:dyDescent="0.25">
      <c r="A190" t="str">
        <f t="shared" si="2"/>
        <v/>
      </c>
      <c r="L190" s="55"/>
      <c r="O190"/>
    </row>
    <row r="191" spans="1:15" x14ac:dyDescent="0.25">
      <c r="A191" t="str">
        <f t="shared" si="2"/>
        <v/>
      </c>
      <c r="L191" s="55"/>
      <c r="O191"/>
    </row>
    <row r="192" spans="1:15" x14ac:dyDescent="0.25">
      <c r="A192" t="str">
        <f t="shared" si="2"/>
        <v/>
      </c>
      <c r="L192" s="55"/>
      <c r="O192"/>
    </row>
    <row r="193" spans="1:15" x14ac:dyDescent="0.25">
      <c r="A193" t="str">
        <f t="shared" si="2"/>
        <v/>
      </c>
      <c r="L193" s="55"/>
      <c r="O193"/>
    </row>
    <row r="194" spans="1:15" x14ac:dyDescent="0.25">
      <c r="A194" t="str">
        <f t="shared" si="2"/>
        <v/>
      </c>
      <c r="L194" s="55"/>
      <c r="O194"/>
    </row>
    <row r="195" spans="1:15" x14ac:dyDescent="0.25">
      <c r="A195" t="str">
        <f t="shared" ref="A195:A258" si="3">J195&amp;B195</f>
        <v/>
      </c>
      <c r="L195" s="55"/>
      <c r="O195"/>
    </row>
    <row r="196" spans="1:15" x14ac:dyDescent="0.25">
      <c r="A196" t="str">
        <f t="shared" si="3"/>
        <v/>
      </c>
      <c r="L196" s="55"/>
      <c r="O196"/>
    </row>
    <row r="197" spans="1:15" x14ac:dyDescent="0.25">
      <c r="A197" t="str">
        <f t="shared" si="3"/>
        <v/>
      </c>
      <c r="L197" s="55"/>
      <c r="O197"/>
    </row>
    <row r="198" spans="1:15" x14ac:dyDescent="0.25">
      <c r="A198" t="str">
        <f t="shared" si="3"/>
        <v/>
      </c>
      <c r="L198" s="55"/>
      <c r="O198"/>
    </row>
    <row r="199" spans="1:15" x14ac:dyDescent="0.25">
      <c r="A199" t="str">
        <f t="shared" si="3"/>
        <v/>
      </c>
      <c r="L199" s="55"/>
      <c r="O199"/>
    </row>
    <row r="200" spans="1:15" x14ac:dyDescent="0.25">
      <c r="A200" t="str">
        <f t="shared" si="3"/>
        <v/>
      </c>
      <c r="L200" s="55"/>
      <c r="O200"/>
    </row>
    <row r="201" spans="1:15" x14ac:dyDescent="0.25">
      <c r="A201" t="str">
        <f t="shared" si="3"/>
        <v/>
      </c>
      <c r="L201" s="55"/>
      <c r="O201"/>
    </row>
    <row r="202" spans="1:15" x14ac:dyDescent="0.25">
      <c r="A202" t="str">
        <f t="shared" si="3"/>
        <v/>
      </c>
      <c r="L202" s="55"/>
      <c r="O202"/>
    </row>
    <row r="203" spans="1:15" x14ac:dyDescent="0.25">
      <c r="A203" t="str">
        <f t="shared" si="3"/>
        <v/>
      </c>
      <c r="L203" s="55"/>
      <c r="O203"/>
    </row>
    <row r="204" spans="1:15" x14ac:dyDescent="0.25">
      <c r="A204" t="str">
        <f t="shared" si="3"/>
        <v/>
      </c>
      <c r="L204" s="55"/>
      <c r="O204"/>
    </row>
    <row r="205" spans="1:15" x14ac:dyDescent="0.25">
      <c r="A205" t="str">
        <f t="shared" si="3"/>
        <v/>
      </c>
      <c r="L205" s="55"/>
      <c r="O205"/>
    </row>
    <row r="206" spans="1:15" x14ac:dyDescent="0.25">
      <c r="A206" t="str">
        <f t="shared" si="3"/>
        <v/>
      </c>
      <c r="L206" s="55"/>
      <c r="O206"/>
    </row>
    <row r="207" spans="1:15" x14ac:dyDescent="0.25">
      <c r="A207" t="str">
        <f t="shared" si="3"/>
        <v/>
      </c>
      <c r="L207" s="55"/>
      <c r="O207"/>
    </row>
    <row r="208" spans="1:15" x14ac:dyDescent="0.25">
      <c r="A208" t="str">
        <f t="shared" si="3"/>
        <v/>
      </c>
      <c r="L208" s="55"/>
      <c r="O208"/>
    </row>
    <row r="209" spans="1:15" x14ac:dyDescent="0.25">
      <c r="A209" t="str">
        <f t="shared" si="3"/>
        <v/>
      </c>
      <c r="L209" s="55"/>
      <c r="O209"/>
    </row>
    <row r="210" spans="1:15" x14ac:dyDescent="0.25">
      <c r="A210" t="str">
        <f t="shared" si="3"/>
        <v/>
      </c>
      <c r="L210" s="55"/>
      <c r="O210"/>
    </row>
    <row r="211" spans="1:15" x14ac:dyDescent="0.25">
      <c r="A211" t="str">
        <f t="shared" si="3"/>
        <v/>
      </c>
      <c r="L211" s="55"/>
      <c r="O211"/>
    </row>
    <row r="212" spans="1:15" x14ac:dyDescent="0.25">
      <c r="A212" t="str">
        <f t="shared" si="3"/>
        <v/>
      </c>
      <c r="L212" s="55"/>
      <c r="O212"/>
    </row>
    <row r="213" spans="1:15" x14ac:dyDescent="0.25">
      <c r="A213" t="str">
        <f t="shared" si="3"/>
        <v/>
      </c>
      <c r="L213" s="55"/>
      <c r="O213"/>
    </row>
    <row r="214" spans="1:15" x14ac:dyDescent="0.25">
      <c r="A214" t="str">
        <f t="shared" si="3"/>
        <v/>
      </c>
      <c r="L214" s="55"/>
      <c r="O214"/>
    </row>
    <row r="215" spans="1:15" x14ac:dyDescent="0.25">
      <c r="A215" t="str">
        <f t="shared" si="3"/>
        <v/>
      </c>
      <c r="L215" s="55"/>
      <c r="O215"/>
    </row>
    <row r="216" spans="1:15" x14ac:dyDescent="0.25">
      <c r="A216" t="str">
        <f t="shared" si="3"/>
        <v/>
      </c>
      <c r="L216" s="55"/>
      <c r="O216"/>
    </row>
    <row r="217" spans="1:15" x14ac:dyDescent="0.25">
      <c r="A217" t="str">
        <f t="shared" si="3"/>
        <v/>
      </c>
      <c r="L217" s="55"/>
      <c r="O217"/>
    </row>
    <row r="218" spans="1:15" x14ac:dyDescent="0.25">
      <c r="A218" t="str">
        <f t="shared" si="3"/>
        <v/>
      </c>
      <c r="L218" s="55"/>
      <c r="O218"/>
    </row>
    <row r="219" spans="1:15" x14ac:dyDescent="0.25">
      <c r="A219" t="str">
        <f t="shared" si="3"/>
        <v/>
      </c>
      <c r="L219" s="55"/>
      <c r="O219"/>
    </row>
    <row r="220" spans="1:15" x14ac:dyDescent="0.25">
      <c r="A220" t="str">
        <f t="shared" si="3"/>
        <v/>
      </c>
      <c r="L220" s="55"/>
      <c r="O220"/>
    </row>
    <row r="221" spans="1:15" x14ac:dyDescent="0.25">
      <c r="A221" t="str">
        <f t="shared" si="3"/>
        <v/>
      </c>
      <c r="L221" s="55"/>
      <c r="O221"/>
    </row>
    <row r="222" spans="1:15" x14ac:dyDescent="0.25">
      <c r="A222" t="str">
        <f t="shared" si="3"/>
        <v/>
      </c>
      <c r="L222" s="55"/>
      <c r="O222"/>
    </row>
    <row r="223" spans="1:15" x14ac:dyDescent="0.25">
      <c r="A223" t="str">
        <f t="shared" si="3"/>
        <v/>
      </c>
      <c r="L223" s="55"/>
      <c r="O223"/>
    </row>
    <row r="224" spans="1:15" x14ac:dyDescent="0.25">
      <c r="A224" t="str">
        <f t="shared" si="3"/>
        <v/>
      </c>
      <c r="L224" s="55"/>
      <c r="O224"/>
    </row>
    <row r="225" spans="1:15" x14ac:dyDescent="0.25">
      <c r="A225" t="str">
        <f t="shared" si="3"/>
        <v/>
      </c>
      <c r="L225" s="55"/>
      <c r="O225"/>
    </row>
    <row r="226" spans="1:15" x14ac:dyDescent="0.25">
      <c r="A226" t="str">
        <f t="shared" si="3"/>
        <v/>
      </c>
      <c r="L226" s="55"/>
      <c r="O226"/>
    </row>
    <row r="227" spans="1:15" x14ac:dyDescent="0.25">
      <c r="A227" t="str">
        <f t="shared" si="3"/>
        <v/>
      </c>
      <c r="L227" s="55"/>
      <c r="O227"/>
    </row>
    <row r="228" spans="1:15" x14ac:dyDescent="0.25">
      <c r="A228" t="str">
        <f t="shared" si="3"/>
        <v/>
      </c>
      <c r="L228" s="55"/>
      <c r="O228"/>
    </row>
    <row r="229" spans="1:15" x14ac:dyDescent="0.25">
      <c r="A229" t="str">
        <f t="shared" si="3"/>
        <v/>
      </c>
      <c r="L229" s="55"/>
      <c r="O229"/>
    </row>
    <row r="230" spans="1:15" x14ac:dyDescent="0.25">
      <c r="A230" t="str">
        <f t="shared" si="3"/>
        <v/>
      </c>
      <c r="L230" s="55"/>
      <c r="O230"/>
    </row>
    <row r="231" spans="1:15" x14ac:dyDescent="0.25">
      <c r="A231" t="str">
        <f t="shared" si="3"/>
        <v/>
      </c>
      <c r="L231" s="55"/>
      <c r="O231"/>
    </row>
    <row r="232" spans="1:15" x14ac:dyDescent="0.25">
      <c r="A232" t="str">
        <f t="shared" si="3"/>
        <v/>
      </c>
      <c r="L232" s="55"/>
      <c r="O232"/>
    </row>
    <row r="233" spans="1:15" x14ac:dyDescent="0.25">
      <c r="A233" t="str">
        <f t="shared" si="3"/>
        <v/>
      </c>
      <c r="L233" s="55"/>
      <c r="O233"/>
    </row>
    <row r="234" spans="1:15" x14ac:dyDescent="0.25">
      <c r="A234" t="str">
        <f t="shared" si="3"/>
        <v/>
      </c>
      <c r="L234" s="55"/>
      <c r="O234"/>
    </row>
    <row r="235" spans="1:15" x14ac:dyDescent="0.25">
      <c r="A235" t="str">
        <f t="shared" si="3"/>
        <v/>
      </c>
      <c r="L235" s="55"/>
      <c r="O235"/>
    </row>
    <row r="236" spans="1:15" x14ac:dyDescent="0.25">
      <c r="A236" t="str">
        <f t="shared" si="3"/>
        <v/>
      </c>
      <c r="L236" s="55"/>
      <c r="O236"/>
    </row>
    <row r="237" spans="1:15" x14ac:dyDescent="0.25">
      <c r="A237" t="str">
        <f t="shared" si="3"/>
        <v/>
      </c>
      <c r="L237" s="55"/>
      <c r="O237"/>
    </row>
    <row r="238" spans="1:15" x14ac:dyDescent="0.25">
      <c r="A238" t="str">
        <f t="shared" si="3"/>
        <v/>
      </c>
      <c r="L238" s="55"/>
      <c r="O238"/>
    </row>
    <row r="239" spans="1:15" x14ac:dyDescent="0.25">
      <c r="A239" t="str">
        <f t="shared" si="3"/>
        <v/>
      </c>
      <c r="L239" s="55"/>
      <c r="O239"/>
    </row>
    <row r="240" spans="1:15" x14ac:dyDescent="0.25">
      <c r="A240" t="str">
        <f t="shared" si="3"/>
        <v/>
      </c>
      <c r="L240" s="55"/>
      <c r="O240"/>
    </row>
    <row r="241" spans="1:15" x14ac:dyDescent="0.25">
      <c r="A241" t="str">
        <f t="shared" si="3"/>
        <v/>
      </c>
      <c r="L241" s="55"/>
      <c r="O241"/>
    </row>
    <row r="242" spans="1:15" x14ac:dyDescent="0.25">
      <c r="A242" t="str">
        <f t="shared" si="3"/>
        <v/>
      </c>
      <c r="L242" s="55"/>
      <c r="O242"/>
    </row>
    <row r="243" spans="1:15" x14ac:dyDescent="0.25">
      <c r="A243" t="str">
        <f t="shared" si="3"/>
        <v/>
      </c>
      <c r="L243" s="55"/>
      <c r="O243"/>
    </row>
    <row r="244" spans="1:15" x14ac:dyDescent="0.25">
      <c r="A244" t="str">
        <f t="shared" si="3"/>
        <v/>
      </c>
      <c r="L244" s="55"/>
      <c r="O244"/>
    </row>
    <row r="245" spans="1:15" x14ac:dyDescent="0.25">
      <c r="A245" t="str">
        <f t="shared" si="3"/>
        <v/>
      </c>
      <c r="L245" s="55"/>
      <c r="O245"/>
    </row>
    <row r="246" spans="1:15" x14ac:dyDescent="0.25">
      <c r="A246" t="str">
        <f t="shared" si="3"/>
        <v/>
      </c>
      <c r="L246" s="55"/>
      <c r="O246"/>
    </row>
    <row r="247" spans="1:15" x14ac:dyDescent="0.25">
      <c r="A247" t="str">
        <f t="shared" si="3"/>
        <v/>
      </c>
      <c r="L247" s="55"/>
      <c r="O247"/>
    </row>
    <row r="248" spans="1:15" x14ac:dyDescent="0.25">
      <c r="A248" t="str">
        <f t="shared" si="3"/>
        <v/>
      </c>
      <c r="L248" s="55"/>
      <c r="O248"/>
    </row>
    <row r="249" spans="1:15" x14ac:dyDescent="0.25">
      <c r="A249" t="str">
        <f t="shared" si="3"/>
        <v/>
      </c>
      <c r="L249" s="55"/>
      <c r="O249"/>
    </row>
    <row r="250" spans="1:15" x14ac:dyDescent="0.25">
      <c r="A250" t="str">
        <f t="shared" si="3"/>
        <v/>
      </c>
      <c r="L250" s="55"/>
      <c r="O250"/>
    </row>
    <row r="251" spans="1:15" x14ac:dyDescent="0.25">
      <c r="A251" t="str">
        <f t="shared" si="3"/>
        <v/>
      </c>
      <c r="L251" s="55"/>
      <c r="O251"/>
    </row>
    <row r="252" spans="1:15" x14ac:dyDescent="0.25">
      <c r="A252" t="str">
        <f t="shared" si="3"/>
        <v/>
      </c>
      <c r="L252" s="55"/>
      <c r="O252"/>
    </row>
    <row r="253" spans="1:15" x14ac:dyDescent="0.25">
      <c r="A253" t="str">
        <f t="shared" si="3"/>
        <v/>
      </c>
      <c r="L253" s="55"/>
      <c r="O253"/>
    </row>
    <row r="254" spans="1:15" x14ac:dyDescent="0.25">
      <c r="A254" t="str">
        <f t="shared" si="3"/>
        <v/>
      </c>
      <c r="L254" s="55"/>
      <c r="O254"/>
    </row>
    <row r="255" spans="1:15" x14ac:dyDescent="0.25">
      <c r="A255" t="str">
        <f t="shared" si="3"/>
        <v/>
      </c>
      <c r="L255" s="55"/>
      <c r="O255"/>
    </row>
    <row r="256" spans="1:15" x14ac:dyDescent="0.25">
      <c r="A256" t="str">
        <f t="shared" si="3"/>
        <v/>
      </c>
      <c r="L256" s="55"/>
      <c r="O256"/>
    </row>
    <row r="257" spans="1:15" x14ac:dyDescent="0.25">
      <c r="A257" t="str">
        <f t="shared" si="3"/>
        <v/>
      </c>
      <c r="L257" s="55"/>
      <c r="O257"/>
    </row>
    <row r="258" spans="1:15" x14ac:dyDescent="0.25">
      <c r="A258" t="str">
        <f t="shared" si="3"/>
        <v/>
      </c>
      <c r="L258" s="55"/>
      <c r="O258"/>
    </row>
    <row r="259" spans="1:15" x14ac:dyDescent="0.25">
      <c r="A259" t="str">
        <f t="shared" ref="A259:A322" si="4">J259&amp;B259</f>
        <v/>
      </c>
      <c r="L259" s="55"/>
      <c r="O259"/>
    </row>
    <row r="260" spans="1:15" x14ac:dyDescent="0.25">
      <c r="A260" t="str">
        <f t="shared" si="4"/>
        <v/>
      </c>
      <c r="L260" s="55"/>
      <c r="O260"/>
    </row>
    <row r="261" spans="1:15" x14ac:dyDescent="0.25">
      <c r="A261" t="str">
        <f t="shared" si="4"/>
        <v/>
      </c>
      <c r="L261" s="55"/>
      <c r="O261"/>
    </row>
    <row r="262" spans="1:15" x14ac:dyDescent="0.25">
      <c r="A262" t="str">
        <f t="shared" si="4"/>
        <v/>
      </c>
      <c r="L262" s="55"/>
      <c r="O262"/>
    </row>
    <row r="263" spans="1:15" x14ac:dyDescent="0.25">
      <c r="A263" t="str">
        <f t="shared" si="4"/>
        <v/>
      </c>
      <c r="L263" s="55"/>
      <c r="O263"/>
    </row>
    <row r="264" spans="1:15" x14ac:dyDescent="0.25">
      <c r="A264" t="str">
        <f t="shared" si="4"/>
        <v/>
      </c>
      <c r="L264" s="55"/>
      <c r="O264"/>
    </row>
    <row r="265" spans="1:15" x14ac:dyDescent="0.25">
      <c r="A265" t="str">
        <f t="shared" si="4"/>
        <v/>
      </c>
      <c r="L265" s="55"/>
      <c r="O265"/>
    </row>
    <row r="266" spans="1:15" x14ac:dyDescent="0.25">
      <c r="A266" t="str">
        <f t="shared" si="4"/>
        <v/>
      </c>
      <c r="L266" s="55"/>
      <c r="O266"/>
    </row>
    <row r="267" spans="1:15" x14ac:dyDescent="0.25">
      <c r="A267" t="str">
        <f t="shared" si="4"/>
        <v/>
      </c>
      <c r="L267" s="55"/>
      <c r="O267"/>
    </row>
    <row r="268" spans="1:15" x14ac:dyDescent="0.25">
      <c r="A268" t="str">
        <f t="shared" si="4"/>
        <v/>
      </c>
      <c r="L268" s="55"/>
      <c r="O268"/>
    </row>
    <row r="269" spans="1:15" x14ac:dyDescent="0.25">
      <c r="A269" t="str">
        <f t="shared" si="4"/>
        <v/>
      </c>
      <c r="L269" s="55"/>
      <c r="O269"/>
    </row>
    <row r="270" spans="1:15" x14ac:dyDescent="0.25">
      <c r="A270" t="str">
        <f t="shared" si="4"/>
        <v/>
      </c>
      <c r="L270" s="55"/>
      <c r="O270"/>
    </row>
    <row r="271" spans="1:15" x14ac:dyDescent="0.25">
      <c r="A271" t="str">
        <f t="shared" si="4"/>
        <v/>
      </c>
      <c r="L271" s="55"/>
      <c r="O271"/>
    </row>
    <row r="272" spans="1:15" x14ac:dyDescent="0.25">
      <c r="A272" t="str">
        <f t="shared" si="4"/>
        <v/>
      </c>
      <c r="L272" s="55"/>
      <c r="O272"/>
    </row>
    <row r="273" spans="1:15" x14ac:dyDescent="0.25">
      <c r="A273" t="str">
        <f t="shared" si="4"/>
        <v/>
      </c>
      <c r="L273" s="55"/>
      <c r="O273"/>
    </row>
    <row r="274" spans="1:15" x14ac:dyDescent="0.25">
      <c r="A274" t="str">
        <f t="shared" si="4"/>
        <v/>
      </c>
      <c r="L274" s="55"/>
      <c r="O274"/>
    </row>
    <row r="275" spans="1:15" x14ac:dyDescent="0.25">
      <c r="A275" t="str">
        <f t="shared" si="4"/>
        <v/>
      </c>
      <c r="L275" s="55"/>
      <c r="O275"/>
    </row>
    <row r="276" spans="1:15" x14ac:dyDescent="0.25">
      <c r="A276" t="str">
        <f t="shared" si="4"/>
        <v/>
      </c>
      <c r="L276" s="55"/>
      <c r="O276"/>
    </row>
    <row r="277" spans="1:15" x14ac:dyDescent="0.25">
      <c r="A277" t="str">
        <f t="shared" si="4"/>
        <v/>
      </c>
      <c r="L277" s="55"/>
      <c r="O277"/>
    </row>
    <row r="278" spans="1:15" x14ac:dyDescent="0.25">
      <c r="A278" t="str">
        <f t="shared" si="4"/>
        <v/>
      </c>
      <c r="L278" s="55"/>
      <c r="O278"/>
    </row>
    <row r="279" spans="1:15" x14ac:dyDescent="0.25">
      <c r="A279" t="str">
        <f t="shared" si="4"/>
        <v/>
      </c>
      <c r="L279" s="55"/>
      <c r="O279"/>
    </row>
    <row r="280" spans="1:15" x14ac:dyDescent="0.25">
      <c r="A280" t="str">
        <f t="shared" si="4"/>
        <v/>
      </c>
      <c r="L280" s="55"/>
      <c r="O280"/>
    </row>
    <row r="281" spans="1:15" x14ac:dyDescent="0.25">
      <c r="A281" t="str">
        <f t="shared" si="4"/>
        <v/>
      </c>
      <c r="L281" s="55"/>
      <c r="O281"/>
    </row>
    <row r="282" spans="1:15" x14ac:dyDescent="0.25">
      <c r="A282" t="str">
        <f t="shared" si="4"/>
        <v/>
      </c>
      <c r="L282" s="55"/>
      <c r="O282"/>
    </row>
    <row r="283" spans="1:15" x14ac:dyDescent="0.25">
      <c r="A283" t="str">
        <f t="shared" si="4"/>
        <v/>
      </c>
      <c r="L283" s="55"/>
      <c r="O283"/>
    </row>
    <row r="284" spans="1:15" x14ac:dyDescent="0.25">
      <c r="A284" t="str">
        <f t="shared" si="4"/>
        <v/>
      </c>
      <c r="L284" s="55"/>
      <c r="O284"/>
    </row>
    <row r="285" spans="1:15" x14ac:dyDescent="0.25">
      <c r="A285" t="str">
        <f t="shared" si="4"/>
        <v/>
      </c>
      <c r="L285" s="55"/>
      <c r="O285"/>
    </row>
    <row r="286" spans="1:15" x14ac:dyDescent="0.25">
      <c r="A286" t="str">
        <f t="shared" si="4"/>
        <v/>
      </c>
      <c r="L286" s="55"/>
      <c r="O286"/>
    </row>
    <row r="287" spans="1:15" x14ac:dyDescent="0.25">
      <c r="A287" t="str">
        <f t="shared" si="4"/>
        <v/>
      </c>
      <c r="L287" s="55"/>
      <c r="O287"/>
    </row>
    <row r="288" spans="1:15" x14ac:dyDescent="0.25">
      <c r="A288" t="str">
        <f t="shared" si="4"/>
        <v/>
      </c>
      <c r="L288" s="55"/>
      <c r="O288"/>
    </row>
    <row r="289" spans="1:15" x14ac:dyDescent="0.25">
      <c r="A289" t="str">
        <f t="shared" si="4"/>
        <v/>
      </c>
      <c r="L289" s="55"/>
      <c r="O289"/>
    </row>
    <row r="290" spans="1:15" x14ac:dyDescent="0.25">
      <c r="A290" t="str">
        <f t="shared" si="4"/>
        <v/>
      </c>
      <c r="L290" s="55"/>
      <c r="O290"/>
    </row>
    <row r="291" spans="1:15" x14ac:dyDescent="0.25">
      <c r="A291" t="str">
        <f t="shared" si="4"/>
        <v/>
      </c>
      <c r="L291" s="55"/>
      <c r="O291"/>
    </row>
    <row r="292" spans="1:15" x14ac:dyDescent="0.25">
      <c r="A292" t="str">
        <f t="shared" si="4"/>
        <v/>
      </c>
      <c r="L292" s="55"/>
      <c r="O292"/>
    </row>
    <row r="293" spans="1:15" x14ac:dyDescent="0.25">
      <c r="A293" t="str">
        <f t="shared" si="4"/>
        <v/>
      </c>
      <c r="L293" s="55"/>
      <c r="O293"/>
    </row>
    <row r="294" spans="1:15" x14ac:dyDescent="0.25">
      <c r="A294" t="str">
        <f t="shared" si="4"/>
        <v/>
      </c>
      <c r="L294" s="55"/>
      <c r="O294"/>
    </row>
    <row r="295" spans="1:15" x14ac:dyDescent="0.25">
      <c r="A295" t="str">
        <f t="shared" si="4"/>
        <v/>
      </c>
      <c r="L295" s="55"/>
      <c r="O295"/>
    </row>
    <row r="296" spans="1:15" x14ac:dyDescent="0.25">
      <c r="A296" t="str">
        <f t="shared" si="4"/>
        <v/>
      </c>
      <c r="L296" s="55"/>
      <c r="O296"/>
    </row>
    <row r="297" spans="1:15" x14ac:dyDescent="0.25">
      <c r="A297" t="str">
        <f t="shared" si="4"/>
        <v/>
      </c>
      <c r="L297" s="55"/>
      <c r="O297"/>
    </row>
    <row r="298" spans="1:15" x14ac:dyDescent="0.25">
      <c r="A298" t="str">
        <f t="shared" si="4"/>
        <v/>
      </c>
      <c r="L298" s="55"/>
      <c r="O298"/>
    </row>
    <row r="299" spans="1:15" x14ac:dyDescent="0.25">
      <c r="A299" t="str">
        <f t="shared" si="4"/>
        <v/>
      </c>
      <c r="L299" s="55"/>
      <c r="O299"/>
    </row>
    <row r="300" spans="1:15" x14ac:dyDescent="0.25">
      <c r="A300" t="str">
        <f t="shared" si="4"/>
        <v/>
      </c>
      <c r="L300" s="55"/>
      <c r="O300"/>
    </row>
    <row r="301" spans="1:15" x14ac:dyDescent="0.25">
      <c r="A301" t="str">
        <f t="shared" si="4"/>
        <v/>
      </c>
      <c r="L301" s="55"/>
      <c r="O301"/>
    </row>
    <row r="302" spans="1:15" x14ac:dyDescent="0.25">
      <c r="A302" t="str">
        <f t="shared" si="4"/>
        <v/>
      </c>
      <c r="L302" s="55"/>
      <c r="O302"/>
    </row>
    <row r="303" spans="1:15" x14ac:dyDescent="0.25">
      <c r="A303" t="str">
        <f t="shared" si="4"/>
        <v/>
      </c>
      <c r="L303" s="55"/>
      <c r="O303"/>
    </row>
    <row r="304" spans="1:15" x14ac:dyDescent="0.25">
      <c r="A304" t="str">
        <f t="shared" si="4"/>
        <v/>
      </c>
      <c r="L304" s="55"/>
      <c r="O304"/>
    </row>
    <row r="305" spans="1:15" x14ac:dyDescent="0.25">
      <c r="A305" t="str">
        <f t="shared" si="4"/>
        <v/>
      </c>
      <c r="L305" s="55"/>
      <c r="O305"/>
    </row>
    <row r="306" spans="1:15" x14ac:dyDescent="0.25">
      <c r="A306" t="str">
        <f t="shared" si="4"/>
        <v/>
      </c>
      <c r="L306" s="55"/>
      <c r="O306"/>
    </row>
    <row r="307" spans="1:15" x14ac:dyDescent="0.25">
      <c r="A307" t="str">
        <f t="shared" si="4"/>
        <v/>
      </c>
      <c r="L307" s="55"/>
      <c r="O307"/>
    </row>
    <row r="308" spans="1:15" x14ac:dyDescent="0.25">
      <c r="A308" t="str">
        <f t="shared" si="4"/>
        <v/>
      </c>
      <c r="L308" s="55"/>
      <c r="O308"/>
    </row>
    <row r="309" spans="1:15" x14ac:dyDescent="0.25">
      <c r="A309" t="str">
        <f t="shared" si="4"/>
        <v/>
      </c>
      <c r="L309" s="55"/>
      <c r="O309"/>
    </row>
    <row r="310" spans="1:15" x14ac:dyDescent="0.25">
      <c r="A310" t="str">
        <f t="shared" si="4"/>
        <v/>
      </c>
      <c r="L310" s="55"/>
      <c r="O310"/>
    </row>
    <row r="311" spans="1:15" x14ac:dyDescent="0.25">
      <c r="A311" t="str">
        <f t="shared" si="4"/>
        <v/>
      </c>
      <c r="L311" s="55"/>
      <c r="O311"/>
    </row>
    <row r="312" spans="1:15" x14ac:dyDescent="0.25">
      <c r="A312" t="str">
        <f t="shared" si="4"/>
        <v/>
      </c>
      <c r="L312" s="55"/>
      <c r="O312"/>
    </row>
    <row r="313" spans="1:15" x14ac:dyDescent="0.25">
      <c r="A313" t="str">
        <f t="shared" si="4"/>
        <v/>
      </c>
      <c r="L313" s="55"/>
      <c r="O313"/>
    </row>
    <row r="314" spans="1:15" x14ac:dyDescent="0.25">
      <c r="A314" t="str">
        <f t="shared" si="4"/>
        <v/>
      </c>
      <c r="L314" s="55"/>
      <c r="O314"/>
    </row>
    <row r="315" spans="1:15" x14ac:dyDescent="0.25">
      <c r="A315" t="str">
        <f t="shared" si="4"/>
        <v/>
      </c>
      <c r="L315" s="55"/>
      <c r="O315"/>
    </row>
    <row r="316" spans="1:15" x14ac:dyDescent="0.25">
      <c r="A316" t="str">
        <f t="shared" si="4"/>
        <v/>
      </c>
      <c r="L316" s="55"/>
      <c r="O316"/>
    </row>
    <row r="317" spans="1:15" x14ac:dyDescent="0.25">
      <c r="A317" t="str">
        <f t="shared" si="4"/>
        <v/>
      </c>
      <c r="L317" s="55"/>
      <c r="O317"/>
    </row>
    <row r="318" spans="1:15" x14ac:dyDescent="0.25">
      <c r="A318" t="str">
        <f t="shared" si="4"/>
        <v/>
      </c>
      <c r="L318" s="55"/>
      <c r="O318"/>
    </row>
    <row r="319" spans="1:15" x14ac:dyDescent="0.25">
      <c r="A319" t="str">
        <f t="shared" si="4"/>
        <v/>
      </c>
      <c r="L319" s="55"/>
      <c r="O319"/>
    </row>
    <row r="320" spans="1:15" x14ac:dyDescent="0.25">
      <c r="A320" t="str">
        <f t="shared" si="4"/>
        <v/>
      </c>
      <c r="L320" s="55"/>
      <c r="O320"/>
    </row>
    <row r="321" spans="1:15" x14ac:dyDescent="0.25">
      <c r="A321" t="str">
        <f t="shared" si="4"/>
        <v/>
      </c>
      <c r="L321" s="55"/>
      <c r="O321"/>
    </row>
    <row r="322" spans="1:15" x14ac:dyDescent="0.25">
      <c r="A322" t="str">
        <f t="shared" si="4"/>
        <v/>
      </c>
      <c r="L322" s="55"/>
      <c r="O322"/>
    </row>
    <row r="323" spans="1:15" x14ac:dyDescent="0.25">
      <c r="A323" t="str">
        <f t="shared" ref="A323:A386" si="5">J323&amp;B323</f>
        <v/>
      </c>
      <c r="L323" s="55"/>
      <c r="O323"/>
    </row>
    <row r="324" spans="1:15" x14ac:dyDescent="0.25">
      <c r="A324" t="str">
        <f t="shared" si="5"/>
        <v/>
      </c>
      <c r="L324" s="55"/>
      <c r="O324"/>
    </row>
    <row r="325" spans="1:15" x14ac:dyDescent="0.25">
      <c r="A325" t="str">
        <f t="shared" si="5"/>
        <v/>
      </c>
      <c r="L325" s="55"/>
      <c r="O325"/>
    </row>
    <row r="326" spans="1:15" x14ac:dyDescent="0.25">
      <c r="A326" t="str">
        <f t="shared" si="5"/>
        <v/>
      </c>
      <c r="L326" s="55"/>
      <c r="O326"/>
    </row>
    <row r="327" spans="1:15" x14ac:dyDescent="0.25">
      <c r="A327" t="str">
        <f t="shared" si="5"/>
        <v/>
      </c>
      <c r="L327" s="55"/>
      <c r="O327"/>
    </row>
    <row r="328" spans="1:15" x14ac:dyDescent="0.25">
      <c r="A328" t="str">
        <f t="shared" si="5"/>
        <v/>
      </c>
      <c r="L328" s="55"/>
      <c r="O328"/>
    </row>
    <row r="329" spans="1:15" x14ac:dyDescent="0.25">
      <c r="A329" t="str">
        <f t="shared" si="5"/>
        <v/>
      </c>
      <c r="L329" s="55"/>
      <c r="O329"/>
    </row>
    <row r="330" spans="1:15" x14ac:dyDescent="0.25">
      <c r="A330" t="str">
        <f t="shared" si="5"/>
        <v/>
      </c>
      <c r="L330" s="55"/>
      <c r="O330"/>
    </row>
    <row r="331" spans="1:15" x14ac:dyDescent="0.25">
      <c r="A331" t="str">
        <f t="shared" si="5"/>
        <v/>
      </c>
      <c r="L331" s="55"/>
      <c r="O331"/>
    </row>
    <row r="332" spans="1:15" x14ac:dyDescent="0.25">
      <c r="A332" t="str">
        <f t="shared" si="5"/>
        <v/>
      </c>
      <c r="L332" s="55"/>
      <c r="O332"/>
    </row>
    <row r="333" spans="1:15" x14ac:dyDescent="0.25">
      <c r="A333" t="str">
        <f t="shared" si="5"/>
        <v/>
      </c>
      <c r="L333" s="55"/>
      <c r="O333"/>
    </row>
    <row r="334" spans="1:15" x14ac:dyDescent="0.25">
      <c r="A334" t="str">
        <f t="shared" si="5"/>
        <v/>
      </c>
      <c r="L334" s="55"/>
      <c r="O334"/>
    </row>
    <row r="335" spans="1:15" x14ac:dyDescent="0.25">
      <c r="A335" t="str">
        <f t="shared" si="5"/>
        <v/>
      </c>
      <c r="L335" s="55"/>
      <c r="O335"/>
    </row>
    <row r="336" spans="1:15" x14ac:dyDescent="0.25">
      <c r="A336" t="str">
        <f t="shared" si="5"/>
        <v/>
      </c>
      <c r="L336" s="55"/>
      <c r="O336"/>
    </row>
    <row r="337" spans="1:15" x14ac:dyDescent="0.25">
      <c r="A337" t="str">
        <f t="shared" si="5"/>
        <v/>
      </c>
      <c r="L337" s="55"/>
      <c r="O337"/>
    </row>
    <row r="338" spans="1:15" x14ac:dyDescent="0.25">
      <c r="A338" t="str">
        <f t="shared" si="5"/>
        <v/>
      </c>
      <c r="L338" s="55"/>
      <c r="O338"/>
    </row>
    <row r="339" spans="1:15" x14ac:dyDescent="0.25">
      <c r="A339" t="str">
        <f t="shared" si="5"/>
        <v/>
      </c>
      <c r="L339" s="55"/>
      <c r="O339"/>
    </row>
    <row r="340" spans="1:15" x14ac:dyDescent="0.25">
      <c r="A340" t="str">
        <f t="shared" si="5"/>
        <v/>
      </c>
      <c r="L340" s="55"/>
      <c r="O340"/>
    </row>
    <row r="341" spans="1:15" x14ac:dyDescent="0.25">
      <c r="A341" t="str">
        <f t="shared" si="5"/>
        <v/>
      </c>
      <c r="L341" s="55"/>
      <c r="O341"/>
    </row>
    <row r="342" spans="1:15" x14ac:dyDescent="0.25">
      <c r="A342" t="str">
        <f t="shared" si="5"/>
        <v/>
      </c>
      <c r="L342" s="55"/>
      <c r="O342"/>
    </row>
    <row r="343" spans="1:15" x14ac:dyDescent="0.25">
      <c r="A343" t="str">
        <f t="shared" si="5"/>
        <v/>
      </c>
      <c r="L343" s="55"/>
      <c r="O343"/>
    </row>
    <row r="344" spans="1:15" x14ac:dyDescent="0.25">
      <c r="A344" t="str">
        <f t="shared" si="5"/>
        <v/>
      </c>
      <c r="L344" s="55"/>
      <c r="O344"/>
    </row>
    <row r="345" spans="1:15" x14ac:dyDescent="0.25">
      <c r="A345" t="str">
        <f t="shared" si="5"/>
        <v/>
      </c>
      <c r="L345" s="55"/>
      <c r="O345"/>
    </row>
    <row r="346" spans="1:15" x14ac:dyDescent="0.25">
      <c r="A346" t="str">
        <f t="shared" si="5"/>
        <v/>
      </c>
      <c r="L346" s="55"/>
      <c r="O346"/>
    </row>
    <row r="347" spans="1:15" x14ac:dyDescent="0.25">
      <c r="A347" t="str">
        <f t="shared" si="5"/>
        <v/>
      </c>
      <c r="L347" s="55"/>
      <c r="O347"/>
    </row>
    <row r="348" spans="1:15" x14ac:dyDescent="0.25">
      <c r="A348" t="str">
        <f t="shared" si="5"/>
        <v/>
      </c>
      <c r="L348" s="55"/>
      <c r="O348"/>
    </row>
    <row r="349" spans="1:15" x14ac:dyDescent="0.25">
      <c r="A349" t="str">
        <f t="shared" si="5"/>
        <v/>
      </c>
      <c r="L349" s="55"/>
      <c r="O349"/>
    </row>
    <row r="350" spans="1:15" x14ac:dyDescent="0.25">
      <c r="A350" t="str">
        <f t="shared" si="5"/>
        <v/>
      </c>
      <c r="L350" s="55"/>
      <c r="O350"/>
    </row>
    <row r="351" spans="1:15" x14ac:dyDescent="0.25">
      <c r="A351" t="str">
        <f t="shared" si="5"/>
        <v/>
      </c>
      <c r="L351" s="55"/>
      <c r="O351"/>
    </row>
    <row r="352" spans="1:15" x14ac:dyDescent="0.25">
      <c r="A352" t="str">
        <f t="shared" si="5"/>
        <v/>
      </c>
      <c r="L352" s="55"/>
      <c r="O352"/>
    </row>
    <row r="353" spans="1:15" x14ac:dyDescent="0.25">
      <c r="A353" t="str">
        <f t="shared" si="5"/>
        <v/>
      </c>
      <c r="L353" s="55"/>
      <c r="O353"/>
    </row>
    <row r="354" spans="1:15" x14ac:dyDescent="0.25">
      <c r="A354" t="str">
        <f t="shared" si="5"/>
        <v/>
      </c>
      <c r="L354" s="55"/>
      <c r="O354"/>
    </row>
    <row r="355" spans="1:15" x14ac:dyDescent="0.25">
      <c r="A355" t="str">
        <f t="shared" si="5"/>
        <v/>
      </c>
      <c r="L355" s="55"/>
      <c r="O355"/>
    </row>
    <row r="356" spans="1:15" x14ac:dyDescent="0.25">
      <c r="A356" t="str">
        <f t="shared" si="5"/>
        <v/>
      </c>
      <c r="L356" s="55"/>
      <c r="O356"/>
    </row>
    <row r="357" spans="1:15" x14ac:dyDescent="0.25">
      <c r="A357" t="str">
        <f t="shared" si="5"/>
        <v/>
      </c>
      <c r="L357" s="55"/>
      <c r="O357"/>
    </row>
    <row r="358" spans="1:15" x14ac:dyDescent="0.25">
      <c r="A358" t="str">
        <f t="shared" si="5"/>
        <v/>
      </c>
      <c r="L358" s="55"/>
      <c r="O358"/>
    </row>
    <row r="359" spans="1:15" x14ac:dyDescent="0.25">
      <c r="A359" t="str">
        <f t="shared" si="5"/>
        <v/>
      </c>
      <c r="L359" s="55"/>
      <c r="O359"/>
    </row>
    <row r="360" spans="1:15" x14ac:dyDescent="0.25">
      <c r="A360" t="str">
        <f t="shared" si="5"/>
        <v/>
      </c>
      <c r="L360" s="55"/>
      <c r="O360"/>
    </row>
    <row r="361" spans="1:15" x14ac:dyDescent="0.25">
      <c r="A361" t="str">
        <f t="shared" si="5"/>
        <v/>
      </c>
      <c r="L361" s="55"/>
      <c r="O361"/>
    </row>
    <row r="362" spans="1:15" x14ac:dyDescent="0.25">
      <c r="A362" t="str">
        <f t="shared" si="5"/>
        <v/>
      </c>
      <c r="L362" s="55"/>
      <c r="O362"/>
    </row>
    <row r="363" spans="1:15" x14ac:dyDescent="0.25">
      <c r="A363" t="str">
        <f t="shared" si="5"/>
        <v/>
      </c>
      <c r="L363" s="55"/>
      <c r="O363"/>
    </row>
    <row r="364" spans="1:15" x14ac:dyDescent="0.25">
      <c r="A364" t="str">
        <f t="shared" si="5"/>
        <v/>
      </c>
      <c r="L364" s="55"/>
      <c r="O364"/>
    </row>
    <row r="365" spans="1:15" x14ac:dyDescent="0.25">
      <c r="A365" t="str">
        <f t="shared" si="5"/>
        <v/>
      </c>
      <c r="L365" s="55"/>
      <c r="O365"/>
    </row>
    <row r="366" spans="1:15" x14ac:dyDescent="0.25">
      <c r="A366" t="str">
        <f t="shared" si="5"/>
        <v/>
      </c>
      <c r="L366" s="55"/>
      <c r="O366"/>
    </row>
    <row r="367" spans="1:15" x14ac:dyDescent="0.25">
      <c r="A367" t="str">
        <f t="shared" si="5"/>
        <v/>
      </c>
      <c r="L367" s="55"/>
      <c r="O367"/>
    </row>
    <row r="368" spans="1:15" x14ac:dyDescent="0.25">
      <c r="A368" t="str">
        <f t="shared" si="5"/>
        <v/>
      </c>
      <c r="L368" s="55"/>
      <c r="O368"/>
    </row>
    <row r="369" spans="1:15" x14ac:dyDescent="0.25">
      <c r="A369" t="str">
        <f t="shared" si="5"/>
        <v/>
      </c>
      <c r="L369" s="55"/>
      <c r="O369"/>
    </row>
    <row r="370" spans="1:15" x14ac:dyDescent="0.25">
      <c r="A370" t="str">
        <f t="shared" si="5"/>
        <v/>
      </c>
      <c r="L370" s="55"/>
      <c r="O370"/>
    </row>
    <row r="371" spans="1:15" x14ac:dyDescent="0.25">
      <c r="A371" t="str">
        <f t="shared" si="5"/>
        <v/>
      </c>
      <c r="L371" s="55"/>
      <c r="O371"/>
    </row>
    <row r="372" spans="1:15" x14ac:dyDescent="0.25">
      <c r="A372" t="str">
        <f t="shared" si="5"/>
        <v/>
      </c>
      <c r="L372" s="55"/>
      <c r="O372"/>
    </row>
    <row r="373" spans="1:15" x14ac:dyDescent="0.25">
      <c r="A373" t="str">
        <f t="shared" si="5"/>
        <v/>
      </c>
      <c r="L373" s="55"/>
      <c r="O373"/>
    </row>
    <row r="374" spans="1:15" x14ac:dyDescent="0.25">
      <c r="A374" t="str">
        <f t="shared" si="5"/>
        <v/>
      </c>
      <c r="L374" s="55"/>
      <c r="O374"/>
    </row>
    <row r="375" spans="1:15" x14ac:dyDescent="0.25">
      <c r="A375" t="str">
        <f t="shared" si="5"/>
        <v/>
      </c>
      <c r="L375" s="55"/>
      <c r="O375"/>
    </row>
    <row r="376" spans="1:15" x14ac:dyDescent="0.25">
      <c r="A376" t="str">
        <f t="shared" si="5"/>
        <v/>
      </c>
      <c r="L376" s="55"/>
      <c r="O376"/>
    </row>
    <row r="377" spans="1:15" x14ac:dyDescent="0.25">
      <c r="A377" t="str">
        <f t="shared" si="5"/>
        <v/>
      </c>
      <c r="L377" s="55"/>
      <c r="O377"/>
    </row>
    <row r="378" spans="1:15" x14ac:dyDescent="0.25">
      <c r="A378" t="str">
        <f t="shared" si="5"/>
        <v/>
      </c>
      <c r="L378" s="55"/>
      <c r="O378"/>
    </row>
    <row r="379" spans="1:15" x14ac:dyDescent="0.25">
      <c r="A379" t="str">
        <f t="shared" si="5"/>
        <v/>
      </c>
      <c r="L379" s="55"/>
      <c r="O379"/>
    </row>
    <row r="380" spans="1:15" x14ac:dyDescent="0.25">
      <c r="A380" t="str">
        <f t="shared" si="5"/>
        <v/>
      </c>
      <c r="L380" s="55"/>
      <c r="O380"/>
    </row>
    <row r="381" spans="1:15" x14ac:dyDescent="0.25">
      <c r="A381" t="str">
        <f t="shared" si="5"/>
        <v/>
      </c>
      <c r="L381" s="55"/>
      <c r="O381"/>
    </row>
    <row r="382" spans="1:15" x14ac:dyDescent="0.25">
      <c r="A382" t="str">
        <f t="shared" si="5"/>
        <v/>
      </c>
      <c r="L382" s="55"/>
      <c r="O382"/>
    </row>
    <row r="383" spans="1:15" x14ac:dyDescent="0.25">
      <c r="A383" t="str">
        <f t="shared" si="5"/>
        <v/>
      </c>
      <c r="L383" s="55"/>
      <c r="O383"/>
    </row>
    <row r="384" spans="1:15" x14ac:dyDescent="0.25">
      <c r="A384" t="str">
        <f t="shared" si="5"/>
        <v/>
      </c>
      <c r="L384" s="55"/>
      <c r="O384"/>
    </row>
    <row r="385" spans="1:15" x14ac:dyDescent="0.25">
      <c r="A385" t="str">
        <f t="shared" si="5"/>
        <v/>
      </c>
      <c r="L385" s="55"/>
      <c r="O385"/>
    </row>
    <row r="386" spans="1:15" x14ac:dyDescent="0.25">
      <c r="A386" t="str">
        <f t="shared" si="5"/>
        <v/>
      </c>
      <c r="L386" s="55"/>
      <c r="O386"/>
    </row>
    <row r="387" spans="1:15" x14ac:dyDescent="0.25">
      <c r="A387" t="str">
        <f t="shared" ref="A387:A450" si="6">J387&amp;B387</f>
        <v/>
      </c>
      <c r="L387" s="55"/>
      <c r="O387"/>
    </row>
    <row r="388" spans="1:15" x14ac:dyDescent="0.25">
      <c r="A388" t="str">
        <f t="shared" si="6"/>
        <v/>
      </c>
      <c r="L388" s="55"/>
      <c r="O388"/>
    </row>
    <row r="389" spans="1:15" x14ac:dyDescent="0.25">
      <c r="A389" t="str">
        <f t="shared" si="6"/>
        <v/>
      </c>
      <c r="L389" s="55"/>
      <c r="O389"/>
    </row>
    <row r="390" spans="1:15" x14ac:dyDescent="0.25">
      <c r="A390" t="str">
        <f t="shared" si="6"/>
        <v/>
      </c>
      <c r="L390" s="55"/>
      <c r="O390"/>
    </row>
    <row r="391" spans="1:15" x14ac:dyDescent="0.25">
      <c r="A391" t="str">
        <f t="shared" si="6"/>
        <v/>
      </c>
      <c r="L391" s="55"/>
      <c r="O391"/>
    </row>
    <row r="392" spans="1:15" x14ac:dyDescent="0.25">
      <c r="A392" t="str">
        <f t="shared" si="6"/>
        <v/>
      </c>
      <c r="L392" s="55"/>
      <c r="O392"/>
    </row>
    <row r="393" spans="1:15" x14ac:dyDescent="0.25">
      <c r="A393" t="str">
        <f t="shared" si="6"/>
        <v/>
      </c>
      <c r="L393" s="55"/>
      <c r="O393"/>
    </row>
    <row r="394" spans="1:15" x14ac:dyDescent="0.25">
      <c r="A394" t="str">
        <f t="shared" si="6"/>
        <v/>
      </c>
      <c r="L394" s="55"/>
      <c r="O394"/>
    </row>
    <row r="395" spans="1:15" x14ac:dyDescent="0.25">
      <c r="A395" t="str">
        <f t="shared" si="6"/>
        <v/>
      </c>
      <c r="L395" s="55"/>
      <c r="O395"/>
    </row>
    <row r="396" spans="1:15" x14ac:dyDescent="0.25">
      <c r="A396" t="str">
        <f t="shared" si="6"/>
        <v/>
      </c>
      <c r="L396" s="55"/>
      <c r="O396"/>
    </row>
    <row r="397" spans="1:15" x14ac:dyDescent="0.25">
      <c r="A397" t="str">
        <f t="shared" si="6"/>
        <v/>
      </c>
      <c r="L397" s="55"/>
      <c r="O397"/>
    </row>
    <row r="398" spans="1:15" x14ac:dyDescent="0.25">
      <c r="A398" t="str">
        <f t="shared" si="6"/>
        <v/>
      </c>
      <c r="L398" s="55"/>
      <c r="O398"/>
    </row>
    <row r="399" spans="1:15" x14ac:dyDescent="0.25">
      <c r="A399" t="str">
        <f t="shared" si="6"/>
        <v/>
      </c>
      <c r="L399" s="55"/>
      <c r="O399"/>
    </row>
    <row r="400" spans="1:15" x14ac:dyDescent="0.25">
      <c r="A400" t="str">
        <f t="shared" si="6"/>
        <v/>
      </c>
      <c r="L400" s="55"/>
      <c r="O400"/>
    </row>
    <row r="401" spans="1:15" x14ac:dyDescent="0.25">
      <c r="A401" t="str">
        <f t="shared" si="6"/>
        <v/>
      </c>
      <c r="L401" s="55"/>
      <c r="O401"/>
    </row>
    <row r="402" spans="1:15" x14ac:dyDescent="0.25">
      <c r="A402" t="str">
        <f t="shared" si="6"/>
        <v/>
      </c>
      <c r="L402" s="55"/>
      <c r="O402"/>
    </row>
    <row r="403" spans="1:15" x14ac:dyDescent="0.25">
      <c r="A403" t="str">
        <f t="shared" si="6"/>
        <v/>
      </c>
      <c r="L403" s="55"/>
      <c r="O403"/>
    </row>
    <row r="404" spans="1:15" x14ac:dyDescent="0.25">
      <c r="A404" t="str">
        <f t="shared" si="6"/>
        <v/>
      </c>
      <c r="L404" s="55"/>
      <c r="O404"/>
    </row>
    <row r="405" spans="1:15" x14ac:dyDescent="0.25">
      <c r="A405" t="str">
        <f t="shared" si="6"/>
        <v/>
      </c>
      <c r="L405" s="55"/>
      <c r="O405"/>
    </row>
    <row r="406" spans="1:15" x14ac:dyDescent="0.25">
      <c r="A406" t="str">
        <f t="shared" si="6"/>
        <v/>
      </c>
      <c r="L406" s="55"/>
      <c r="O406"/>
    </row>
    <row r="407" spans="1:15" x14ac:dyDescent="0.25">
      <c r="A407" t="str">
        <f t="shared" si="6"/>
        <v/>
      </c>
      <c r="L407" s="55"/>
      <c r="O407"/>
    </row>
    <row r="408" spans="1:15" x14ac:dyDescent="0.25">
      <c r="A408" t="str">
        <f t="shared" si="6"/>
        <v/>
      </c>
      <c r="L408" s="55"/>
      <c r="O408"/>
    </row>
    <row r="409" spans="1:15" x14ac:dyDescent="0.25">
      <c r="A409" t="str">
        <f t="shared" si="6"/>
        <v/>
      </c>
      <c r="L409" s="55"/>
      <c r="O409"/>
    </row>
    <row r="410" spans="1:15" x14ac:dyDescent="0.25">
      <c r="A410" t="str">
        <f t="shared" si="6"/>
        <v/>
      </c>
      <c r="L410" s="55"/>
      <c r="O410"/>
    </row>
    <row r="411" spans="1:15" x14ac:dyDescent="0.25">
      <c r="A411" t="str">
        <f t="shared" si="6"/>
        <v/>
      </c>
      <c r="L411" s="55"/>
      <c r="O411"/>
    </row>
    <row r="412" spans="1:15" x14ac:dyDescent="0.25">
      <c r="A412" t="str">
        <f t="shared" si="6"/>
        <v/>
      </c>
      <c r="L412" s="55"/>
      <c r="O412"/>
    </row>
    <row r="413" spans="1:15" x14ac:dyDescent="0.25">
      <c r="A413" t="str">
        <f t="shared" si="6"/>
        <v/>
      </c>
      <c r="L413" s="55"/>
      <c r="O413"/>
    </row>
    <row r="414" spans="1:15" x14ac:dyDescent="0.25">
      <c r="A414" t="str">
        <f t="shared" si="6"/>
        <v/>
      </c>
      <c r="L414" s="55"/>
      <c r="O414"/>
    </row>
    <row r="415" spans="1:15" x14ac:dyDescent="0.25">
      <c r="A415" t="str">
        <f t="shared" si="6"/>
        <v/>
      </c>
      <c r="L415" s="55"/>
      <c r="O415"/>
    </row>
    <row r="416" spans="1:15" x14ac:dyDescent="0.25">
      <c r="A416" t="str">
        <f t="shared" si="6"/>
        <v/>
      </c>
      <c r="L416" s="55"/>
      <c r="O416"/>
    </row>
    <row r="417" spans="1:15" x14ac:dyDescent="0.25">
      <c r="A417" t="str">
        <f t="shared" si="6"/>
        <v/>
      </c>
      <c r="L417" s="55"/>
      <c r="O417"/>
    </row>
    <row r="418" spans="1:15" x14ac:dyDescent="0.25">
      <c r="A418" t="str">
        <f t="shared" si="6"/>
        <v/>
      </c>
      <c r="L418" s="55"/>
      <c r="O418"/>
    </row>
    <row r="419" spans="1:15" x14ac:dyDescent="0.25">
      <c r="A419" t="str">
        <f t="shared" si="6"/>
        <v/>
      </c>
      <c r="L419" s="55"/>
      <c r="O419"/>
    </row>
    <row r="420" spans="1:15" x14ac:dyDescent="0.25">
      <c r="A420" t="str">
        <f t="shared" si="6"/>
        <v/>
      </c>
      <c r="L420" s="55"/>
      <c r="O420"/>
    </row>
    <row r="421" spans="1:15" x14ac:dyDescent="0.25">
      <c r="A421" t="str">
        <f t="shared" si="6"/>
        <v/>
      </c>
      <c r="L421" s="55"/>
      <c r="O421"/>
    </row>
    <row r="422" spans="1:15" x14ac:dyDescent="0.25">
      <c r="A422" t="str">
        <f t="shared" si="6"/>
        <v/>
      </c>
      <c r="L422" s="55"/>
      <c r="O422"/>
    </row>
    <row r="423" spans="1:15" x14ac:dyDescent="0.25">
      <c r="A423" t="str">
        <f t="shared" si="6"/>
        <v/>
      </c>
      <c r="L423" s="55"/>
      <c r="O423"/>
    </row>
    <row r="424" spans="1:15" x14ac:dyDescent="0.25">
      <c r="A424" t="str">
        <f t="shared" si="6"/>
        <v/>
      </c>
      <c r="L424" s="55"/>
      <c r="O424"/>
    </row>
    <row r="425" spans="1:15" x14ac:dyDescent="0.25">
      <c r="A425" t="str">
        <f t="shared" si="6"/>
        <v/>
      </c>
      <c r="L425" s="55"/>
      <c r="O425"/>
    </row>
    <row r="426" spans="1:15" x14ac:dyDescent="0.25">
      <c r="A426" t="str">
        <f t="shared" si="6"/>
        <v/>
      </c>
      <c r="L426" s="55"/>
      <c r="O426"/>
    </row>
    <row r="427" spans="1:15" x14ac:dyDescent="0.25">
      <c r="A427" t="str">
        <f t="shared" si="6"/>
        <v/>
      </c>
      <c r="L427" s="55"/>
      <c r="O427"/>
    </row>
    <row r="428" spans="1:15" x14ac:dyDescent="0.25">
      <c r="A428" t="str">
        <f t="shared" si="6"/>
        <v/>
      </c>
      <c r="L428" s="55"/>
      <c r="O428"/>
    </row>
    <row r="429" spans="1:15" x14ac:dyDescent="0.25">
      <c r="A429" t="str">
        <f t="shared" si="6"/>
        <v/>
      </c>
      <c r="L429" s="55"/>
      <c r="O429"/>
    </row>
    <row r="430" spans="1:15" x14ac:dyDescent="0.25">
      <c r="A430" t="str">
        <f t="shared" si="6"/>
        <v/>
      </c>
      <c r="L430" s="55"/>
      <c r="O430"/>
    </row>
    <row r="431" spans="1:15" x14ac:dyDescent="0.25">
      <c r="A431" t="str">
        <f t="shared" si="6"/>
        <v/>
      </c>
      <c r="L431" s="55"/>
      <c r="O431"/>
    </row>
    <row r="432" spans="1:15" x14ac:dyDescent="0.25">
      <c r="A432" t="str">
        <f t="shared" si="6"/>
        <v/>
      </c>
      <c r="L432" s="55"/>
      <c r="O432"/>
    </row>
    <row r="433" spans="1:15" x14ac:dyDescent="0.25">
      <c r="A433" t="str">
        <f t="shared" si="6"/>
        <v/>
      </c>
      <c r="L433" s="55"/>
      <c r="O433"/>
    </row>
    <row r="434" spans="1:15" x14ac:dyDescent="0.25">
      <c r="A434" t="str">
        <f t="shared" si="6"/>
        <v/>
      </c>
      <c r="L434" s="55"/>
      <c r="O434"/>
    </row>
    <row r="435" spans="1:15" x14ac:dyDescent="0.25">
      <c r="A435" t="str">
        <f t="shared" si="6"/>
        <v/>
      </c>
      <c r="L435" s="55"/>
      <c r="O435"/>
    </row>
    <row r="436" spans="1:15" x14ac:dyDescent="0.25">
      <c r="A436" t="str">
        <f t="shared" si="6"/>
        <v/>
      </c>
      <c r="L436" s="55"/>
      <c r="O436"/>
    </row>
    <row r="437" spans="1:15" x14ac:dyDescent="0.25">
      <c r="A437" t="str">
        <f t="shared" si="6"/>
        <v/>
      </c>
      <c r="L437" s="55"/>
      <c r="O437"/>
    </row>
    <row r="438" spans="1:15" x14ac:dyDescent="0.25">
      <c r="A438" t="str">
        <f t="shared" si="6"/>
        <v/>
      </c>
      <c r="L438" s="55"/>
      <c r="O438"/>
    </row>
    <row r="439" spans="1:15" x14ac:dyDescent="0.25">
      <c r="A439" t="str">
        <f t="shared" si="6"/>
        <v/>
      </c>
      <c r="L439" s="55"/>
      <c r="O439"/>
    </row>
    <row r="440" spans="1:15" x14ac:dyDescent="0.25">
      <c r="A440" t="str">
        <f t="shared" si="6"/>
        <v/>
      </c>
      <c r="L440" s="55"/>
      <c r="O440"/>
    </row>
    <row r="441" spans="1:15" x14ac:dyDescent="0.25">
      <c r="A441" t="str">
        <f t="shared" si="6"/>
        <v/>
      </c>
      <c r="L441" s="55"/>
      <c r="O441"/>
    </row>
    <row r="442" spans="1:15" x14ac:dyDescent="0.25">
      <c r="A442" t="str">
        <f t="shared" si="6"/>
        <v/>
      </c>
      <c r="L442" s="55"/>
      <c r="O442"/>
    </row>
    <row r="443" spans="1:15" x14ac:dyDescent="0.25">
      <c r="A443" t="str">
        <f t="shared" si="6"/>
        <v/>
      </c>
      <c r="L443" s="55"/>
      <c r="O443"/>
    </row>
    <row r="444" spans="1:15" x14ac:dyDescent="0.25">
      <c r="A444" t="str">
        <f t="shared" si="6"/>
        <v/>
      </c>
      <c r="L444" s="55"/>
      <c r="O444"/>
    </row>
    <row r="445" spans="1:15" x14ac:dyDescent="0.25">
      <c r="A445" t="str">
        <f t="shared" si="6"/>
        <v/>
      </c>
      <c r="L445" s="55"/>
      <c r="O445"/>
    </row>
    <row r="446" spans="1:15" x14ac:dyDescent="0.25">
      <c r="A446" t="str">
        <f t="shared" si="6"/>
        <v/>
      </c>
      <c r="L446" s="55"/>
      <c r="O446"/>
    </row>
    <row r="447" spans="1:15" x14ac:dyDescent="0.25">
      <c r="A447" t="str">
        <f t="shared" si="6"/>
        <v/>
      </c>
      <c r="L447" s="55"/>
      <c r="O447"/>
    </row>
    <row r="448" spans="1:15" x14ac:dyDescent="0.25">
      <c r="A448" t="str">
        <f t="shared" si="6"/>
        <v/>
      </c>
      <c r="L448" s="55"/>
      <c r="O448"/>
    </row>
    <row r="449" spans="1:15" x14ac:dyDescent="0.25">
      <c r="A449" t="str">
        <f t="shared" si="6"/>
        <v/>
      </c>
      <c r="L449" s="55"/>
      <c r="O449"/>
    </row>
    <row r="450" spans="1:15" x14ac:dyDescent="0.25">
      <c r="A450" t="str">
        <f t="shared" si="6"/>
        <v/>
      </c>
      <c r="L450" s="55"/>
      <c r="O450"/>
    </row>
    <row r="451" spans="1:15" x14ac:dyDescent="0.25">
      <c r="A451" t="str">
        <f t="shared" ref="A451:A514" si="7">J451&amp;B451</f>
        <v/>
      </c>
      <c r="L451" s="55"/>
      <c r="O451"/>
    </row>
    <row r="452" spans="1:15" x14ac:dyDescent="0.25">
      <c r="A452" t="str">
        <f t="shared" si="7"/>
        <v/>
      </c>
      <c r="L452" s="55"/>
      <c r="O452"/>
    </row>
    <row r="453" spans="1:15" x14ac:dyDescent="0.25">
      <c r="A453" t="str">
        <f t="shared" si="7"/>
        <v/>
      </c>
      <c r="L453" s="55"/>
      <c r="O453"/>
    </row>
    <row r="454" spans="1:15" x14ac:dyDescent="0.25">
      <c r="A454" t="str">
        <f t="shared" si="7"/>
        <v/>
      </c>
      <c r="L454" s="55"/>
      <c r="O454"/>
    </row>
    <row r="455" spans="1:15" x14ac:dyDescent="0.25">
      <c r="A455" t="str">
        <f t="shared" si="7"/>
        <v/>
      </c>
      <c r="L455" s="55"/>
      <c r="O455"/>
    </row>
    <row r="456" spans="1:15" x14ac:dyDescent="0.25">
      <c r="A456" t="str">
        <f t="shared" si="7"/>
        <v/>
      </c>
      <c r="L456" s="55"/>
      <c r="O456"/>
    </row>
    <row r="457" spans="1:15" x14ac:dyDescent="0.25">
      <c r="A457" t="str">
        <f t="shared" si="7"/>
        <v/>
      </c>
      <c r="L457" s="55"/>
      <c r="O457"/>
    </row>
    <row r="458" spans="1:15" x14ac:dyDescent="0.25">
      <c r="A458" t="str">
        <f t="shared" si="7"/>
        <v/>
      </c>
      <c r="L458" s="55"/>
      <c r="O458"/>
    </row>
    <row r="459" spans="1:15" x14ac:dyDescent="0.25">
      <c r="A459" t="str">
        <f t="shared" si="7"/>
        <v/>
      </c>
      <c r="L459" s="55"/>
      <c r="O459"/>
    </row>
    <row r="460" spans="1:15" x14ac:dyDescent="0.25">
      <c r="A460" t="str">
        <f t="shared" si="7"/>
        <v/>
      </c>
      <c r="L460" s="55"/>
      <c r="O460"/>
    </row>
    <row r="461" spans="1:15" x14ac:dyDescent="0.25">
      <c r="A461" t="str">
        <f t="shared" si="7"/>
        <v/>
      </c>
      <c r="L461" s="55"/>
      <c r="O461"/>
    </row>
    <row r="462" spans="1:15" x14ac:dyDescent="0.25">
      <c r="A462" t="str">
        <f t="shared" si="7"/>
        <v/>
      </c>
      <c r="L462" s="55"/>
      <c r="O462"/>
    </row>
    <row r="463" spans="1:15" x14ac:dyDescent="0.25">
      <c r="A463" t="str">
        <f t="shared" si="7"/>
        <v/>
      </c>
      <c r="L463" s="55"/>
      <c r="O463"/>
    </row>
    <row r="464" spans="1:15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J515&amp;B515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J579&amp;B579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706" si="10">J643&amp;B643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ref="A707:A770" si="11">J707&amp;B707</f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ref="A771:A834" si="12">J771&amp;B771</f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ref="A835:A898" si="13">J835&amp;B835</f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ref="A899:A962" si="14">J899&amp;B899</f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ref="A963:A1022" si="15">J963&amp;B963</f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</sheetData>
  <autoFilter ref="A1:S102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M80"/>
  <sheetViews>
    <sheetView workbookViewId="0"/>
  </sheetViews>
  <sheetFormatPr defaultRowHeight="15" x14ac:dyDescent="0.25"/>
  <cols>
    <col min="1" max="16384" width="9.140625" style="64"/>
  </cols>
  <sheetData>
    <row r="1" spans="1:39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x14ac:dyDescent="0.25">
      <c r="A6" s="15" t="s">
        <v>61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</row>
    <row r="7" spans="1:39" x14ac:dyDescent="0.25">
      <c r="A7" s="15"/>
      <c r="B7" s="15">
        <v>2</v>
      </c>
      <c r="C7" s="65">
        <v>3</v>
      </c>
      <c r="D7" s="15">
        <v>4</v>
      </c>
      <c r="E7" s="65">
        <v>5</v>
      </c>
      <c r="F7" s="15">
        <v>6</v>
      </c>
      <c r="G7" s="65">
        <v>7</v>
      </c>
      <c r="H7" s="15">
        <v>8</v>
      </c>
      <c r="I7" s="65">
        <v>9</v>
      </c>
      <c r="J7" s="15"/>
      <c r="K7" s="38" t="s">
        <v>125</v>
      </c>
      <c r="L7" s="38" t="s">
        <v>126</v>
      </c>
      <c r="M7" s="38" t="s">
        <v>127</v>
      </c>
      <c r="N7" s="38" t="s">
        <v>128</v>
      </c>
      <c r="O7" s="15"/>
      <c r="P7" s="15"/>
      <c r="Q7" s="65"/>
      <c r="R7" s="15"/>
      <c r="S7" s="65"/>
      <c r="T7" s="15"/>
      <c r="U7" s="65"/>
      <c r="V7" s="15"/>
      <c r="W7" s="6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 x14ac:dyDescent="0.25">
      <c r="A8" s="15"/>
      <c r="B8" s="45" t="s">
        <v>58</v>
      </c>
      <c r="C8" s="66" t="s">
        <v>52</v>
      </c>
      <c r="D8" s="66" t="s">
        <v>57</v>
      </c>
      <c r="E8" s="66" t="s">
        <v>121</v>
      </c>
      <c r="F8" s="66" t="s">
        <v>119</v>
      </c>
      <c r="G8" s="66" t="s">
        <v>54</v>
      </c>
      <c r="H8" s="66" t="s">
        <v>120</v>
      </c>
      <c r="I8" s="66" t="s">
        <v>56</v>
      </c>
      <c r="J8" s="15" t="s">
        <v>62</v>
      </c>
      <c r="K8" s="15" t="s">
        <v>65</v>
      </c>
      <c r="L8" s="15" t="s">
        <v>64</v>
      </c>
      <c r="M8" s="15" t="s">
        <v>123</v>
      </c>
      <c r="N8" s="15" t="s">
        <v>124</v>
      </c>
      <c r="O8" s="15"/>
      <c r="P8" s="45"/>
      <c r="Q8" s="66"/>
      <c r="R8" s="66"/>
      <c r="S8" s="66"/>
      <c r="T8" s="66"/>
      <c r="U8" s="66"/>
      <c r="V8" s="66"/>
      <c r="W8" s="66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x14ac:dyDescent="0.25">
      <c r="A9" s="15">
        <v>1</v>
      </c>
      <c r="B9" s="45" t="e">
        <f t="shared" ref="B9:I18" si="0">VLOOKUP($A9,$A$43:$I$73,B$7,FALSE)</f>
        <v>#N/A</v>
      </c>
      <c r="C9" s="67" t="e">
        <f t="shared" si="0"/>
        <v>#N/A</v>
      </c>
      <c r="D9" s="68" t="e">
        <f t="shared" si="0"/>
        <v>#N/A</v>
      </c>
      <c r="E9" s="68" t="e">
        <f t="shared" si="0"/>
        <v>#N/A</v>
      </c>
      <c r="F9" s="68" t="e">
        <f t="shared" si="0"/>
        <v>#N/A</v>
      </c>
      <c r="G9" s="68" t="e">
        <f t="shared" si="0"/>
        <v>#N/A</v>
      </c>
      <c r="H9" s="68" t="e">
        <f t="shared" si="0"/>
        <v>#N/A</v>
      </c>
      <c r="I9" s="68" t="e">
        <f t="shared" si="0"/>
        <v>#N/A</v>
      </c>
      <c r="J9" s="15" t="e">
        <f>IF(E9&gt;F9,3,IF(AND(E9&gt;H9, E9 &lt;=F9),2, IF(E9 &lt;G9,5, IF(AND(E9&lt;I9, E9 &gt;=G9), 4,0))))</f>
        <v>#N/A</v>
      </c>
      <c r="K9" s="15" t="e">
        <f>IF(J9=3,E9,NA())</f>
        <v>#N/A</v>
      </c>
      <c r="L9" s="15" t="e">
        <f>IF(J9=2,E9,NA())</f>
        <v>#N/A</v>
      </c>
      <c r="M9" s="15" t="e">
        <f>IF(J9=4,E9,NA())</f>
        <v>#N/A</v>
      </c>
      <c r="N9" s="15" t="e">
        <f>IF(J9=5,E9,NA())</f>
        <v>#N/A</v>
      </c>
      <c r="O9" s="15"/>
      <c r="P9" s="45"/>
      <c r="Q9" s="67"/>
      <c r="R9" s="68"/>
      <c r="S9" s="68"/>
      <c r="T9" s="68"/>
      <c r="U9" s="68"/>
      <c r="V9" s="68"/>
      <c r="W9" s="68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x14ac:dyDescent="0.25">
      <c r="A10" s="15">
        <v>2</v>
      </c>
      <c r="B10" s="45" t="e">
        <f t="shared" si="0"/>
        <v>#N/A</v>
      </c>
      <c r="C10" s="67" t="e">
        <f t="shared" si="0"/>
        <v>#N/A</v>
      </c>
      <c r="D10" s="68" t="e">
        <f t="shared" si="0"/>
        <v>#N/A</v>
      </c>
      <c r="E10" s="68" t="e">
        <f t="shared" si="0"/>
        <v>#N/A</v>
      </c>
      <c r="F10" s="68" t="e">
        <f t="shared" si="0"/>
        <v>#N/A</v>
      </c>
      <c r="G10" s="68" t="e">
        <f t="shared" si="0"/>
        <v>#N/A</v>
      </c>
      <c r="H10" s="68" t="e">
        <f t="shared" si="0"/>
        <v>#N/A</v>
      </c>
      <c r="I10" s="68" t="e">
        <f t="shared" si="0"/>
        <v>#N/A</v>
      </c>
      <c r="J10" s="15" t="e">
        <f t="shared" ref="J10:J39" si="1">IF(E10&gt;F10,3,IF(AND(E10&gt;H10, E10 &lt;=F10),2, IF(E10 &lt;G10,5, IF(AND(E10&lt;I10, E10 &gt;=G10), 4,0))))</f>
        <v>#N/A</v>
      </c>
      <c r="K10" s="15" t="e">
        <f t="shared" ref="K10:K39" si="2">IF(J10=3,E10,NA())</f>
        <v>#N/A</v>
      </c>
      <c r="L10" s="15" t="e">
        <f t="shared" ref="L10:L39" si="3">IF(J10=2,E10,NA())</f>
        <v>#N/A</v>
      </c>
      <c r="M10" s="15" t="e">
        <f t="shared" ref="M10:M39" si="4">IF(J10=4,E10,NA())</f>
        <v>#N/A</v>
      </c>
      <c r="N10" s="15" t="e">
        <f t="shared" ref="N10:N39" si="5">IF(J10=5,E10,NA())</f>
        <v>#N/A</v>
      </c>
      <c r="O10" s="15"/>
      <c r="P10" s="45"/>
      <c r="Q10" s="67"/>
      <c r="R10" s="68"/>
      <c r="S10" s="68"/>
      <c r="T10" s="68"/>
      <c r="U10" s="68"/>
      <c r="V10" s="68"/>
      <c r="W10" s="68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x14ac:dyDescent="0.25">
      <c r="A11" s="15">
        <v>3</v>
      </c>
      <c r="B11" s="45" t="e">
        <f t="shared" si="0"/>
        <v>#N/A</v>
      </c>
      <c r="C11" s="67" t="e">
        <f t="shared" si="0"/>
        <v>#N/A</v>
      </c>
      <c r="D11" s="68" t="e">
        <f t="shared" si="0"/>
        <v>#N/A</v>
      </c>
      <c r="E11" s="68" t="e">
        <f t="shared" si="0"/>
        <v>#N/A</v>
      </c>
      <c r="F11" s="68" t="e">
        <f t="shared" si="0"/>
        <v>#N/A</v>
      </c>
      <c r="G11" s="68" t="e">
        <f t="shared" si="0"/>
        <v>#N/A</v>
      </c>
      <c r="H11" s="68" t="e">
        <f t="shared" si="0"/>
        <v>#N/A</v>
      </c>
      <c r="I11" s="68" t="e">
        <f t="shared" si="0"/>
        <v>#N/A</v>
      </c>
      <c r="J11" s="15" t="e">
        <f t="shared" si="1"/>
        <v>#N/A</v>
      </c>
      <c r="K11" s="15" t="e">
        <f t="shared" si="2"/>
        <v>#N/A</v>
      </c>
      <c r="L11" s="15" t="e">
        <f t="shared" si="3"/>
        <v>#N/A</v>
      </c>
      <c r="M11" s="15" t="e">
        <f t="shared" si="4"/>
        <v>#N/A</v>
      </c>
      <c r="N11" s="15" t="e">
        <f t="shared" si="5"/>
        <v>#N/A</v>
      </c>
      <c r="O11" s="15"/>
      <c r="P11" s="45"/>
      <c r="Q11" s="67"/>
      <c r="R11" s="68"/>
      <c r="S11" s="68"/>
      <c r="T11" s="68"/>
      <c r="U11" s="68"/>
      <c r="V11" s="68"/>
      <c r="W11" s="68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x14ac:dyDescent="0.25">
      <c r="A12" s="15">
        <v>4</v>
      </c>
      <c r="B12" s="45" t="e">
        <f t="shared" si="0"/>
        <v>#N/A</v>
      </c>
      <c r="C12" s="67" t="e">
        <f t="shared" si="0"/>
        <v>#N/A</v>
      </c>
      <c r="D12" s="68" t="e">
        <f t="shared" si="0"/>
        <v>#N/A</v>
      </c>
      <c r="E12" s="68" t="e">
        <f t="shared" si="0"/>
        <v>#N/A</v>
      </c>
      <c r="F12" s="68" t="e">
        <f t="shared" si="0"/>
        <v>#N/A</v>
      </c>
      <c r="G12" s="68" t="e">
        <f t="shared" si="0"/>
        <v>#N/A</v>
      </c>
      <c r="H12" s="68" t="e">
        <f t="shared" si="0"/>
        <v>#N/A</v>
      </c>
      <c r="I12" s="68" t="e">
        <f t="shared" si="0"/>
        <v>#N/A</v>
      </c>
      <c r="J12" s="15" t="e">
        <f t="shared" si="1"/>
        <v>#N/A</v>
      </c>
      <c r="K12" s="15" t="e">
        <f t="shared" si="2"/>
        <v>#N/A</v>
      </c>
      <c r="L12" s="15" t="e">
        <f t="shared" si="3"/>
        <v>#N/A</v>
      </c>
      <c r="M12" s="15" t="e">
        <f t="shared" si="4"/>
        <v>#N/A</v>
      </c>
      <c r="N12" s="15" t="e">
        <f t="shared" si="5"/>
        <v>#N/A</v>
      </c>
      <c r="O12" s="15"/>
      <c r="P12" s="45"/>
      <c r="Q12" s="67"/>
      <c r="R12" s="68"/>
      <c r="S12" s="68"/>
      <c r="T12" s="68"/>
      <c r="U12" s="68"/>
      <c r="V12" s="68"/>
      <c r="W12" s="68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x14ac:dyDescent="0.25">
      <c r="A13" s="15">
        <v>5</v>
      </c>
      <c r="B13" s="45" t="e">
        <f t="shared" si="0"/>
        <v>#N/A</v>
      </c>
      <c r="C13" s="67" t="e">
        <f t="shared" si="0"/>
        <v>#N/A</v>
      </c>
      <c r="D13" s="68" t="e">
        <f t="shared" si="0"/>
        <v>#N/A</v>
      </c>
      <c r="E13" s="68" t="e">
        <f t="shared" si="0"/>
        <v>#N/A</v>
      </c>
      <c r="F13" s="68" t="e">
        <f t="shared" si="0"/>
        <v>#N/A</v>
      </c>
      <c r="G13" s="68" t="e">
        <f t="shared" si="0"/>
        <v>#N/A</v>
      </c>
      <c r="H13" s="68" t="e">
        <f t="shared" si="0"/>
        <v>#N/A</v>
      </c>
      <c r="I13" s="68" t="e">
        <f t="shared" si="0"/>
        <v>#N/A</v>
      </c>
      <c r="J13" s="15" t="e">
        <f t="shared" si="1"/>
        <v>#N/A</v>
      </c>
      <c r="K13" s="15" t="e">
        <f t="shared" si="2"/>
        <v>#N/A</v>
      </c>
      <c r="L13" s="15" t="e">
        <f t="shared" si="3"/>
        <v>#N/A</v>
      </c>
      <c r="M13" s="15" t="e">
        <f t="shared" si="4"/>
        <v>#N/A</v>
      </c>
      <c r="N13" s="15" t="e">
        <f t="shared" si="5"/>
        <v>#N/A</v>
      </c>
      <c r="O13" s="15"/>
      <c r="P13" s="45"/>
      <c r="Q13" s="67"/>
      <c r="R13" s="68"/>
      <c r="S13" s="68"/>
      <c r="T13" s="68"/>
      <c r="U13" s="68"/>
      <c r="V13" s="68"/>
      <c r="W13" s="68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x14ac:dyDescent="0.25">
      <c r="A14" s="15">
        <v>6</v>
      </c>
      <c r="B14" s="45" t="e">
        <f t="shared" si="0"/>
        <v>#N/A</v>
      </c>
      <c r="C14" s="67" t="e">
        <f t="shared" si="0"/>
        <v>#N/A</v>
      </c>
      <c r="D14" s="68" t="e">
        <f t="shared" si="0"/>
        <v>#N/A</v>
      </c>
      <c r="E14" s="68" t="e">
        <f t="shared" si="0"/>
        <v>#N/A</v>
      </c>
      <c r="F14" s="68" t="e">
        <f t="shared" si="0"/>
        <v>#N/A</v>
      </c>
      <c r="G14" s="68" t="e">
        <f t="shared" si="0"/>
        <v>#N/A</v>
      </c>
      <c r="H14" s="68" t="e">
        <f t="shared" si="0"/>
        <v>#N/A</v>
      </c>
      <c r="I14" s="68" t="e">
        <f t="shared" si="0"/>
        <v>#N/A</v>
      </c>
      <c r="J14" s="15" t="e">
        <f t="shared" si="1"/>
        <v>#N/A</v>
      </c>
      <c r="K14" s="15" t="e">
        <f t="shared" si="2"/>
        <v>#N/A</v>
      </c>
      <c r="L14" s="15" t="e">
        <f t="shared" si="3"/>
        <v>#N/A</v>
      </c>
      <c r="M14" s="15" t="e">
        <f t="shared" si="4"/>
        <v>#N/A</v>
      </c>
      <c r="N14" s="15" t="e">
        <f t="shared" si="5"/>
        <v>#N/A</v>
      </c>
      <c r="O14" s="15"/>
      <c r="P14" s="45"/>
      <c r="Q14" s="67"/>
      <c r="R14" s="68"/>
      <c r="S14" s="68"/>
      <c r="T14" s="68"/>
      <c r="U14" s="68"/>
      <c r="V14" s="68"/>
      <c r="W14" s="68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25">
      <c r="A15" s="15">
        <v>7</v>
      </c>
      <c r="B15" s="45" t="e">
        <f t="shared" si="0"/>
        <v>#N/A</v>
      </c>
      <c r="C15" s="67" t="e">
        <f t="shared" si="0"/>
        <v>#N/A</v>
      </c>
      <c r="D15" s="68" t="e">
        <f t="shared" si="0"/>
        <v>#N/A</v>
      </c>
      <c r="E15" s="68" t="e">
        <f t="shared" si="0"/>
        <v>#N/A</v>
      </c>
      <c r="F15" s="68" t="e">
        <f t="shared" si="0"/>
        <v>#N/A</v>
      </c>
      <c r="G15" s="68" t="e">
        <f t="shared" si="0"/>
        <v>#N/A</v>
      </c>
      <c r="H15" s="68" t="e">
        <f t="shared" si="0"/>
        <v>#N/A</v>
      </c>
      <c r="I15" s="68" t="e">
        <f t="shared" si="0"/>
        <v>#N/A</v>
      </c>
      <c r="J15" s="15" t="e">
        <f t="shared" si="1"/>
        <v>#N/A</v>
      </c>
      <c r="K15" s="15" t="e">
        <f t="shared" si="2"/>
        <v>#N/A</v>
      </c>
      <c r="L15" s="15" t="e">
        <f t="shared" si="3"/>
        <v>#N/A</v>
      </c>
      <c r="M15" s="15" t="e">
        <f t="shared" si="4"/>
        <v>#N/A</v>
      </c>
      <c r="N15" s="15" t="e">
        <f t="shared" si="5"/>
        <v>#N/A</v>
      </c>
      <c r="O15" s="15"/>
      <c r="P15" s="45"/>
      <c r="Q15" s="67"/>
      <c r="R15" s="68"/>
      <c r="S15" s="68"/>
      <c r="T15" s="68"/>
      <c r="U15" s="68"/>
      <c r="V15" s="68"/>
      <c r="W15" s="68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25">
      <c r="A16" s="15">
        <v>8</v>
      </c>
      <c r="B16" s="45" t="e">
        <f t="shared" si="0"/>
        <v>#N/A</v>
      </c>
      <c r="C16" s="67" t="e">
        <f t="shared" si="0"/>
        <v>#N/A</v>
      </c>
      <c r="D16" s="68" t="e">
        <f t="shared" si="0"/>
        <v>#N/A</v>
      </c>
      <c r="E16" s="68" t="e">
        <f t="shared" si="0"/>
        <v>#N/A</v>
      </c>
      <c r="F16" s="68" t="e">
        <f t="shared" si="0"/>
        <v>#N/A</v>
      </c>
      <c r="G16" s="68" t="e">
        <f t="shared" si="0"/>
        <v>#N/A</v>
      </c>
      <c r="H16" s="68" t="e">
        <f t="shared" si="0"/>
        <v>#N/A</v>
      </c>
      <c r="I16" s="68" t="e">
        <f t="shared" si="0"/>
        <v>#N/A</v>
      </c>
      <c r="J16" s="15" t="e">
        <f t="shared" si="1"/>
        <v>#N/A</v>
      </c>
      <c r="K16" s="15" t="e">
        <f t="shared" si="2"/>
        <v>#N/A</v>
      </c>
      <c r="L16" s="15" t="e">
        <f t="shared" si="3"/>
        <v>#N/A</v>
      </c>
      <c r="M16" s="15" t="e">
        <f t="shared" si="4"/>
        <v>#N/A</v>
      </c>
      <c r="N16" s="15" t="e">
        <f t="shared" si="5"/>
        <v>#N/A</v>
      </c>
      <c r="O16" s="15"/>
      <c r="P16" s="45"/>
      <c r="Q16" s="67"/>
      <c r="R16" s="68"/>
      <c r="S16" s="68"/>
      <c r="T16" s="68"/>
      <c r="U16" s="68"/>
      <c r="V16" s="68"/>
      <c r="W16" s="68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5">
      <c r="A17" s="15">
        <v>9</v>
      </c>
      <c r="B17" s="45" t="e">
        <f t="shared" si="0"/>
        <v>#N/A</v>
      </c>
      <c r="C17" s="67" t="e">
        <f t="shared" si="0"/>
        <v>#N/A</v>
      </c>
      <c r="D17" s="68" t="e">
        <f t="shared" si="0"/>
        <v>#N/A</v>
      </c>
      <c r="E17" s="68" t="e">
        <f t="shared" si="0"/>
        <v>#N/A</v>
      </c>
      <c r="F17" s="68" t="e">
        <f t="shared" si="0"/>
        <v>#N/A</v>
      </c>
      <c r="G17" s="68" t="e">
        <f t="shared" si="0"/>
        <v>#N/A</v>
      </c>
      <c r="H17" s="68" t="e">
        <f t="shared" si="0"/>
        <v>#N/A</v>
      </c>
      <c r="I17" s="68" t="e">
        <f t="shared" si="0"/>
        <v>#N/A</v>
      </c>
      <c r="J17" s="15" t="e">
        <f t="shared" si="1"/>
        <v>#N/A</v>
      </c>
      <c r="K17" s="15" t="e">
        <f t="shared" si="2"/>
        <v>#N/A</v>
      </c>
      <c r="L17" s="15" t="e">
        <f t="shared" si="3"/>
        <v>#N/A</v>
      </c>
      <c r="M17" s="15" t="e">
        <f t="shared" si="4"/>
        <v>#N/A</v>
      </c>
      <c r="N17" s="15" t="e">
        <f t="shared" si="5"/>
        <v>#N/A</v>
      </c>
      <c r="O17" s="15"/>
      <c r="P17" s="45"/>
      <c r="Q17" s="67"/>
      <c r="R17" s="68"/>
      <c r="S17" s="68"/>
      <c r="T17" s="68"/>
      <c r="U17" s="68"/>
      <c r="V17" s="68"/>
      <c r="W17" s="68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5">
      <c r="A18" s="15">
        <v>10</v>
      </c>
      <c r="B18" s="45" t="e">
        <f t="shared" si="0"/>
        <v>#N/A</v>
      </c>
      <c r="C18" s="67" t="e">
        <f t="shared" si="0"/>
        <v>#N/A</v>
      </c>
      <c r="D18" s="68" t="e">
        <f t="shared" si="0"/>
        <v>#N/A</v>
      </c>
      <c r="E18" s="68" t="e">
        <f t="shared" si="0"/>
        <v>#N/A</v>
      </c>
      <c r="F18" s="68" t="e">
        <f t="shared" si="0"/>
        <v>#N/A</v>
      </c>
      <c r="G18" s="68" t="e">
        <f t="shared" si="0"/>
        <v>#N/A</v>
      </c>
      <c r="H18" s="68" t="e">
        <f t="shared" si="0"/>
        <v>#N/A</v>
      </c>
      <c r="I18" s="68" t="e">
        <f t="shared" si="0"/>
        <v>#N/A</v>
      </c>
      <c r="J18" s="15" t="e">
        <f t="shared" si="1"/>
        <v>#N/A</v>
      </c>
      <c r="K18" s="15" t="e">
        <f t="shared" si="2"/>
        <v>#N/A</v>
      </c>
      <c r="L18" s="15" t="e">
        <f t="shared" si="3"/>
        <v>#N/A</v>
      </c>
      <c r="M18" s="15" t="e">
        <f t="shared" si="4"/>
        <v>#N/A</v>
      </c>
      <c r="N18" s="15" t="e">
        <f t="shared" si="5"/>
        <v>#N/A</v>
      </c>
      <c r="O18" s="15"/>
      <c r="P18" s="45"/>
      <c r="Q18" s="67"/>
      <c r="R18" s="68"/>
      <c r="S18" s="68"/>
      <c r="T18" s="68"/>
      <c r="U18" s="68"/>
      <c r="V18" s="68"/>
      <c r="W18" s="68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x14ac:dyDescent="0.25">
      <c r="A19" s="15">
        <v>11</v>
      </c>
      <c r="B19" s="45" t="e">
        <f t="shared" ref="B19:I28" si="6">VLOOKUP($A19,$A$43:$I$73,B$7,FALSE)</f>
        <v>#N/A</v>
      </c>
      <c r="C19" s="67" t="e">
        <f t="shared" si="6"/>
        <v>#N/A</v>
      </c>
      <c r="D19" s="68" t="e">
        <f t="shared" si="6"/>
        <v>#N/A</v>
      </c>
      <c r="E19" s="68" t="e">
        <f t="shared" si="6"/>
        <v>#N/A</v>
      </c>
      <c r="F19" s="68" t="e">
        <f t="shared" si="6"/>
        <v>#N/A</v>
      </c>
      <c r="G19" s="68" t="e">
        <f t="shared" si="6"/>
        <v>#N/A</v>
      </c>
      <c r="H19" s="68" t="e">
        <f t="shared" si="6"/>
        <v>#N/A</v>
      </c>
      <c r="I19" s="68" t="e">
        <f t="shared" si="6"/>
        <v>#N/A</v>
      </c>
      <c r="J19" s="15" t="e">
        <f t="shared" si="1"/>
        <v>#N/A</v>
      </c>
      <c r="K19" s="15" t="e">
        <f t="shared" si="2"/>
        <v>#N/A</v>
      </c>
      <c r="L19" s="15" t="e">
        <f t="shared" si="3"/>
        <v>#N/A</v>
      </c>
      <c r="M19" s="15" t="e">
        <f t="shared" si="4"/>
        <v>#N/A</v>
      </c>
      <c r="N19" s="15" t="e">
        <f t="shared" si="5"/>
        <v>#N/A</v>
      </c>
      <c r="O19" s="15"/>
      <c r="P19" s="45"/>
      <c r="Q19" s="67"/>
      <c r="R19" s="68"/>
      <c r="S19" s="68"/>
      <c r="T19" s="68"/>
      <c r="U19" s="68"/>
      <c r="V19" s="68"/>
      <c r="W19" s="68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x14ac:dyDescent="0.25">
      <c r="A20" s="15">
        <v>12</v>
      </c>
      <c r="B20" s="45" t="e">
        <f t="shared" si="6"/>
        <v>#N/A</v>
      </c>
      <c r="C20" s="67" t="e">
        <f t="shared" si="6"/>
        <v>#N/A</v>
      </c>
      <c r="D20" s="68" t="e">
        <f t="shared" si="6"/>
        <v>#N/A</v>
      </c>
      <c r="E20" s="68" t="e">
        <f t="shared" si="6"/>
        <v>#N/A</v>
      </c>
      <c r="F20" s="68" t="e">
        <f t="shared" si="6"/>
        <v>#N/A</v>
      </c>
      <c r="G20" s="68" t="e">
        <f t="shared" si="6"/>
        <v>#N/A</v>
      </c>
      <c r="H20" s="68" t="e">
        <f t="shared" si="6"/>
        <v>#N/A</v>
      </c>
      <c r="I20" s="68" t="e">
        <f t="shared" si="6"/>
        <v>#N/A</v>
      </c>
      <c r="J20" s="15" t="e">
        <f t="shared" si="1"/>
        <v>#N/A</v>
      </c>
      <c r="K20" s="15" t="e">
        <f t="shared" si="2"/>
        <v>#N/A</v>
      </c>
      <c r="L20" s="15" t="e">
        <f t="shared" si="3"/>
        <v>#N/A</v>
      </c>
      <c r="M20" s="15" t="e">
        <f t="shared" si="4"/>
        <v>#N/A</v>
      </c>
      <c r="N20" s="15" t="e">
        <f t="shared" si="5"/>
        <v>#N/A</v>
      </c>
      <c r="O20" s="15"/>
      <c r="P20" s="45"/>
      <c r="Q20" s="67"/>
      <c r="R20" s="68"/>
      <c r="S20" s="68"/>
      <c r="T20" s="68"/>
      <c r="U20" s="68"/>
      <c r="V20" s="68"/>
      <c r="W20" s="68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x14ac:dyDescent="0.25">
      <c r="A21" s="15">
        <v>13</v>
      </c>
      <c r="B21" s="45" t="e">
        <f t="shared" si="6"/>
        <v>#N/A</v>
      </c>
      <c r="C21" s="67" t="e">
        <f t="shared" si="6"/>
        <v>#N/A</v>
      </c>
      <c r="D21" s="68" t="e">
        <f t="shared" si="6"/>
        <v>#N/A</v>
      </c>
      <c r="E21" s="68" t="e">
        <f t="shared" si="6"/>
        <v>#N/A</v>
      </c>
      <c r="F21" s="68" t="e">
        <f t="shared" si="6"/>
        <v>#N/A</v>
      </c>
      <c r="G21" s="68" t="e">
        <f t="shared" si="6"/>
        <v>#N/A</v>
      </c>
      <c r="H21" s="68" t="e">
        <f t="shared" si="6"/>
        <v>#N/A</v>
      </c>
      <c r="I21" s="68" t="e">
        <f t="shared" si="6"/>
        <v>#N/A</v>
      </c>
      <c r="J21" s="15" t="e">
        <f t="shared" si="1"/>
        <v>#N/A</v>
      </c>
      <c r="K21" s="15" t="e">
        <f t="shared" si="2"/>
        <v>#N/A</v>
      </c>
      <c r="L21" s="15" t="e">
        <f t="shared" si="3"/>
        <v>#N/A</v>
      </c>
      <c r="M21" s="15" t="e">
        <f t="shared" si="4"/>
        <v>#N/A</v>
      </c>
      <c r="N21" s="15" t="e">
        <f t="shared" si="5"/>
        <v>#N/A</v>
      </c>
      <c r="O21" s="15"/>
      <c r="P21" s="45"/>
      <c r="Q21" s="67"/>
      <c r="R21" s="68"/>
      <c r="S21" s="68"/>
      <c r="T21" s="68"/>
      <c r="U21" s="68"/>
      <c r="V21" s="68"/>
      <c r="W21" s="68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x14ac:dyDescent="0.25">
      <c r="A22" s="15">
        <v>14</v>
      </c>
      <c r="B22" s="45" t="e">
        <f t="shared" si="6"/>
        <v>#N/A</v>
      </c>
      <c r="C22" s="67" t="e">
        <f t="shared" si="6"/>
        <v>#N/A</v>
      </c>
      <c r="D22" s="68" t="e">
        <f t="shared" si="6"/>
        <v>#N/A</v>
      </c>
      <c r="E22" s="68" t="e">
        <f t="shared" si="6"/>
        <v>#N/A</v>
      </c>
      <c r="F22" s="68" t="e">
        <f t="shared" si="6"/>
        <v>#N/A</v>
      </c>
      <c r="G22" s="68" t="e">
        <f t="shared" si="6"/>
        <v>#N/A</v>
      </c>
      <c r="H22" s="68" t="e">
        <f t="shared" si="6"/>
        <v>#N/A</v>
      </c>
      <c r="I22" s="68" t="e">
        <f t="shared" si="6"/>
        <v>#N/A</v>
      </c>
      <c r="J22" s="15" t="e">
        <f t="shared" si="1"/>
        <v>#N/A</v>
      </c>
      <c r="K22" s="15" t="e">
        <f t="shared" si="2"/>
        <v>#N/A</v>
      </c>
      <c r="L22" s="15" t="e">
        <f t="shared" si="3"/>
        <v>#N/A</v>
      </c>
      <c r="M22" s="15" t="e">
        <f t="shared" si="4"/>
        <v>#N/A</v>
      </c>
      <c r="N22" s="15" t="e">
        <f t="shared" si="5"/>
        <v>#N/A</v>
      </c>
      <c r="O22" s="15"/>
      <c r="P22" s="45"/>
      <c r="Q22" s="67"/>
      <c r="R22" s="68"/>
      <c r="S22" s="68"/>
      <c r="T22" s="68"/>
      <c r="U22" s="68"/>
      <c r="V22" s="68"/>
      <c r="W22" s="68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25">
      <c r="A23" s="15">
        <v>15</v>
      </c>
      <c r="B23" s="45" t="e">
        <f t="shared" si="6"/>
        <v>#N/A</v>
      </c>
      <c r="C23" s="67" t="e">
        <f t="shared" si="6"/>
        <v>#N/A</v>
      </c>
      <c r="D23" s="68" t="e">
        <f t="shared" si="6"/>
        <v>#N/A</v>
      </c>
      <c r="E23" s="68" t="e">
        <f t="shared" si="6"/>
        <v>#N/A</v>
      </c>
      <c r="F23" s="68" t="e">
        <f t="shared" si="6"/>
        <v>#N/A</v>
      </c>
      <c r="G23" s="68" t="e">
        <f t="shared" si="6"/>
        <v>#N/A</v>
      </c>
      <c r="H23" s="68" t="e">
        <f t="shared" si="6"/>
        <v>#N/A</v>
      </c>
      <c r="I23" s="68" t="e">
        <f t="shared" si="6"/>
        <v>#N/A</v>
      </c>
      <c r="J23" s="15" t="e">
        <f t="shared" si="1"/>
        <v>#N/A</v>
      </c>
      <c r="K23" s="15" t="e">
        <f t="shared" si="2"/>
        <v>#N/A</v>
      </c>
      <c r="L23" s="15" t="e">
        <f t="shared" si="3"/>
        <v>#N/A</v>
      </c>
      <c r="M23" s="15" t="e">
        <f t="shared" si="4"/>
        <v>#N/A</v>
      </c>
      <c r="N23" s="15" t="e">
        <f t="shared" si="5"/>
        <v>#N/A</v>
      </c>
      <c r="O23" s="15"/>
      <c r="P23" s="45"/>
      <c r="Q23" s="67"/>
      <c r="R23" s="68"/>
      <c r="S23" s="68"/>
      <c r="T23" s="68"/>
      <c r="U23" s="68"/>
      <c r="V23" s="68"/>
      <c r="W23" s="68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x14ac:dyDescent="0.25">
      <c r="A24" s="15">
        <v>16</v>
      </c>
      <c r="B24" s="45" t="e">
        <f t="shared" si="6"/>
        <v>#N/A</v>
      </c>
      <c r="C24" s="67" t="e">
        <f t="shared" si="6"/>
        <v>#N/A</v>
      </c>
      <c r="D24" s="68" t="e">
        <f t="shared" si="6"/>
        <v>#N/A</v>
      </c>
      <c r="E24" s="68" t="e">
        <f t="shared" si="6"/>
        <v>#N/A</v>
      </c>
      <c r="F24" s="68" t="e">
        <f t="shared" si="6"/>
        <v>#N/A</v>
      </c>
      <c r="G24" s="68" t="e">
        <f t="shared" si="6"/>
        <v>#N/A</v>
      </c>
      <c r="H24" s="68" t="e">
        <f t="shared" si="6"/>
        <v>#N/A</v>
      </c>
      <c r="I24" s="68" t="e">
        <f t="shared" si="6"/>
        <v>#N/A</v>
      </c>
      <c r="J24" s="15" t="e">
        <f t="shared" si="1"/>
        <v>#N/A</v>
      </c>
      <c r="K24" s="15" t="e">
        <f t="shared" si="2"/>
        <v>#N/A</v>
      </c>
      <c r="L24" s="15" t="e">
        <f t="shared" si="3"/>
        <v>#N/A</v>
      </c>
      <c r="M24" s="15" t="e">
        <f t="shared" si="4"/>
        <v>#N/A</v>
      </c>
      <c r="N24" s="15" t="e">
        <f t="shared" si="5"/>
        <v>#N/A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25">
      <c r="A25" s="15">
        <v>17</v>
      </c>
      <c r="B25" s="45" t="e">
        <f t="shared" si="6"/>
        <v>#N/A</v>
      </c>
      <c r="C25" s="67" t="e">
        <f t="shared" si="6"/>
        <v>#N/A</v>
      </c>
      <c r="D25" s="68" t="e">
        <f t="shared" si="6"/>
        <v>#N/A</v>
      </c>
      <c r="E25" s="68" t="e">
        <f t="shared" si="6"/>
        <v>#N/A</v>
      </c>
      <c r="F25" s="68" t="e">
        <f t="shared" si="6"/>
        <v>#N/A</v>
      </c>
      <c r="G25" s="68" t="e">
        <f t="shared" si="6"/>
        <v>#N/A</v>
      </c>
      <c r="H25" s="68" t="e">
        <f t="shared" si="6"/>
        <v>#N/A</v>
      </c>
      <c r="I25" s="68" t="e">
        <f t="shared" si="6"/>
        <v>#N/A</v>
      </c>
      <c r="J25" s="15" t="e">
        <f t="shared" si="1"/>
        <v>#N/A</v>
      </c>
      <c r="K25" s="15" t="e">
        <f t="shared" si="2"/>
        <v>#N/A</v>
      </c>
      <c r="L25" s="15" t="e">
        <f t="shared" si="3"/>
        <v>#N/A</v>
      </c>
      <c r="M25" s="15" t="e">
        <f t="shared" si="4"/>
        <v>#N/A</v>
      </c>
      <c r="N25" s="15" t="e">
        <f t="shared" si="5"/>
        <v>#N/A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25">
      <c r="A26" s="15">
        <v>18</v>
      </c>
      <c r="B26" s="45" t="e">
        <f t="shared" si="6"/>
        <v>#N/A</v>
      </c>
      <c r="C26" s="67" t="e">
        <f t="shared" si="6"/>
        <v>#N/A</v>
      </c>
      <c r="D26" s="68" t="e">
        <f t="shared" si="6"/>
        <v>#N/A</v>
      </c>
      <c r="E26" s="68" t="e">
        <f t="shared" si="6"/>
        <v>#N/A</v>
      </c>
      <c r="F26" s="68" t="e">
        <f t="shared" si="6"/>
        <v>#N/A</v>
      </c>
      <c r="G26" s="68" t="e">
        <f t="shared" si="6"/>
        <v>#N/A</v>
      </c>
      <c r="H26" s="68" t="e">
        <f t="shared" si="6"/>
        <v>#N/A</v>
      </c>
      <c r="I26" s="68" t="e">
        <f t="shared" si="6"/>
        <v>#N/A</v>
      </c>
      <c r="J26" s="15" t="e">
        <f t="shared" si="1"/>
        <v>#N/A</v>
      </c>
      <c r="K26" s="15" t="e">
        <f t="shared" si="2"/>
        <v>#N/A</v>
      </c>
      <c r="L26" s="15" t="e">
        <f t="shared" si="3"/>
        <v>#N/A</v>
      </c>
      <c r="M26" s="15" t="e">
        <f t="shared" si="4"/>
        <v>#N/A</v>
      </c>
      <c r="N26" s="15" t="e">
        <f t="shared" si="5"/>
        <v>#N/A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25">
      <c r="A27" s="15">
        <v>19</v>
      </c>
      <c r="B27" s="45" t="e">
        <f t="shared" si="6"/>
        <v>#N/A</v>
      </c>
      <c r="C27" s="67" t="e">
        <f t="shared" si="6"/>
        <v>#N/A</v>
      </c>
      <c r="D27" s="68" t="e">
        <f t="shared" si="6"/>
        <v>#N/A</v>
      </c>
      <c r="E27" s="68" t="e">
        <f t="shared" si="6"/>
        <v>#N/A</v>
      </c>
      <c r="F27" s="68" t="e">
        <f t="shared" si="6"/>
        <v>#N/A</v>
      </c>
      <c r="G27" s="68" t="e">
        <f t="shared" si="6"/>
        <v>#N/A</v>
      </c>
      <c r="H27" s="68" t="e">
        <f t="shared" si="6"/>
        <v>#N/A</v>
      </c>
      <c r="I27" s="68" t="e">
        <f t="shared" si="6"/>
        <v>#N/A</v>
      </c>
      <c r="J27" s="15" t="e">
        <f t="shared" si="1"/>
        <v>#N/A</v>
      </c>
      <c r="K27" s="15" t="e">
        <f t="shared" si="2"/>
        <v>#N/A</v>
      </c>
      <c r="L27" s="15" t="e">
        <f t="shared" si="3"/>
        <v>#N/A</v>
      </c>
      <c r="M27" s="15" t="e">
        <f t="shared" si="4"/>
        <v>#N/A</v>
      </c>
      <c r="N27" s="15" t="e">
        <f t="shared" si="5"/>
        <v>#N/A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25">
      <c r="A28" s="15">
        <v>20</v>
      </c>
      <c r="B28" s="45" t="e">
        <f t="shared" si="6"/>
        <v>#N/A</v>
      </c>
      <c r="C28" s="67" t="e">
        <f t="shared" si="6"/>
        <v>#N/A</v>
      </c>
      <c r="D28" s="68" t="e">
        <f t="shared" si="6"/>
        <v>#N/A</v>
      </c>
      <c r="E28" s="68" t="e">
        <f t="shared" si="6"/>
        <v>#N/A</v>
      </c>
      <c r="F28" s="68" t="e">
        <f t="shared" si="6"/>
        <v>#N/A</v>
      </c>
      <c r="G28" s="68" t="e">
        <f t="shared" si="6"/>
        <v>#N/A</v>
      </c>
      <c r="H28" s="68" t="e">
        <f t="shared" si="6"/>
        <v>#N/A</v>
      </c>
      <c r="I28" s="68" t="e">
        <f t="shared" si="6"/>
        <v>#N/A</v>
      </c>
      <c r="J28" s="15" t="e">
        <f t="shared" si="1"/>
        <v>#N/A</v>
      </c>
      <c r="K28" s="15" t="e">
        <f t="shared" si="2"/>
        <v>#N/A</v>
      </c>
      <c r="L28" s="15" t="e">
        <f t="shared" si="3"/>
        <v>#N/A</v>
      </c>
      <c r="M28" s="15" t="e">
        <f t="shared" si="4"/>
        <v>#N/A</v>
      </c>
      <c r="N28" s="15" t="e">
        <f t="shared" si="5"/>
        <v>#N/A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25">
      <c r="A29" s="15">
        <v>21</v>
      </c>
      <c r="B29" s="45" t="e">
        <f t="shared" ref="B29:I39" si="7">VLOOKUP($A29,$A$43:$I$73,B$7,FALSE)</f>
        <v>#N/A</v>
      </c>
      <c r="C29" s="67" t="e">
        <f t="shared" si="7"/>
        <v>#N/A</v>
      </c>
      <c r="D29" s="68" t="e">
        <f t="shared" si="7"/>
        <v>#N/A</v>
      </c>
      <c r="E29" s="68" t="e">
        <f t="shared" si="7"/>
        <v>#N/A</v>
      </c>
      <c r="F29" s="68" t="e">
        <f t="shared" si="7"/>
        <v>#N/A</v>
      </c>
      <c r="G29" s="68" t="e">
        <f t="shared" si="7"/>
        <v>#N/A</v>
      </c>
      <c r="H29" s="68" t="e">
        <f t="shared" si="7"/>
        <v>#N/A</v>
      </c>
      <c r="I29" s="68" t="e">
        <f t="shared" si="7"/>
        <v>#N/A</v>
      </c>
      <c r="J29" s="15" t="e">
        <f t="shared" si="1"/>
        <v>#N/A</v>
      </c>
      <c r="K29" s="15" t="e">
        <f t="shared" si="2"/>
        <v>#N/A</v>
      </c>
      <c r="L29" s="15" t="e">
        <f t="shared" si="3"/>
        <v>#N/A</v>
      </c>
      <c r="M29" s="15" t="e">
        <f t="shared" si="4"/>
        <v>#N/A</v>
      </c>
      <c r="N29" s="15" t="e">
        <f t="shared" si="5"/>
        <v>#N/A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25">
      <c r="A30" s="15">
        <v>22</v>
      </c>
      <c r="B30" s="45" t="e">
        <f t="shared" si="7"/>
        <v>#N/A</v>
      </c>
      <c r="C30" s="67" t="e">
        <f t="shared" si="7"/>
        <v>#N/A</v>
      </c>
      <c r="D30" s="68" t="e">
        <f t="shared" si="7"/>
        <v>#N/A</v>
      </c>
      <c r="E30" s="68" t="e">
        <f t="shared" si="7"/>
        <v>#N/A</v>
      </c>
      <c r="F30" s="68" t="e">
        <f t="shared" si="7"/>
        <v>#N/A</v>
      </c>
      <c r="G30" s="68" t="e">
        <f t="shared" si="7"/>
        <v>#N/A</v>
      </c>
      <c r="H30" s="68" t="e">
        <f t="shared" si="7"/>
        <v>#N/A</v>
      </c>
      <c r="I30" s="68" t="e">
        <f t="shared" si="7"/>
        <v>#N/A</v>
      </c>
      <c r="J30" s="15" t="e">
        <f t="shared" si="1"/>
        <v>#N/A</v>
      </c>
      <c r="K30" s="15" t="e">
        <f t="shared" si="2"/>
        <v>#N/A</v>
      </c>
      <c r="L30" s="15" t="e">
        <f t="shared" si="3"/>
        <v>#N/A</v>
      </c>
      <c r="M30" s="15" t="e">
        <f t="shared" si="4"/>
        <v>#N/A</v>
      </c>
      <c r="N30" s="15" t="e">
        <f t="shared" si="5"/>
        <v>#N/A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25">
      <c r="A31" s="15">
        <v>23</v>
      </c>
      <c r="B31" s="45" t="e">
        <f t="shared" si="7"/>
        <v>#N/A</v>
      </c>
      <c r="C31" s="67" t="e">
        <f t="shared" si="7"/>
        <v>#N/A</v>
      </c>
      <c r="D31" s="68" t="e">
        <f t="shared" si="7"/>
        <v>#N/A</v>
      </c>
      <c r="E31" s="68" t="e">
        <f t="shared" si="7"/>
        <v>#N/A</v>
      </c>
      <c r="F31" s="68" t="e">
        <f t="shared" si="7"/>
        <v>#N/A</v>
      </c>
      <c r="G31" s="68" t="e">
        <f t="shared" si="7"/>
        <v>#N/A</v>
      </c>
      <c r="H31" s="68" t="e">
        <f t="shared" si="7"/>
        <v>#N/A</v>
      </c>
      <c r="I31" s="68" t="e">
        <f t="shared" si="7"/>
        <v>#N/A</v>
      </c>
      <c r="J31" s="15" t="e">
        <f t="shared" si="1"/>
        <v>#N/A</v>
      </c>
      <c r="K31" s="15" t="e">
        <f t="shared" si="2"/>
        <v>#N/A</v>
      </c>
      <c r="L31" s="15" t="e">
        <f t="shared" si="3"/>
        <v>#N/A</v>
      </c>
      <c r="M31" s="15" t="e">
        <f t="shared" si="4"/>
        <v>#N/A</v>
      </c>
      <c r="N31" s="15" t="e">
        <f t="shared" si="5"/>
        <v>#N/A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25">
      <c r="A32" s="15">
        <v>24</v>
      </c>
      <c r="B32" s="45" t="e">
        <f t="shared" si="7"/>
        <v>#N/A</v>
      </c>
      <c r="C32" s="67" t="e">
        <f t="shared" si="7"/>
        <v>#N/A</v>
      </c>
      <c r="D32" s="68" t="e">
        <f t="shared" si="7"/>
        <v>#N/A</v>
      </c>
      <c r="E32" s="68" t="e">
        <f t="shared" si="7"/>
        <v>#N/A</v>
      </c>
      <c r="F32" s="68" t="e">
        <f t="shared" si="7"/>
        <v>#N/A</v>
      </c>
      <c r="G32" s="68" t="e">
        <f t="shared" si="7"/>
        <v>#N/A</v>
      </c>
      <c r="H32" s="68" t="e">
        <f t="shared" si="7"/>
        <v>#N/A</v>
      </c>
      <c r="I32" s="68" t="e">
        <f t="shared" si="7"/>
        <v>#N/A</v>
      </c>
      <c r="J32" s="15" t="e">
        <f t="shared" si="1"/>
        <v>#N/A</v>
      </c>
      <c r="K32" s="15" t="e">
        <f t="shared" si="2"/>
        <v>#N/A</v>
      </c>
      <c r="L32" s="15" t="e">
        <f t="shared" si="3"/>
        <v>#N/A</v>
      </c>
      <c r="M32" s="15" t="e">
        <f t="shared" si="4"/>
        <v>#N/A</v>
      </c>
      <c r="N32" s="15" t="e">
        <f t="shared" si="5"/>
        <v>#N/A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25">
      <c r="A33" s="15">
        <v>25</v>
      </c>
      <c r="B33" s="45" t="e">
        <f t="shared" si="7"/>
        <v>#N/A</v>
      </c>
      <c r="C33" s="67" t="e">
        <f t="shared" si="7"/>
        <v>#N/A</v>
      </c>
      <c r="D33" s="68" t="e">
        <f t="shared" si="7"/>
        <v>#N/A</v>
      </c>
      <c r="E33" s="68" t="e">
        <f t="shared" si="7"/>
        <v>#N/A</v>
      </c>
      <c r="F33" s="68" t="e">
        <f t="shared" si="7"/>
        <v>#N/A</v>
      </c>
      <c r="G33" s="68" t="e">
        <f t="shared" si="7"/>
        <v>#N/A</v>
      </c>
      <c r="H33" s="68" t="e">
        <f t="shared" si="7"/>
        <v>#N/A</v>
      </c>
      <c r="I33" s="68" t="e">
        <f t="shared" si="7"/>
        <v>#N/A</v>
      </c>
      <c r="J33" s="15" t="e">
        <f t="shared" si="1"/>
        <v>#N/A</v>
      </c>
      <c r="K33" s="15" t="e">
        <f t="shared" si="2"/>
        <v>#N/A</v>
      </c>
      <c r="L33" s="15" t="e">
        <f t="shared" si="3"/>
        <v>#N/A</v>
      </c>
      <c r="M33" s="15" t="e">
        <f t="shared" si="4"/>
        <v>#N/A</v>
      </c>
      <c r="N33" s="15" t="e">
        <f t="shared" si="5"/>
        <v>#N/A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25">
      <c r="A34" s="15">
        <v>26</v>
      </c>
      <c r="B34" s="45" t="e">
        <f t="shared" si="7"/>
        <v>#N/A</v>
      </c>
      <c r="C34" s="67" t="e">
        <f t="shared" si="7"/>
        <v>#N/A</v>
      </c>
      <c r="D34" s="68" t="e">
        <f t="shared" si="7"/>
        <v>#N/A</v>
      </c>
      <c r="E34" s="68" t="e">
        <f t="shared" si="7"/>
        <v>#N/A</v>
      </c>
      <c r="F34" s="68" t="e">
        <f t="shared" si="7"/>
        <v>#N/A</v>
      </c>
      <c r="G34" s="68" t="e">
        <f t="shared" si="7"/>
        <v>#N/A</v>
      </c>
      <c r="H34" s="68" t="e">
        <f t="shared" si="7"/>
        <v>#N/A</v>
      </c>
      <c r="I34" s="68" t="e">
        <f t="shared" si="7"/>
        <v>#N/A</v>
      </c>
      <c r="J34" s="15" t="e">
        <f t="shared" si="1"/>
        <v>#N/A</v>
      </c>
      <c r="K34" s="15" t="e">
        <f t="shared" si="2"/>
        <v>#N/A</v>
      </c>
      <c r="L34" s="15" t="e">
        <f t="shared" si="3"/>
        <v>#N/A</v>
      </c>
      <c r="M34" s="15" t="e">
        <f t="shared" si="4"/>
        <v>#N/A</v>
      </c>
      <c r="N34" s="15" t="e">
        <f t="shared" si="5"/>
        <v>#N/A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25">
      <c r="A35" s="15">
        <v>27</v>
      </c>
      <c r="B35" s="45" t="e">
        <f t="shared" si="7"/>
        <v>#N/A</v>
      </c>
      <c r="C35" s="67" t="e">
        <f t="shared" si="7"/>
        <v>#N/A</v>
      </c>
      <c r="D35" s="68" t="e">
        <f t="shared" si="7"/>
        <v>#N/A</v>
      </c>
      <c r="E35" s="68" t="e">
        <f t="shared" si="7"/>
        <v>#N/A</v>
      </c>
      <c r="F35" s="68" t="e">
        <f t="shared" si="7"/>
        <v>#N/A</v>
      </c>
      <c r="G35" s="68" t="e">
        <f t="shared" si="7"/>
        <v>#N/A</v>
      </c>
      <c r="H35" s="68" t="e">
        <f t="shared" si="7"/>
        <v>#N/A</v>
      </c>
      <c r="I35" s="68" t="e">
        <f t="shared" si="7"/>
        <v>#N/A</v>
      </c>
      <c r="J35" s="15" t="e">
        <f t="shared" si="1"/>
        <v>#N/A</v>
      </c>
      <c r="K35" s="15" t="e">
        <f t="shared" si="2"/>
        <v>#N/A</v>
      </c>
      <c r="L35" s="15" t="e">
        <f t="shared" si="3"/>
        <v>#N/A</v>
      </c>
      <c r="M35" s="15" t="e">
        <f t="shared" si="4"/>
        <v>#N/A</v>
      </c>
      <c r="N35" s="15" t="e">
        <f t="shared" si="5"/>
        <v>#N/A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25">
      <c r="A36" s="15">
        <v>28</v>
      </c>
      <c r="B36" s="45" t="e">
        <f t="shared" si="7"/>
        <v>#N/A</v>
      </c>
      <c r="C36" s="67" t="e">
        <f t="shared" si="7"/>
        <v>#N/A</v>
      </c>
      <c r="D36" s="68" t="e">
        <f t="shared" si="7"/>
        <v>#N/A</v>
      </c>
      <c r="E36" s="68" t="e">
        <f t="shared" si="7"/>
        <v>#N/A</v>
      </c>
      <c r="F36" s="68" t="e">
        <f t="shared" si="7"/>
        <v>#N/A</v>
      </c>
      <c r="G36" s="68" t="e">
        <f t="shared" si="7"/>
        <v>#N/A</v>
      </c>
      <c r="H36" s="68" t="e">
        <f t="shared" si="7"/>
        <v>#N/A</v>
      </c>
      <c r="I36" s="68" t="e">
        <f t="shared" si="7"/>
        <v>#N/A</v>
      </c>
      <c r="J36" s="15" t="e">
        <f t="shared" si="1"/>
        <v>#N/A</v>
      </c>
      <c r="K36" s="15" t="e">
        <f t="shared" si="2"/>
        <v>#N/A</v>
      </c>
      <c r="L36" s="15" t="e">
        <f t="shared" si="3"/>
        <v>#N/A</v>
      </c>
      <c r="M36" s="15" t="e">
        <f t="shared" si="4"/>
        <v>#N/A</v>
      </c>
      <c r="N36" s="15" t="e">
        <f t="shared" si="5"/>
        <v>#N/A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25">
      <c r="A37" s="15">
        <v>29</v>
      </c>
      <c r="B37" s="45" t="e">
        <f t="shared" si="7"/>
        <v>#N/A</v>
      </c>
      <c r="C37" s="67" t="e">
        <f t="shared" si="7"/>
        <v>#N/A</v>
      </c>
      <c r="D37" s="68" t="e">
        <f t="shared" si="7"/>
        <v>#N/A</v>
      </c>
      <c r="E37" s="68" t="e">
        <f t="shared" si="7"/>
        <v>#N/A</v>
      </c>
      <c r="F37" s="68" t="e">
        <f t="shared" si="7"/>
        <v>#N/A</v>
      </c>
      <c r="G37" s="68" t="e">
        <f t="shared" si="7"/>
        <v>#N/A</v>
      </c>
      <c r="H37" s="68" t="e">
        <f t="shared" si="7"/>
        <v>#N/A</v>
      </c>
      <c r="I37" s="68" t="e">
        <f t="shared" si="7"/>
        <v>#N/A</v>
      </c>
      <c r="J37" s="15" t="e">
        <f t="shared" si="1"/>
        <v>#N/A</v>
      </c>
      <c r="K37" s="15" t="e">
        <f t="shared" si="2"/>
        <v>#N/A</v>
      </c>
      <c r="L37" s="15" t="e">
        <f t="shared" si="3"/>
        <v>#N/A</v>
      </c>
      <c r="M37" s="15" t="e">
        <f t="shared" si="4"/>
        <v>#N/A</v>
      </c>
      <c r="N37" s="15" t="e">
        <f t="shared" si="5"/>
        <v>#N/A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25">
      <c r="A38" s="15">
        <v>30</v>
      </c>
      <c r="B38" s="45" t="e">
        <f t="shared" si="7"/>
        <v>#N/A</v>
      </c>
      <c r="C38" s="67" t="e">
        <f t="shared" si="7"/>
        <v>#N/A</v>
      </c>
      <c r="D38" s="68" t="e">
        <f t="shared" si="7"/>
        <v>#N/A</v>
      </c>
      <c r="E38" s="68" t="e">
        <f t="shared" si="7"/>
        <v>#N/A</v>
      </c>
      <c r="F38" s="68" t="e">
        <f t="shared" si="7"/>
        <v>#N/A</v>
      </c>
      <c r="G38" s="68" t="e">
        <f t="shared" si="7"/>
        <v>#N/A</v>
      </c>
      <c r="H38" s="68" t="e">
        <f t="shared" si="7"/>
        <v>#N/A</v>
      </c>
      <c r="I38" s="68" t="e">
        <f t="shared" si="7"/>
        <v>#N/A</v>
      </c>
      <c r="J38" s="15" t="e">
        <f t="shared" si="1"/>
        <v>#N/A</v>
      </c>
      <c r="K38" s="15" t="e">
        <f t="shared" si="2"/>
        <v>#N/A</v>
      </c>
      <c r="L38" s="15" t="e">
        <f t="shared" si="3"/>
        <v>#N/A</v>
      </c>
      <c r="M38" s="15" t="e">
        <f t="shared" si="4"/>
        <v>#N/A</v>
      </c>
      <c r="N38" s="15" t="e">
        <f t="shared" si="5"/>
        <v>#N/A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25">
      <c r="A39" s="15">
        <v>31</v>
      </c>
      <c r="B39" s="45" t="e">
        <f t="shared" si="7"/>
        <v>#N/A</v>
      </c>
      <c r="C39" s="67" t="e">
        <f t="shared" si="7"/>
        <v>#N/A</v>
      </c>
      <c r="D39" s="68" t="e">
        <f t="shared" si="7"/>
        <v>#N/A</v>
      </c>
      <c r="E39" s="68" t="e">
        <f t="shared" si="7"/>
        <v>#N/A</v>
      </c>
      <c r="F39" s="68" t="e">
        <f t="shared" si="7"/>
        <v>#N/A</v>
      </c>
      <c r="G39" s="68" t="e">
        <f t="shared" si="7"/>
        <v>#N/A</v>
      </c>
      <c r="H39" s="68" t="e">
        <f t="shared" si="7"/>
        <v>#N/A</v>
      </c>
      <c r="I39" s="68" t="e">
        <f t="shared" si="7"/>
        <v>#N/A</v>
      </c>
      <c r="J39" s="15" t="e">
        <f t="shared" si="1"/>
        <v>#N/A</v>
      </c>
      <c r="K39" s="15" t="e">
        <f t="shared" si="2"/>
        <v>#N/A</v>
      </c>
      <c r="L39" s="15" t="e">
        <f t="shared" si="3"/>
        <v>#N/A</v>
      </c>
      <c r="M39" s="15" t="e">
        <f t="shared" si="4"/>
        <v>#N/A</v>
      </c>
      <c r="N39" s="15" t="e">
        <f t="shared" si="5"/>
        <v>#N/A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25">
      <c r="A40" s="15"/>
      <c r="B40" s="45"/>
      <c r="C40" s="69"/>
      <c r="D40" s="69"/>
      <c r="E40" s="69"/>
      <c r="F40" s="69"/>
      <c r="G40" s="69"/>
      <c r="H40" s="69"/>
      <c r="I40" s="69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25">
      <c r="A41" s="15"/>
      <c r="B41" s="15">
        <v>1</v>
      </c>
      <c r="C41" s="70">
        <v>4</v>
      </c>
      <c r="D41" s="70">
        <v>10</v>
      </c>
      <c r="E41" s="70">
        <v>6</v>
      </c>
      <c r="F41" s="70">
        <v>19</v>
      </c>
      <c r="G41" s="70">
        <v>21</v>
      </c>
      <c r="H41" s="70">
        <v>18</v>
      </c>
      <c r="I41" s="71">
        <v>20</v>
      </c>
      <c r="J41" s="15"/>
      <c r="K41" s="15"/>
      <c r="L41" s="15"/>
      <c r="M41" s="15"/>
      <c r="N41" s="15"/>
      <c r="O41" s="15"/>
      <c r="P41" s="15"/>
      <c r="Q41" s="65"/>
      <c r="R41" s="65"/>
      <c r="S41" s="65"/>
      <c r="T41" s="65"/>
      <c r="U41" s="65"/>
      <c r="V41" s="65"/>
      <c r="W41" s="72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5">
      <c r="A42" s="15"/>
      <c r="B42" s="45" t="s">
        <v>58</v>
      </c>
      <c r="C42" s="66" t="s">
        <v>52</v>
      </c>
      <c r="D42" s="66" t="s">
        <v>57</v>
      </c>
      <c r="E42" s="66" t="s">
        <v>51</v>
      </c>
      <c r="F42" s="66" t="s">
        <v>53</v>
      </c>
      <c r="G42" s="66" t="s">
        <v>54</v>
      </c>
      <c r="H42" s="66" t="s">
        <v>55</v>
      </c>
      <c r="I42" s="66" t="s">
        <v>56</v>
      </c>
      <c r="J42" s="15"/>
      <c r="K42" s="15"/>
      <c r="L42" s="15"/>
      <c r="M42" s="15"/>
      <c r="N42" s="15"/>
      <c r="O42" s="15"/>
      <c r="P42" s="45"/>
      <c r="Q42" s="66"/>
      <c r="R42" s="66"/>
      <c r="S42" s="66"/>
      <c r="T42" s="66"/>
      <c r="U42" s="66"/>
      <c r="V42" s="66"/>
      <c r="W42" s="66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25">
      <c r="A43" s="15" t="e">
        <f t="shared" ref="A43:A73" si="8">RANK(C43,$C$43:$C$73,1)</f>
        <v>#N/A</v>
      </c>
      <c r="B43" s="45" t="s">
        <v>18</v>
      </c>
      <c r="C43" s="73" t="e">
        <f>VLOOKUP($B43&amp;"3",'Raw Data'!$A:$X,C$41,FALSE)</f>
        <v>#N/A</v>
      </c>
      <c r="D43" s="73">
        <v>1</v>
      </c>
      <c r="E43" s="73" t="e">
        <f>VLOOKUP($B43&amp;"3",'Raw Data'!$A:$X,E$41,FALSE)</f>
        <v>#N/A</v>
      </c>
      <c r="F43" s="73" t="e">
        <f>IFERROR(VLOOKUP($B43&amp;"3",'Raw Data'!$A:$X,F$41,FALSE), NA())</f>
        <v>#N/A</v>
      </c>
      <c r="G43" s="73" t="e">
        <f>IFERROR(VLOOKUP($B43&amp;"3",'Raw Data'!$A:$X,G$41,FALSE), NA())</f>
        <v>#N/A</v>
      </c>
      <c r="H43" s="73" t="e">
        <f>IFERROR(VLOOKUP($B43&amp;"3",'Raw Data'!$A:$X,H$41,FALSE), NA())</f>
        <v>#N/A</v>
      </c>
      <c r="I43" s="73" t="e">
        <f>IFERROR(VLOOKUP($B43&amp;"3",'Raw Data'!$A:$X,I$41,FALSE), NA())</f>
        <v>#N/A</v>
      </c>
      <c r="J43" s="15"/>
      <c r="K43" s="15"/>
      <c r="L43" s="15"/>
      <c r="M43" s="74"/>
      <c r="N43" s="74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25">
      <c r="A44" s="15" t="e">
        <f t="shared" si="8"/>
        <v>#N/A</v>
      </c>
      <c r="B44" s="45" t="s">
        <v>104</v>
      </c>
      <c r="C44" s="73" t="e">
        <f>VLOOKUP($B44&amp;"3",'Raw Data'!$A:$X,C$41,FALSE)</f>
        <v>#N/A</v>
      </c>
      <c r="D44" s="73">
        <v>1</v>
      </c>
      <c r="E44" s="73" t="e">
        <f>VLOOKUP($B44&amp;"3",'Raw Data'!$A:$X,E$41,FALSE)</f>
        <v>#N/A</v>
      </c>
      <c r="F44" s="73" t="e">
        <f>IFERROR(VLOOKUP($B44&amp;"3",'Raw Data'!$A:$X,F$41,FALSE), NA())</f>
        <v>#N/A</v>
      </c>
      <c r="G44" s="73" t="e">
        <f>IFERROR(VLOOKUP($B44&amp;"3",'Raw Data'!$A:$X,G$41,FALSE), NA())</f>
        <v>#N/A</v>
      </c>
      <c r="H44" s="73" t="e">
        <f>IFERROR(VLOOKUP($B44&amp;"3",'Raw Data'!$A:$X,H$41,FALSE), NA())</f>
        <v>#N/A</v>
      </c>
      <c r="I44" s="73" t="e">
        <f>IFERROR(VLOOKUP($B44&amp;"3",'Raw Data'!$A:$X,I$41,FALSE), NA())</f>
        <v>#N/A</v>
      </c>
      <c r="J44" s="15"/>
      <c r="K44" s="15"/>
      <c r="L44" s="15"/>
      <c r="M44" s="74"/>
      <c r="N44" s="74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25">
      <c r="A45" s="15" t="e">
        <f t="shared" si="8"/>
        <v>#N/A</v>
      </c>
      <c r="B45" s="45" t="s">
        <v>115</v>
      </c>
      <c r="C45" s="73" t="e">
        <f>VLOOKUP($B45&amp;"3",'Raw Data'!$A:$X,C$41,FALSE)</f>
        <v>#N/A</v>
      </c>
      <c r="D45" s="73">
        <v>1</v>
      </c>
      <c r="E45" s="73" t="e">
        <f>VLOOKUP($B45&amp;"3",'Raw Data'!$A:$X,E$41,FALSE)</f>
        <v>#N/A</v>
      </c>
      <c r="F45" s="73" t="e">
        <f>IFERROR(VLOOKUP($B45&amp;"3",'Raw Data'!$A:$X,F$41,FALSE), NA())</f>
        <v>#N/A</v>
      </c>
      <c r="G45" s="73" t="e">
        <f>IFERROR(VLOOKUP($B45&amp;"3",'Raw Data'!$A:$X,G$41,FALSE), NA())</f>
        <v>#N/A</v>
      </c>
      <c r="H45" s="73" t="e">
        <f>IFERROR(VLOOKUP($B45&amp;"3",'Raw Data'!$A:$X,H$41,FALSE), NA())</f>
        <v>#N/A</v>
      </c>
      <c r="I45" s="73" t="e">
        <f>IFERROR(VLOOKUP($B45&amp;"3",'Raw Data'!$A:$X,I$41,FALSE), NA())</f>
        <v>#N/A</v>
      </c>
      <c r="J45" s="15"/>
      <c r="K45" s="15"/>
      <c r="L45" s="15"/>
      <c r="M45" s="74"/>
      <c r="N45" s="74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5">
      <c r="A46" s="15" t="e">
        <f t="shared" si="8"/>
        <v>#N/A</v>
      </c>
      <c r="B46" s="45" t="s">
        <v>14</v>
      </c>
      <c r="C46" s="73" t="e">
        <f>VLOOKUP($B46&amp;"3",'Raw Data'!$A:$X,C$41,FALSE)</f>
        <v>#N/A</v>
      </c>
      <c r="D46" s="73">
        <v>1</v>
      </c>
      <c r="E46" s="73" t="e">
        <f>VLOOKUP($B46&amp;"3",'Raw Data'!$A:$X,E$41,FALSE)</f>
        <v>#N/A</v>
      </c>
      <c r="F46" s="73" t="e">
        <f>IFERROR(VLOOKUP($B46&amp;"3",'Raw Data'!$A:$X,F$41,FALSE), NA())</f>
        <v>#N/A</v>
      </c>
      <c r="G46" s="73" t="e">
        <f>IFERROR(VLOOKUP($B46&amp;"3",'Raw Data'!$A:$X,G$41,FALSE), NA())</f>
        <v>#N/A</v>
      </c>
      <c r="H46" s="73" t="e">
        <f>IFERROR(VLOOKUP($B46&amp;"3",'Raw Data'!$A:$X,H$41,FALSE), NA())</f>
        <v>#N/A</v>
      </c>
      <c r="I46" s="73" t="e">
        <f>IFERROR(VLOOKUP($B46&amp;"3",'Raw Data'!$A:$X,I$41,FALSE), NA())</f>
        <v>#N/A</v>
      </c>
      <c r="J46" s="15"/>
      <c r="K46" s="15"/>
      <c r="L46" s="15"/>
      <c r="M46" s="74"/>
      <c r="N46" s="74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25">
      <c r="A47" s="15" t="e">
        <f t="shared" si="8"/>
        <v>#N/A</v>
      </c>
      <c r="B47" s="45" t="s">
        <v>4</v>
      </c>
      <c r="C47" s="73" t="e">
        <f>VLOOKUP($B47&amp;"3",'Raw Data'!$A:$X,C$41,FALSE)</f>
        <v>#N/A</v>
      </c>
      <c r="D47" s="73">
        <v>1</v>
      </c>
      <c r="E47" s="73" t="e">
        <f>VLOOKUP($B47&amp;"3",'Raw Data'!$A:$X,E$41,FALSE)</f>
        <v>#N/A</v>
      </c>
      <c r="F47" s="73" t="e">
        <f>IFERROR(VLOOKUP($B47&amp;"3",'Raw Data'!$A:$X,F$41,FALSE), NA())</f>
        <v>#N/A</v>
      </c>
      <c r="G47" s="73" t="e">
        <f>IFERROR(VLOOKUP($B47&amp;"3",'Raw Data'!$A:$X,G$41,FALSE), NA())</f>
        <v>#N/A</v>
      </c>
      <c r="H47" s="73" t="e">
        <f>IFERROR(VLOOKUP($B47&amp;"3",'Raw Data'!$A:$X,H$41,FALSE), NA())</f>
        <v>#N/A</v>
      </c>
      <c r="I47" s="73" t="e">
        <f>IFERROR(VLOOKUP($B47&amp;"3",'Raw Data'!$A:$X,I$41,FALSE), NA())</f>
        <v>#N/A</v>
      </c>
      <c r="J47" s="15"/>
      <c r="K47" s="15"/>
      <c r="L47" s="15"/>
      <c r="M47" s="74"/>
      <c r="N47" s="74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25">
      <c r="A48" s="15" t="e">
        <f t="shared" si="8"/>
        <v>#N/A</v>
      </c>
      <c r="B48" s="45" t="s">
        <v>12</v>
      </c>
      <c r="C48" s="73" t="e">
        <f>VLOOKUP($B48&amp;"3",'Raw Data'!$A:$X,C$41,FALSE)</f>
        <v>#N/A</v>
      </c>
      <c r="D48" s="73">
        <v>1</v>
      </c>
      <c r="E48" s="73" t="e">
        <f>VLOOKUP($B48&amp;"3",'Raw Data'!$A:$X,E$41,FALSE)</f>
        <v>#N/A</v>
      </c>
      <c r="F48" s="73" t="e">
        <f>IFERROR(VLOOKUP($B48&amp;"3",'Raw Data'!$A:$X,F$41,FALSE), NA())</f>
        <v>#N/A</v>
      </c>
      <c r="G48" s="73" t="e">
        <f>IFERROR(VLOOKUP($B48&amp;"3",'Raw Data'!$A:$X,G$41,FALSE), NA())</f>
        <v>#N/A</v>
      </c>
      <c r="H48" s="73" t="e">
        <f>IFERROR(VLOOKUP($B48&amp;"3",'Raw Data'!$A:$X,H$41,FALSE), NA())</f>
        <v>#N/A</v>
      </c>
      <c r="I48" s="73" t="e">
        <f>IFERROR(VLOOKUP($B48&amp;"3",'Raw Data'!$A:$X,I$41,FALSE), NA())</f>
        <v>#N/A</v>
      </c>
      <c r="J48" s="15"/>
      <c r="K48" s="15"/>
      <c r="L48" s="15"/>
      <c r="M48" s="74"/>
      <c r="N48" s="74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25">
      <c r="A49" s="15" t="e">
        <f t="shared" si="8"/>
        <v>#N/A</v>
      </c>
      <c r="B49" s="45" t="s">
        <v>19</v>
      </c>
      <c r="C49" s="73" t="e">
        <f>VLOOKUP($B49&amp;"3",'Raw Data'!$A:$X,C$41,FALSE)</f>
        <v>#N/A</v>
      </c>
      <c r="D49" s="73">
        <v>1</v>
      </c>
      <c r="E49" s="73" t="e">
        <f>VLOOKUP($B49&amp;"3",'Raw Data'!$A:$X,E$41,FALSE)</f>
        <v>#N/A</v>
      </c>
      <c r="F49" s="73" t="e">
        <f>IFERROR(VLOOKUP($B49&amp;"3",'Raw Data'!$A:$X,F$41,FALSE), NA())</f>
        <v>#N/A</v>
      </c>
      <c r="G49" s="73" t="e">
        <f>IFERROR(VLOOKUP($B49&amp;"3",'Raw Data'!$A:$X,G$41,FALSE), NA())</f>
        <v>#N/A</v>
      </c>
      <c r="H49" s="73" t="e">
        <f>IFERROR(VLOOKUP($B49&amp;"3",'Raw Data'!$A:$X,H$41,FALSE), NA())</f>
        <v>#N/A</v>
      </c>
      <c r="I49" s="73" t="e">
        <f>IFERROR(VLOOKUP($B49&amp;"3",'Raw Data'!$A:$X,I$41,FALSE), NA())</f>
        <v>#N/A</v>
      </c>
      <c r="J49" s="15"/>
      <c r="K49" s="15"/>
      <c r="L49" s="15"/>
      <c r="M49" s="74"/>
      <c r="N49" s="74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 x14ac:dyDescent="0.25">
      <c r="A50" s="15" t="e">
        <f t="shared" si="8"/>
        <v>#N/A</v>
      </c>
      <c r="B50" s="45" t="s">
        <v>69</v>
      </c>
      <c r="C50" s="73" t="e">
        <f>VLOOKUP($B50&amp;"3",'Raw Data'!$A:$X,C$41,FALSE)</f>
        <v>#N/A</v>
      </c>
      <c r="D50" s="73">
        <v>1</v>
      </c>
      <c r="E50" s="73" t="e">
        <f>VLOOKUP($B50&amp;"3",'Raw Data'!$A:$X,E$41,FALSE)</f>
        <v>#N/A</v>
      </c>
      <c r="F50" s="73" t="e">
        <f>IFERROR(VLOOKUP($B50&amp;"3",'Raw Data'!$A:$X,F$41,FALSE), NA())</f>
        <v>#N/A</v>
      </c>
      <c r="G50" s="73" t="e">
        <f>IFERROR(VLOOKUP($B50&amp;"3",'Raw Data'!$A:$X,G$41,FALSE), NA())</f>
        <v>#N/A</v>
      </c>
      <c r="H50" s="73" t="e">
        <f>IFERROR(VLOOKUP($B50&amp;"3",'Raw Data'!$A:$X,H$41,FALSE), NA())</f>
        <v>#N/A</v>
      </c>
      <c r="I50" s="73" t="e">
        <f>IFERROR(VLOOKUP($B50&amp;"3",'Raw Data'!$A:$X,I$41,FALSE), NA())</f>
        <v>#N/A</v>
      </c>
      <c r="J50" s="15"/>
      <c r="K50" s="15"/>
      <c r="L50" s="15"/>
      <c r="M50" s="74"/>
      <c r="N50" s="74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1:39" x14ac:dyDescent="0.25">
      <c r="A51" s="15" t="e">
        <f t="shared" si="8"/>
        <v>#N/A</v>
      </c>
      <c r="B51" s="45" t="s">
        <v>0</v>
      </c>
      <c r="C51" s="73" t="e">
        <f>VLOOKUP($B51&amp;"3",'Raw Data'!$A:$X,C$41,FALSE)</f>
        <v>#N/A</v>
      </c>
      <c r="D51" s="73">
        <v>1</v>
      </c>
      <c r="E51" s="73" t="e">
        <f>VLOOKUP($B51&amp;"3",'Raw Data'!$A:$X,E$41,FALSE)</f>
        <v>#N/A</v>
      </c>
      <c r="F51" s="73" t="e">
        <f>IFERROR(VLOOKUP($B51&amp;"3",'Raw Data'!$A:$X,F$41,FALSE), NA())</f>
        <v>#N/A</v>
      </c>
      <c r="G51" s="73" t="e">
        <f>IFERROR(VLOOKUP($B51&amp;"3",'Raw Data'!$A:$X,G$41,FALSE), NA())</f>
        <v>#N/A</v>
      </c>
      <c r="H51" s="73" t="e">
        <f>IFERROR(VLOOKUP($B51&amp;"3",'Raw Data'!$A:$X,H$41,FALSE), NA())</f>
        <v>#N/A</v>
      </c>
      <c r="I51" s="73" t="e">
        <f>IFERROR(VLOOKUP($B51&amp;"3",'Raw Data'!$A:$X,I$41,FALSE), NA())</f>
        <v>#N/A</v>
      </c>
      <c r="J51" s="15"/>
      <c r="K51" s="15"/>
      <c r="L51" s="15"/>
      <c r="M51" s="74"/>
      <c r="N51" s="74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 x14ac:dyDescent="0.25">
      <c r="A52" s="15" t="e">
        <f t="shared" si="8"/>
        <v>#N/A</v>
      </c>
      <c r="B52" s="45" t="s">
        <v>105</v>
      </c>
      <c r="C52" s="73" t="e">
        <f>VLOOKUP($B52&amp;"3",'Raw Data'!$A:$X,C$41,FALSE)</f>
        <v>#N/A</v>
      </c>
      <c r="D52" s="73">
        <v>1</v>
      </c>
      <c r="E52" s="73" t="e">
        <f>VLOOKUP($B52&amp;"3",'Raw Data'!$A:$X,E$41,FALSE)</f>
        <v>#N/A</v>
      </c>
      <c r="F52" s="73" t="e">
        <f>IFERROR(VLOOKUP($B52&amp;"3",'Raw Data'!$A:$X,F$41,FALSE), NA())</f>
        <v>#N/A</v>
      </c>
      <c r="G52" s="73" t="e">
        <f>IFERROR(VLOOKUP($B52&amp;"3",'Raw Data'!$A:$X,G$41,FALSE), NA())</f>
        <v>#N/A</v>
      </c>
      <c r="H52" s="73" t="e">
        <f>IFERROR(VLOOKUP($B52&amp;"3",'Raw Data'!$A:$X,H$41,FALSE), NA())</f>
        <v>#N/A</v>
      </c>
      <c r="I52" s="73" t="e">
        <f>IFERROR(VLOOKUP($B52&amp;"3",'Raw Data'!$A:$X,I$41,FALSE), NA())</f>
        <v>#N/A</v>
      </c>
      <c r="J52" s="15"/>
      <c r="K52" s="15"/>
      <c r="L52" s="15"/>
      <c r="M52" s="74"/>
      <c r="N52" s="74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 x14ac:dyDescent="0.25">
      <c r="A53" s="15" t="e">
        <f t="shared" si="8"/>
        <v>#N/A</v>
      </c>
      <c r="B53" s="45" t="s">
        <v>28</v>
      </c>
      <c r="C53" s="73" t="e">
        <f>VLOOKUP($B53&amp;"3",'Raw Data'!$A:$X,C$41,FALSE)</f>
        <v>#N/A</v>
      </c>
      <c r="D53" s="73">
        <v>1</v>
      </c>
      <c r="E53" s="73" t="e">
        <f>VLOOKUP($B53&amp;"3",'Raw Data'!$A:$X,E$41,FALSE)</f>
        <v>#N/A</v>
      </c>
      <c r="F53" s="73" t="e">
        <f>IFERROR(VLOOKUP($B53&amp;"3",'Raw Data'!$A:$X,F$41,FALSE), NA())</f>
        <v>#N/A</v>
      </c>
      <c r="G53" s="73" t="e">
        <f>IFERROR(VLOOKUP($B53&amp;"3",'Raw Data'!$A:$X,G$41,FALSE), NA())</f>
        <v>#N/A</v>
      </c>
      <c r="H53" s="73" t="e">
        <f>IFERROR(VLOOKUP($B53&amp;"3",'Raw Data'!$A:$X,H$41,FALSE), NA())</f>
        <v>#N/A</v>
      </c>
      <c r="I53" s="73" t="e">
        <f>IFERROR(VLOOKUP($B53&amp;"3",'Raw Data'!$A:$X,I$41,FALSE), NA())</f>
        <v>#N/A</v>
      </c>
      <c r="J53" s="15"/>
      <c r="K53" s="15"/>
      <c r="L53" s="15"/>
      <c r="M53" s="74"/>
      <c r="N53" s="74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 x14ac:dyDescent="0.25">
      <c r="A54" s="15" t="e">
        <f t="shared" si="8"/>
        <v>#N/A</v>
      </c>
      <c r="B54" s="45" t="s">
        <v>10</v>
      </c>
      <c r="C54" s="73" t="e">
        <f>VLOOKUP($B54&amp;"3",'Raw Data'!$A:$X,C$41,FALSE)</f>
        <v>#N/A</v>
      </c>
      <c r="D54" s="73">
        <v>1</v>
      </c>
      <c r="E54" s="73" t="e">
        <f>VLOOKUP($B54&amp;"3",'Raw Data'!$A:$X,E$41,FALSE)</f>
        <v>#N/A</v>
      </c>
      <c r="F54" s="73" t="e">
        <f>IFERROR(VLOOKUP($B54&amp;"3",'Raw Data'!$A:$X,F$41,FALSE), NA())</f>
        <v>#N/A</v>
      </c>
      <c r="G54" s="73" t="e">
        <f>IFERROR(VLOOKUP($B54&amp;"3",'Raw Data'!$A:$X,G$41,FALSE), NA())</f>
        <v>#N/A</v>
      </c>
      <c r="H54" s="73" t="e">
        <f>IFERROR(VLOOKUP($B54&amp;"3",'Raw Data'!$A:$X,H$41,FALSE), NA())</f>
        <v>#N/A</v>
      </c>
      <c r="I54" s="73" t="e">
        <f>IFERROR(VLOOKUP($B54&amp;"3",'Raw Data'!$A:$X,I$41,FALSE), NA())</f>
        <v>#N/A</v>
      </c>
      <c r="J54" s="15"/>
      <c r="K54" s="15"/>
      <c r="L54" s="15"/>
      <c r="M54" s="74"/>
      <c r="N54" s="74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 x14ac:dyDescent="0.25">
      <c r="A55" s="15" t="e">
        <f t="shared" si="8"/>
        <v>#N/A</v>
      </c>
      <c r="B55" s="45" t="s">
        <v>8</v>
      </c>
      <c r="C55" s="73" t="e">
        <f>VLOOKUP($B55&amp;"3",'Raw Data'!$A:$X,C$41,FALSE)</f>
        <v>#N/A</v>
      </c>
      <c r="D55" s="73">
        <v>1</v>
      </c>
      <c r="E55" s="73" t="e">
        <f>VLOOKUP($B55&amp;"3",'Raw Data'!$A:$X,E$41,FALSE)</f>
        <v>#N/A</v>
      </c>
      <c r="F55" s="73" t="e">
        <f>IFERROR(VLOOKUP($B55&amp;"3",'Raw Data'!$A:$X,F$41,FALSE), NA())</f>
        <v>#N/A</v>
      </c>
      <c r="G55" s="73" t="e">
        <f>IFERROR(VLOOKUP($B55&amp;"3",'Raw Data'!$A:$X,G$41,FALSE), NA())</f>
        <v>#N/A</v>
      </c>
      <c r="H55" s="73" t="e">
        <f>IFERROR(VLOOKUP($B55&amp;"3",'Raw Data'!$A:$X,H$41,FALSE), NA())</f>
        <v>#N/A</v>
      </c>
      <c r="I55" s="73" t="e">
        <f>IFERROR(VLOOKUP($B55&amp;"3",'Raw Data'!$A:$X,I$41,FALSE), NA())</f>
        <v>#N/A</v>
      </c>
      <c r="J55" s="15"/>
      <c r="K55" s="15"/>
      <c r="L55" s="15"/>
      <c r="M55" s="74"/>
      <c r="N55" s="74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 x14ac:dyDescent="0.25">
      <c r="A56" s="15" t="e">
        <f t="shared" si="8"/>
        <v>#N/A</v>
      </c>
      <c r="B56" s="45" t="s">
        <v>6</v>
      </c>
      <c r="C56" s="73" t="e">
        <f>VLOOKUP($B56&amp;"3",'Raw Data'!$A:$X,C$41,FALSE)</f>
        <v>#N/A</v>
      </c>
      <c r="D56" s="73">
        <v>1</v>
      </c>
      <c r="E56" s="73" t="e">
        <f>VLOOKUP($B56&amp;"3",'Raw Data'!$A:$X,E$41,FALSE)</f>
        <v>#N/A</v>
      </c>
      <c r="F56" s="73" t="e">
        <f>IFERROR(VLOOKUP($B56&amp;"3",'Raw Data'!$A:$X,F$41,FALSE), NA())</f>
        <v>#N/A</v>
      </c>
      <c r="G56" s="73" t="e">
        <f>IFERROR(VLOOKUP($B56&amp;"3",'Raw Data'!$A:$X,G$41,FALSE), NA())</f>
        <v>#N/A</v>
      </c>
      <c r="H56" s="73" t="e">
        <f>IFERROR(VLOOKUP($B56&amp;"3",'Raw Data'!$A:$X,H$41,FALSE), NA())</f>
        <v>#N/A</v>
      </c>
      <c r="I56" s="73" t="e">
        <f>IFERROR(VLOOKUP($B56&amp;"3",'Raw Data'!$A:$X,I$41,FALSE), NA())</f>
        <v>#N/A</v>
      </c>
      <c r="J56" s="15"/>
      <c r="K56" s="15"/>
      <c r="L56" s="15"/>
      <c r="M56" s="74"/>
      <c r="N56" s="74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 x14ac:dyDescent="0.25">
      <c r="A57" s="15" t="e">
        <f t="shared" si="8"/>
        <v>#N/A</v>
      </c>
      <c r="B57" s="45" t="s">
        <v>5</v>
      </c>
      <c r="C57" s="73" t="e">
        <f>VLOOKUP($B57&amp;"3",'Raw Data'!$A:$X,C$41,FALSE)</f>
        <v>#N/A</v>
      </c>
      <c r="D57" s="73">
        <v>1</v>
      </c>
      <c r="E57" s="73" t="e">
        <f>VLOOKUP($B57&amp;"3",'Raw Data'!$A:$X,E$41,FALSE)</f>
        <v>#N/A</v>
      </c>
      <c r="F57" s="73" t="e">
        <f>IFERROR(VLOOKUP($B57&amp;"3",'Raw Data'!$A:$X,F$41,FALSE), NA())</f>
        <v>#N/A</v>
      </c>
      <c r="G57" s="73" t="e">
        <f>IFERROR(VLOOKUP($B57&amp;"3",'Raw Data'!$A:$X,G$41,FALSE), NA())</f>
        <v>#N/A</v>
      </c>
      <c r="H57" s="73" t="e">
        <f>IFERROR(VLOOKUP($B57&amp;"3",'Raw Data'!$A:$X,H$41,FALSE), NA())</f>
        <v>#N/A</v>
      </c>
      <c r="I57" s="73" t="e">
        <f>IFERROR(VLOOKUP($B57&amp;"3",'Raw Data'!$A:$X,I$41,FALSE), NA())</f>
        <v>#N/A</v>
      </c>
      <c r="J57" s="15"/>
      <c r="K57" s="15"/>
      <c r="L57" s="15"/>
      <c r="M57" s="74"/>
      <c r="N57" s="74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 x14ac:dyDescent="0.25">
      <c r="A58" s="15" t="e">
        <f t="shared" si="8"/>
        <v>#N/A</v>
      </c>
      <c r="B58" s="45" t="s">
        <v>24</v>
      </c>
      <c r="C58" s="73" t="e">
        <f>VLOOKUP($B58&amp;"3",'Raw Data'!$A:$X,C$41,FALSE)</f>
        <v>#N/A</v>
      </c>
      <c r="D58" s="73">
        <v>1</v>
      </c>
      <c r="E58" s="73" t="e">
        <f>VLOOKUP($B58&amp;"3",'Raw Data'!$A:$X,E$41,FALSE)</f>
        <v>#N/A</v>
      </c>
      <c r="F58" s="73" t="e">
        <f>IFERROR(VLOOKUP($B58&amp;"3",'Raw Data'!$A:$X,F$41,FALSE), NA())</f>
        <v>#N/A</v>
      </c>
      <c r="G58" s="73" t="e">
        <f>IFERROR(VLOOKUP($B58&amp;"3",'Raw Data'!$A:$X,G$41,FALSE), NA())</f>
        <v>#N/A</v>
      </c>
      <c r="H58" s="73" t="e">
        <f>IFERROR(VLOOKUP($B58&amp;"3",'Raw Data'!$A:$X,H$41,FALSE), NA())</f>
        <v>#N/A</v>
      </c>
      <c r="I58" s="73" t="e">
        <f>IFERROR(VLOOKUP($B58&amp;"3",'Raw Data'!$A:$X,I$41,FALSE), NA())</f>
        <v>#N/A</v>
      </c>
      <c r="J58" s="15"/>
      <c r="K58" s="15"/>
      <c r="L58" s="15"/>
      <c r="M58" s="74"/>
      <c r="N58" s="74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 x14ac:dyDescent="0.25">
      <c r="A59" s="15" t="e">
        <f t="shared" si="8"/>
        <v>#N/A</v>
      </c>
      <c r="B59" s="45" t="s">
        <v>25</v>
      </c>
      <c r="C59" s="73" t="e">
        <f>VLOOKUP($B59&amp;"3",'Raw Data'!$A:$X,C$41,FALSE)</f>
        <v>#N/A</v>
      </c>
      <c r="D59" s="73">
        <v>1</v>
      </c>
      <c r="E59" s="73" t="e">
        <f>VLOOKUP($B59&amp;"3",'Raw Data'!$A:$X,E$41,FALSE)</f>
        <v>#N/A</v>
      </c>
      <c r="F59" s="73" t="e">
        <f>IFERROR(VLOOKUP($B59&amp;"3",'Raw Data'!$A:$X,F$41,FALSE), NA())</f>
        <v>#N/A</v>
      </c>
      <c r="G59" s="73" t="e">
        <f>IFERROR(VLOOKUP($B59&amp;"3",'Raw Data'!$A:$X,G$41,FALSE), NA())</f>
        <v>#N/A</v>
      </c>
      <c r="H59" s="73" t="e">
        <f>IFERROR(VLOOKUP($B59&amp;"3",'Raw Data'!$A:$X,H$41,FALSE), NA())</f>
        <v>#N/A</v>
      </c>
      <c r="I59" s="73" t="e">
        <f>IFERROR(VLOOKUP($B59&amp;"3",'Raw Data'!$A:$X,I$41,FALSE), NA())</f>
        <v>#N/A</v>
      </c>
      <c r="J59" s="15"/>
      <c r="K59" s="15"/>
      <c r="L59" s="15"/>
      <c r="M59" s="74"/>
      <c r="N59" s="74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 x14ac:dyDescent="0.25">
      <c r="A60" s="15" t="e">
        <f t="shared" si="8"/>
        <v>#N/A</v>
      </c>
      <c r="B60" s="45" t="s">
        <v>11</v>
      </c>
      <c r="C60" s="73" t="e">
        <f>VLOOKUP($B60&amp;"3",'Raw Data'!$A:$X,C$41,FALSE)</f>
        <v>#N/A</v>
      </c>
      <c r="D60" s="73">
        <v>1</v>
      </c>
      <c r="E60" s="73" t="e">
        <f>VLOOKUP($B60&amp;"3",'Raw Data'!$A:$X,E$41,FALSE)</f>
        <v>#N/A</v>
      </c>
      <c r="F60" s="73" t="e">
        <f>IFERROR(VLOOKUP($B60&amp;"3",'Raw Data'!$A:$X,F$41,FALSE), NA())</f>
        <v>#N/A</v>
      </c>
      <c r="G60" s="73" t="e">
        <f>IFERROR(VLOOKUP($B60&amp;"3",'Raw Data'!$A:$X,G$41,FALSE), NA())</f>
        <v>#N/A</v>
      </c>
      <c r="H60" s="73" t="e">
        <f>IFERROR(VLOOKUP($B60&amp;"3",'Raw Data'!$A:$X,H$41,FALSE), NA())</f>
        <v>#N/A</v>
      </c>
      <c r="I60" s="73" t="e">
        <f>IFERROR(VLOOKUP($B60&amp;"3",'Raw Data'!$A:$X,I$41,FALSE), NA())</f>
        <v>#N/A</v>
      </c>
      <c r="J60" s="15"/>
      <c r="K60" s="15"/>
      <c r="L60" s="15"/>
      <c r="M60" s="74"/>
      <c r="N60" s="74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5">
      <c r="A61" s="15" t="e">
        <f t="shared" si="8"/>
        <v>#N/A</v>
      </c>
      <c r="B61" s="45" t="s">
        <v>13</v>
      </c>
      <c r="C61" s="73" t="e">
        <f>VLOOKUP($B61&amp;"3",'Raw Data'!$A:$X,C$41,FALSE)</f>
        <v>#N/A</v>
      </c>
      <c r="D61" s="73">
        <v>1</v>
      </c>
      <c r="E61" s="73" t="e">
        <f>VLOOKUP($B61&amp;"3",'Raw Data'!$A:$X,E$41,FALSE)</f>
        <v>#N/A</v>
      </c>
      <c r="F61" s="73" t="e">
        <f>IFERROR(VLOOKUP($B61&amp;"3",'Raw Data'!$A:$X,F$41,FALSE), NA())</f>
        <v>#N/A</v>
      </c>
      <c r="G61" s="73" t="e">
        <f>IFERROR(VLOOKUP($B61&amp;"3",'Raw Data'!$A:$X,G$41,FALSE), NA())</f>
        <v>#N/A</v>
      </c>
      <c r="H61" s="73" t="e">
        <f>IFERROR(VLOOKUP($B61&amp;"3",'Raw Data'!$A:$X,H$41,FALSE), NA())</f>
        <v>#N/A</v>
      </c>
      <c r="I61" s="73" t="e">
        <f>IFERROR(VLOOKUP($B61&amp;"3",'Raw Data'!$A:$X,I$41,FALSE), NA())</f>
        <v>#N/A</v>
      </c>
      <c r="J61" s="15"/>
      <c r="K61" s="15"/>
      <c r="L61" s="15"/>
      <c r="M61" s="74"/>
      <c r="N61" s="74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 t="e">
        <f t="shared" si="8"/>
        <v>#N/A</v>
      </c>
      <c r="B62" s="45" t="s">
        <v>7</v>
      </c>
      <c r="C62" s="73" t="e">
        <f>VLOOKUP($B62&amp;"3",'Raw Data'!$A:$X,C$41,FALSE)</f>
        <v>#N/A</v>
      </c>
      <c r="D62" s="73">
        <v>1</v>
      </c>
      <c r="E62" s="73" t="e">
        <f>VLOOKUP($B62&amp;"3",'Raw Data'!$A:$X,E$41,FALSE)</f>
        <v>#N/A</v>
      </c>
      <c r="F62" s="73" t="e">
        <f>IFERROR(VLOOKUP($B62&amp;"3",'Raw Data'!$A:$X,F$41,FALSE), NA())</f>
        <v>#N/A</v>
      </c>
      <c r="G62" s="73" t="e">
        <f>IFERROR(VLOOKUP($B62&amp;"3",'Raw Data'!$A:$X,G$41,FALSE), NA())</f>
        <v>#N/A</v>
      </c>
      <c r="H62" s="73" t="e">
        <f>IFERROR(VLOOKUP($B62&amp;"3",'Raw Data'!$A:$X,H$41,FALSE), NA())</f>
        <v>#N/A</v>
      </c>
      <c r="I62" s="73" t="e">
        <f>IFERROR(VLOOKUP($B62&amp;"3",'Raw Data'!$A:$X,I$41,FALSE), NA())</f>
        <v>#N/A</v>
      </c>
      <c r="J62" s="15"/>
      <c r="K62" s="15"/>
      <c r="L62" s="15"/>
      <c r="M62" s="74"/>
      <c r="N62" s="74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 t="e">
        <f t="shared" si="8"/>
        <v>#N/A</v>
      </c>
      <c r="B63" s="45" t="s">
        <v>22</v>
      </c>
      <c r="C63" s="73" t="e">
        <f>VLOOKUP($B63&amp;"3",'Raw Data'!$A:$X,C$41,FALSE)</f>
        <v>#N/A</v>
      </c>
      <c r="D63" s="73">
        <v>1</v>
      </c>
      <c r="E63" s="73" t="e">
        <f>VLOOKUP($B63&amp;"3",'Raw Data'!$A:$X,E$41,FALSE)</f>
        <v>#N/A</v>
      </c>
      <c r="F63" s="73" t="e">
        <f>IFERROR(VLOOKUP($B63&amp;"3",'Raw Data'!$A:$X,F$41,FALSE), NA())</f>
        <v>#N/A</v>
      </c>
      <c r="G63" s="73" t="e">
        <f>IFERROR(VLOOKUP($B63&amp;"3",'Raw Data'!$A:$X,G$41,FALSE), NA())</f>
        <v>#N/A</v>
      </c>
      <c r="H63" s="73" t="e">
        <f>IFERROR(VLOOKUP($B63&amp;"3",'Raw Data'!$A:$X,H$41,FALSE), NA())</f>
        <v>#N/A</v>
      </c>
      <c r="I63" s="73" t="e">
        <f>IFERROR(VLOOKUP($B63&amp;"3",'Raw Data'!$A:$X,I$41,FALSE), NA())</f>
        <v>#N/A</v>
      </c>
      <c r="J63" s="15"/>
      <c r="K63" s="15"/>
      <c r="L63" s="15"/>
      <c r="M63" s="74"/>
      <c r="N63" s="74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 t="e">
        <f t="shared" si="8"/>
        <v>#N/A</v>
      </c>
      <c r="B64" s="45" t="s">
        <v>21</v>
      </c>
      <c r="C64" s="73" t="e">
        <f>VLOOKUP($B64&amp;"3",'Raw Data'!$A:$X,C$41,FALSE)</f>
        <v>#N/A</v>
      </c>
      <c r="D64" s="73">
        <v>1</v>
      </c>
      <c r="E64" s="73" t="e">
        <f>VLOOKUP($B64&amp;"3",'Raw Data'!$A:$X,E$41,FALSE)</f>
        <v>#N/A</v>
      </c>
      <c r="F64" s="73" t="e">
        <f>IFERROR(VLOOKUP($B64&amp;"3",'Raw Data'!$A:$X,F$41,FALSE), NA())</f>
        <v>#N/A</v>
      </c>
      <c r="G64" s="73" t="e">
        <f>IFERROR(VLOOKUP($B64&amp;"3",'Raw Data'!$A:$X,G$41,FALSE), NA())</f>
        <v>#N/A</v>
      </c>
      <c r="H64" s="73" t="e">
        <f>IFERROR(VLOOKUP($B64&amp;"3",'Raw Data'!$A:$X,H$41,FALSE), NA())</f>
        <v>#N/A</v>
      </c>
      <c r="I64" s="73" t="e">
        <f>IFERROR(VLOOKUP($B64&amp;"3",'Raw Data'!$A:$X,I$41,FALSE), NA())</f>
        <v>#N/A</v>
      </c>
      <c r="J64" s="15"/>
      <c r="K64" s="15"/>
      <c r="L64" s="15"/>
      <c r="M64" s="74"/>
      <c r="N64" s="74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 t="e">
        <f t="shared" si="8"/>
        <v>#N/A</v>
      </c>
      <c r="B65" s="45" t="s">
        <v>26</v>
      </c>
      <c r="C65" s="73" t="e">
        <f>VLOOKUP($B65&amp;"3",'Raw Data'!$A:$X,C$41,FALSE)</f>
        <v>#N/A</v>
      </c>
      <c r="D65" s="73">
        <v>1</v>
      </c>
      <c r="E65" s="73" t="e">
        <f>VLOOKUP($B65&amp;"3",'Raw Data'!$A:$X,E$41,FALSE)</f>
        <v>#N/A</v>
      </c>
      <c r="F65" s="73" t="e">
        <f>IFERROR(VLOOKUP($B65&amp;"3",'Raw Data'!$A:$X,F$41,FALSE), NA())</f>
        <v>#N/A</v>
      </c>
      <c r="G65" s="73" t="e">
        <f>IFERROR(VLOOKUP($B65&amp;"3",'Raw Data'!$A:$X,G$41,FALSE), NA())</f>
        <v>#N/A</v>
      </c>
      <c r="H65" s="73" t="e">
        <f>IFERROR(VLOOKUP($B65&amp;"3",'Raw Data'!$A:$X,H$41,FALSE), NA())</f>
        <v>#N/A</v>
      </c>
      <c r="I65" s="73" t="e">
        <f>IFERROR(VLOOKUP($B65&amp;"3",'Raw Data'!$A:$X,I$41,FALSE), NA())</f>
        <v>#N/A</v>
      </c>
      <c r="J65" s="15"/>
      <c r="K65" s="15"/>
      <c r="L65" s="15"/>
      <c r="M65" s="74"/>
      <c r="N65" s="74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 t="e">
        <f t="shared" si="8"/>
        <v>#N/A</v>
      </c>
      <c r="B66" s="45" t="s">
        <v>3</v>
      </c>
      <c r="C66" s="73" t="e">
        <f>VLOOKUP($B66&amp;"3",'Raw Data'!$A:$X,C$41,FALSE)</f>
        <v>#N/A</v>
      </c>
      <c r="D66" s="73">
        <v>1</v>
      </c>
      <c r="E66" s="73" t="e">
        <f>VLOOKUP($B66&amp;"3",'Raw Data'!$A:$X,E$41,FALSE)</f>
        <v>#N/A</v>
      </c>
      <c r="F66" s="73" t="e">
        <f>IFERROR(VLOOKUP($B66&amp;"3",'Raw Data'!$A:$X,F$41,FALSE), NA())</f>
        <v>#N/A</v>
      </c>
      <c r="G66" s="73" t="e">
        <f>IFERROR(VLOOKUP($B66&amp;"3",'Raw Data'!$A:$X,G$41,FALSE), NA())</f>
        <v>#N/A</v>
      </c>
      <c r="H66" s="73" t="e">
        <f>IFERROR(VLOOKUP($B66&amp;"3",'Raw Data'!$A:$X,H$41,FALSE), NA())</f>
        <v>#N/A</v>
      </c>
      <c r="I66" s="73" t="e">
        <f>IFERROR(VLOOKUP($B66&amp;"3",'Raw Data'!$A:$X,I$41,FALSE), NA())</f>
        <v>#N/A</v>
      </c>
      <c r="J66" s="15"/>
      <c r="K66" s="15"/>
      <c r="L66" s="15"/>
      <c r="M66" s="74"/>
      <c r="N66" s="74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 t="e">
        <f t="shared" si="8"/>
        <v>#N/A</v>
      </c>
      <c r="B67" s="45" t="s">
        <v>2</v>
      </c>
      <c r="C67" s="73" t="e">
        <f>VLOOKUP($B67&amp;"3",'Raw Data'!$A:$X,C$41,FALSE)</f>
        <v>#N/A</v>
      </c>
      <c r="D67" s="73">
        <v>1</v>
      </c>
      <c r="E67" s="73" t="e">
        <f>VLOOKUP($B67&amp;"3",'Raw Data'!$A:$X,E$41,FALSE)</f>
        <v>#N/A</v>
      </c>
      <c r="F67" s="73" t="e">
        <f>IFERROR(VLOOKUP($B67&amp;"3",'Raw Data'!$A:$X,F$41,FALSE), NA())</f>
        <v>#N/A</v>
      </c>
      <c r="G67" s="73" t="e">
        <f>IFERROR(VLOOKUP($B67&amp;"3",'Raw Data'!$A:$X,G$41,FALSE), NA())</f>
        <v>#N/A</v>
      </c>
      <c r="H67" s="73" t="e">
        <f>IFERROR(VLOOKUP($B67&amp;"3",'Raw Data'!$A:$X,H$41,FALSE), NA())</f>
        <v>#N/A</v>
      </c>
      <c r="I67" s="73" t="e">
        <f>IFERROR(VLOOKUP($B67&amp;"3",'Raw Data'!$A:$X,I$41,FALSE), NA())</f>
        <v>#N/A</v>
      </c>
      <c r="J67" s="15"/>
      <c r="K67" s="15"/>
      <c r="L67" s="15"/>
      <c r="M67" s="74"/>
      <c r="N67" s="74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 t="e">
        <f t="shared" si="8"/>
        <v>#N/A</v>
      </c>
      <c r="B68" s="45" t="s">
        <v>16</v>
      </c>
      <c r="C68" s="73" t="e">
        <f>VLOOKUP($B68&amp;"3",'Raw Data'!$A:$X,C$41,FALSE)</f>
        <v>#N/A</v>
      </c>
      <c r="D68" s="73">
        <v>1</v>
      </c>
      <c r="E68" s="73" t="e">
        <f>VLOOKUP($B68&amp;"3",'Raw Data'!$A:$X,E$41,FALSE)</f>
        <v>#N/A</v>
      </c>
      <c r="F68" s="73" t="e">
        <f>IFERROR(VLOOKUP($B68&amp;"3",'Raw Data'!$A:$X,F$41,FALSE), NA())</f>
        <v>#N/A</v>
      </c>
      <c r="G68" s="73" t="e">
        <f>IFERROR(VLOOKUP($B68&amp;"3",'Raw Data'!$A:$X,G$41,FALSE), NA())</f>
        <v>#N/A</v>
      </c>
      <c r="H68" s="73" t="e">
        <f>IFERROR(VLOOKUP($B68&amp;"3",'Raw Data'!$A:$X,H$41,FALSE), NA())</f>
        <v>#N/A</v>
      </c>
      <c r="I68" s="73" t="e">
        <f>IFERROR(VLOOKUP($B68&amp;"3",'Raw Data'!$A:$X,I$41,FALSE), NA())</f>
        <v>#N/A</v>
      </c>
      <c r="J68" s="15"/>
      <c r="K68" s="15"/>
      <c r="L68" s="15"/>
      <c r="M68" s="74"/>
      <c r="N68" s="74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 t="e">
        <f t="shared" si="8"/>
        <v>#N/A</v>
      </c>
      <c r="B69" s="45" t="s">
        <v>15</v>
      </c>
      <c r="C69" s="73" t="e">
        <f>VLOOKUP($B69&amp;"3",'Raw Data'!$A:$X,C$41,FALSE)</f>
        <v>#N/A</v>
      </c>
      <c r="D69" s="73">
        <v>1</v>
      </c>
      <c r="E69" s="73" t="e">
        <f>VLOOKUP($B69&amp;"3",'Raw Data'!$A:$X,E$41,FALSE)</f>
        <v>#N/A</v>
      </c>
      <c r="F69" s="73" t="e">
        <f>IFERROR(VLOOKUP($B69&amp;"3",'Raw Data'!$A:$X,F$41,FALSE), NA())</f>
        <v>#N/A</v>
      </c>
      <c r="G69" s="73" t="e">
        <f>IFERROR(VLOOKUP($B69&amp;"3",'Raw Data'!$A:$X,G$41,FALSE), NA())</f>
        <v>#N/A</v>
      </c>
      <c r="H69" s="73" t="e">
        <f>IFERROR(VLOOKUP($B69&amp;"3",'Raw Data'!$A:$X,H$41,FALSE), NA())</f>
        <v>#N/A</v>
      </c>
      <c r="I69" s="73" t="e">
        <f>IFERROR(VLOOKUP($B69&amp;"3",'Raw Data'!$A:$X,I$41,FALSE), NA())</f>
        <v>#N/A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 t="e">
        <f t="shared" si="8"/>
        <v>#N/A</v>
      </c>
      <c r="B70" s="45" t="s">
        <v>17</v>
      </c>
      <c r="C70" s="73" t="e">
        <f>VLOOKUP($B70&amp;"3",'Raw Data'!$A:$X,C$41,FALSE)</f>
        <v>#N/A</v>
      </c>
      <c r="D70" s="73">
        <v>1</v>
      </c>
      <c r="E70" s="73" t="e">
        <f>VLOOKUP($B70&amp;"3",'Raw Data'!$A:$X,E$41,FALSE)</f>
        <v>#N/A</v>
      </c>
      <c r="F70" s="73" t="e">
        <f>IFERROR(VLOOKUP($B70&amp;"3",'Raw Data'!$A:$X,F$41,FALSE), NA())</f>
        <v>#N/A</v>
      </c>
      <c r="G70" s="73" t="e">
        <f>IFERROR(VLOOKUP($B70&amp;"3",'Raw Data'!$A:$X,G$41,FALSE), NA())</f>
        <v>#N/A</v>
      </c>
      <c r="H70" s="73" t="e">
        <f>IFERROR(VLOOKUP($B70&amp;"3",'Raw Data'!$A:$X,H$41,FALSE), NA())</f>
        <v>#N/A</v>
      </c>
      <c r="I70" s="73" t="e">
        <f>IFERROR(VLOOKUP($B70&amp;"3",'Raw Data'!$A:$X,I$41,FALSE), NA())</f>
        <v>#N/A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 t="e">
        <f t="shared" si="8"/>
        <v>#N/A</v>
      </c>
      <c r="B71" s="15" t="s">
        <v>9</v>
      </c>
      <c r="C71" s="73" t="e">
        <f>VLOOKUP($B71&amp;"3",'Raw Data'!$A:$X,C$41,FALSE)</f>
        <v>#N/A</v>
      </c>
      <c r="D71" s="73">
        <v>1</v>
      </c>
      <c r="E71" s="73" t="e">
        <f>VLOOKUP($B71&amp;"3",'Raw Data'!$A:$X,E$41,FALSE)</f>
        <v>#N/A</v>
      </c>
      <c r="F71" s="73" t="e">
        <f>IFERROR(VLOOKUP($B71&amp;"3",'Raw Data'!$A:$X,F$41,FALSE), NA())</f>
        <v>#N/A</v>
      </c>
      <c r="G71" s="73" t="e">
        <f>IFERROR(VLOOKUP($B71&amp;"3",'Raw Data'!$A:$X,G$41,FALSE), NA())</f>
        <v>#N/A</v>
      </c>
      <c r="H71" s="73" t="e">
        <f>IFERROR(VLOOKUP($B71&amp;"3",'Raw Data'!$A:$X,H$41,FALSE), NA())</f>
        <v>#N/A</v>
      </c>
      <c r="I71" s="73" t="e">
        <f>IFERROR(VLOOKUP($B71&amp;"3",'Raw Data'!$A:$X,I$41,FALSE), NA())</f>
        <v>#N/A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 t="e">
        <f t="shared" si="8"/>
        <v>#N/A</v>
      </c>
      <c r="B72" s="15" t="s">
        <v>20</v>
      </c>
      <c r="C72" s="73" t="e">
        <f>VLOOKUP($B72&amp;"3",'Raw Data'!$A:$X,C$41,FALSE)</f>
        <v>#N/A</v>
      </c>
      <c r="D72" s="73">
        <v>1</v>
      </c>
      <c r="E72" s="73" t="e">
        <f>VLOOKUP($B72&amp;"3",'Raw Data'!$A:$X,E$41,FALSE)</f>
        <v>#N/A</v>
      </c>
      <c r="F72" s="73" t="e">
        <f>IFERROR(VLOOKUP($B72&amp;"3",'Raw Data'!$A:$X,F$41,FALSE), NA())</f>
        <v>#N/A</v>
      </c>
      <c r="G72" s="73" t="e">
        <f>IFERROR(VLOOKUP($B72&amp;"3",'Raw Data'!$A:$X,G$41,FALSE), NA())</f>
        <v>#N/A</v>
      </c>
      <c r="H72" s="73" t="e">
        <f>IFERROR(VLOOKUP($B72&amp;"3",'Raw Data'!$A:$X,H$41,FALSE), NA())</f>
        <v>#N/A</v>
      </c>
      <c r="I72" s="73" t="e">
        <f>IFERROR(VLOOKUP($B72&amp;"3",'Raw Data'!$A:$X,I$41,FALSE), NA())</f>
        <v>#N/A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 t="e">
        <f t="shared" si="8"/>
        <v>#N/A</v>
      </c>
      <c r="B73" s="15" t="s">
        <v>27</v>
      </c>
      <c r="C73" s="73" t="e">
        <f>VLOOKUP($B73&amp;"3",'Raw Data'!$A:$X,C$41,FALSE)</f>
        <v>#N/A</v>
      </c>
      <c r="D73" s="73">
        <v>1</v>
      </c>
      <c r="E73" s="73" t="e">
        <f>VLOOKUP($B73&amp;"3",'Raw Data'!$A:$X,E$41,FALSE)</f>
        <v>#N/A</v>
      </c>
      <c r="F73" s="73" t="e">
        <f>IFERROR(VLOOKUP($B73&amp;"3",'Raw Data'!$A:$X,F$41,FALSE), NA())</f>
        <v>#N/A</v>
      </c>
      <c r="G73" s="73" t="e">
        <f>IFERROR(VLOOKUP($B73&amp;"3",'Raw Data'!$A:$X,G$41,FALSE), NA())</f>
        <v>#N/A</v>
      </c>
      <c r="H73" s="73" t="e">
        <f>IFERROR(VLOOKUP($B73&amp;"3",'Raw Data'!$A:$X,H$41,FALSE), NA())</f>
        <v>#N/A</v>
      </c>
      <c r="I73" s="73" t="e">
        <f>IFERROR(VLOOKUP($B73&amp;"3",'Raw Data'!$A:$X,I$41,FALSE), NA())</f>
        <v>#N/A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32"/>
  <sheetViews>
    <sheetView topLeftCell="A13" workbookViewId="0">
      <selection activeCell="B5" sqref="B5"/>
    </sheetView>
  </sheetViews>
  <sheetFormatPr defaultRowHeight="15" x14ac:dyDescent="0.25"/>
  <sheetData>
    <row r="1" spans="1:7" x14ac:dyDescent="0.25">
      <c r="A1" s="5" t="s">
        <v>23</v>
      </c>
      <c r="B1" s="5" t="s">
        <v>29</v>
      </c>
    </row>
    <row r="2" spans="1:7" x14ac:dyDescent="0.25">
      <c r="A2" s="5" t="s">
        <v>18</v>
      </c>
      <c r="B2" s="5" t="s">
        <v>30</v>
      </c>
      <c r="F2" s="44"/>
    </row>
    <row r="3" spans="1:7" x14ac:dyDescent="0.25">
      <c r="A3" s="5" t="s">
        <v>104</v>
      </c>
      <c r="B3" s="5" t="s">
        <v>106</v>
      </c>
      <c r="G3" s="5"/>
    </row>
    <row r="4" spans="1:7" x14ac:dyDescent="0.25">
      <c r="A4" s="5" t="s">
        <v>115</v>
      </c>
      <c r="B4" s="5" t="s">
        <v>116</v>
      </c>
      <c r="G4" s="5"/>
    </row>
    <row r="5" spans="1:7" x14ac:dyDescent="0.25">
      <c r="A5" s="6" t="s">
        <v>14</v>
      </c>
      <c r="B5" s="7" t="s">
        <v>31</v>
      </c>
      <c r="G5" s="5"/>
    </row>
    <row r="6" spans="1:7" x14ac:dyDescent="0.25">
      <c r="A6" s="5" t="s">
        <v>4</v>
      </c>
      <c r="B6" s="5" t="s">
        <v>32</v>
      </c>
      <c r="G6" s="5"/>
    </row>
    <row r="7" spans="1:7" x14ac:dyDescent="0.25">
      <c r="A7" s="5" t="s">
        <v>12</v>
      </c>
      <c r="B7" s="7" t="s">
        <v>33</v>
      </c>
      <c r="G7" s="5"/>
    </row>
    <row r="8" spans="1:7" x14ac:dyDescent="0.25">
      <c r="A8" s="5" t="s">
        <v>19</v>
      </c>
      <c r="B8" s="5" t="s">
        <v>34</v>
      </c>
      <c r="G8" s="5"/>
    </row>
    <row r="9" spans="1:7" x14ac:dyDescent="0.25">
      <c r="A9" s="5" t="s">
        <v>69</v>
      </c>
      <c r="B9" s="5" t="s">
        <v>35</v>
      </c>
      <c r="G9" s="5"/>
    </row>
    <row r="10" spans="1:7" x14ac:dyDescent="0.25">
      <c r="A10" s="5" t="s">
        <v>0</v>
      </c>
      <c r="B10" s="5" t="s">
        <v>1</v>
      </c>
      <c r="G10" s="5"/>
    </row>
    <row r="11" spans="1:7" x14ac:dyDescent="0.25">
      <c r="A11" s="5" t="s">
        <v>105</v>
      </c>
      <c r="B11" s="5" t="s">
        <v>107</v>
      </c>
      <c r="G11" s="5"/>
    </row>
    <row r="12" spans="1:7" x14ac:dyDescent="0.25">
      <c r="A12" s="5" t="s">
        <v>28</v>
      </c>
      <c r="B12" s="5" t="s">
        <v>36</v>
      </c>
      <c r="F12" s="44"/>
      <c r="G12" s="5"/>
    </row>
    <row r="13" spans="1:7" x14ac:dyDescent="0.25">
      <c r="A13" s="5" t="s">
        <v>10</v>
      </c>
      <c r="B13" s="5" t="s">
        <v>70</v>
      </c>
      <c r="G13" s="5"/>
    </row>
    <row r="14" spans="1:7" x14ac:dyDescent="0.25">
      <c r="A14" s="5" t="s">
        <v>8</v>
      </c>
      <c r="B14" s="5" t="s">
        <v>37</v>
      </c>
      <c r="F14" s="44"/>
      <c r="G14" s="5"/>
    </row>
    <row r="15" spans="1:7" x14ac:dyDescent="0.25">
      <c r="A15" s="5" t="s">
        <v>6</v>
      </c>
      <c r="B15" s="5" t="s">
        <v>38</v>
      </c>
      <c r="G15" s="5"/>
    </row>
    <row r="16" spans="1:7" x14ac:dyDescent="0.25">
      <c r="A16" s="5" t="s">
        <v>5</v>
      </c>
      <c r="B16" s="7" t="s">
        <v>39</v>
      </c>
      <c r="G16" s="5"/>
    </row>
    <row r="17" spans="1:8" x14ac:dyDescent="0.25">
      <c r="A17" s="5" t="s">
        <v>24</v>
      </c>
      <c r="B17" s="5" t="s">
        <v>40</v>
      </c>
      <c r="G17" s="5"/>
    </row>
    <row r="18" spans="1:8" x14ac:dyDescent="0.25">
      <c r="A18" s="5" t="s">
        <v>25</v>
      </c>
      <c r="B18" s="5" t="s">
        <v>41</v>
      </c>
      <c r="G18" s="5"/>
    </row>
    <row r="19" spans="1:8" x14ac:dyDescent="0.25">
      <c r="A19" s="5" t="s">
        <v>11</v>
      </c>
      <c r="B19" s="7" t="s">
        <v>63</v>
      </c>
      <c r="G19" s="5"/>
    </row>
    <row r="20" spans="1:8" x14ac:dyDescent="0.25">
      <c r="A20" s="5" t="s">
        <v>13</v>
      </c>
      <c r="B20" s="7" t="s">
        <v>42</v>
      </c>
      <c r="G20" s="5"/>
    </row>
    <row r="21" spans="1:8" x14ac:dyDescent="0.25">
      <c r="A21" s="5" t="s">
        <v>7</v>
      </c>
      <c r="B21" s="5" t="s">
        <v>43</v>
      </c>
      <c r="G21" s="5"/>
    </row>
    <row r="22" spans="1:8" x14ac:dyDescent="0.25">
      <c r="A22" s="5" t="s">
        <v>22</v>
      </c>
      <c r="B22" s="5" t="s">
        <v>44</v>
      </c>
      <c r="G22" s="5"/>
    </row>
    <row r="23" spans="1:8" x14ac:dyDescent="0.25">
      <c r="A23" s="5" t="s">
        <v>21</v>
      </c>
      <c r="B23" s="5" t="s">
        <v>45</v>
      </c>
      <c r="G23" s="5"/>
    </row>
    <row r="24" spans="1:8" x14ac:dyDescent="0.25">
      <c r="A24" s="5" t="s">
        <v>26</v>
      </c>
      <c r="B24" s="5" t="s">
        <v>46</v>
      </c>
      <c r="G24" s="5"/>
    </row>
    <row r="25" spans="1:8" x14ac:dyDescent="0.25">
      <c r="A25" s="5" t="s">
        <v>3</v>
      </c>
      <c r="B25" s="5" t="s">
        <v>47</v>
      </c>
      <c r="G25" s="5"/>
    </row>
    <row r="26" spans="1:8" x14ac:dyDescent="0.25">
      <c r="A26" s="5" t="s">
        <v>2</v>
      </c>
      <c r="B26" s="5" t="s">
        <v>48</v>
      </c>
      <c r="G26" s="5"/>
    </row>
    <row r="27" spans="1:8" x14ac:dyDescent="0.25">
      <c r="A27" s="5" t="s">
        <v>16</v>
      </c>
      <c r="B27" s="5" t="s">
        <v>66</v>
      </c>
      <c r="G27" s="5"/>
    </row>
    <row r="28" spans="1:8" x14ac:dyDescent="0.25">
      <c r="A28" s="5" t="s">
        <v>15</v>
      </c>
      <c r="B28" s="5" t="s">
        <v>67</v>
      </c>
      <c r="G28" s="5"/>
    </row>
    <row r="29" spans="1:8" x14ac:dyDescent="0.25">
      <c r="A29" s="5" t="s">
        <v>17</v>
      </c>
      <c r="B29" s="5" t="s">
        <v>68</v>
      </c>
      <c r="G29" s="5"/>
    </row>
    <row r="30" spans="1:8" x14ac:dyDescent="0.25">
      <c r="A30" s="5" t="s">
        <v>9</v>
      </c>
      <c r="B30" s="5" t="s">
        <v>109</v>
      </c>
      <c r="G30" s="5"/>
    </row>
    <row r="31" spans="1:8" x14ac:dyDescent="0.25">
      <c r="A31" s="5" t="s">
        <v>20</v>
      </c>
      <c r="B31" s="5" t="s">
        <v>49</v>
      </c>
      <c r="F31" s="44"/>
      <c r="G31" s="5"/>
      <c r="H31" s="5"/>
    </row>
    <row r="32" spans="1:8" x14ac:dyDescent="0.25">
      <c r="A32" s="5" t="s">
        <v>27</v>
      </c>
      <c r="B32" s="5" t="s">
        <v>50</v>
      </c>
      <c r="G3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>
      <selection activeCell="A34" sqref="A34:IV34"/>
    </sheetView>
  </sheetViews>
  <sheetFormatPr defaultRowHeight="15" x14ac:dyDescent="0.25"/>
  <cols>
    <col min="1" max="1" width="30.28515625" bestFit="1" customWidth="1"/>
    <col min="2" max="2" width="12.42578125" bestFit="1" customWidth="1"/>
  </cols>
  <sheetData>
    <row r="1" spans="1:1" x14ac:dyDescent="0.25">
      <c r="A1">
        <f>'Raw Data'!V2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 1</vt:lpstr>
      <vt:lpstr>Chart 1</vt:lpstr>
      <vt:lpstr>Raw Data</vt:lpstr>
      <vt:lpstr>funnel_lookup</vt:lpstr>
      <vt:lpstr>hosp_lookup</vt:lpstr>
      <vt:lpstr>period_lookup</vt:lpstr>
      <vt:lpstr>'Chart 1'!Print_Area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robynm01</dc:creator>
  <cp:lastModifiedBy>Catherine Perkins</cp:lastModifiedBy>
  <cp:lastPrinted>2016-05-25T15:13:04Z</cp:lastPrinted>
  <dcterms:created xsi:type="dcterms:W3CDTF">2015-10-19T09:17:28Z</dcterms:created>
  <dcterms:modified xsi:type="dcterms:W3CDTF">2022-09-26T15:47:48Z</dcterms:modified>
</cp:coreProperties>
</file>