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Analyst folders\Scott\hsmr-pra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B4" i="59" l="1"/>
  <c r="G13" i="59" l="1"/>
  <c r="H13" i="59"/>
  <c r="G14" i="59"/>
  <c r="H14" i="59"/>
  <c r="G15" i="59"/>
  <c r="H15" i="59"/>
  <c r="G16" i="59"/>
  <c r="H16" i="59"/>
  <c r="G17" i="59"/>
  <c r="H17" i="59"/>
  <c r="G18" i="59"/>
  <c r="H18" i="59"/>
  <c r="G19" i="59"/>
  <c r="H19" i="59"/>
  <c r="G20" i="59"/>
  <c r="H20" i="59"/>
  <c r="G21" i="59"/>
  <c r="H21" i="59"/>
  <c r="G22" i="59"/>
  <c r="H22" i="59"/>
  <c r="G23" i="59"/>
  <c r="H23" i="59"/>
  <c r="G24" i="59"/>
  <c r="H24" i="59"/>
  <c r="G25" i="59"/>
  <c r="H25" i="59"/>
  <c r="G26" i="59"/>
  <c r="H26" i="59"/>
  <c r="G27" i="59"/>
  <c r="H27" i="59"/>
  <c r="G28" i="59"/>
  <c r="H28" i="59"/>
  <c r="G29" i="59"/>
  <c r="H29" i="59"/>
  <c r="G30" i="59"/>
  <c r="H30" i="59"/>
  <c r="G31" i="59"/>
  <c r="H31" i="59"/>
  <c r="G12" i="59"/>
  <c r="H12" i="59"/>
  <c r="G13" i="61" l="1"/>
  <c r="H13" i="61"/>
  <c r="I13" i="61"/>
  <c r="J13" i="61"/>
  <c r="K13" i="61"/>
  <c r="G14" i="61"/>
  <c r="H14" i="61"/>
  <c r="I14" i="61"/>
  <c r="J14" i="61"/>
  <c r="K14" i="61"/>
  <c r="G15" i="61"/>
  <c r="H15" i="61"/>
  <c r="I15" i="61"/>
  <c r="J15" i="61"/>
  <c r="K15" i="61"/>
  <c r="G16" i="61"/>
  <c r="H16" i="61"/>
  <c r="I16" i="61"/>
  <c r="J16" i="61"/>
  <c r="K16" i="61"/>
  <c r="G17" i="61"/>
  <c r="H17" i="61"/>
  <c r="I17" i="61"/>
  <c r="J17" i="61"/>
  <c r="K17" i="61"/>
  <c r="G18" i="61"/>
  <c r="H18" i="61"/>
  <c r="I18" i="61"/>
  <c r="J18" i="61"/>
  <c r="K18" i="61"/>
  <c r="G19" i="61"/>
  <c r="H19" i="61"/>
  <c r="I19" i="61"/>
  <c r="J19" i="61"/>
  <c r="K19" i="61"/>
  <c r="G20" i="61"/>
  <c r="H20" i="61"/>
  <c r="I20" i="61"/>
  <c r="J20" i="61"/>
  <c r="K20" i="61"/>
  <c r="G21" i="61"/>
  <c r="H21" i="61"/>
  <c r="I21" i="61"/>
  <c r="J21" i="61"/>
  <c r="K21" i="61"/>
  <c r="G22" i="61"/>
  <c r="H22" i="61"/>
  <c r="I22" i="61"/>
  <c r="J22" i="61"/>
  <c r="K22" i="61"/>
  <c r="G23" i="61"/>
  <c r="H23" i="61"/>
  <c r="I23" i="61"/>
  <c r="J23" i="61"/>
  <c r="K23" i="61"/>
  <c r="G24" i="61"/>
  <c r="H24" i="61"/>
  <c r="I24" i="61"/>
  <c r="J24" i="61"/>
  <c r="K24" i="61"/>
  <c r="G25" i="61"/>
  <c r="H25" i="61"/>
  <c r="I25" i="61"/>
  <c r="J25" i="61"/>
  <c r="K25" i="61"/>
  <c r="G26" i="61"/>
  <c r="H26" i="61"/>
  <c r="I26" i="61"/>
  <c r="J26" i="61"/>
  <c r="K26" i="61"/>
  <c r="G27" i="61"/>
  <c r="H27" i="61"/>
  <c r="I27" i="61"/>
  <c r="J27" i="61"/>
  <c r="K27" i="61"/>
  <c r="G28" i="61"/>
  <c r="H28" i="61"/>
  <c r="I28" i="61"/>
  <c r="J28" i="61"/>
  <c r="K28" i="61"/>
  <c r="G29" i="61"/>
  <c r="H29" i="61"/>
  <c r="I29" i="61"/>
  <c r="J29" i="61"/>
  <c r="K29" i="61"/>
  <c r="G30" i="61"/>
  <c r="H30" i="61"/>
  <c r="I30" i="61"/>
  <c r="J30" i="61"/>
  <c r="K30" i="61"/>
  <c r="G31" i="61"/>
  <c r="H31" i="61"/>
  <c r="I31" i="61"/>
  <c r="J31" i="61"/>
  <c r="K31" i="61"/>
  <c r="K12" i="61"/>
  <c r="J12" i="61"/>
  <c r="I12" i="61"/>
  <c r="H12" i="61"/>
  <c r="G12" i="61"/>
  <c r="G13" i="60"/>
  <c r="H13" i="60"/>
  <c r="I13" i="60"/>
  <c r="J13" i="60"/>
  <c r="K13" i="60"/>
  <c r="L13" i="60"/>
  <c r="M13" i="60"/>
  <c r="N13" i="60"/>
  <c r="G14" i="60"/>
  <c r="H14" i="60"/>
  <c r="I14" i="60"/>
  <c r="J14" i="60"/>
  <c r="K14" i="60"/>
  <c r="L14" i="60"/>
  <c r="M14" i="60"/>
  <c r="N14" i="60"/>
  <c r="G15" i="60"/>
  <c r="H15" i="60"/>
  <c r="I15" i="60"/>
  <c r="J15" i="60"/>
  <c r="K15" i="60"/>
  <c r="L15" i="60"/>
  <c r="M15" i="60"/>
  <c r="N15" i="60"/>
  <c r="G16" i="60"/>
  <c r="H16" i="60"/>
  <c r="I16" i="60"/>
  <c r="J16" i="60"/>
  <c r="K16" i="60"/>
  <c r="L16" i="60"/>
  <c r="M16" i="60"/>
  <c r="N16" i="60"/>
  <c r="G17" i="60"/>
  <c r="H17" i="60"/>
  <c r="I17" i="60"/>
  <c r="J17" i="60"/>
  <c r="K17" i="60"/>
  <c r="L17" i="60"/>
  <c r="M17" i="60"/>
  <c r="N17" i="60"/>
  <c r="G18" i="60"/>
  <c r="H18" i="60"/>
  <c r="I18" i="60"/>
  <c r="J18" i="60"/>
  <c r="K18" i="60"/>
  <c r="L18" i="60"/>
  <c r="M18" i="60"/>
  <c r="N18" i="60"/>
  <c r="G19" i="60"/>
  <c r="H19" i="60"/>
  <c r="I19" i="60"/>
  <c r="J19" i="60"/>
  <c r="K19" i="60"/>
  <c r="L19" i="60"/>
  <c r="M19" i="60"/>
  <c r="N19" i="60"/>
  <c r="G20" i="60"/>
  <c r="H20" i="60"/>
  <c r="I20" i="60"/>
  <c r="J20" i="60"/>
  <c r="K20" i="60"/>
  <c r="L20" i="60"/>
  <c r="M20" i="60"/>
  <c r="N20" i="60"/>
  <c r="G21" i="60"/>
  <c r="H21" i="60"/>
  <c r="I21" i="60"/>
  <c r="J21" i="60"/>
  <c r="K21" i="60"/>
  <c r="L21" i="60"/>
  <c r="M21" i="60"/>
  <c r="N21" i="60"/>
  <c r="G22" i="60"/>
  <c r="H22" i="60"/>
  <c r="I22" i="60"/>
  <c r="J22" i="60"/>
  <c r="K22" i="60"/>
  <c r="L22" i="60"/>
  <c r="M22" i="60"/>
  <c r="N22" i="60"/>
  <c r="G23" i="60"/>
  <c r="H23" i="60"/>
  <c r="I23" i="60"/>
  <c r="J23" i="60"/>
  <c r="K23" i="60"/>
  <c r="L23" i="60"/>
  <c r="M23" i="60"/>
  <c r="N23" i="60"/>
  <c r="G24" i="60"/>
  <c r="H24" i="60"/>
  <c r="I24" i="60"/>
  <c r="J24" i="60"/>
  <c r="K24" i="60"/>
  <c r="L24" i="60"/>
  <c r="M24" i="60"/>
  <c r="N24" i="60"/>
  <c r="G25" i="60"/>
  <c r="H25" i="60"/>
  <c r="I25" i="60"/>
  <c r="J25" i="60"/>
  <c r="K25" i="60"/>
  <c r="L25" i="60"/>
  <c r="M25" i="60"/>
  <c r="N25" i="60"/>
  <c r="G26" i="60"/>
  <c r="H26" i="60"/>
  <c r="I26" i="60"/>
  <c r="J26" i="60"/>
  <c r="K26" i="60"/>
  <c r="L26" i="60"/>
  <c r="M26" i="60"/>
  <c r="N26" i="60"/>
  <c r="G27" i="60"/>
  <c r="H27" i="60"/>
  <c r="I27" i="60"/>
  <c r="J27" i="60"/>
  <c r="K27" i="60"/>
  <c r="L27" i="60"/>
  <c r="M27" i="60"/>
  <c r="N27" i="60"/>
  <c r="G28" i="60"/>
  <c r="H28" i="60"/>
  <c r="I28" i="60"/>
  <c r="J28" i="60"/>
  <c r="K28" i="60"/>
  <c r="L28" i="60"/>
  <c r="M28" i="60"/>
  <c r="N28" i="60"/>
  <c r="G29" i="60"/>
  <c r="H29" i="60"/>
  <c r="I29" i="60"/>
  <c r="J29" i="60"/>
  <c r="K29" i="60"/>
  <c r="L29" i="60"/>
  <c r="M29" i="60"/>
  <c r="N29" i="60"/>
  <c r="G30" i="60"/>
  <c r="H30" i="60"/>
  <c r="I30" i="60"/>
  <c r="J30" i="60"/>
  <c r="K30" i="60"/>
  <c r="L30" i="60"/>
  <c r="M30" i="60"/>
  <c r="N30" i="60"/>
  <c r="G31" i="60"/>
  <c r="H31" i="60"/>
  <c r="I31" i="60"/>
  <c r="J31" i="60"/>
  <c r="K31" i="60"/>
  <c r="L31" i="60"/>
  <c r="M31" i="60"/>
  <c r="N31" i="60"/>
  <c r="N12" i="60"/>
  <c r="M12" i="60"/>
  <c r="L12" i="60"/>
  <c r="K12" i="60"/>
  <c r="J12" i="60"/>
  <c r="I12" i="60"/>
  <c r="H12" i="60"/>
  <c r="G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12" i="60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12" i="59"/>
  <c r="G13" i="58"/>
  <c r="H13" i="58"/>
  <c r="I13" i="58"/>
  <c r="J13" i="58"/>
  <c r="K13" i="58"/>
  <c r="G14" i="58"/>
  <c r="H14" i="58"/>
  <c r="I14" i="58"/>
  <c r="J14" i="58"/>
  <c r="K14" i="58"/>
  <c r="G15" i="58"/>
  <c r="H15" i="58"/>
  <c r="I15" i="58"/>
  <c r="J15" i="58"/>
  <c r="K15" i="58"/>
  <c r="G16" i="58"/>
  <c r="H16" i="58"/>
  <c r="I16" i="58"/>
  <c r="J16" i="58"/>
  <c r="K16" i="58"/>
  <c r="G17" i="58"/>
  <c r="H17" i="58"/>
  <c r="I17" i="58"/>
  <c r="J17" i="58"/>
  <c r="K17" i="58"/>
  <c r="G18" i="58"/>
  <c r="H18" i="58"/>
  <c r="I18" i="58"/>
  <c r="J18" i="58"/>
  <c r="K18" i="58"/>
  <c r="G19" i="58"/>
  <c r="H19" i="58"/>
  <c r="I19" i="58"/>
  <c r="J19" i="58"/>
  <c r="K19" i="58"/>
  <c r="G20" i="58"/>
  <c r="H20" i="58"/>
  <c r="I20" i="58"/>
  <c r="J20" i="58"/>
  <c r="K20" i="58"/>
  <c r="G21" i="58"/>
  <c r="H21" i="58"/>
  <c r="I21" i="58"/>
  <c r="J21" i="58"/>
  <c r="K21" i="58"/>
  <c r="G22" i="58"/>
  <c r="H22" i="58"/>
  <c r="I22" i="58"/>
  <c r="J22" i="58"/>
  <c r="K22" i="58"/>
  <c r="G23" i="58"/>
  <c r="H23" i="58"/>
  <c r="I23" i="58"/>
  <c r="J23" i="58"/>
  <c r="K23" i="58"/>
  <c r="G24" i="58"/>
  <c r="H24" i="58"/>
  <c r="I24" i="58"/>
  <c r="J24" i="58"/>
  <c r="K24" i="58"/>
  <c r="G25" i="58"/>
  <c r="H25" i="58"/>
  <c r="I25" i="58"/>
  <c r="J25" i="58"/>
  <c r="K25" i="58"/>
  <c r="G26" i="58"/>
  <c r="H26" i="58"/>
  <c r="I26" i="58"/>
  <c r="J26" i="58"/>
  <c r="K26" i="58"/>
  <c r="G27" i="58"/>
  <c r="H27" i="58"/>
  <c r="I27" i="58"/>
  <c r="J27" i="58"/>
  <c r="K27" i="58"/>
  <c r="G28" i="58"/>
  <c r="H28" i="58"/>
  <c r="I28" i="58"/>
  <c r="J28" i="58"/>
  <c r="K28" i="58"/>
  <c r="G29" i="58"/>
  <c r="H29" i="58"/>
  <c r="I29" i="58"/>
  <c r="J29" i="58"/>
  <c r="K29" i="58"/>
  <c r="G30" i="58"/>
  <c r="H30" i="58"/>
  <c r="I30" i="58"/>
  <c r="J30" i="58"/>
  <c r="K30" i="58"/>
  <c r="G31" i="58"/>
  <c r="H31" i="58"/>
  <c r="I31" i="58"/>
  <c r="J31" i="58"/>
  <c r="K31" i="58"/>
  <c r="K12" i="58"/>
  <c r="J12" i="58"/>
  <c r="I12" i="58"/>
  <c r="H12" i="58"/>
  <c r="G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12" i="58"/>
  <c r="G13" i="53"/>
  <c r="H13" i="53"/>
  <c r="G14" i="53"/>
  <c r="H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H12" i="53"/>
  <c r="G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12" i="53"/>
  <c r="C8" i="62" l="1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7" i="62"/>
  <c r="C7" i="62"/>
  <c r="C13" i="60"/>
  <c r="D13" i="60"/>
  <c r="C14" i="60"/>
  <c r="D14" i="60"/>
  <c r="C15" i="60"/>
  <c r="D15" i="60"/>
  <c r="C16" i="60"/>
  <c r="D16" i="60"/>
  <c r="C17" i="60"/>
  <c r="D17" i="60"/>
  <c r="C18" i="60"/>
  <c r="D18" i="60"/>
  <c r="C19" i="60"/>
  <c r="D19" i="60"/>
  <c r="C20" i="60"/>
  <c r="D20" i="60"/>
  <c r="C21" i="60"/>
  <c r="D21" i="60"/>
  <c r="C22" i="60"/>
  <c r="D22" i="60"/>
  <c r="C23" i="60"/>
  <c r="D23" i="60"/>
  <c r="C24" i="60"/>
  <c r="D24" i="60"/>
  <c r="C25" i="60"/>
  <c r="D25" i="60"/>
  <c r="C26" i="60"/>
  <c r="D26" i="60"/>
  <c r="C27" i="60"/>
  <c r="D27" i="60"/>
  <c r="C28" i="60"/>
  <c r="D28" i="60"/>
  <c r="C29" i="60"/>
  <c r="D29" i="60"/>
  <c r="C30" i="60"/>
  <c r="D30" i="60"/>
  <c r="C31" i="60"/>
  <c r="D31" i="60"/>
  <c r="D12" i="60"/>
  <c r="C12" i="60"/>
  <c r="C13" i="59"/>
  <c r="D13" i="59"/>
  <c r="C14" i="59"/>
  <c r="D14" i="59"/>
  <c r="C15" i="59"/>
  <c r="D15" i="59"/>
  <c r="C16" i="59"/>
  <c r="D16" i="59"/>
  <c r="C17" i="59"/>
  <c r="D17" i="59"/>
  <c r="C18" i="59"/>
  <c r="D18" i="59"/>
  <c r="C19" i="59"/>
  <c r="D19" i="59"/>
  <c r="C20" i="59"/>
  <c r="D20" i="59"/>
  <c r="C21" i="59"/>
  <c r="D21" i="59"/>
  <c r="C22" i="59"/>
  <c r="D22" i="59"/>
  <c r="C23" i="59"/>
  <c r="D23" i="59"/>
  <c r="C24" i="59"/>
  <c r="D24" i="59"/>
  <c r="C25" i="59"/>
  <c r="D25" i="59"/>
  <c r="C26" i="59"/>
  <c r="D26" i="59"/>
  <c r="C27" i="59"/>
  <c r="D27" i="59"/>
  <c r="C28" i="59"/>
  <c r="D28" i="59"/>
  <c r="C29" i="59"/>
  <c r="D29" i="59"/>
  <c r="C30" i="59"/>
  <c r="D30" i="59"/>
  <c r="C31" i="59"/>
  <c r="D31" i="59"/>
  <c r="D12" i="59"/>
  <c r="C12" i="59"/>
  <c r="C13" i="58"/>
  <c r="D13" i="58"/>
  <c r="C14" i="58"/>
  <c r="D14" i="58"/>
  <c r="C15" i="58"/>
  <c r="D15" i="58"/>
  <c r="C16" i="58"/>
  <c r="D16" i="58"/>
  <c r="C17" i="58"/>
  <c r="D17" i="58"/>
  <c r="C18" i="58"/>
  <c r="D18" i="58"/>
  <c r="C19" i="58"/>
  <c r="D19" i="58"/>
  <c r="C20" i="58"/>
  <c r="D20" i="58"/>
  <c r="C21" i="58"/>
  <c r="D21" i="58"/>
  <c r="C22" i="58"/>
  <c r="D22" i="58"/>
  <c r="C23" i="58"/>
  <c r="D23" i="58"/>
  <c r="C24" i="58"/>
  <c r="D24" i="58"/>
  <c r="C25" i="58"/>
  <c r="D25" i="58"/>
  <c r="C26" i="58"/>
  <c r="D26" i="58"/>
  <c r="C27" i="58"/>
  <c r="D27" i="58"/>
  <c r="C28" i="58"/>
  <c r="D28" i="58"/>
  <c r="C29" i="58"/>
  <c r="D29" i="58"/>
  <c r="C30" i="58"/>
  <c r="D30" i="58"/>
  <c r="C31" i="58"/>
  <c r="D31" i="58"/>
  <c r="D12" i="58"/>
  <c r="C12" i="58"/>
  <c r="C13" i="53"/>
  <c r="D13" i="53"/>
  <c r="C14" i="53"/>
  <c r="D14" i="53"/>
  <c r="C15" i="53"/>
  <c r="D15" i="53"/>
  <c r="C16" i="53"/>
  <c r="D16" i="53"/>
  <c r="C17" i="53"/>
  <c r="D17" i="53"/>
  <c r="C18" i="53"/>
  <c r="D18" i="53"/>
  <c r="C19" i="53"/>
  <c r="D19" i="53"/>
  <c r="C20" i="53"/>
  <c r="D20" i="53"/>
  <c r="C21" i="53"/>
  <c r="D21" i="53"/>
  <c r="C22" i="53"/>
  <c r="D22" i="53"/>
  <c r="C23" i="53"/>
  <c r="D23" i="53"/>
  <c r="C24" i="53"/>
  <c r="D24" i="53"/>
  <c r="C25" i="53"/>
  <c r="D25" i="53"/>
  <c r="C26" i="53"/>
  <c r="D26" i="53"/>
  <c r="C27" i="53"/>
  <c r="D27" i="53"/>
  <c r="C28" i="53"/>
  <c r="D28" i="53"/>
  <c r="C29" i="53"/>
  <c r="D29" i="53"/>
  <c r="C30" i="53"/>
  <c r="D30" i="53"/>
  <c r="C31" i="53"/>
  <c r="D31" i="53"/>
  <c r="D12" i="53"/>
  <c r="C12" i="53"/>
  <c r="I12" i="49" l="1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B34" i="49" l="1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H31" i="49" l="1"/>
  <c r="G30" i="49"/>
  <c r="H27" i="49"/>
  <c r="G22" i="49"/>
  <c r="H18" i="49"/>
  <c r="G13" i="49"/>
  <c r="G31" i="49"/>
  <c r="H28" i="49"/>
  <c r="G27" i="49"/>
  <c r="H24" i="49"/>
  <c r="G23" i="49"/>
  <c r="G20" i="49"/>
  <c r="H17" i="49"/>
  <c r="G12" i="49"/>
  <c r="G26" i="49"/>
  <c r="H23" i="49"/>
  <c r="H20" i="49"/>
  <c r="H12" i="49"/>
  <c r="H29" i="49"/>
  <c r="G28" i="49"/>
  <c r="H25" i="49"/>
  <c r="G24" i="49"/>
  <c r="H21" i="49"/>
  <c r="G17" i="49"/>
  <c r="H14" i="49"/>
  <c r="D19" i="62"/>
  <c r="F9" i="62"/>
  <c r="F13" i="62"/>
  <c r="F21" i="62"/>
  <c r="D8" i="62"/>
  <c r="D16" i="62"/>
  <c r="D18" i="62"/>
  <c r="D20" i="62"/>
  <c r="D24" i="62"/>
  <c r="D22" i="62"/>
  <c r="F10" i="62"/>
  <c r="B7" i="62"/>
  <c r="G15" i="49"/>
  <c r="H16" i="49"/>
  <c r="G19" i="49"/>
  <c r="F14" i="62"/>
  <c r="G14" i="49"/>
  <c r="H15" i="49"/>
  <c r="G18" i="49"/>
  <c r="H19" i="49"/>
  <c r="H30" i="49"/>
  <c r="G29" i="49"/>
  <c r="H26" i="49"/>
  <c r="G25" i="49"/>
  <c r="H22" i="49"/>
  <c r="G21" i="49"/>
  <c r="G16" i="49"/>
  <c r="H13" i="49"/>
  <c r="D23" i="62"/>
  <c r="F23" i="62"/>
  <c r="F19" i="62"/>
  <c r="F17" i="62"/>
  <c r="F15" i="62"/>
  <c r="F11" i="62"/>
  <c r="D7" i="62"/>
  <c r="F7" i="62"/>
  <c r="D12" i="62" l="1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A7" i="61" l="1"/>
  <c r="C9" i="61" s="1"/>
  <c r="A7" i="60"/>
  <c r="C9" i="60" s="1"/>
  <c r="A7" i="59"/>
  <c r="A7" i="58"/>
  <c r="A7" i="53"/>
  <c r="A5" i="49"/>
  <c r="A6" i="49"/>
  <c r="C9" i="49" s="1"/>
  <c r="A2" i="56" a="1"/>
  <c r="A2" i="56" s="1"/>
  <c r="A7" i="49" l="1"/>
  <c r="C27" i="49" s="1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E24" i="61" s="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E20" i="61" s="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C19" i="49" l="1"/>
  <c r="D21" i="49"/>
  <c r="C29" i="49"/>
  <c r="E17" i="49"/>
  <c r="E23" i="49"/>
  <c r="E22" i="49"/>
  <c r="C16" i="49"/>
  <c r="E19" i="49"/>
  <c r="C25" i="49"/>
  <c r="E12" i="49"/>
  <c r="E16" i="49"/>
  <c r="C18" i="49"/>
  <c r="C26" i="49"/>
  <c r="D22" i="49"/>
  <c r="E24" i="49"/>
  <c r="C21" i="49"/>
  <c r="B16" i="49"/>
  <c r="B16" i="60" s="1"/>
  <c r="B18" i="49"/>
  <c r="B18" i="60" s="1"/>
  <c r="D23" i="49"/>
  <c r="D27" i="49"/>
  <c r="E28" i="49"/>
  <c r="E20" i="49"/>
  <c r="C17" i="49"/>
  <c r="D19" i="49"/>
  <c r="E15" i="49"/>
  <c r="B31" i="49"/>
  <c r="B31" i="60" s="1"/>
  <c r="B29" i="49"/>
  <c r="B29" i="60" s="1"/>
  <c r="D30" i="49"/>
  <c r="D16" i="49"/>
  <c r="D13" i="49"/>
  <c r="D25" i="49"/>
  <c r="D29" i="49"/>
  <c r="E30" i="49"/>
  <c r="E29" i="49"/>
  <c r="D12" i="49"/>
  <c r="D28" i="49"/>
  <c r="C22" i="49"/>
  <c r="B15" i="49"/>
  <c r="B15" i="60" s="1"/>
  <c r="B23" i="49"/>
  <c r="B23" i="60" s="1"/>
  <c r="B21" i="49"/>
  <c r="B21" i="60" s="1"/>
  <c r="B28" i="49"/>
  <c r="B28" i="60" s="1"/>
  <c r="C15" i="49"/>
  <c r="D17" i="49"/>
  <c r="E13" i="49"/>
  <c r="E31" i="49"/>
  <c r="B24" i="49"/>
  <c r="B24" i="60" s="1"/>
  <c r="B26" i="49"/>
  <c r="B26" i="60" s="1"/>
  <c r="C31" i="49"/>
  <c r="E21" i="49"/>
  <c r="E25" i="49"/>
  <c r="D31" i="49"/>
  <c r="E27" i="49"/>
  <c r="C30" i="49"/>
  <c r="D26" i="49"/>
  <c r="D20" i="49"/>
  <c r="B20" i="49"/>
  <c r="B20" i="60" s="1"/>
  <c r="B22" i="49"/>
  <c r="B22" i="60" s="1"/>
  <c r="E14" i="49"/>
  <c r="E18" i="49"/>
  <c r="C20" i="49"/>
  <c r="D15" i="49"/>
  <c r="C12" i="49"/>
  <c r="C14" i="49"/>
  <c r="D18" i="49"/>
  <c r="B12" i="49"/>
  <c r="B12" i="60" s="1"/>
  <c r="B27" i="49"/>
  <c r="B27" i="60" s="1"/>
  <c r="B25" i="49"/>
  <c r="B25" i="60" s="1"/>
  <c r="C13" i="49"/>
  <c r="D14" i="49"/>
  <c r="C28" i="49"/>
  <c r="D24" i="49"/>
  <c r="E26" i="49"/>
  <c r="C23" i="49"/>
  <c r="C24" i="49"/>
  <c r="B14" i="49"/>
  <c r="B14" i="60" s="1"/>
  <c r="B19" i="49"/>
  <c r="B19" i="60" s="1"/>
  <c r="B17" i="49"/>
  <c r="B17" i="60" s="1"/>
  <c r="B13" i="49"/>
  <c r="B13" i="60" s="1"/>
  <c r="B30" i="49"/>
  <c r="B30" i="60" s="1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4" i="56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2" i="56" l="1" a="1"/>
  <c r="B2" i="56" s="1"/>
  <c r="B3" i="56" s="1" a="1"/>
  <c r="B3" i="56" s="1"/>
  <c r="B4" i="56" l="1" a="1"/>
  <c r="B4" i="56" s="1"/>
  <c r="B5" i="56" s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<sst xmlns="http://schemas.openxmlformats.org/spreadsheetml/2006/main" count="319" uniqueCount="191">
  <si>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</si>
  <si>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</si>
  <si>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</si>
  <si>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</si>
  <si>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</si>
  <si>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</si>
  <si>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</si>
  <si>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</si>
  <si>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</si>
  <si>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</si>
  <si>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</si>
  <si>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</si>
  <si>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</si>
  <si>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</si>
  <si>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</si>
  <si>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</si>
  <si>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</si>
  <si>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</si>
  <si>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</si>
  <si>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</si>
  <si>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</si>
  <si>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</si>
  <si>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</si>
  <si>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</si>
  <si>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</si>
  <si>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</si>
  <si>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</si>
  <si>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</si>
  <si>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</si>
  <si>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</si>
  <si>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</si>
  <si>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</si>
  <si>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</si>
  <si>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</si>
  <si>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</si>
  <si>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</si>
  <si>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</si>
  <si>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</si>
  <si>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</si>
  <si>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</si>
  <si>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</si>
  <si>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</si>
  <si>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</si>
  <si>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</si>
  <si>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</si>
  <si>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</si>
  <si>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</si>
  <si>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</si>
  <si>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</si>
  <si>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</si>
  <si>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</si>
  <si>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</si>
  <si>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</si>
  <si>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</si>
  <si>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</si>
  <si>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</si>
  <si>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</si>
  <si>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</si>
  <si>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</si>
  <si>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</si>
  <si>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</si>
  <si>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</si>
  <si>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</si>
  <si>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</si>
  <si>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</si>
  <si>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</si>
  <si>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</si>
  <si>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</si>
  <si>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</si>
  <si>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</si>
  <si>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</si>
  <si>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</si>
  <si>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</si>
  <si>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</si>
  <si>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</si>
  <si>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</si>
  <si>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</si>
  <si>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</si>
  <si>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</si>
  <si>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</si>
  <si>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</si>
  <si>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</si>
  <si>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</si>
  <si>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</si>
  <si>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</si>
  <si>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</si>
  <si>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A101H</t>
  </si>
  <si>
    <t>Y144H</t>
  </si>
  <si>
    <t>Arran War Memorial Hospital</t>
  </si>
  <si>
    <t>Galloway Community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</si>
  <si>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</si>
  <si>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</si>
  <si>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</si>
  <si>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</si>
  <si>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</si>
  <si>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</si>
  <si>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</si>
  <si>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</si>
  <si>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</si>
  <si>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</si>
  <si>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</si>
  <si>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</si>
  <si>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</si>
  <si>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</si>
  <si>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</si>
  <si>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</si>
  <si>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</si>
  <si>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</si>
  <si>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</si>
  <si>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</si>
  <si>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</si>
  <si>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</si>
  <si>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</si>
  <si>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</si>
  <si>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</si>
  <si>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</si>
  <si>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</si>
  <si>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</si>
  <si>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</si>
  <si>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</si>
  <si>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</si>
  <si>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</si>
  <si>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</si>
  <si>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</si>
  <si>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</si>
  <si>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</si>
  <si>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</si>
  <si>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</si>
  <si>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</si>
  <si>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</si>
  <si>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</si>
  <si>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</si>
  <si>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</si>
  <si>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</si>
  <si>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</si>
  <si>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</si>
  <si>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</si>
  <si>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</si>
  <si>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</si>
  <si>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</si>
  <si>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</si>
  <si>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</si>
  <si>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</si>
  <si>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</si>
  <si>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</si>
  <si>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</si>
  <si>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</si>
  <si>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</si>
  <si>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</si>
  <si>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</si>
  <si>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</si>
  <si>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</si>
  <si>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</si>
  <si>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</si>
  <si>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</si>
  <si>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</si>
  <si>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</si>
  <si>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</si>
  <si>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</si>
  <si>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</si>
  <si>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</si>
  <si>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</si>
  <si>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</si>
  <si>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</si>
  <si>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</si>
  <si>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</si>
  <si>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</si>
  <si>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</si>
  <si>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</si>
  <si>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</si>
  <si>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</si>
  <si>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Proportion (%)</t>
  </si>
  <si>
    <t>Emergency</t>
  </si>
  <si>
    <t>S08000031</t>
  </si>
  <si>
    <t>S08000032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</si>
  <si>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</si>
  <si>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</si>
  <si>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</si>
  <si>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</si>
  <si>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</si>
  <si>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</si>
  <si>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</si>
  <si>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</si>
  <si>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</si>
  <si>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</si>
  <si>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</si>
  <si>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</si>
  <si>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</si>
  <si>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</si>
  <si>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The Balfour</t>
  </si>
  <si>
    <t>R103H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</si>
</sst>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/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3"/>
      <c r="B1" s="5" t="s">
        <v>184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158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187</v>
      </c>
      <c r="C6" s="51"/>
      <c r="D6" s="51"/>
      <c r="E6" s="7" t="s">
        <v>188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93</v>
      </c>
    </row>
    <row r="8" spans="1:31" x14ac:dyDescent="0.25">
      <c r="A8" s="8" t="s">
        <v>92</v>
      </c>
    </row>
    <row r="9" spans="1:31" ht="29.25" customHeight="1" x14ac:dyDescent="0.25">
      <c r="A9" s="16" t="s">
        <v>93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29</v>
      </c>
      <c r="H9" s="75"/>
      <c r="I9" s="75"/>
    </row>
    <row r="10" spans="1:31" ht="39" x14ac:dyDescent="0.25">
      <c r="B10" s="32"/>
      <c r="C10" s="33" t="s">
        <v>91</v>
      </c>
      <c r="D10" s="33" t="s">
        <v>85</v>
      </c>
      <c r="E10" s="33" t="s">
        <v>179</v>
      </c>
      <c r="F10" s="54"/>
      <c r="G10" s="33" t="s">
        <v>84</v>
      </c>
      <c r="H10" s="33" t="s">
        <v>85</v>
      </c>
      <c r="I10" s="33" t="s">
        <v>179</v>
      </c>
    </row>
    <row r="11" spans="1:31" s="18" customFormat="1" ht="5.25" customHeight="1" x14ac:dyDescent="0.25">
      <c r="A11" s="16"/>
      <c r="B11" s="34">
        <v>7</v>
      </c>
      <c r="C11" s="55">
        <v>14</v>
      </c>
      <c r="D11" s="55">
        <v>15</v>
      </c>
      <c r="E11" s="56">
        <v>16</v>
      </c>
      <c r="F11" s="57"/>
      <c r="G11" s="55">
        <v>11</v>
      </c>
      <c r="H11" s="55">
        <v>12</v>
      </c>
      <c r="I11" s="56"/>
    </row>
    <row r="12" spans="1:31" s="12" customFormat="1" x14ac:dyDescent="0.25">
      <c r="A12" s="16">
        <v>1</v>
      </c>
      <c r="B12" s="70" t="str">
        <f>IF(ISERROR(VLOOKUP($A$7&amp;"All Admissions"&amp;$A12,'Raw Data'!$A:$P,B$11,FALSE)),"-",VLOOKUP($A$7&amp;"All Admissions"&amp;$A12,'Raw Data'!$A:$P,B$11,FALSE))</f>
        <v>-</v>
      </c>
      <c r="C12" s="58" t="str">
        <f>IF(ISERROR(VLOOKUP($A$7&amp;"All Admissions"&amp;$A12,'Raw Data'!$A:$P,C$11,FALSE)),"-",VLOOKUP($A$7&amp;"All Admissions"&amp;$A12,'Raw Data'!$A:$P,C$11,FALSE))</f>
        <v>-</v>
      </c>
      <c r="D12" s="58" t="str">
        <f>IF(ISERROR(VLOOKUP($A$7&amp;"All Admissions"&amp;$A12,'Raw Data'!$A:$P,D$11,FALSE)),"-",VLOOKUP($A$7&amp;"All Admissions"&amp;$A12,'Raw Data'!$A:$P,D$11,FALSE))</f>
        <v>-</v>
      </c>
      <c r="E12" s="71" t="str">
        <f>IF(ISERROR(VLOOKUP($A$7&amp;"All Admissions"&amp;$A12,'Raw Data'!$A:$P,E$11,FALSE)),"-",VLOOKUP($A$7&amp;"All Admissions"&amp;$A12,'Raw Data'!$A:$P,E$11,FALSE))</f>
        <v>-</v>
      </c>
      <c r="F12" s="54"/>
      <c r="G12" s="58" t="str">
        <f>IF(ISERROR(VLOOKUP("Scot"&amp;"All Admissions"&amp;$A12,'Raw Data'!$A:$P,G$11,FALSE)),"-",VLOOKUP("Scot"&amp;"All Admissions"&amp;$A12,'Raw Data'!$A:$P,G$11,FALSE))</f>
        <v>-</v>
      </c>
      <c r="H12" s="58" t="str">
        <f>IF(ISERROR(VLOOKUP("Scot"&amp;"All Admissions"&amp;$A12,'Raw Data'!$A:$P,H$11,FALSE)),"-",VLOOKUP("Scot"&amp;"All Admissions"&amp;$A12,'Raw Data'!$A:$P,H$11,FALSE))</f>
        <v>-</v>
      </c>
      <c r="I12" s="71" t="str">
        <f>IF(ISERROR((G12/H12)*100),"-",(G12/H12)*100)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0" t="str">
        <f>IF(ISERROR(VLOOKUP($A$7&amp;"All Admissions"&amp;$A13,'Raw Data'!$A:$P,B$11,FALSE)),"-",VLOOKUP($A$7&amp;"All Admissions"&amp;$A13,'Raw Data'!$A:$P,B$11,FALSE))</f>
        <v>-</v>
      </c>
      <c r="C13" s="58" t="str">
        <f>IF(ISERROR(VLOOKUP($A$7&amp;"All Admissions"&amp;$A13,'Raw Data'!$A:$P,C$11,FALSE)),"-",VLOOKUP($A$7&amp;"All Admissions"&amp;$A13,'Raw Data'!$A:$P,C$11,FALSE))</f>
        <v>-</v>
      </c>
      <c r="D13" s="58" t="str">
        <f>IF(ISERROR(VLOOKUP($A$7&amp;"All Admissions"&amp;$A13,'Raw Data'!$A:$P,D$11,FALSE)),"-",VLOOKUP($A$7&amp;"All Admissions"&amp;$A13,'Raw Data'!$A:$P,D$11,FALSE))</f>
        <v>-</v>
      </c>
      <c r="E13" s="71" t="str">
        <f>IF(ISERROR(VLOOKUP($A$7&amp;"All Admissions"&amp;$A13,'Raw Data'!$A:$P,E$11,FALSE)),"-",VLOOKUP($A$7&amp;"All Admissions"&amp;$A13,'Raw Data'!$A:$P,E$11,FALSE))</f>
        <v>-</v>
      </c>
      <c r="F13" s="54"/>
      <c r="G13" s="58" t="str">
        <f>IF(ISERROR(VLOOKUP("Scot"&amp;"All Admissions"&amp;$A13,'Raw Data'!$A:$P,G$11,FALSE)),"-",VLOOKUP("Scot"&amp;"All Admissions"&amp;$A13,'Raw Data'!$A:$P,G$11,FALSE))</f>
        <v>-</v>
      </c>
      <c r="H13" s="58" t="str">
        <f>IF(ISERROR(VLOOKUP("Scot"&amp;"All Admissions"&amp;$A13,'Raw Data'!$A:$P,H$11,FALSE)),"-",VLOOKUP("Scot"&amp;"All Admissions"&amp;$A13,'Raw Data'!$A:$P,H$11,FALSE))</f>
        <v>-</v>
      </c>
      <c r="I13" s="71" t="str">
        <f t="shared" ref="I13:I31" si="0">IF(ISERROR((G13/H13)*100),"-",(G13/H13)*100)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0" t="str">
        <f>IF(ISERROR(VLOOKUP($A$7&amp;"All Admissions"&amp;$A14,'Raw Data'!$A:$P,B$11,FALSE)),"-",VLOOKUP($A$7&amp;"All Admissions"&amp;$A14,'Raw Data'!$A:$P,B$11,FALSE))</f>
        <v>-</v>
      </c>
      <c r="C14" s="58" t="str">
        <f>IF(ISERROR(VLOOKUP($A$7&amp;"All Admissions"&amp;$A14,'Raw Data'!$A:$P,C$11,FALSE)),"-",VLOOKUP($A$7&amp;"All Admissions"&amp;$A14,'Raw Data'!$A:$P,C$11,FALSE))</f>
        <v>-</v>
      </c>
      <c r="D14" s="58" t="str">
        <f>IF(ISERROR(VLOOKUP($A$7&amp;"All Admissions"&amp;$A14,'Raw Data'!$A:$P,D$11,FALSE)),"-",VLOOKUP($A$7&amp;"All Admissions"&amp;$A14,'Raw Data'!$A:$P,D$11,FALSE))</f>
        <v>-</v>
      </c>
      <c r="E14" s="71" t="str">
        <f>IF(ISERROR(VLOOKUP($A$7&amp;"All Admissions"&amp;$A14,'Raw Data'!$A:$P,E$11,FALSE)),"-",VLOOKUP($A$7&amp;"All Admissions"&amp;$A14,'Raw Data'!$A:$P,E$11,FALSE))</f>
        <v>-</v>
      </c>
      <c r="F14" s="54"/>
      <c r="G14" s="58" t="str">
        <f>IF(ISERROR(VLOOKUP("Scot"&amp;"All Admissions"&amp;$A14,'Raw Data'!$A:$P,G$11,FALSE)),"-",VLOOKUP("Scot"&amp;"All Admissions"&amp;$A14,'Raw Data'!$A:$P,G$11,FALSE))</f>
        <v>-</v>
      </c>
      <c r="H14" s="58" t="str">
        <f>IF(ISERROR(VLOOKUP("Scot"&amp;"All Admissions"&amp;$A14,'Raw Data'!$A:$P,H$11,FALSE)),"-",VLOOKUP("Scot"&amp;"All Admissions"&amp;$A14,'Raw Data'!$A:$P,H$11,FALSE))</f>
        <v>-</v>
      </c>
      <c r="I14" s="71" t="str">
        <f t="shared" si="0"/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0" t="str">
        <f>IF(ISERROR(VLOOKUP($A$7&amp;"All Admissions"&amp;$A15,'Raw Data'!$A:$P,B$11,FALSE)),"-",VLOOKUP($A$7&amp;"All Admissions"&amp;$A15,'Raw Data'!$A:$P,B$11,FALSE))</f>
        <v>-</v>
      </c>
      <c r="C15" s="58" t="str">
        <f>IF(ISERROR(VLOOKUP($A$7&amp;"All Admissions"&amp;$A15,'Raw Data'!$A:$P,C$11,FALSE)),"-",VLOOKUP($A$7&amp;"All Admissions"&amp;$A15,'Raw Data'!$A:$P,C$11,FALSE))</f>
        <v>-</v>
      </c>
      <c r="D15" s="58" t="str">
        <f>IF(ISERROR(VLOOKUP($A$7&amp;"All Admissions"&amp;$A15,'Raw Data'!$A:$P,D$11,FALSE)),"-",VLOOKUP($A$7&amp;"All Admissions"&amp;$A15,'Raw Data'!$A:$P,D$11,FALSE))</f>
        <v>-</v>
      </c>
      <c r="E15" s="71" t="str">
        <f>IF(ISERROR(VLOOKUP($A$7&amp;"All Admissions"&amp;$A15,'Raw Data'!$A:$P,E$11,FALSE)),"-",VLOOKUP($A$7&amp;"All Admissions"&amp;$A15,'Raw Data'!$A:$P,E$11,FALSE))</f>
        <v>-</v>
      </c>
      <c r="F15" s="54"/>
      <c r="G15" s="58" t="str">
        <f>IF(ISERROR(VLOOKUP("Scot"&amp;"All Admissions"&amp;$A15,'Raw Data'!$A:$P,G$11,FALSE)),"-",VLOOKUP("Scot"&amp;"All Admissions"&amp;$A15,'Raw Data'!$A:$P,G$11,FALSE))</f>
        <v>-</v>
      </c>
      <c r="H15" s="58" t="str">
        <f>IF(ISERROR(VLOOKUP("Scot"&amp;"All Admissions"&amp;$A15,'Raw Data'!$A:$P,H$11,FALSE)),"-",VLOOKUP("Scot"&amp;"All Admissions"&amp;$A15,'Raw Data'!$A:$P,H$11,FALSE))</f>
        <v>-</v>
      </c>
      <c r="I15" s="71" t="str">
        <f t="shared" si="0"/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0" t="str">
        <f>IF(ISERROR(VLOOKUP($A$7&amp;"All Admissions"&amp;$A16,'Raw Data'!$A:$P,B$11,FALSE)),"-",VLOOKUP($A$7&amp;"All Admissions"&amp;$A16,'Raw Data'!$A:$P,B$11,FALSE))</f>
        <v>-</v>
      </c>
      <c r="C16" s="58" t="str">
        <f>IF(ISERROR(VLOOKUP($A$7&amp;"All Admissions"&amp;$A16,'Raw Data'!$A:$P,C$11,FALSE)),"-",VLOOKUP($A$7&amp;"All Admissions"&amp;$A16,'Raw Data'!$A:$P,C$11,FALSE))</f>
        <v>-</v>
      </c>
      <c r="D16" s="58" t="str">
        <f>IF(ISERROR(VLOOKUP($A$7&amp;"All Admissions"&amp;$A16,'Raw Data'!$A:$P,D$11,FALSE)),"-",VLOOKUP($A$7&amp;"All Admissions"&amp;$A16,'Raw Data'!$A:$P,D$11,FALSE))</f>
        <v>-</v>
      </c>
      <c r="E16" s="71" t="str">
        <f>IF(ISERROR(VLOOKUP($A$7&amp;"All Admissions"&amp;$A16,'Raw Data'!$A:$P,E$11,FALSE)),"-",VLOOKUP($A$7&amp;"All Admissions"&amp;$A16,'Raw Data'!$A:$P,E$11,FALSE))</f>
        <v>-</v>
      </c>
      <c r="F16" s="54"/>
      <c r="G16" s="58" t="str">
        <f>IF(ISERROR(VLOOKUP("Scot"&amp;"All Admissions"&amp;$A16,'Raw Data'!$A:$P,G$11,FALSE)),"-",VLOOKUP("Scot"&amp;"All Admissions"&amp;$A16,'Raw Data'!$A:$P,G$11,FALSE))</f>
        <v>-</v>
      </c>
      <c r="H16" s="58" t="str">
        <f>IF(ISERROR(VLOOKUP("Scot"&amp;"All Admissions"&amp;$A16,'Raw Data'!$A:$P,H$11,FALSE)),"-",VLOOKUP("Scot"&amp;"All Admissions"&amp;$A16,'Raw Data'!$A:$P,H$11,FALSE))</f>
        <v>-</v>
      </c>
      <c r="I16" s="71" t="str">
        <f t="shared" si="0"/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0" t="str">
        <f>IF(ISERROR(VLOOKUP($A$7&amp;"All Admissions"&amp;$A17,'Raw Data'!$A:$P,B$11,FALSE)),"-",VLOOKUP($A$7&amp;"All Admissions"&amp;$A17,'Raw Data'!$A:$P,B$11,FALSE))</f>
        <v>-</v>
      </c>
      <c r="C17" s="58" t="str">
        <f>IF(ISERROR(VLOOKUP($A$7&amp;"All Admissions"&amp;$A17,'Raw Data'!$A:$P,C$11,FALSE)),"-",VLOOKUP($A$7&amp;"All Admissions"&amp;$A17,'Raw Data'!$A:$P,C$11,FALSE))</f>
        <v>-</v>
      </c>
      <c r="D17" s="58" t="str">
        <f>IF(ISERROR(VLOOKUP($A$7&amp;"All Admissions"&amp;$A17,'Raw Data'!$A:$P,D$11,FALSE)),"-",VLOOKUP($A$7&amp;"All Admissions"&amp;$A17,'Raw Data'!$A:$P,D$11,FALSE))</f>
        <v>-</v>
      </c>
      <c r="E17" s="71" t="str">
        <f>IF(ISERROR(VLOOKUP($A$7&amp;"All Admissions"&amp;$A17,'Raw Data'!$A:$P,E$11,FALSE)),"-",VLOOKUP($A$7&amp;"All Admissions"&amp;$A17,'Raw Data'!$A:$P,E$11,FALSE))</f>
        <v>-</v>
      </c>
      <c r="F17" s="54"/>
      <c r="G17" s="58" t="str">
        <f>IF(ISERROR(VLOOKUP("Scot"&amp;"All Admissions"&amp;$A17,'Raw Data'!$A:$P,G$11,FALSE)),"-",VLOOKUP("Scot"&amp;"All Admissions"&amp;$A17,'Raw Data'!$A:$P,G$11,FALSE))</f>
        <v>-</v>
      </c>
      <c r="H17" s="58" t="str">
        <f>IF(ISERROR(VLOOKUP("Scot"&amp;"All Admissions"&amp;$A17,'Raw Data'!$A:$P,H$11,FALSE)),"-",VLOOKUP("Scot"&amp;"All Admissions"&amp;$A17,'Raw Data'!$A:$P,H$11,FALSE))</f>
        <v>-</v>
      </c>
      <c r="I17" s="71" t="str">
        <f t="shared" si="0"/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0" t="str">
        <f>IF(ISERROR(VLOOKUP($A$7&amp;"All Admissions"&amp;$A18,'Raw Data'!$A:$P,B$11,FALSE)),"-",VLOOKUP($A$7&amp;"All Admissions"&amp;$A18,'Raw Data'!$A:$P,B$11,FALSE))</f>
        <v>-</v>
      </c>
      <c r="C18" s="58" t="str">
        <f>IF(ISERROR(VLOOKUP($A$7&amp;"All Admissions"&amp;$A18,'Raw Data'!$A:$P,C$11,FALSE)),"-",VLOOKUP($A$7&amp;"All Admissions"&amp;$A18,'Raw Data'!$A:$P,C$11,FALSE))</f>
        <v>-</v>
      </c>
      <c r="D18" s="58" t="str">
        <f>IF(ISERROR(VLOOKUP($A$7&amp;"All Admissions"&amp;$A18,'Raw Data'!$A:$P,D$11,FALSE)),"-",VLOOKUP($A$7&amp;"All Admissions"&amp;$A18,'Raw Data'!$A:$P,D$11,FALSE))</f>
        <v>-</v>
      </c>
      <c r="E18" s="71" t="str">
        <f>IF(ISERROR(VLOOKUP($A$7&amp;"All Admissions"&amp;$A18,'Raw Data'!$A:$P,E$11,FALSE)),"-",VLOOKUP($A$7&amp;"All Admissions"&amp;$A18,'Raw Data'!$A:$P,E$11,FALSE))</f>
        <v>-</v>
      </c>
      <c r="F18" s="54"/>
      <c r="G18" s="58" t="str">
        <f>IF(ISERROR(VLOOKUP("Scot"&amp;"All Admissions"&amp;$A18,'Raw Data'!$A:$P,G$11,FALSE)),"-",VLOOKUP("Scot"&amp;"All Admissions"&amp;$A18,'Raw Data'!$A:$P,G$11,FALSE))</f>
        <v>-</v>
      </c>
      <c r="H18" s="58" t="str">
        <f>IF(ISERROR(VLOOKUP("Scot"&amp;"All Admissions"&amp;$A18,'Raw Data'!$A:$P,H$11,FALSE)),"-",VLOOKUP("Scot"&amp;"All Admissions"&amp;$A18,'Raw Data'!$A:$P,H$11,FALSE))</f>
        <v>-</v>
      </c>
      <c r="I18" s="71" t="str">
        <f t="shared" si="0"/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0" t="str">
        <f>IF(ISERROR(VLOOKUP($A$7&amp;"All Admissions"&amp;$A19,'Raw Data'!$A:$P,B$11,FALSE)),"-",VLOOKUP($A$7&amp;"All Admissions"&amp;$A19,'Raw Data'!$A:$P,B$11,FALSE))</f>
        <v>-</v>
      </c>
      <c r="C19" s="58" t="str">
        <f>IF(ISERROR(VLOOKUP($A$7&amp;"All Admissions"&amp;$A19,'Raw Data'!$A:$P,C$11,FALSE)),"-",VLOOKUP($A$7&amp;"All Admissions"&amp;$A19,'Raw Data'!$A:$P,C$11,FALSE))</f>
        <v>-</v>
      </c>
      <c r="D19" s="58" t="str">
        <f>IF(ISERROR(VLOOKUP($A$7&amp;"All Admissions"&amp;$A19,'Raw Data'!$A:$P,D$11,FALSE)),"-",VLOOKUP($A$7&amp;"All Admissions"&amp;$A19,'Raw Data'!$A:$P,D$11,FALSE))</f>
        <v>-</v>
      </c>
      <c r="E19" s="71" t="str">
        <f>IF(ISERROR(VLOOKUP($A$7&amp;"All Admissions"&amp;$A19,'Raw Data'!$A:$P,E$11,FALSE)),"-",VLOOKUP($A$7&amp;"All Admissions"&amp;$A19,'Raw Data'!$A:$P,E$11,FALSE))</f>
        <v>-</v>
      </c>
      <c r="F19" s="54"/>
      <c r="G19" s="58" t="str">
        <f>IF(ISERROR(VLOOKUP("Scot"&amp;"All Admissions"&amp;$A19,'Raw Data'!$A:$P,G$11,FALSE)),"-",VLOOKUP("Scot"&amp;"All Admissions"&amp;$A19,'Raw Data'!$A:$P,G$11,FALSE))</f>
        <v>-</v>
      </c>
      <c r="H19" s="58" t="str">
        <f>IF(ISERROR(VLOOKUP("Scot"&amp;"All Admissions"&amp;$A19,'Raw Data'!$A:$P,H$11,FALSE)),"-",VLOOKUP("Scot"&amp;"All Admissions"&amp;$A19,'Raw Data'!$A:$P,H$11,FALSE))</f>
        <v>-</v>
      </c>
      <c r="I19" s="71" t="str">
        <f t="shared" si="0"/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0" t="str">
        <f>IF(ISERROR(VLOOKUP($A$7&amp;"All Admissions"&amp;$A20,'Raw Data'!$A:$P,B$11,FALSE)),"-",VLOOKUP($A$7&amp;"All Admissions"&amp;$A20,'Raw Data'!$A:$P,B$11,FALSE))</f>
        <v>-</v>
      </c>
      <c r="C20" s="58" t="str">
        <f>IF(ISERROR(VLOOKUP($A$7&amp;"All Admissions"&amp;$A20,'Raw Data'!$A:$P,C$11,FALSE)),"-",VLOOKUP($A$7&amp;"All Admissions"&amp;$A20,'Raw Data'!$A:$P,C$11,FALSE))</f>
        <v>-</v>
      </c>
      <c r="D20" s="58" t="str">
        <f>IF(ISERROR(VLOOKUP($A$7&amp;"All Admissions"&amp;$A20,'Raw Data'!$A:$P,D$11,FALSE)),"-",VLOOKUP($A$7&amp;"All Admissions"&amp;$A20,'Raw Data'!$A:$P,D$11,FALSE))</f>
        <v>-</v>
      </c>
      <c r="E20" s="71" t="str">
        <f>IF(ISERROR(VLOOKUP($A$7&amp;"All Admissions"&amp;$A20,'Raw Data'!$A:$P,E$11,FALSE)),"-",VLOOKUP($A$7&amp;"All Admissions"&amp;$A20,'Raw Data'!$A:$P,E$11,FALSE))</f>
        <v>-</v>
      </c>
      <c r="F20" s="54"/>
      <c r="G20" s="58" t="str">
        <f>IF(ISERROR(VLOOKUP("Scot"&amp;"All Admissions"&amp;$A20,'Raw Data'!$A:$P,G$11,FALSE)),"-",VLOOKUP("Scot"&amp;"All Admissions"&amp;$A20,'Raw Data'!$A:$P,G$11,FALSE))</f>
        <v>-</v>
      </c>
      <c r="H20" s="58" t="str">
        <f>IF(ISERROR(VLOOKUP("Scot"&amp;"All Admissions"&amp;$A20,'Raw Data'!$A:$P,H$11,FALSE)),"-",VLOOKUP("Scot"&amp;"All Admissions"&amp;$A20,'Raw Data'!$A:$P,H$11,FALSE))</f>
        <v>-</v>
      </c>
      <c r="I20" s="71" t="str">
        <f t="shared" si="0"/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0" t="str">
        <f>IF(ISERROR(VLOOKUP($A$7&amp;"All Admissions"&amp;$A21,'Raw Data'!$A:$P,B$11,FALSE)),"-",VLOOKUP($A$7&amp;"All Admissions"&amp;$A21,'Raw Data'!$A:$P,B$11,FALSE))</f>
        <v>-</v>
      </c>
      <c r="C21" s="58" t="str">
        <f>IF(ISERROR(VLOOKUP($A$7&amp;"All Admissions"&amp;$A21,'Raw Data'!$A:$P,C$11,FALSE)),"-",VLOOKUP($A$7&amp;"All Admissions"&amp;$A21,'Raw Data'!$A:$P,C$11,FALSE))</f>
        <v>-</v>
      </c>
      <c r="D21" s="58" t="str">
        <f>IF(ISERROR(VLOOKUP($A$7&amp;"All Admissions"&amp;$A21,'Raw Data'!$A:$P,D$11,FALSE)),"-",VLOOKUP($A$7&amp;"All Admissions"&amp;$A21,'Raw Data'!$A:$P,D$11,FALSE))</f>
        <v>-</v>
      </c>
      <c r="E21" s="71" t="str">
        <f>IF(ISERROR(VLOOKUP($A$7&amp;"All Admissions"&amp;$A21,'Raw Data'!$A:$P,E$11,FALSE)),"-",VLOOKUP($A$7&amp;"All Admissions"&amp;$A21,'Raw Data'!$A:$P,E$11,FALSE))</f>
        <v>-</v>
      </c>
      <c r="F21" s="54"/>
      <c r="G21" s="58" t="str">
        <f>IF(ISERROR(VLOOKUP("Scot"&amp;"All Admissions"&amp;$A21,'Raw Data'!$A:$P,G$11,FALSE)),"-",VLOOKUP("Scot"&amp;"All Admissions"&amp;$A21,'Raw Data'!$A:$P,G$11,FALSE))</f>
        <v>-</v>
      </c>
      <c r="H21" s="58" t="str">
        <f>IF(ISERROR(VLOOKUP("Scot"&amp;"All Admissions"&amp;$A21,'Raw Data'!$A:$P,H$11,FALSE)),"-",VLOOKUP("Scot"&amp;"All Admissions"&amp;$A21,'Raw Data'!$A:$P,H$11,FALSE))</f>
        <v>-</v>
      </c>
      <c r="I21" s="71" t="str">
        <f t="shared" si="0"/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0" t="str">
        <f>IF(ISERROR(VLOOKUP($A$7&amp;"All Admissions"&amp;$A22,'Raw Data'!$A:$P,B$11,FALSE)),"-",VLOOKUP($A$7&amp;"All Admissions"&amp;$A22,'Raw Data'!$A:$P,B$11,FALSE))</f>
        <v>-</v>
      </c>
      <c r="C22" s="58" t="str">
        <f>IF(ISERROR(VLOOKUP($A$7&amp;"All Admissions"&amp;$A22,'Raw Data'!$A:$P,C$11,FALSE)),"-",VLOOKUP($A$7&amp;"All Admissions"&amp;$A22,'Raw Data'!$A:$P,C$11,FALSE))</f>
        <v>-</v>
      </c>
      <c r="D22" s="58" t="str">
        <f>IF(ISERROR(VLOOKUP($A$7&amp;"All Admissions"&amp;$A22,'Raw Data'!$A:$P,D$11,FALSE)),"-",VLOOKUP($A$7&amp;"All Admissions"&amp;$A22,'Raw Data'!$A:$P,D$11,FALSE))</f>
        <v>-</v>
      </c>
      <c r="E22" s="71" t="str">
        <f>IF(ISERROR(VLOOKUP($A$7&amp;"All Admissions"&amp;$A22,'Raw Data'!$A:$P,E$11,FALSE)),"-",VLOOKUP($A$7&amp;"All Admissions"&amp;$A22,'Raw Data'!$A:$P,E$11,FALSE))</f>
        <v>-</v>
      </c>
      <c r="F22" s="54"/>
      <c r="G22" s="58" t="str">
        <f>IF(ISERROR(VLOOKUP("Scot"&amp;"All Admissions"&amp;$A22,'Raw Data'!$A:$P,G$11,FALSE)),"-",VLOOKUP("Scot"&amp;"All Admissions"&amp;$A22,'Raw Data'!$A:$P,G$11,FALSE))</f>
        <v>-</v>
      </c>
      <c r="H22" s="58" t="str">
        <f>IF(ISERROR(VLOOKUP("Scot"&amp;"All Admissions"&amp;$A22,'Raw Data'!$A:$P,H$11,FALSE)),"-",VLOOKUP("Scot"&amp;"All Admissions"&amp;$A22,'Raw Data'!$A:$P,H$11,FALSE))</f>
        <v>-</v>
      </c>
      <c r="I22" s="71" t="str">
        <f t="shared" si="0"/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0" t="str">
        <f>IF(ISERROR(VLOOKUP($A$7&amp;"All Admissions"&amp;$A23,'Raw Data'!$A:$P,B$11,FALSE)),"-",VLOOKUP($A$7&amp;"All Admissions"&amp;$A23,'Raw Data'!$A:$P,B$11,FALSE))</f>
        <v>-</v>
      </c>
      <c r="C23" s="58" t="str">
        <f>IF(ISERROR(VLOOKUP($A$7&amp;"All Admissions"&amp;$A23,'Raw Data'!$A:$P,C$11,FALSE)),"-",VLOOKUP($A$7&amp;"All Admissions"&amp;$A23,'Raw Data'!$A:$P,C$11,FALSE))</f>
        <v>-</v>
      </c>
      <c r="D23" s="58" t="str">
        <f>IF(ISERROR(VLOOKUP($A$7&amp;"All Admissions"&amp;$A23,'Raw Data'!$A:$P,D$11,FALSE)),"-",VLOOKUP($A$7&amp;"All Admissions"&amp;$A23,'Raw Data'!$A:$P,D$11,FALSE))</f>
        <v>-</v>
      </c>
      <c r="E23" s="71" t="str">
        <f>IF(ISERROR(VLOOKUP($A$7&amp;"All Admissions"&amp;$A23,'Raw Data'!$A:$P,E$11,FALSE)),"-",VLOOKUP($A$7&amp;"All Admissions"&amp;$A23,'Raw Data'!$A:$P,E$11,FALSE))</f>
        <v>-</v>
      </c>
      <c r="F23" s="54"/>
      <c r="G23" s="58" t="str">
        <f>IF(ISERROR(VLOOKUP("Scot"&amp;"All Admissions"&amp;$A23,'Raw Data'!$A:$P,G$11,FALSE)),"-",VLOOKUP("Scot"&amp;"All Admissions"&amp;$A23,'Raw Data'!$A:$P,G$11,FALSE))</f>
        <v>-</v>
      </c>
      <c r="H23" s="58" t="str">
        <f>IF(ISERROR(VLOOKUP("Scot"&amp;"All Admissions"&amp;$A23,'Raw Data'!$A:$P,H$11,FALSE)),"-",VLOOKUP("Scot"&amp;"All Admissions"&amp;$A23,'Raw Data'!$A:$P,H$11,FALSE))</f>
        <v>-</v>
      </c>
      <c r="I23" s="71" t="str">
        <f t="shared" si="0"/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0" t="str">
        <f>IF(ISERROR(VLOOKUP($A$7&amp;"All Admissions"&amp;$A24,'Raw Data'!$A:$P,B$11,FALSE)),"-",VLOOKUP($A$7&amp;"All Admissions"&amp;$A24,'Raw Data'!$A:$P,B$11,FALSE))</f>
        <v>-</v>
      </c>
      <c r="C24" s="58" t="str">
        <f>IF(ISERROR(VLOOKUP($A$7&amp;"All Admissions"&amp;$A24,'Raw Data'!$A:$P,C$11,FALSE)),"-",VLOOKUP($A$7&amp;"All Admissions"&amp;$A24,'Raw Data'!$A:$P,C$11,FALSE))</f>
        <v>-</v>
      </c>
      <c r="D24" s="58" t="str">
        <f>IF(ISERROR(VLOOKUP($A$7&amp;"All Admissions"&amp;$A24,'Raw Data'!$A:$P,D$11,FALSE)),"-",VLOOKUP($A$7&amp;"All Admissions"&amp;$A24,'Raw Data'!$A:$P,D$11,FALSE))</f>
        <v>-</v>
      </c>
      <c r="E24" s="71" t="str">
        <f>IF(ISERROR(VLOOKUP($A$7&amp;"All Admissions"&amp;$A24,'Raw Data'!$A:$P,E$11,FALSE)),"-",VLOOKUP($A$7&amp;"All Admissions"&amp;$A24,'Raw Data'!$A:$P,E$11,FALSE))</f>
        <v>-</v>
      </c>
      <c r="F24" s="54"/>
      <c r="G24" s="58" t="str">
        <f>IF(ISERROR(VLOOKUP("Scot"&amp;"All Admissions"&amp;$A24,'Raw Data'!$A:$P,G$11,FALSE)),"-",VLOOKUP("Scot"&amp;"All Admissions"&amp;$A24,'Raw Data'!$A:$P,G$11,FALSE))</f>
        <v>-</v>
      </c>
      <c r="H24" s="58" t="str">
        <f>IF(ISERROR(VLOOKUP("Scot"&amp;"All Admissions"&amp;$A24,'Raw Data'!$A:$P,H$11,FALSE)),"-",VLOOKUP("Scot"&amp;"All Admissions"&amp;$A24,'Raw Data'!$A:$P,H$11,FALSE))</f>
        <v>-</v>
      </c>
      <c r="I24" s="71" t="str">
        <f t="shared" si="0"/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0" t="str">
        <f>IF(ISERROR(VLOOKUP($A$7&amp;"All Admissions"&amp;$A25,'Raw Data'!$A:$P,B$11,FALSE)),"-",VLOOKUP($A$7&amp;"All Admissions"&amp;$A25,'Raw Data'!$A:$P,B$11,FALSE))</f>
        <v>-</v>
      </c>
      <c r="C25" s="58" t="str">
        <f>IF(ISERROR(VLOOKUP($A$7&amp;"All Admissions"&amp;$A25,'Raw Data'!$A:$P,C$11,FALSE)),"-",VLOOKUP($A$7&amp;"All Admissions"&amp;$A25,'Raw Data'!$A:$P,C$11,FALSE))</f>
        <v>-</v>
      </c>
      <c r="D25" s="58" t="str">
        <f>IF(ISERROR(VLOOKUP($A$7&amp;"All Admissions"&amp;$A25,'Raw Data'!$A:$P,D$11,FALSE)),"-",VLOOKUP($A$7&amp;"All Admissions"&amp;$A25,'Raw Data'!$A:$P,D$11,FALSE))</f>
        <v>-</v>
      </c>
      <c r="E25" s="71" t="str">
        <f>IF(ISERROR(VLOOKUP($A$7&amp;"All Admissions"&amp;$A25,'Raw Data'!$A:$P,E$11,FALSE)),"-",VLOOKUP($A$7&amp;"All Admissions"&amp;$A25,'Raw Data'!$A:$P,E$11,FALSE))</f>
        <v>-</v>
      </c>
      <c r="F25" s="54"/>
      <c r="G25" s="58" t="str">
        <f>IF(ISERROR(VLOOKUP("Scot"&amp;"All Admissions"&amp;$A25,'Raw Data'!$A:$P,G$11,FALSE)),"-",VLOOKUP("Scot"&amp;"All Admissions"&amp;$A25,'Raw Data'!$A:$P,G$11,FALSE))</f>
        <v>-</v>
      </c>
      <c r="H25" s="58" t="str">
        <f>IF(ISERROR(VLOOKUP("Scot"&amp;"All Admissions"&amp;$A25,'Raw Data'!$A:$P,H$11,FALSE)),"-",VLOOKUP("Scot"&amp;"All Admissions"&amp;$A25,'Raw Data'!$A:$P,H$11,FALSE))</f>
        <v>-</v>
      </c>
      <c r="I25" s="71" t="str">
        <f t="shared" si="0"/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0" t="str">
        <f>IF(ISERROR(VLOOKUP($A$7&amp;"All Admissions"&amp;$A26,'Raw Data'!$A:$P,B$11,FALSE)),"-",VLOOKUP($A$7&amp;"All Admissions"&amp;$A26,'Raw Data'!$A:$P,B$11,FALSE))</f>
        <v>-</v>
      </c>
      <c r="C26" s="58" t="str">
        <f>IF(ISERROR(VLOOKUP($A$7&amp;"All Admissions"&amp;$A26,'Raw Data'!$A:$P,C$11,FALSE)),"-",VLOOKUP($A$7&amp;"All Admissions"&amp;$A26,'Raw Data'!$A:$P,C$11,FALSE))</f>
        <v>-</v>
      </c>
      <c r="D26" s="58" t="str">
        <f>IF(ISERROR(VLOOKUP($A$7&amp;"All Admissions"&amp;$A26,'Raw Data'!$A:$P,D$11,FALSE)),"-",VLOOKUP($A$7&amp;"All Admissions"&amp;$A26,'Raw Data'!$A:$P,D$11,FALSE))</f>
        <v>-</v>
      </c>
      <c r="E26" s="71" t="str">
        <f>IF(ISERROR(VLOOKUP($A$7&amp;"All Admissions"&amp;$A26,'Raw Data'!$A:$P,E$11,FALSE)),"-",VLOOKUP($A$7&amp;"All Admissions"&amp;$A26,'Raw Data'!$A:$P,E$11,FALSE))</f>
        <v>-</v>
      </c>
      <c r="F26" s="54"/>
      <c r="G26" s="58" t="str">
        <f>IF(ISERROR(VLOOKUP("Scot"&amp;"All Admissions"&amp;$A26,'Raw Data'!$A:$P,G$11,FALSE)),"-",VLOOKUP("Scot"&amp;"All Admissions"&amp;$A26,'Raw Data'!$A:$P,G$11,FALSE))</f>
        <v>-</v>
      </c>
      <c r="H26" s="58" t="str">
        <f>IF(ISERROR(VLOOKUP("Scot"&amp;"All Admissions"&amp;$A26,'Raw Data'!$A:$P,H$11,FALSE)),"-",VLOOKUP("Scot"&amp;"All Admissions"&amp;$A26,'Raw Data'!$A:$P,H$11,FALSE))</f>
        <v>-</v>
      </c>
      <c r="I26" s="71" t="str">
        <f t="shared" si="0"/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0" t="str">
        <f>IF(ISERROR(VLOOKUP($A$7&amp;"All Admissions"&amp;$A27,'Raw Data'!$A:$P,B$11,FALSE)),"-",VLOOKUP($A$7&amp;"All Admissions"&amp;$A27,'Raw Data'!$A:$P,B$11,FALSE))</f>
        <v>-</v>
      </c>
      <c r="C27" s="58" t="str">
        <f>IF(ISERROR(VLOOKUP($A$7&amp;"All Admissions"&amp;$A27,'Raw Data'!$A:$P,C$11,FALSE)),"-",VLOOKUP($A$7&amp;"All Admissions"&amp;$A27,'Raw Data'!$A:$P,C$11,FALSE))</f>
        <v>-</v>
      </c>
      <c r="D27" s="58" t="str">
        <f>IF(ISERROR(VLOOKUP($A$7&amp;"All Admissions"&amp;$A27,'Raw Data'!$A:$P,D$11,FALSE)),"-",VLOOKUP($A$7&amp;"All Admissions"&amp;$A27,'Raw Data'!$A:$P,D$11,FALSE))</f>
        <v>-</v>
      </c>
      <c r="E27" s="71" t="str">
        <f>IF(ISERROR(VLOOKUP($A$7&amp;"All Admissions"&amp;$A27,'Raw Data'!$A:$P,E$11,FALSE)),"-",VLOOKUP($A$7&amp;"All Admissions"&amp;$A27,'Raw Data'!$A:$P,E$11,FALSE))</f>
        <v>-</v>
      </c>
      <c r="F27" s="54"/>
      <c r="G27" s="58" t="str">
        <f>IF(ISERROR(VLOOKUP("Scot"&amp;"All Admissions"&amp;$A27,'Raw Data'!$A:$P,G$11,FALSE)),"-",VLOOKUP("Scot"&amp;"All Admissions"&amp;$A27,'Raw Data'!$A:$P,G$11,FALSE))</f>
        <v>-</v>
      </c>
      <c r="H27" s="58" t="str">
        <f>IF(ISERROR(VLOOKUP("Scot"&amp;"All Admissions"&amp;$A27,'Raw Data'!$A:$P,H$11,FALSE)),"-",VLOOKUP("Scot"&amp;"All Admissions"&amp;$A27,'Raw Data'!$A:$P,H$11,FALSE))</f>
        <v>-</v>
      </c>
      <c r="I27" s="71" t="str">
        <f t="shared" si="0"/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0" t="str">
        <f>IF(ISERROR(VLOOKUP($A$7&amp;"All Admissions"&amp;$A28,'Raw Data'!$A:$P,B$11,FALSE)),"-",VLOOKUP($A$7&amp;"All Admissions"&amp;$A28,'Raw Data'!$A:$P,B$11,FALSE))</f>
        <v>-</v>
      </c>
      <c r="C28" s="58" t="str">
        <f>IF(ISERROR(VLOOKUP($A$7&amp;"All Admissions"&amp;$A28,'Raw Data'!$A:$P,C$11,FALSE)),"-",VLOOKUP($A$7&amp;"All Admissions"&amp;$A28,'Raw Data'!$A:$P,C$11,FALSE))</f>
        <v>-</v>
      </c>
      <c r="D28" s="58" t="str">
        <f>IF(ISERROR(VLOOKUP($A$7&amp;"All Admissions"&amp;$A28,'Raw Data'!$A:$P,D$11,FALSE)),"-",VLOOKUP($A$7&amp;"All Admissions"&amp;$A28,'Raw Data'!$A:$P,D$11,FALSE))</f>
        <v>-</v>
      </c>
      <c r="E28" s="71" t="str">
        <f>IF(ISERROR(VLOOKUP($A$7&amp;"All Admissions"&amp;$A28,'Raw Data'!$A:$P,E$11,FALSE)),"-",VLOOKUP($A$7&amp;"All Admissions"&amp;$A28,'Raw Data'!$A:$P,E$11,FALSE))</f>
        <v>-</v>
      </c>
      <c r="F28" s="54"/>
      <c r="G28" s="58" t="str">
        <f>IF(ISERROR(VLOOKUP("Scot"&amp;"All Admissions"&amp;$A28,'Raw Data'!$A:$P,G$11,FALSE)),"-",VLOOKUP("Scot"&amp;"All Admissions"&amp;$A28,'Raw Data'!$A:$P,G$11,FALSE))</f>
        <v>-</v>
      </c>
      <c r="H28" s="58" t="str">
        <f>IF(ISERROR(VLOOKUP("Scot"&amp;"All Admissions"&amp;$A28,'Raw Data'!$A:$P,H$11,FALSE)),"-",VLOOKUP("Scot"&amp;"All Admissions"&amp;$A28,'Raw Data'!$A:$P,H$11,FALSE))</f>
        <v>-</v>
      </c>
      <c r="I28" s="71" t="str">
        <f t="shared" si="0"/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0" t="str">
        <f>IF(ISERROR(VLOOKUP($A$7&amp;"All Admissions"&amp;$A29,'Raw Data'!$A:$P,B$11,FALSE)),"-",VLOOKUP($A$7&amp;"All Admissions"&amp;$A29,'Raw Data'!$A:$P,B$11,FALSE))</f>
        <v>-</v>
      </c>
      <c r="C29" s="58" t="str">
        <f>IF(ISERROR(VLOOKUP($A$7&amp;"All Admissions"&amp;$A29,'Raw Data'!$A:$P,C$11,FALSE)),"-",VLOOKUP($A$7&amp;"All Admissions"&amp;$A29,'Raw Data'!$A:$P,C$11,FALSE))</f>
        <v>-</v>
      </c>
      <c r="D29" s="58" t="str">
        <f>IF(ISERROR(VLOOKUP($A$7&amp;"All Admissions"&amp;$A29,'Raw Data'!$A:$P,D$11,FALSE)),"-",VLOOKUP($A$7&amp;"All Admissions"&amp;$A29,'Raw Data'!$A:$P,D$11,FALSE))</f>
        <v>-</v>
      </c>
      <c r="E29" s="71" t="str">
        <f>IF(ISERROR(VLOOKUP($A$7&amp;"All Admissions"&amp;$A29,'Raw Data'!$A:$P,E$11,FALSE)),"-",VLOOKUP($A$7&amp;"All Admissions"&amp;$A29,'Raw Data'!$A:$P,E$11,FALSE))</f>
        <v>-</v>
      </c>
      <c r="F29" s="54"/>
      <c r="G29" s="58" t="str">
        <f>IF(ISERROR(VLOOKUP("Scot"&amp;"All Admissions"&amp;$A29,'Raw Data'!$A:$P,G$11,FALSE)),"-",VLOOKUP("Scot"&amp;"All Admissions"&amp;$A29,'Raw Data'!$A:$P,G$11,FALSE))</f>
        <v>-</v>
      </c>
      <c r="H29" s="58" t="str">
        <f>IF(ISERROR(VLOOKUP("Scot"&amp;"All Admissions"&amp;$A29,'Raw Data'!$A:$P,H$11,FALSE)),"-",VLOOKUP("Scot"&amp;"All Admissions"&amp;$A29,'Raw Data'!$A:$P,H$11,FALSE))</f>
        <v>-</v>
      </c>
      <c r="I29" s="71" t="str">
        <f t="shared" si="0"/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0" t="str">
        <f>IF(ISERROR(VLOOKUP($A$7&amp;"All Admissions"&amp;$A30,'Raw Data'!$A:$P,B$11,FALSE)),"-",VLOOKUP($A$7&amp;"All Admissions"&amp;$A30,'Raw Data'!$A:$P,B$11,FALSE))</f>
        <v>-</v>
      </c>
      <c r="C30" s="58" t="str">
        <f>IF(ISERROR(VLOOKUP($A$7&amp;"All Admissions"&amp;$A30,'Raw Data'!$A:$P,C$11,FALSE)),"-",VLOOKUP($A$7&amp;"All Admissions"&amp;$A30,'Raw Data'!$A:$P,C$11,FALSE))</f>
        <v>-</v>
      </c>
      <c r="D30" s="58" t="str">
        <f>IF(ISERROR(VLOOKUP($A$7&amp;"All Admissions"&amp;$A30,'Raw Data'!$A:$P,D$11,FALSE)),"-",VLOOKUP($A$7&amp;"All Admissions"&amp;$A30,'Raw Data'!$A:$P,D$11,FALSE))</f>
        <v>-</v>
      </c>
      <c r="E30" s="71" t="str">
        <f>IF(ISERROR(VLOOKUP($A$7&amp;"All Admissions"&amp;$A30,'Raw Data'!$A:$P,E$11,FALSE)),"-",VLOOKUP($A$7&amp;"All Admissions"&amp;$A30,'Raw Data'!$A:$P,E$11,FALSE))</f>
        <v>-</v>
      </c>
      <c r="F30" s="54"/>
      <c r="G30" s="58" t="str">
        <f>IF(ISERROR(VLOOKUP("Scot"&amp;"All Admissions"&amp;$A30,'Raw Data'!$A:$P,G$11,FALSE)),"-",VLOOKUP("Scot"&amp;"All Admissions"&amp;$A30,'Raw Data'!$A:$P,G$11,FALSE))</f>
        <v>-</v>
      </c>
      <c r="H30" s="58" t="str">
        <f>IF(ISERROR(VLOOKUP("Scot"&amp;"All Admissions"&amp;$A30,'Raw Data'!$A:$P,H$11,FALSE)),"-",VLOOKUP("Scot"&amp;"All Admissions"&amp;$A30,'Raw Data'!$A:$P,H$11,FALSE))</f>
        <v>-</v>
      </c>
      <c r="I30" s="71" t="str">
        <f t="shared" si="0"/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0" t="str">
        <f>IF(ISERROR(VLOOKUP($A$7&amp;"All Admissions"&amp;$A31,'Raw Data'!$A:$P,B$11,FALSE)),"-",VLOOKUP($A$7&amp;"All Admissions"&amp;$A31,'Raw Data'!$A:$P,B$11,FALSE))&amp;"p"</f>
        <v>-p</v>
      </c>
      <c r="C31" s="58" t="str">
        <f>IF(ISERROR(VLOOKUP($A$7&amp;"All Admissions"&amp;$A31,'Raw Data'!$A:$P,C$11,FALSE)),"-",VLOOKUP($A$7&amp;"All Admissions"&amp;$A31,'Raw Data'!$A:$P,C$11,FALSE))</f>
        <v>-</v>
      </c>
      <c r="D31" s="58" t="str">
        <f>IF(ISERROR(VLOOKUP($A$7&amp;"All Admissions"&amp;$A31,'Raw Data'!$A:$P,D$11,FALSE)),"-",VLOOKUP($A$7&amp;"All Admissions"&amp;$A31,'Raw Data'!$A:$P,D$11,FALSE))</f>
        <v>-</v>
      </c>
      <c r="E31" s="71" t="str">
        <f>IF(ISERROR(VLOOKUP($A$7&amp;"All Admissions"&amp;$A31,'Raw Data'!$A:$P,E$11,FALSE)),"-",VLOOKUP($A$7&amp;"All Admissions"&amp;$A31,'Raw Data'!$A:$P,E$11,FALSE))</f>
        <v>-</v>
      </c>
      <c r="F31" s="54"/>
      <c r="G31" s="58" t="str">
        <f>IF(ISERROR(VLOOKUP("Scot"&amp;"All Admissions"&amp;$A31,'Raw Data'!$A:$P,G$11,FALSE)),"-",VLOOKUP("Scot"&amp;"All Admissions"&amp;$A31,'Raw Data'!$A:$P,G$11,FALSE))</f>
        <v>-</v>
      </c>
      <c r="H31" s="58" t="str">
        <f>IF(ISERROR(VLOOKUP("Scot"&amp;"All Admissions"&amp;$A31,'Raw Data'!$A:$P,H$11,FALSE)),"-",VLOOKUP("Scot"&amp;"All Admissions"&amp;$A31,'Raw Data'!$A:$P,H$11,FALSE))</f>
        <v>-</v>
      </c>
      <c r="I31" s="71" t="str">
        <f t="shared" si="0"/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175</v>
      </c>
    </row>
    <row r="34" spans="1:31" x14ac:dyDescent="0.25">
      <c r="A34" s="40"/>
      <c r="B34" s="1" t="str">
        <f>"for individual hospitals as of " &amp;TEXT('Raw Data'!M2, "DD MMM YYYY")</f>
        <v>for individual hospitals as of 00 Jan 1900</v>
      </c>
    </row>
    <row r="35" spans="1:31" x14ac:dyDescent="0.25">
      <c r="A35" s="40"/>
      <c r="B35" s="2" t="s">
        <v>50</v>
      </c>
    </row>
    <row r="36" spans="1:31" x14ac:dyDescent="0.25">
      <c r="A36" s="40"/>
      <c r="B36" s="14" t="s">
        <v>162</v>
      </c>
    </row>
    <row r="37" spans="1:31" s="12" customFormat="1" x14ac:dyDescent="0.25">
      <c r="A37" s="16"/>
      <c r="B37" s="14" t="s">
        <v>163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>
      <selection activeCell="D12" sqref="D12"/>
    </sheetView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176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23</v>
      </c>
      <c r="B4" s="7" t="s">
        <v>177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23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178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91</v>
      </c>
      <c r="D10" s="33" t="s">
        <v>85</v>
      </c>
      <c r="E10" s="33" t="s">
        <v>179</v>
      </c>
      <c r="G10" s="30" t="s">
        <v>94</v>
      </c>
      <c r="H10" s="30" t="s">
        <v>109</v>
      </c>
      <c r="I10" s="28"/>
    </row>
    <row r="11" spans="1:24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19"/>
      <c r="H11" s="19"/>
      <c r="I11" s="20"/>
    </row>
    <row r="12" spans="1:24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175</v>
      </c>
    </row>
    <row r="34" spans="1:21" x14ac:dyDescent="0.25">
      <c r="A34" s="24"/>
      <c r="B34" s="1" t="str">
        <f>"for individual hospitals as of " &amp;TEXT('Raw Data'!M2, "DD MMM YYYY")</f>
        <v>for individual hospitals as of 00 Jan 1900</v>
      </c>
    </row>
    <row r="35" spans="1:21" x14ac:dyDescent="0.25">
      <c r="A35" s="24"/>
      <c r="B35" s="2" t="s">
        <v>50</v>
      </c>
    </row>
    <row r="36" spans="1:21" x14ac:dyDescent="0.25">
      <c r="A36" s="24"/>
      <c r="B36" s="14" t="s">
        <v>162</v>
      </c>
    </row>
    <row r="37" spans="1:21" s="12" customFormat="1" x14ac:dyDescent="0.25">
      <c r="A37" s="18"/>
      <c r="B37" s="14" t="s">
        <v>163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>
      <selection activeCell="G8" sqref="G8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176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23</v>
      </c>
      <c r="B4" s="7" t="s">
        <v>180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178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91</v>
      </c>
      <c r="D10" s="33" t="s">
        <v>85</v>
      </c>
      <c r="E10" s="33" t="s">
        <v>179</v>
      </c>
      <c r="G10" s="25" t="s">
        <v>164</v>
      </c>
      <c r="H10" s="25" t="s">
        <v>165</v>
      </c>
      <c r="I10" s="25" t="s">
        <v>166</v>
      </c>
      <c r="J10" s="25" t="s">
        <v>167</v>
      </c>
      <c r="K10" s="25" t="s">
        <v>168</v>
      </c>
    </row>
    <row r="11" spans="1:21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175</v>
      </c>
    </row>
    <row r="34" spans="1:18" x14ac:dyDescent="0.25">
      <c r="A34" s="24"/>
      <c r="B34" s="1" t="str">
        <f>"for individual hospitals as of " &amp;TEXT('Raw Data'!M2, "DD MMM YYYY")</f>
        <v>for individual hospitals as of 00 Jan 1900</v>
      </c>
    </row>
    <row r="35" spans="1:18" x14ac:dyDescent="0.25">
      <c r="A35" s="24"/>
      <c r="B35" s="2" t="s">
        <v>50</v>
      </c>
    </row>
    <row r="36" spans="1:18" x14ac:dyDescent="0.25">
      <c r="A36" s="24"/>
      <c r="B36" s="14" t="s">
        <v>162</v>
      </c>
    </row>
    <row r="37" spans="1:18" s="12" customFormat="1" x14ac:dyDescent="0.25">
      <c r="A37" s="18"/>
      <c r="B37" s="14" t="s">
        <v>163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>
      <selection activeCell="B6" sqref="B6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176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23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23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178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91</v>
      </c>
      <c r="D10" s="33" t="s">
        <v>85</v>
      </c>
      <c r="E10" s="33" t="s">
        <v>179</v>
      </c>
      <c r="G10" s="25" t="s">
        <v>98</v>
      </c>
      <c r="H10" s="25" t="s">
        <v>97</v>
      </c>
    </row>
    <row r="11" spans="1:18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</row>
    <row r="12" spans="1:18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175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50</v>
      </c>
    </row>
    <row r="36" spans="1:15" x14ac:dyDescent="0.25">
      <c r="A36" s="24"/>
      <c r="B36" s="14" t="s">
        <v>162</v>
      </c>
    </row>
    <row r="37" spans="1:15" s="12" customFormat="1" x14ac:dyDescent="0.25">
      <c r="A37" s="18"/>
      <c r="B37" s="14" t="s">
        <v>163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>
      <selection activeCell="B6" sqref="B6"/>
    </sheetView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176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23</v>
      </c>
      <c r="B4" s="7" t="s">
        <v>181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23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178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5" t="str">
        <f>A7</f>
        <v>Community</v>
      </c>
      <c r="D9" s="75"/>
      <c r="E9" s="75"/>
      <c r="G9" s="29"/>
      <c r="H9" s="29"/>
      <c r="I9" s="29"/>
    </row>
    <row r="10" spans="1:19" ht="39" x14ac:dyDescent="0.25">
      <c r="B10" s="32"/>
      <c r="C10" s="33" t="s">
        <v>91</v>
      </c>
      <c r="D10" s="33" t="s">
        <v>85</v>
      </c>
      <c r="E10" s="33" t="s">
        <v>179</v>
      </c>
      <c r="G10" s="25" t="s">
        <v>99</v>
      </c>
      <c r="H10" s="25" t="s">
        <v>100</v>
      </c>
      <c r="I10" s="25" t="s">
        <v>172</v>
      </c>
      <c r="J10" s="18" t="s">
        <v>101</v>
      </c>
      <c r="K10" s="18" t="s">
        <v>103</v>
      </c>
      <c r="L10" s="18" t="s">
        <v>104</v>
      </c>
      <c r="M10" s="18" t="s">
        <v>105</v>
      </c>
      <c r="N10" s="18" t="s">
        <v>102</v>
      </c>
    </row>
    <row r="11" spans="1:19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</row>
    <row r="12" spans="1:19" s="12" customFormat="1" x14ac:dyDescent="0.25">
      <c r="A12" s="16">
        <v>1</v>
      </c>
      <c r="B12" s="70" t="str">
        <f>'Table 2a - Overall'!B12</f>
        <v>-</v>
      </c>
      <c r="C12" s="58" t="str">
        <f>IF(ISERROR(VLOOKUP("Scot"&amp;$A$7&amp;$A12,'Raw Data'!$A:$P,C$11,FALSE)),"-",VLOOKUP("Scot"&amp;$A$7&amp;$A12,'Raw Data'!$A:$P,C$11,FALSE))</f>
        <v>-</v>
      </c>
      <c r="D12" s="58" t="str">
        <f>IF(ISERROR(VLOOKUP("Scot"&amp;$A$7&amp;$A12,'Raw Data'!$A:$P,D$11,FALSE)),"-",VLOOKUP("Scot"&amp;$A$7&amp;$A12,'Raw Data'!$A:$P,D$11,FALSE))</f>
        <v>-</v>
      </c>
      <c r="E12" s="71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25">
      <c r="A13" s="16">
        <v>2</v>
      </c>
      <c r="B13" s="70" t="str">
        <f>'Table 2a - Overall'!B13</f>
        <v>-</v>
      </c>
      <c r="C13" s="58" t="str">
        <f>IF(ISERROR(VLOOKUP("Scot"&amp;$A$7&amp;$A13,'Raw Data'!$A:$P,C$11,FALSE)),"-",VLOOKUP("Scot"&amp;$A$7&amp;$A13,'Raw Data'!$A:$P,C$11,FALSE))</f>
        <v>-</v>
      </c>
      <c r="D13" s="58" t="str">
        <f>IF(ISERROR(VLOOKUP("Scot"&amp;$A$7&amp;$A13,'Raw Data'!$A:$P,D$11,FALSE)),"-",VLOOKUP("Scot"&amp;$A$7&amp;$A13,'Raw Data'!$A:$P,D$11,FALSE))</f>
        <v>-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25">
      <c r="A14" s="16">
        <v>3</v>
      </c>
      <c r="B14" s="70" t="str">
        <f>'Table 2a - Overall'!B14</f>
        <v>-</v>
      </c>
      <c r="C14" s="58" t="str">
        <f>IF(ISERROR(VLOOKUP("Scot"&amp;$A$7&amp;$A14,'Raw Data'!$A:$P,C$11,FALSE)),"-",VLOOKUP("Scot"&amp;$A$7&amp;$A14,'Raw Data'!$A:$P,C$11,FALSE))</f>
        <v>-</v>
      </c>
      <c r="D14" s="58" t="str">
        <f>IF(ISERROR(VLOOKUP("Scot"&amp;$A$7&amp;$A14,'Raw Data'!$A:$P,D$11,FALSE)),"-",VLOOKUP("Scot"&amp;$A$7&amp;$A14,'Raw Data'!$A:$P,D$11,FALSE))</f>
        <v>-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25">
      <c r="A15" s="16">
        <v>4</v>
      </c>
      <c r="B15" s="70" t="str">
        <f>'Table 2a - Overall'!B15</f>
        <v>-</v>
      </c>
      <c r="C15" s="58" t="str">
        <f>IF(ISERROR(VLOOKUP("Scot"&amp;$A$7&amp;$A15,'Raw Data'!$A:$P,C$11,FALSE)),"-",VLOOKUP("Scot"&amp;$A$7&amp;$A15,'Raw Data'!$A:$P,C$11,FALSE))</f>
        <v>-</v>
      </c>
      <c r="D15" s="58" t="str">
        <f>IF(ISERROR(VLOOKUP("Scot"&amp;$A$7&amp;$A15,'Raw Data'!$A:$P,D$11,FALSE)),"-",VLOOKUP("Scot"&amp;$A$7&amp;$A15,'Raw Data'!$A:$P,D$11,FALSE))</f>
        <v>-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25">
      <c r="A16" s="16">
        <v>5</v>
      </c>
      <c r="B16" s="70" t="str">
        <f>'Table 2a - Overall'!B16</f>
        <v>-</v>
      </c>
      <c r="C16" s="58" t="str">
        <f>IF(ISERROR(VLOOKUP("Scot"&amp;$A$7&amp;$A16,'Raw Data'!$A:$P,C$11,FALSE)),"-",VLOOKUP("Scot"&amp;$A$7&amp;$A16,'Raw Data'!$A:$P,C$11,FALSE))</f>
        <v>-</v>
      </c>
      <c r="D16" s="58" t="str">
        <f>IF(ISERROR(VLOOKUP("Scot"&amp;$A$7&amp;$A16,'Raw Data'!$A:$P,D$11,FALSE)),"-",VLOOKUP("Scot"&amp;$A$7&amp;$A16,'Raw Data'!$A:$P,D$11,FALSE))</f>
        <v>-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25">
      <c r="A17" s="16">
        <v>6</v>
      </c>
      <c r="B17" s="70" t="str">
        <f>'Table 2a - Overall'!B17</f>
        <v>-</v>
      </c>
      <c r="C17" s="58" t="str">
        <f>IF(ISERROR(VLOOKUP("Scot"&amp;$A$7&amp;$A17,'Raw Data'!$A:$P,C$11,FALSE)),"-",VLOOKUP("Scot"&amp;$A$7&amp;$A17,'Raw Data'!$A:$P,C$11,FALSE))</f>
        <v>-</v>
      </c>
      <c r="D17" s="58" t="str">
        <f>IF(ISERROR(VLOOKUP("Scot"&amp;$A$7&amp;$A17,'Raw Data'!$A:$P,D$11,FALSE)),"-",VLOOKUP("Scot"&amp;$A$7&amp;$A17,'Raw Data'!$A:$P,D$11,FALSE))</f>
        <v>-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25">
      <c r="A18" s="16">
        <v>7</v>
      </c>
      <c r="B18" s="70" t="str">
        <f>'Table 2a - Overall'!B18</f>
        <v>-</v>
      </c>
      <c r="C18" s="58" t="str">
        <f>IF(ISERROR(VLOOKUP("Scot"&amp;$A$7&amp;$A18,'Raw Data'!$A:$P,C$11,FALSE)),"-",VLOOKUP("Scot"&amp;$A$7&amp;$A18,'Raw Data'!$A:$P,C$11,FALSE))</f>
        <v>-</v>
      </c>
      <c r="D18" s="58" t="str">
        <f>IF(ISERROR(VLOOKUP("Scot"&amp;$A$7&amp;$A18,'Raw Data'!$A:$P,D$11,FALSE)),"-",VLOOKUP("Scot"&amp;$A$7&amp;$A18,'Raw Data'!$A:$P,D$11,FALSE))</f>
        <v>-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25">
      <c r="A19" s="16">
        <v>8</v>
      </c>
      <c r="B19" s="70" t="str">
        <f>'Table 2a - Overall'!B19</f>
        <v>-</v>
      </c>
      <c r="C19" s="58" t="str">
        <f>IF(ISERROR(VLOOKUP("Scot"&amp;$A$7&amp;$A19,'Raw Data'!$A:$P,C$11,FALSE)),"-",VLOOKUP("Scot"&amp;$A$7&amp;$A19,'Raw Data'!$A:$P,C$11,FALSE))</f>
        <v>-</v>
      </c>
      <c r="D19" s="58" t="str">
        <f>IF(ISERROR(VLOOKUP("Scot"&amp;$A$7&amp;$A19,'Raw Data'!$A:$P,D$11,FALSE)),"-",VLOOKUP("Scot"&amp;$A$7&amp;$A19,'Raw Data'!$A:$P,D$11,FALSE))</f>
        <v>-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25">
      <c r="A20" s="16">
        <v>9</v>
      </c>
      <c r="B20" s="70" t="str">
        <f>'Table 2a - Overall'!B20</f>
        <v>-</v>
      </c>
      <c r="C20" s="58" t="str">
        <f>IF(ISERROR(VLOOKUP("Scot"&amp;$A$7&amp;$A20,'Raw Data'!$A:$P,C$11,FALSE)),"-",VLOOKUP("Scot"&amp;$A$7&amp;$A20,'Raw Data'!$A:$P,C$11,FALSE))</f>
        <v>-</v>
      </c>
      <c r="D20" s="58" t="str">
        <f>IF(ISERROR(VLOOKUP("Scot"&amp;$A$7&amp;$A20,'Raw Data'!$A:$P,D$11,FALSE)),"-",VLOOKUP("Scot"&amp;$A$7&amp;$A20,'Raw Data'!$A:$P,D$11,FALSE))</f>
        <v>-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25">
      <c r="A21" s="16">
        <v>10</v>
      </c>
      <c r="B21" s="70" t="str">
        <f>'Table 2a - Overall'!B21</f>
        <v>-</v>
      </c>
      <c r="C21" s="58" t="str">
        <f>IF(ISERROR(VLOOKUP("Scot"&amp;$A$7&amp;$A21,'Raw Data'!$A:$P,C$11,FALSE)),"-",VLOOKUP("Scot"&amp;$A$7&amp;$A21,'Raw Data'!$A:$P,C$11,FALSE))</f>
        <v>-</v>
      </c>
      <c r="D21" s="58" t="str">
        <f>IF(ISERROR(VLOOKUP("Scot"&amp;$A$7&amp;$A21,'Raw Data'!$A:$P,D$11,FALSE)),"-",VLOOKUP("Scot"&amp;$A$7&amp;$A21,'Raw Data'!$A:$P,D$11,FALSE))</f>
        <v>-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25">
      <c r="A22" s="16">
        <v>11</v>
      </c>
      <c r="B22" s="70" t="str">
        <f>'Table 2a - Overall'!B22</f>
        <v>-</v>
      </c>
      <c r="C22" s="58" t="str">
        <f>IF(ISERROR(VLOOKUP("Scot"&amp;$A$7&amp;$A22,'Raw Data'!$A:$P,C$11,FALSE)),"-",VLOOKUP("Scot"&amp;$A$7&amp;$A22,'Raw Data'!$A:$P,C$11,FALSE))</f>
        <v>-</v>
      </c>
      <c r="D22" s="58" t="str">
        <f>IF(ISERROR(VLOOKUP("Scot"&amp;$A$7&amp;$A22,'Raw Data'!$A:$P,D$11,FALSE)),"-",VLOOKUP("Scot"&amp;$A$7&amp;$A22,'Raw Data'!$A:$P,D$11,FALSE))</f>
        <v>-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25">
      <c r="A23" s="16">
        <v>12</v>
      </c>
      <c r="B23" s="70" t="str">
        <f>'Table 2a - Overall'!B23</f>
        <v>-</v>
      </c>
      <c r="C23" s="58" t="str">
        <f>IF(ISERROR(VLOOKUP("Scot"&amp;$A$7&amp;$A23,'Raw Data'!$A:$P,C$11,FALSE)),"-",VLOOKUP("Scot"&amp;$A$7&amp;$A23,'Raw Data'!$A:$P,C$11,FALSE))</f>
        <v>-</v>
      </c>
      <c r="D23" s="58" t="str">
        <f>IF(ISERROR(VLOOKUP("Scot"&amp;$A$7&amp;$A23,'Raw Data'!$A:$P,D$11,FALSE)),"-",VLOOKUP("Scot"&amp;$A$7&amp;$A23,'Raw Data'!$A:$P,D$11,FALSE))</f>
        <v>-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25">
      <c r="A24" s="16">
        <v>13</v>
      </c>
      <c r="B24" s="70" t="str">
        <f>'Table 2a - Overall'!B24</f>
        <v>-</v>
      </c>
      <c r="C24" s="58" t="str">
        <f>IF(ISERROR(VLOOKUP("Scot"&amp;$A$7&amp;$A24,'Raw Data'!$A:$P,C$11,FALSE)),"-",VLOOKUP("Scot"&amp;$A$7&amp;$A24,'Raw Data'!$A:$P,C$11,FALSE))</f>
        <v>-</v>
      </c>
      <c r="D24" s="58" t="str">
        <f>IF(ISERROR(VLOOKUP("Scot"&amp;$A$7&amp;$A24,'Raw Data'!$A:$P,D$11,FALSE)),"-",VLOOKUP("Scot"&amp;$A$7&amp;$A24,'Raw Data'!$A:$P,D$11,FALSE))</f>
        <v>-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25">
      <c r="A25" s="16">
        <v>14</v>
      </c>
      <c r="B25" s="70" t="str">
        <f>'Table 2a - Overall'!B25</f>
        <v>-</v>
      </c>
      <c r="C25" s="58" t="str">
        <f>IF(ISERROR(VLOOKUP("Scot"&amp;$A$7&amp;$A25,'Raw Data'!$A:$P,C$11,FALSE)),"-",VLOOKUP("Scot"&amp;$A$7&amp;$A25,'Raw Data'!$A:$P,C$11,FALSE))</f>
        <v>-</v>
      </c>
      <c r="D25" s="58" t="str">
        <f>IF(ISERROR(VLOOKUP("Scot"&amp;$A$7&amp;$A25,'Raw Data'!$A:$P,D$11,FALSE)),"-",VLOOKUP("Scot"&amp;$A$7&amp;$A25,'Raw Data'!$A:$P,D$11,FALSE))</f>
        <v>-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25">
      <c r="A26" s="16">
        <v>15</v>
      </c>
      <c r="B26" s="70" t="str">
        <f>'Table 2a - Overall'!B26</f>
        <v>-</v>
      </c>
      <c r="C26" s="58" t="str">
        <f>IF(ISERROR(VLOOKUP("Scot"&amp;$A$7&amp;$A26,'Raw Data'!$A:$P,C$11,FALSE)),"-",VLOOKUP("Scot"&amp;$A$7&amp;$A26,'Raw Data'!$A:$P,C$11,FALSE))</f>
        <v>-</v>
      </c>
      <c r="D26" s="58" t="str">
        <f>IF(ISERROR(VLOOKUP("Scot"&amp;$A$7&amp;$A26,'Raw Data'!$A:$P,D$11,FALSE)),"-",VLOOKUP("Scot"&amp;$A$7&amp;$A26,'Raw Data'!$A:$P,D$11,FALSE))</f>
        <v>-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25">
      <c r="A27" s="16">
        <v>16</v>
      </c>
      <c r="B27" s="70" t="str">
        <f>'Table 2a - Overall'!B27</f>
        <v>-</v>
      </c>
      <c r="C27" s="58" t="str">
        <f>IF(ISERROR(VLOOKUP("Scot"&amp;$A$7&amp;$A27,'Raw Data'!$A:$P,C$11,FALSE)),"-",VLOOKUP("Scot"&amp;$A$7&amp;$A27,'Raw Data'!$A:$P,C$11,FALSE))</f>
        <v>-</v>
      </c>
      <c r="D27" s="58" t="str">
        <f>IF(ISERROR(VLOOKUP("Scot"&amp;$A$7&amp;$A27,'Raw Data'!$A:$P,D$11,FALSE)),"-",VLOOKUP("Scot"&amp;$A$7&amp;$A27,'Raw Data'!$A:$P,D$11,FALSE))</f>
        <v>-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25">
      <c r="A28" s="16">
        <v>17</v>
      </c>
      <c r="B28" s="70" t="str">
        <f>'Table 2a - Overall'!B28</f>
        <v>-</v>
      </c>
      <c r="C28" s="58" t="str">
        <f>IF(ISERROR(VLOOKUP("Scot"&amp;$A$7&amp;$A28,'Raw Data'!$A:$P,C$11,FALSE)),"-",VLOOKUP("Scot"&amp;$A$7&amp;$A28,'Raw Data'!$A:$P,C$11,FALSE))</f>
        <v>-</v>
      </c>
      <c r="D28" s="58" t="str">
        <f>IF(ISERROR(VLOOKUP("Scot"&amp;$A$7&amp;$A28,'Raw Data'!$A:$P,D$11,FALSE)),"-",VLOOKUP("Scot"&amp;$A$7&amp;$A28,'Raw Data'!$A:$P,D$11,FALSE))</f>
        <v>-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25">
      <c r="A29" s="16">
        <v>18</v>
      </c>
      <c r="B29" s="70" t="str">
        <f>'Table 2a - Overall'!B29</f>
        <v>-</v>
      </c>
      <c r="C29" s="58" t="str">
        <f>IF(ISERROR(VLOOKUP("Scot"&amp;$A$7&amp;$A29,'Raw Data'!$A:$P,C$11,FALSE)),"-",VLOOKUP("Scot"&amp;$A$7&amp;$A29,'Raw Data'!$A:$P,C$11,FALSE))</f>
        <v>-</v>
      </c>
      <c r="D29" s="58" t="str">
        <f>IF(ISERROR(VLOOKUP("Scot"&amp;$A$7&amp;$A29,'Raw Data'!$A:$P,D$11,FALSE)),"-",VLOOKUP("Scot"&amp;$A$7&amp;$A29,'Raw Data'!$A:$P,D$11,FALSE))</f>
        <v>-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25">
      <c r="A30" s="16">
        <v>19</v>
      </c>
      <c r="B30" s="70" t="str">
        <f>'Table 2a - Overall'!B30</f>
        <v>-</v>
      </c>
      <c r="C30" s="58" t="str">
        <f>IF(ISERROR(VLOOKUP("Scot"&amp;$A$7&amp;$A30,'Raw Data'!$A:$P,C$11,FALSE)),"-",VLOOKUP("Scot"&amp;$A$7&amp;$A30,'Raw Data'!$A:$P,C$11,FALSE))</f>
        <v>-</v>
      </c>
      <c r="D30" s="58" t="str">
        <f>IF(ISERROR(VLOOKUP("Scot"&amp;$A$7&amp;$A30,'Raw Data'!$A:$P,D$11,FALSE)),"-",VLOOKUP("Scot"&amp;$A$7&amp;$A30,'Raw Data'!$A:$P,D$11,FALSE))</f>
        <v>-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25">
      <c r="A31" s="16">
        <v>20</v>
      </c>
      <c r="B31" s="70" t="str">
        <f>'Table 2a - Overall'!B31</f>
        <v>-p</v>
      </c>
      <c r="C31" s="58" t="str">
        <f>IF(ISERROR(VLOOKUP("Scot"&amp;$A$7&amp;$A31,'Raw Data'!$A:$P,C$11,FALSE)),"-",VLOOKUP("Scot"&amp;$A$7&amp;$A31,'Raw Data'!$A:$P,C$11,FALSE))</f>
        <v>-</v>
      </c>
      <c r="D31" s="58" t="str">
        <f>IF(ISERROR(VLOOKUP("Scot"&amp;$A$7&amp;$A31,'Raw Data'!$A:$P,D$11,FALSE)),"-",VLOOKUP("Scot"&amp;$A$7&amp;$A31,'Raw Data'!$A:$P,D$11,FALSE))</f>
        <v>-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25">
      <c r="A33" s="24"/>
      <c r="B33" s="1" t="s">
        <v>175</v>
      </c>
    </row>
    <row r="34" spans="1:16" x14ac:dyDescent="0.25">
      <c r="A34" s="24"/>
      <c r="B34" s="1" t="str">
        <f>"for individual hospitals as of " &amp;TEXT('Raw Data'!M2, "DD MMM YYYY")</f>
        <v>for individual hospitals as of 00 Jan 1900</v>
      </c>
    </row>
    <row r="35" spans="1:16" x14ac:dyDescent="0.25">
      <c r="A35" s="24"/>
      <c r="B35" s="2" t="s">
        <v>50</v>
      </c>
    </row>
    <row r="36" spans="1:16" x14ac:dyDescent="0.25">
      <c r="A36" s="24"/>
      <c r="B36" s="14" t="s">
        <v>162</v>
      </c>
    </row>
    <row r="37" spans="1:16" s="12" customFormat="1" x14ac:dyDescent="0.25">
      <c r="A37" s="18"/>
      <c r="B37" s="14" t="s">
        <v>163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>
      <selection activeCell="B6" sqref="B6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176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23</v>
      </c>
      <c r="B4" s="7" t="s">
        <v>182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23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178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91</v>
      </c>
      <c r="D10" s="33" t="s">
        <v>85</v>
      </c>
      <c r="E10" s="33" t="s">
        <v>179</v>
      </c>
      <c r="G10" s="42" t="s">
        <v>95</v>
      </c>
      <c r="H10" s="66" t="s">
        <v>106</v>
      </c>
      <c r="I10" s="67" t="s">
        <v>107</v>
      </c>
      <c r="J10" s="67" t="s">
        <v>108</v>
      </c>
      <c r="K10" s="47" t="s">
        <v>96</v>
      </c>
    </row>
    <row r="11" spans="1:17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0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1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0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0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1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2"/>
      <c r="M14" s="62"/>
    </row>
    <row r="15" spans="1:17" x14ac:dyDescent="0.25">
      <c r="A15" s="16">
        <v>4</v>
      </c>
      <c r="B15" s="70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1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2"/>
      <c r="M15" s="62"/>
    </row>
    <row r="16" spans="1:17" s="12" customFormat="1" x14ac:dyDescent="0.25">
      <c r="A16" s="16">
        <v>5</v>
      </c>
      <c r="B16" s="70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1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0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1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2"/>
      <c r="M17" s="62"/>
    </row>
    <row r="18" spans="1:15" s="12" customFormat="1" x14ac:dyDescent="0.25">
      <c r="A18" s="16">
        <v>7</v>
      </c>
      <c r="B18" s="70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1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0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1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2"/>
      <c r="M19" s="62"/>
    </row>
    <row r="20" spans="1:15" x14ac:dyDescent="0.25">
      <c r="A20" s="16">
        <v>9</v>
      </c>
      <c r="B20" s="70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1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2"/>
      <c r="M20" s="62"/>
    </row>
    <row r="21" spans="1:15" s="12" customFormat="1" x14ac:dyDescent="0.25">
      <c r="A21" s="16">
        <v>10</v>
      </c>
      <c r="B21" s="70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1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0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1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2"/>
      <c r="M22" s="62"/>
    </row>
    <row r="23" spans="1:15" s="12" customFormat="1" x14ac:dyDescent="0.25">
      <c r="A23" s="16">
        <v>12</v>
      </c>
      <c r="B23" s="70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1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0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1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2"/>
      <c r="M24" s="62"/>
    </row>
    <row r="25" spans="1:15" s="12" customFormat="1" x14ac:dyDescent="0.25">
      <c r="A25" s="16">
        <v>14</v>
      </c>
      <c r="B25" s="70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1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0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1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2"/>
      <c r="M26" s="62"/>
    </row>
    <row r="27" spans="1:15" x14ac:dyDescent="0.25">
      <c r="A27" s="16">
        <v>16</v>
      </c>
      <c r="B27" s="70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1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2"/>
      <c r="M27" s="62"/>
    </row>
    <row r="28" spans="1:15" s="12" customFormat="1" x14ac:dyDescent="0.25">
      <c r="A28" s="16">
        <v>17</v>
      </c>
      <c r="B28" s="70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1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0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1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2"/>
      <c r="M29" s="62"/>
    </row>
    <row r="30" spans="1:15" x14ac:dyDescent="0.25">
      <c r="A30" s="16">
        <v>19</v>
      </c>
      <c r="B30" s="70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1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2"/>
      <c r="M30" s="62"/>
    </row>
    <row r="31" spans="1:15" x14ac:dyDescent="0.25">
      <c r="A31" s="16">
        <v>20</v>
      </c>
      <c r="B31" s="70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1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2"/>
      <c r="M31" s="62"/>
    </row>
    <row r="33" spans="1:15" x14ac:dyDescent="0.25">
      <c r="A33" s="24"/>
      <c r="B33" s="1" t="s">
        <v>175</v>
      </c>
    </row>
    <row r="34" spans="1:15" x14ac:dyDescent="0.25">
      <c r="A34" s="24"/>
      <c r="B34" s="1" t="str">
        <f>"for individual hospitals as of " &amp;TEXT('Raw Data'!M2, "DD MMM YYYY")</f>
        <v>for individual hospitals as of 00 Jan 1900</v>
      </c>
    </row>
    <row r="35" spans="1:15" x14ac:dyDescent="0.25">
      <c r="A35" s="24"/>
      <c r="B35" s="2" t="s">
        <v>50</v>
      </c>
    </row>
    <row r="36" spans="1:15" x14ac:dyDescent="0.25">
      <c r="A36" s="24"/>
      <c r="B36" s="14" t="s">
        <v>162</v>
      </c>
    </row>
    <row r="37" spans="1:15" s="12" customFormat="1" x14ac:dyDescent="0.25">
      <c r="A37" s="18"/>
      <c r="B37" s="14" t="s">
        <v>163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>
      <selection activeCell="E3" sqref="E3"/>
    </sheetView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183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8"/>
      <c r="D4" s="68"/>
      <c r="E4" s="68"/>
      <c r="F4" s="68"/>
      <c r="H4" s="29"/>
      <c r="I4" s="29"/>
    </row>
    <row r="5" spans="1:15" ht="39" x14ac:dyDescent="0.25">
      <c r="B5" s="32"/>
      <c r="C5" s="33" t="s">
        <v>185</v>
      </c>
      <c r="D5" s="33" t="s">
        <v>171</v>
      </c>
      <c r="E5" s="33" t="s">
        <v>186</v>
      </c>
      <c r="F5" s="33" t="s">
        <v>171</v>
      </c>
      <c r="H5" s="42"/>
      <c r="I5" s="42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70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9" t="e">
        <f>C7/(C7+E7)</f>
        <v>#N/A</v>
      </c>
      <c r="E7" s="37" t="e">
        <f>VLOOKUP("Scot"&amp;"Died in Community"&amp;$A7,'Raw Data'!$A:$P,E$6,FALSE)</f>
        <v>#N/A</v>
      </c>
      <c r="F7" s="69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0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9" t="e">
        <f t="shared" ref="D8:D26" si="0">C8/(C8+E8)</f>
        <v>#N/A</v>
      </c>
      <c r="E8" s="37" t="e">
        <f>VLOOKUP("Scot"&amp;"Died in Community"&amp;$A8,'Raw Data'!$A:$P,E$6,FALSE)</f>
        <v>#N/A</v>
      </c>
      <c r="F8" s="69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0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9" t="e">
        <f t="shared" si="0"/>
        <v>#N/A</v>
      </c>
      <c r="E9" s="37" t="e">
        <f>VLOOKUP("Scot"&amp;"Died in Community"&amp;$A9,'Raw Data'!$A:$P,E$6,FALSE)</f>
        <v>#N/A</v>
      </c>
      <c r="F9" s="69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0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9" t="e">
        <f t="shared" si="0"/>
        <v>#N/A</v>
      </c>
      <c r="E10" s="37" t="e">
        <f>VLOOKUP("Scot"&amp;"Died in Community"&amp;$A10,'Raw Data'!$A:$P,E$6,FALSE)</f>
        <v>#N/A</v>
      </c>
      <c r="F10" s="69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0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9" t="e">
        <f t="shared" si="0"/>
        <v>#N/A</v>
      </c>
      <c r="E11" s="37" t="e">
        <f>VLOOKUP("Scot"&amp;"Died in Community"&amp;$A11,'Raw Data'!$A:$P,E$6,FALSE)</f>
        <v>#N/A</v>
      </c>
      <c r="F11" s="69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0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9" t="e">
        <f t="shared" si="0"/>
        <v>#N/A</v>
      </c>
      <c r="E12" s="37" t="e">
        <f>VLOOKUP("Scot"&amp;"Died in Community"&amp;$A12,'Raw Data'!$A:$P,E$6,FALSE)</f>
        <v>#N/A</v>
      </c>
      <c r="F12" s="69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0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9" t="e">
        <f t="shared" si="0"/>
        <v>#N/A</v>
      </c>
      <c r="E13" s="37" t="e">
        <f>VLOOKUP("Scot"&amp;"Died in Community"&amp;$A13,'Raw Data'!$A:$P,E$6,FALSE)</f>
        <v>#N/A</v>
      </c>
      <c r="F13" s="69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0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9" t="e">
        <f t="shared" si="0"/>
        <v>#N/A</v>
      </c>
      <c r="E14" s="37" t="e">
        <f>VLOOKUP("Scot"&amp;"Died in Community"&amp;$A14,'Raw Data'!$A:$P,E$6,FALSE)</f>
        <v>#N/A</v>
      </c>
      <c r="F14" s="69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0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9" t="e">
        <f t="shared" si="0"/>
        <v>#N/A</v>
      </c>
      <c r="E15" s="37" t="e">
        <f>VLOOKUP("Scot"&amp;"Died in Community"&amp;$A15,'Raw Data'!$A:$P,E$6,FALSE)</f>
        <v>#N/A</v>
      </c>
      <c r="F15" s="69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0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9" t="e">
        <f t="shared" si="0"/>
        <v>#N/A</v>
      </c>
      <c r="E16" s="37" t="e">
        <f>VLOOKUP("Scot"&amp;"Died in Community"&amp;$A16,'Raw Data'!$A:$P,E$6,FALSE)</f>
        <v>#N/A</v>
      </c>
      <c r="F16" s="69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0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9" t="e">
        <f t="shared" si="0"/>
        <v>#N/A</v>
      </c>
      <c r="E17" s="37" t="e">
        <f>VLOOKUP("Scot"&amp;"Died in Community"&amp;$A17,'Raw Data'!$A:$P,E$6,FALSE)</f>
        <v>#N/A</v>
      </c>
      <c r="F17" s="69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0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9" t="e">
        <f t="shared" si="0"/>
        <v>#N/A</v>
      </c>
      <c r="E18" s="37" t="e">
        <f>VLOOKUP("Scot"&amp;"Died in Community"&amp;$A18,'Raw Data'!$A:$P,E$6,FALSE)</f>
        <v>#N/A</v>
      </c>
      <c r="F18" s="69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0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9" t="e">
        <f t="shared" si="0"/>
        <v>#N/A</v>
      </c>
      <c r="E19" s="37" t="e">
        <f>VLOOKUP("Scot"&amp;"Died in Community"&amp;$A19,'Raw Data'!$A:$P,E$6,FALSE)</f>
        <v>#N/A</v>
      </c>
      <c r="F19" s="69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0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9" t="e">
        <f t="shared" si="0"/>
        <v>#N/A</v>
      </c>
      <c r="E20" s="37" t="e">
        <f>VLOOKUP("Scot"&amp;"Died in Community"&amp;$A20,'Raw Data'!$A:$P,E$6,FALSE)</f>
        <v>#N/A</v>
      </c>
      <c r="F20" s="69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0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9" t="e">
        <f t="shared" si="0"/>
        <v>#N/A</v>
      </c>
      <c r="E21" s="37" t="e">
        <f>VLOOKUP("Scot"&amp;"Died in Community"&amp;$A21,'Raw Data'!$A:$P,E$6,FALSE)</f>
        <v>#N/A</v>
      </c>
      <c r="F21" s="69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0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9" t="e">
        <f t="shared" si="0"/>
        <v>#N/A</v>
      </c>
      <c r="E22" s="37" t="e">
        <f>VLOOKUP("Scot"&amp;"Died in Community"&amp;$A22,'Raw Data'!$A:$P,E$6,FALSE)</f>
        <v>#N/A</v>
      </c>
      <c r="F22" s="69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0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9" t="e">
        <f t="shared" si="0"/>
        <v>#N/A</v>
      </c>
      <c r="E23" s="37" t="e">
        <f>VLOOKUP("Scot"&amp;"Died in Community"&amp;$A23,'Raw Data'!$A:$P,E$6,FALSE)</f>
        <v>#N/A</v>
      </c>
      <c r="F23" s="69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0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9" t="e">
        <f t="shared" si="0"/>
        <v>#N/A</v>
      </c>
      <c r="E24" s="37" t="e">
        <f>VLOOKUP("Scot"&amp;"Died in Community"&amp;$A24,'Raw Data'!$A:$P,E$6,FALSE)</f>
        <v>#N/A</v>
      </c>
      <c r="F24" s="69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0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9" t="e">
        <f t="shared" si="0"/>
        <v>#N/A</v>
      </c>
      <c r="E25" s="37" t="e">
        <f>VLOOKUP("Scot"&amp;"Died in Community"&amp;$A25,'Raw Data'!$A:$P,E$6,FALSE)</f>
        <v>#N/A</v>
      </c>
      <c r="F25" s="69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0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9" t="e">
        <f t="shared" si="0"/>
        <v>#N/A</v>
      </c>
      <c r="E26" s="37" t="e">
        <f>VLOOKUP("Scot"&amp;"Died in Community"&amp;$A26,'Raw Data'!$A:$P,E$6,FALSE)</f>
        <v>#N/A</v>
      </c>
      <c r="F26" s="69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175</v>
      </c>
    </row>
    <row r="29" spans="1:12" x14ac:dyDescent="0.25">
      <c r="A29" s="24"/>
      <c r="B29" s="1" t="str">
        <f>"for individual hospitals as of " &amp;TEXT('Raw Data'!M2, "DD MMM YYYY")</f>
        <v>for individual hospitals as of 00 Jan 1900</v>
      </c>
    </row>
    <row r="30" spans="1:12" x14ac:dyDescent="0.25">
      <c r="A30" s="24"/>
      <c r="B30" s="2" t="s">
        <v>50</v>
      </c>
    </row>
    <row r="31" spans="1:12" x14ac:dyDescent="0.25">
      <c r="A31" s="24"/>
      <c r="B31" s="14" t="s">
        <v>162</v>
      </c>
    </row>
    <row r="32" spans="1:12" s="12" customFormat="1" x14ac:dyDescent="0.25">
      <c r="A32" s="18"/>
      <c r="B32" s="14" t="s">
        <v>163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/>
  </sheetViews>
  <sheetFormatPr defaultRowHeight="15" x14ac:dyDescent="0.25"/>
  <cols>
    <col min="1" max="1" width="26.7109375" customWidth="1"/>
    <col min="15" max="15" width="9.140625" style="72"/>
  </cols>
  <sheetData>
    <row r="1" spans="1:1" x14ac:dyDescent="0.25">
      <c r="A1" t="s">
        <v>55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6"/>
  <sheetViews>
    <sheetView workbookViewId="0">
      <selection activeCell="A12" sqref="A12"/>
    </sheetView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113</v>
      </c>
      <c r="B1" t="s">
        <v>58</v>
      </c>
      <c r="C1" t="s">
        <v>58</v>
      </c>
      <c r="D1" t="s">
        <v>59</v>
      </c>
    </row>
    <row r="2" spans="1:4" x14ac:dyDescent="0.25">
      <c r="A2" s="38" t="s">
        <v>150</v>
      </c>
      <c r="B2" t="s">
        <v>58</v>
      </c>
      <c r="C2" t="s">
        <v>88</v>
      </c>
      <c r="D2" t="s">
        <v>86</v>
      </c>
    </row>
    <row r="3" spans="1:4" x14ac:dyDescent="0.25">
      <c r="A3" s="38" t="s">
        <v>151</v>
      </c>
      <c r="B3" t="s">
        <v>58</v>
      </c>
      <c r="C3" t="s">
        <v>46</v>
      </c>
      <c r="D3" t="s">
        <v>3</v>
      </c>
    </row>
    <row r="4" spans="1:4" x14ac:dyDescent="0.25">
      <c r="A4" s="38" t="s">
        <v>152</v>
      </c>
      <c r="B4" t="s">
        <v>58</v>
      </c>
      <c r="C4" t="s">
        <v>47</v>
      </c>
      <c r="D4" t="s">
        <v>2</v>
      </c>
    </row>
    <row r="5" spans="1:4" x14ac:dyDescent="0.25">
      <c r="A5" s="38" t="s">
        <v>114</v>
      </c>
      <c r="B5" t="s">
        <v>60</v>
      </c>
      <c r="C5" t="s">
        <v>60</v>
      </c>
      <c r="D5" t="s">
        <v>61</v>
      </c>
    </row>
    <row r="6" spans="1:4" x14ac:dyDescent="0.25">
      <c r="A6" s="38" t="s">
        <v>115</v>
      </c>
      <c r="B6" t="s">
        <v>60</v>
      </c>
      <c r="C6" t="s">
        <v>32</v>
      </c>
      <c r="D6" t="s">
        <v>4</v>
      </c>
    </row>
    <row r="7" spans="1:4" x14ac:dyDescent="0.25">
      <c r="A7" s="38" t="s">
        <v>116</v>
      </c>
      <c r="B7" t="s">
        <v>62</v>
      </c>
      <c r="C7" t="s">
        <v>62</v>
      </c>
      <c r="D7" t="s">
        <v>63</v>
      </c>
    </row>
    <row r="8" spans="1:4" x14ac:dyDescent="0.25">
      <c r="A8" s="38" t="s">
        <v>117</v>
      </c>
      <c r="B8" t="s">
        <v>62</v>
      </c>
      <c r="C8" t="s">
        <v>35</v>
      </c>
      <c r="D8" t="s">
        <v>54</v>
      </c>
    </row>
    <row r="9" spans="1:4" x14ac:dyDescent="0.25">
      <c r="A9" s="38" t="s">
        <v>153</v>
      </c>
      <c r="B9" t="s">
        <v>62</v>
      </c>
      <c r="C9" t="s">
        <v>89</v>
      </c>
      <c r="D9" t="s">
        <v>87</v>
      </c>
    </row>
    <row r="10" spans="1:4" x14ac:dyDescent="0.25">
      <c r="A10" s="38" t="s">
        <v>118</v>
      </c>
      <c r="B10" t="s">
        <v>64</v>
      </c>
      <c r="C10" t="s">
        <v>64</v>
      </c>
      <c r="D10" t="s">
        <v>65</v>
      </c>
    </row>
    <row r="11" spans="1:4" x14ac:dyDescent="0.25">
      <c r="A11" s="38" t="s">
        <v>119</v>
      </c>
      <c r="B11" t="s">
        <v>64</v>
      </c>
      <c r="C11" t="s">
        <v>90</v>
      </c>
      <c r="D11" t="s">
        <v>9</v>
      </c>
    </row>
    <row r="12" spans="1:4" x14ac:dyDescent="0.25">
      <c r="A12" s="38" t="s">
        <v>120</v>
      </c>
      <c r="B12" t="s">
        <v>66</v>
      </c>
      <c r="C12" t="s">
        <v>66</v>
      </c>
      <c r="D12" t="s">
        <v>67</v>
      </c>
    </row>
    <row r="13" spans="1:4" x14ac:dyDescent="0.25">
      <c r="A13" s="38" t="s">
        <v>121</v>
      </c>
      <c r="B13" t="s">
        <v>66</v>
      </c>
      <c r="C13" t="s">
        <v>1</v>
      </c>
      <c r="D13" t="s">
        <v>0</v>
      </c>
    </row>
    <row r="14" spans="1:4" x14ac:dyDescent="0.25">
      <c r="A14" s="38" t="s">
        <v>122</v>
      </c>
      <c r="B14" t="s">
        <v>68</v>
      </c>
      <c r="C14" t="s">
        <v>68</v>
      </c>
      <c r="D14" t="s">
        <v>69</v>
      </c>
    </row>
    <row r="15" spans="1:4" x14ac:dyDescent="0.25">
      <c r="A15" s="38" t="s">
        <v>123</v>
      </c>
      <c r="B15" t="s">
        <v>68</v>
      </c>
      <c r="C15" t="s">
        <v>30</v>
      </c>
      <c r="D15" t="s">
        <v>18</v>
      </c>
    </row>
    <row r="16" spans="1:4" x14ac:dyDescent="0.25">
      <c r="A16" s="38" t="s">
        <v>154</v>
      </c>
      <c r="B16" t="s">
        <v>68</v>
      </c>
      <c r="C16" t="s">
        <v>34</v>
      </c>
      <c r="D16" t="s">
        <v>19</v>
      </c>
    </row>
    <row r="17" spans="1:4" x14ac:dyDescent="0.25">
      <c r="A17" s="38" t="s">
        <v>124</v>
      </c>
      <c r="B17" t="s">
        <v>70</v>
      </c>
      <c r="C17" t="s">
        <v>70</v>
      </c>
      <c r="D17" t="s">
        <v>173</v>
      </c>
    </row>
    <row r="18" spans="1:4" x14ac:dyDescent="0.25">
      <c r="A18" s="38" t="s">
        <v>125</v>
      </c>
      <c r="B18" t="s">
        <v>70</v>
      </c>
      <c r="C18" t="s">
        <v>160</v>
      </c>
      <c r="D18" t="s">
        <v>10</v>
      </c>
    </row>
    <row r="19" spans="1:4" x14ac:dyDescent="0.25">
      <c r="A19" s="38" t="s">
        <v>126</v>
      </c>
      <c r="B19" t="s">
        <v>70</v>
      </c>
      <c r="C19" t="s">
        <v>38</v>
      </c>
      <c r="D19" t="s">
        <v>6</v>
      </c>
    </row>
    <row r="20" spans="1:4" x14ac:dyDescent="0.25">
      <c r="A20" s="38" t="s">
        <v>155</v>
      </c>
      <c r="B20" t="s">
        <v>70</v>
      </c>
      <c r="C20" t="s">
        <v>161</v>
      </c>
      <c r="D20" t="s">
        <v>11</v>
      </c>
    </row>
    <row r="21" spans="1:4" x14ac:dyDescent="0.25">
      <c r="A21" s="38" t="s">
        <v>156</v>
      </c>
      <c r="B21" t="s">
        <v>70</v>
      </c>
      <c r="C21" t="s">
        <v>110</v>
      </c>
      <c r="D21" t="s">
        <v>7</v>
      </c>
    </row>
    <row r="22" spans="1:4" x14ac:dyDescent="0.25">
      <c r="A22" s="38" t="s">
        <v>127</v>
      </c>
      <c r="B22" t="s">
        <v>71</v>
      </c>
      <c r="C22" t="s">
        <v>71</v>
      </c>
      <c r="D22" t="s">
        <v>72</v>
      </c>
    </row>
    <row r="23" spans="1:4" x14ac:dyDescent="0.25">
      <c r="A23" s="38" t="s">
        <v>128</v>
      </c>
      <c r="B23" t="s">
        <v>71</v>
      </c>
      <c r="C23" t="s">
        <v>31</v>
      </c>
      <c r="D23" t="s">
        <v>14</v>
      </c>
    </row>
    <row r="24" spans="1:4" x14ac:dyDescent="0.25">
      <c r="A24" s="38" t="s">
        <v>129</v>
      </c>
      <c r="B24" t="s">
        <v>71</v>
      </c>
      <c r="C24" t="s">
        <v>33</v>
      </c>
      <c r="D24" t="s">
        <v>12</v>
      </c>
    </row>
    <row r="25" spans="1:4" x14ac:dyDescent="0.25">
      <c r="A25" s="38" t="s">
        <v>130</v>
      </c>
      <c r="B25" t="s">
        <v>71</v>
      </c>
      <c r="C25" t="s">
        <v>39</v>
      </c>
      <c r="D25" t="s">
        <v>5</v>
      </c>
    </row>
    <row r="26" spans="1:4" x14ac:dyDescent="0.25">
      <c r="A26" s="38" t="s">
        <v>131</v>
      </c>
      <c r="B26" t="s">
        <v>71</v>
      </c>
      <c r="C26" t="s">
        <v>42</v>
      </c>
      <c r="D26" t="s">
        <v>13</v>
      </c>
    </row>
    <row r="27" spans="1:4" x14ac:dyDescent="0.25">
      <c r="A27" s="38" t="s">
        <v>132</v>
      </c>
      <c r="B27" t="s">
        <v>73</v>
      </c>
      <c r="C27" t="s">
        <v>73</v>
      </c>
      <c r="D27" t="s">
        <v>174</v>
      </c>
    </row>
    <row r="28" spans="1:4" x14ac:dyDescent="0.25">
      <c r="A28" s="38" t="s">
        <v>133</v>
      </c>
      <c r="B28" t="s">
        <v>73</v>
      </c>
      <c r="C28" t="s">
        <v>51</v>
      </c>
      <c r="D28" t="s">
        <v>16</v>
      </c>
    </row>
    <row r="29" spans="1:4" x14ac:dyDescent="0.25">
      <c r="A29" s="38" t="s">
        <v>134</v>
      </c>
      <c r="B29" t="s">
        <v>73</v>
      </c>
      <c r="C29" t="s">
        <v>52</v>
      </c>
      <c r="D29" t="s">
        <v>15</v>
      </c>
    </row>
    <row r="30" spans="1:4" x14ac:dyDescent="0.25">
      <c r="A30" s="38" t="s">
        <v>135</v>
      </c>
      <c r="B30" t="s">
        <v>73</v>
      </c>
      <c r="C30" t="s">
        <v>53</v>
      </c>
      <c r="D30" t="s">
        <v>17</v>
      </c>
    </row>
    <row r="31" spans="1:4" x14ac:dyDescent="0.25">
      <c r="A31" s="38" t="s">
        <v>136</v>
      </c>
      <c r="B31" t="s">
        <v>74</v>
      </c>
      <c r="C31" t="s">
        <v>74</v>
      </c>
      <c r="D31" t="s">
        <v>75</v>
      </c>
    </row>
    <row r="32" spans="1:4" x14ac:dyDescent="0.25">
      <c r="A32" s="38" t="s">
        <v>137</v>
      </c>
      <c r="B32" t="s">
        <v>74</v>
      </c>
      <c r="C32" t="s">
        <v>43</v>
      </c>
      <c r="D32" t="s">
        <v>22</v>
      </c>
    </row>
    <row r="33" spans="1:4" x14ac:dyDescent="0.25">
      <c r="A33" s="38" t="s">
        <v>138</v>
      </c>
      <c r="B33" t="s">
        <v>74</v>
      </c>
      <c r="C33" t="s">
        <v>44</v>
      </c>
      <c r="D33" t="s">
        <v>21</v>
      </c>
    </row>
    <row r="34" spans="1:4" x14ac:dyDescent="0.25">
      <c r="A34" s="38" t="s">
        <v>139</v>
      </c>
      <c r="B34" t="s">
        <v>74</v>
      </c>
      <c r="C34" t="s">
        <v>48</v>
      </c>
      <c r="D34" t="s">
        <v>20</v>
      </c>
    </row>
    <row r="35" spans="1:4" x14ac:dyDescent="0.25">
      <c r="A35" s="38" t="s">
        <v>140</v>
      </c>
      <c r="B35" t="s">
        <v>76</v>
      </c>
      <c r="C35" t="s">
        <v>76</v>
      </c>
      <c r="D35" t="s">
        <v>77</v>
      </c>
    </row>
    <row r="36" spans="1:4" x14ac:dyDescent="0.25">
      <c r="A36" s="38" t="s">
        <v>141</v>
      </c>
      <c r="B36" t="s">
        <v>76</v>
      </c>
      <c r="C36" t="s">
        <v>189</v>
      </c>
      <c r="D36" t="s">
        <v>190</v>
      </c>
    </row>
    <row r="37" spans="1:4" x14ac:dyDescent="0.25">
      <c r="A37" s="38" t="s">
        <v>142</v>
      </c>
      <c r="B37" t="s">
        <v>78</v>
      </c>
      <c r="C37" t="s">
        <v>78</v>
      </c>
      <c r="D37" t="s">
        <v>79</v>
      </c>
    </row>
    <row r="38" spans="1:4" x14ac:dyDescent="0.25">
      <c r="A38" s="38" t="s">
        <v>143</v>
      </c>
      <c r="B38" t="s">
        <v>78</v>
      </c>
      <c r="C38" t="s">
        <v>36</v>
      </c>
      <c r="D38" t="s">
        <v>28</v>
      </c>
    </row>
    <row r="39" spans="1:4" x14ac:dyDescent="0.25">
      <c r="A39" s="38" t="s">
        <v>144</v>
      </c>
      <c r="B39" t="s">
        <v>80</v>
      </c>
      <c r="C39" t="s">
        <v>80</v>
      </c>
      <c r="D39" t="s">
        <v>81</v>
      </c>
    </row>
    <row r="40" spans="1:4" x14ac:dyDescent="0.25">
      <c r="A40" s="38" t="s">
        <v>145</v>
      </c>
      <c r="B40" t="s">
        <v>80</v>
      </c>
      <c r="C40" t="s">
        <v>40</v>
      </c>
      <c r="D40" t="s">
        <v>24</v>
      </c>
    </row>
    <row r="41" spans="1:4" x14ac:dyDescent="0.25">
      <c r="A41" s="38" t="s">
        <v>157</v>
      </c>
      <c r="B41" t="s">
        <v>80</v>
      </c>
      <c r="C41" t="s">
        <v>41</v>
      </c>
      <c r="D41" t="s">
        <v>25</v>
      </c>
    </row>
    <row r="42" spans="1:4" x14ac:dyDescent="0.25">
      <c r="A42" s="38" t="s">
        <v>159</v>
      </c>
      <c r="B42" t="s">
        <v>80</v>
      </c>
      <c r="C42" t="s">
        <v>45</v>
      </c>
      <c r="D42" t="s">
        <v>26</v>
      </c>
    </row>
    <row r="43" spans="1:4" x14ac:dyDescent="0.25">
      <c r="A43" s="38" t="s">
        <v>146</v>
      </c>
      <c r="B43" t="s">
        <v>82</v>
      </c>
      <c r="C43" t="s">
        <v>82</v>
      </c>
      <c r="D43" t="s">
        <v>83</v>
      </c>
    </row>
    <row r="44" spans="1:4" x14ac:dyDescent="0.25">
      <c r="A44" s="38" t="s">
        <v>147</v>
      </c>
      <c r="B44" t="s">
        <v>82</v>
      </c>
      <c r="C44" t="s">
        <v>49</v>
      </c>
      <c r="D44" t="s">
        <v>27</v>
      </c>
    </row>
    <row r="45" spans="1:4" x14ac:dyDescent="0.25">
      <c r="A45" s="38" t="s">
        <v>148</v>
      </c>
      <c r="B45" t="s">
        <v>56</v>
      </c>
      <c r="C45" t="s">
        <v>56</v>
      </c>
      <c r="D45" t="s">
        <v>57</v>
      </c>
    </row>
    <row r="46" spans="1:4" x14ac:dyDescent="0.25">
      <c r="A46" s="38" t="s">
        <v>149</v>
      </c>
      <c r="B46" t="s">
        <v>56</v>
      </c>
      <c r="C46" t="s">
        <v>37</v>
      </c>
      <c r="D46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111</v>
      </c>
      <c r="B1" t="s">
        <v>112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G4" sqref="G4"/>
    </sheetView>
  </sheetViews>
  <sheetFormatPr defaultRowHeight="15" x14ac:dyDescent="0.25"/>
  <sheetData>
    <row r="1" spans="1:11" x14ac:dyDescent="0.25">
      <c r="A1" t="s">
        <v>94</v>
      </c>
      <c r="C1" t="s">
        <v>164</v>
      </c>
      <c r="E1" t="s">
        <v>98</v>
      </c>
      <c r="G1" t="s">
        <v>99</v>
      </c>
      <c r="I1" s="43" t="s">
        <v>95</v>
      </c>
      <c r="K1" t="s">
        <v>169</v>
      </c>
    </row>
    <row r="2" spans="1:11" x14ac:dyDescent="0.25">
      <c r="A2" t="s">
        <v>109</v>
      </c>
      <c r="C2" t="s">
        <v>165</v>
      </c>
      <c r="E2" t="s">
        <v>97</v>
      </c>
      <c r="G2" t="s">
        <v>100</v>
      </c>
      <c r="I2" s="43" t="s">
        <v>106</v>
      </c>
      <c r="K2" t="s">
        <v>170</v>
      </c>
    </row>
    <row r="3" spans="1:11" x14ac:dyDescent="0.25">
      <c r="C3" t="s">
        <v>166</v>
      </c>
      <c r="G3" t="s">
        <v>172</v>
      </c>
      <c r="I3" s="43" t="s">
        <v>107</v>
      </c>
    </row>
    <row r="4" spans="1:11" x14ac:dyDescent="0.25">
      <c r="C4" t="s">
        <v>167</v>
      </c>
      <c r="G4" t="s">
        <v>101</v>
      </c>
      <c r="I4" s="43" t="s">
        <v>108</v>
      </c>
    </row>
    <row r="5" spans="1:11" x14ac:dyDescent="0.25">
      <c r="C5" t="s">
        <v>168</v>
      </c>
      <c r="G5" t="s">
        <v>103</v>
      </c>
      <c r="I5" s="43" t="s">
        <v>96</v>
      </c>
    </row>
    <row r="6" spans="1:11" x14ac:dyDescent="0.25">
      <c r="G6" t="s">
        <v>104</v>
      </c>
    </row>
    <row r="7" spans="1:11" x14ac:dyDescent="0.25">
      <c r="G7" t="s">
        <v>105</v>
      </c>
    </row>
    <row r="8" spans="1:11" x14ac:dyDescent="0.25">
      <c r="G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Scott McLaren-Gow</cp:lastModifiedBy>
  <cp:lastPrinted>2016-05-25T15:13:04Z</cp:lastPrinted>
  <dcterms:created xsi:type="dcterms:W3CDTF">2015-10-19T09:17:28Z</dcterms:created>
  <dcterms:modified xsi:type="dcterms:W3CDTF">2021-10-27T13:53:41Z</dcterms:modified>
</cp:coreProperties>
</file>