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STER.DORTA\Desktop\"/>
    </mc:Choice>
  </mc:AlternateContent>
  <xr:revisionPtr revIDLastSave="0" documentId="8_{F4A3C327-E132-4EAA-859D-59DE6BA36568}" xr6:coauthVersionLast="44" xr6:coauthVersionMax="44" xr10:uidLastSave="{00000000-0000-0000-0000-000000000000}"/>
  <bookViews>
    <workbookView xWindow="-35990" yWindow="-5230" windowWidth="23400" windowHeight="19070" xr2:uid="{00000000-000D-0000-FFFF-FFFF00000000}"/>
  </bookViews>
  <sheets>
    <sheet name="TVC  Permitted Tree Removals" sheetId="32" r:id="rId1"/>
    <sheet name="Sheet1" sheetId="33" r:id="rId2"/>
  </sheets>
  <definedNames>
    <definedName name="_xlnm.Print_Area" localSheetId="0">'TVC  Permitted Tree Removals'!$A$1:$I$70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32" l="1"/>
  <c r="D64" i="32" l="1"/>
  <c r="D56" i="32"/>
  <c r="D47" i="32" l="1"/>
  <c r="D36" i="32"/>
  <c r="D67" i="32" l="1"/>
  <c r="D68" i="32" s="1"/>
  <c r="H16" i="32" s="1"/>
  <c r="H17" i="32"/>
  <c r="H15" i="32"/>
  <c r="D8" i="32"/>
  <c r="H24" i="32"/>
  <c r="H25" i="32" s="1"/>
  <c r="H26" i="32" s="1"/>
  <c r="H18" i="32" l="1"/>
  <c r="H28" i="32" s="1"/>
  <c r="H31" i="32" s="1"/>
  <c r="H21" i="32" l="1"/>
  <c r="H22" i="32" s="1"/>
</calcChain>
</file>

<file path=xl/sharedStrings.xml><?xml version="1.0" encoding="utf-8"?>
<sst xmlns="http://schemas.openxmlformats.org/spreadsheetml/2006/main" count="700" uniqueCount="672">
  <si>
    <t>Compaction/waterlogged roots</t>
  </si>
  <si>
    <t>Toxic gasses/chemical symptoms</t>
  </si>
  <si>
    <t>Presence of insects or disease</t>
  </si>
  <si>
    <t>Factor 3: Scaffold Branches</t>
  </si>
  <si>
    <t>Smaller diameter that trunk where attached</t>
  </si>
  <si>
    <t>Factor 4: Small Branches and Twigs</t>
  </si>
  <si>
    <t>Vigor of current shoots (compare previous growth)</t>
  </si>
  <si>
    <t>Presence of weak or dead twigs</t>
  </si>
  <si>
    <t>Factor 5: Foliage and/or Buds</t>
  </si>
  <si>
    <t>Strong attachments</t>
  </si>
  <si>
    <t>Vertical branch distribution</t>
  </si>
  <si>
    <t>Well distributed through canopy</t>
  </si>
  <si>
    <t>Appearance of buds (color, shape, size)</t>
  </si>
  <si>
    <t xml:space="preserve">No apparent problems </t>
  </si>
  <si>
    <t xml:space="preserve">Extreme problems </t>
  </si>
  <si>
    <t xml:space="preserve">Major problems </t>
  </si>
  <si>
    <t xml:space="preserve">Minor problems </t>
  </si>
  <si>
    <t>Structure</t>
  </si>
  <si>
    <t>(1-4)</t>
  </si>
  <si>
    <t>Health</t>
  </si>
  <si>
    <t>Subtotal</t>
  </si>
  <si>
    <t>(2-8)</t>
  </si>
  <si>
    <t>SCORING SYSTEM</t>
  </si>
  <si>
    <t>Total points assessed (8-32)</t>
  </si>
  <si>
    <t>COMMENTS</t>
  </si>
  <si>
    <t>Step 5: Required Replacement Area (RA)</t>
  </si>
  <si>
    <t>Step 4: Calculate Location Factor (LF)</t>
  </si>
  <si>
    <t>Insert DBH of Tree</t>
  </si>
  <si>
    <t>Step 3: Assign Species Rating</t>
  </si>
  <si>
    <t>Factor 1: Roots</t>
  </si>
  <si>
    <t xml:space="preserve">Factor 2: Trunk </t>
  </si>
  <si>
    <t>Root anchorage || Collar/ flare soundness</t>
  </si>
  <si>
    <t>Mechanical injury || Girdling/kinked roots</t>
  </si>
  <si>
    <t>Presence of insects or disease || mushrooms</t>
  </si>
  <si>
    <t>Sound bark and wood || Cavities || Mechanical injury</t>
  </si>
  <si>
    <t>Presence of insects or disease || Conks</t>
  </si>
  <si>
    <t>Cracks (frost or other) || Swollen or sunken areas</t>
  </si>
  <si>
    <t>Free of included bark || Free of decay and cavities</t>
  </si>
  <si>
    <t>Well pruned || Well -proportioned/proper taper</t>
  </si>
  <si>
    <t>Wound closure || Deadwood or fire injury</t>
  </si>
  <si>
    <t>Size of foliage/buds || Coloration of foliage</t>
  </si>
  <si>
    <t>Nutrient status || Herbicide, chemical, pollution injury</t>
  </si>
  <si>
    <t>Wilted or dead leaves || Dry buds</t>
  </si>
  <si>
    <t>ADDITIONAL NOTES</t>
  </si>
  <si>
    <t>ADDRESS</t>
  </si>
  <si>
    <t>TREE NUMBER</t>
  </si>
  <si>
    <t>SPECIES</t>
  </si>
  <si>
    <t>Step 2: Assess Tree Condition</t>
  </si>
  <si>
    <r>
      <t>Required Replacement Area (in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)  </t>
    </r>
  </si>
  <si>
    <t>[RA=BA*(SR*CR*LF)]</t>
  </si>
  <si>
    <t>Replacement Trees (RT)</t>
  </si>
  <si>
    <t>RT=(RA/7.1)</t>
  </si>
  <si>
    <t>No. of 3" Replacement Trees</t>
  </si>
  <si>
    <t>NOTES</t>
  </si>
  <si>
    <t>Step 1: Calculate Basal Area (BA)</t>
  </si>
  <si>
    <r>
      <t>Basal Area (in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</si>
  <si>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Condition Rating (CR) (25-100%)</t>
  </si>
  <si>
    <t>Insert Species Rating (SR) %</t>
  </si>
  <si>
    <t>Species Rating (SR) %</t>
  </si>
  <si>
    <t>Condition Rating (CR) %</t>
  </si>
  <si>
    <t>Location Factor (LF) %</t>
  </si>
  <si>
    <t>Caliper Replacement Trees(#. of 3-inch-caliper trees)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</si>
  <si>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Rounded to nearest tree.</t>
    </r>
  </si>
  <si>
    <t xml:space="preserve">ALDER, EUROPEAN </t>
  </si>
  <si>
    <t xml:space="preserve">ALGL </t>
  </si>
  <si>
    <t xml:space="preserve">AMERICAN SYCAMORE </t>
  </si>
  <si>
    <t xml:space="preserve">PLOC </t>
  </si>
  <si>
    <t xml:space="preserve">AMUR CORKTREE </t>
  </si>
  <si>
    <t xml:space="preserve">PHAM </t>
  </si>
  <si>
    <t xml:space="preserve">APPLE </t>
  </si>
  <si>
    <t xml:space="preserve">MAPU </t>
  </si>
  <si>
    <t xml:space="preserve">ARBORVITAE, AMERICAN </t>
  </si>
  <si>
    <t xml:space="preserve">THOC </t>
  </si>
  <si>
    <t xml:space="preserve">ARBORVITAE, ORIENTAL </t>
  </si>
  <si>
    <t xml:space="preserve">THOR </t>
  </si>
  <si>
    <t xml:space="preserve">ARBORVITAE, WESTERN </t>
  </si>
  <si>
    <t xml:space="preserve">THPL </t>
  </si>
  <si>
    <t xml:space="preserve">ASH, BLACK </t>
  </si>
  <si>
    <t xml:space="preserve">FRNI </t>
  </si>
  <si>
    <t xml:space="preserve">ASH, BLUE </t>
  </si>
  <si>
    <t xml:space="preserve">FRQU </t>
  </si>
  <si>
    <t xml:space="preserve">ASH, EUROPEAN </t>
  </si>
  <si>
    <t xml:space="preserve">FREX </t>
  </si>
  <si>
    <t xml:space="preserve">ASH, FLOWERING </t>
  </si>
  <si>
    <t xml:space="preserve">FROR </t>
  </si>
  <si>
    <t xml:space="preserve">ASH, GREEN </t>
  </si>
  <si>
    <t xml:space="preserve">FRPE </t>
  </si>
  <si>
    <t xml:space="preserve">ASH, GREEN -MARS SEED </t>
  </si>
  <si>
    <t xml:space="preserve">FRPEMS </t>
  </si>
  <si>
    <t xml:space="preserve">ASH, GREEN -SUMMIT </t>
  </si>
  <si>
    <t xml:space="preserve">FRPES </t>
  </si>
  <si>
    <t xml:space="preserve">ASH, OTHER </t>
  </si>
  <si>
    <t xml:space="preserve">FR </t>
  </si>
  <si>
    <t xml:space="preserve">ASH, SINGLE LEAVED </t>
  </si>
  <si>
    <t xml:space="preserve">FREXHE </t>
  </si>
  <si>
    <t xml:space="preserve">ASH, WHITE </t>
  </si>
  <si>
    <t xml:space="preserve">FRAM </t>
  </si>
  <si>
    <t xml:space="preserve">ASH, WHITE -AUT APPLA </t>
  </si>
  <si>
    <t xml:space="preserve">FRAMAA </t>
  </si>
  <si>
    <t xml:space="preserve">ASH, WHITE -AUT PURPL </t>
  </si>
  <si>
    <t xml:space="preserve">FRAMAP </t>
  </si>
  <si>
    <t xml:space="preserve">ASPEN, BIGTOOTH </t>
  </si>
  <si>
    <t xml:space="preserve">POGR </t>
  </si>
  <si>
    <t xml:space="preserve">ASPEN, QUAKING </t>
  </si>
  <si>
    <t xml:space="preserve">POTR1 </t>
  </si>
  <si>
    <t xml:space="preserve">ATLANTIC WHITE CEDAR </t>
  </si>
  <si>
    <t xml:space="preserve">CHTH </t>
  </si>
  <si>
    <t xml:space="preserve">BALDCYPRESS </t>
  </si>
  <si>
    <t xml:space="preserve">TADI </t>
  </si>
  <si>
    <t xml:space="preserve">BAYBERRY, EVERGREEN </t>
  </si>
  <si>
    <t xml:space="preserve">MYHE </t>
  </si>
  <si>
    <t xml:space="preserve">BAYBERRY, SOUTHERN </t>
  </si>
  <si>
    <t xml:space="preserve">MYCE </t>
  </si>
  <si>
    <t xml:space="preserve">BEECH, AMERICAN </t>
  </si>
  <si>
    <t xml:space="preserve">FAGR </t>
  </si>
  <si>
    <t xml:space="preserve">BEECH, EUROPEAN </t>
  </si>
  <si>
    <t xml:space="preserve">FASY </t>
  </si>
  <si>
    <t xml:space="preserve">BEECH, OTHER </t>
  </si>
  <si>
    <t xml:space="preserve">FA </t>
  </si>
  <si>
    <t xml:space="preserve">BIRCH, EUROPEAN </t>
  </si>
  <si>
    <t xml:space="preserve">BEPE </t>
  </si>
  <si>
    <t xml:space="preserve">BIRCH, GRAY </t>
  </si>
  <si>
    <t xml:space="preserve">BEPO </t>
  </si>
  <si>
    <t xml:space="preserve">BIRCH, OTHER </t>
  </si>
  <si>
    <t xml:space="preserve">BE </t>
  </si>
  <si>
    <t xml:space="preserve">BIRCH, PAPER </t>
  </si>
  <si>
    <t xml:space="preserve">BEPA </t>
  </si>
  <si>
    <t xml:space="preserve">BIRCH, RIVER </t>
  </si>
  <si>
    <t xml:space="preserve">BENI </t>
  </si>
  <si>
    <t xml:space="preserve">BIRCH, SWEET </t>
  </si>
  <si>
    <t xml:space="preserve">BELE </t>
  </si>
  <si>
    <t xml:space="preserve">BIRCH, WEEPING </t>
  </si>
  <si>
    <t xml:space="preserve">BEPEGR </t>
  </si>
  <si>
    <t xml:space="preserve">BIRCH, YELLOW </t>
  </si>
  <si>
    <t xml:space="preserve">BEAL </t>
  </si>
  <si>
    <t xml:space="preserve">BLACK LOCUST </t>
  </si>
  <si>
    <t xml:space="preserve">ROPS </t>
  </si>
  <si>
    <t xml:space="preserve">BLACKGUM </t>
  </si>
  <si>
    <t xml:space="preserve">NYSY </t>
  </si>
  <si>
    <t xml:space="preserve">BOXELDER </t>
  </si>
  <si>
    <t xml:space="preserve">ACNE </t>
  </si>
  <si>
    <t xml:space="preserve">BUCKEYE, OHIO </t>
  </si>
  <si>
    <t xml:space="preserve">AEGL </t>
  </si>
  <si>
    <t xml:space="preserve">BUCKEYE, RED </t>
  </si>
  <si>
    <t xml:space="preserve">AEPA </t>
  </si>
  <si>
    <t xml:space="preserve">BUCKEYE, YELLOW </t>
  </si>
  <si>
    <t xml:space="preserve">AEOC </t>
  </si>
  <si>
    <t xml:space="preserve">BUTTERNUT </t>
  </si>
  <si>
    <t xml:space="preserve">JUCI </t>
  </si>
  <si>
    <t xml:space="preserve">CATALPA, NORTHERN </t>
  </si>
  <si>
    <t xml:space="preserve">CASP </t>
  </si>
  <si>
    <t xml:space="preserve">CATALPA, SOUTHERN </t>
  </si>
  <si>
    <t xml:space="preserve">CABI </t>
  </si>
  <si>
    <t xml:space="preserve">CEDAR, ATLAS </t>
  </si>
  <si>
    <t xml:space="preserve">CEAT </t>
  </si>
  <si>
    <t xml:space="preserve">CEDAR, DEODAR </t>
  </si>
  <si>
    <t xml:space="preserve">CEDE </t>
  </si>
  <si>
    <t xml:space="preserve">CHERRY, BLACK </t>
  </si>
  <si>
    <t xml:space="preserve">PRSE1 </t>
  </si>
  <si>
    <t xml:space="preserve">CHERRY, CORNELIAN </t>
  </si>
  <si>
    <t xml:space="preserve">COMA </t>
  </si>
  <si>
    <t xml:space="preserve">CHERRY, HIGAN -PENDLA </t>
  </si>
  <si>
    <t xml:space="preserve">PRSU </t>
  </si>
  <si>
    <t xml:space="preserve">CHERRY, KWANZAN </t>
  </si>
  <si>
    <t xml:space="preserve">PRSE2 </t>
  </si>
  <si>
    <t xml:space="preserve">CHERRY, MAZZARD </t>
  </si>
  <si>
    <t xml:space="preserve">PRAV </t>
  </si>
  <si>
    <t xml:space="preserve">CHERRY, OTHER </t>
  </si>
  <si>
    <t xml:space="preserve">PR </t>
  </si>
  <si>
    <t xml:space="preserve">CHERRY, PIN </t>
  </si>
  <si>
    <t xml:space="preserve">PRPE1 </t>
  </si>
  <si>
    <t xml:space="preserve">CHERRY, SARGENT </t>
  </si>
  <si>
    <t xml:space="preserve">PRSA </t>
  </si>
  <si>
    <t xml:space="preserve">CHESTNUT, AMERICAN </t>
  </si>
  <si>
    <t xml:space="preserve">CADE </t>
  </si>
  <si>
    <t xml:space="preserve">CHESTNUT, CHINESE </t>
  </si>
  <si>
    <t xml:space="preserve">CAMO </t>
  </si>
  <si>
    <t xml:space="preserve">CHINESE PARASOL TREE </t>
  </si>
  <si>
    <t xml:space="preserve">FISI </t>
  </si>
  <si>
    <t xml:space="preserve">CHINKAPIN, ALLEGHENY </t>
  </si>
  <si>
    <t xml:space="preserve">CAPU </t>
  </si>
  <si>
    <t xml:space="preserve">CHOKECHERRY, AMUR </t>
  </si>
  <si>
    <t xml:space="preserve">PRMA </t>
  </si>
  <si>
    <t xml:space="preserve">CHOKECHERRY, COMMON </t>
  </si>
  <si>
    <t xml:space="preserve">PRVI </t>
  </si>
  <si>
    <t xml:space="preserve">CHOKECHERRY, SHUBERT </t>
  </si>
  <si>
    <t xml:space="preserve">PRVISH </t>
  </si>
  <si>
    <t xml:space="preserve">COMMON CRAPEMYRTLE </t>
  </si>
  <si>
    <t xml:space="preserve">LAIN </t>
  </si>
  <si>
    <t xml:space="preserve">COTONEASTER SPECIES </t>
  </si>
  <si>
    <t xml:space="preserve">CO3 </t>
  </si>
  <si>
    <t xml:space="preserve">COTTONWOOD, BLACK </t>
  </si>
  <si>
    <t xml:space="preserve">POTR2 </t>
  </si>
  <si>
    <t xml:space="preserve">COTTONWOOD, EASTERN </t>
  </si>
  <si>
    <t xml:space="preserve">PODE </t>
  </si>
  <si>
    <t xml:space="preserve">COTTONWOOD, SWAMP </t>
  </si>
  <si>
    <t xml:space="preserve">POHE </t>
  </si>
  <si>
    <t xml:space="preserve">CRABAPPLE </t>
  </si>
  <si>
    <t xml:space="preserve">MA2 </t>
  </si>
  <si>
    <t xml:space="preserve">CRABAPPLE -HARV. GOLD </t>
  </si>
  <si>
    <t xml:space="preserve">MAHA </t>
  </si>
  <si>
    <t xml:space="preserve">CRABAPPLE -IND.SUMMER </t>
  </si>
  <si>
    <t xml:space="preserve">MAIS </t>
  </si>
  <si>
    <t xml:space="preserve">CRANBERRY, AMERICAN </t>
  </si>
  <si>
    <t xml:space="preserve">VITR </t>
  </si>
  <si>
    <t xml:space="preserve">CUCUMBER TREE </t>
  </si>
  <si>
    <t xml:space="preserve">MAAC </t>
  </si>
  <si>
    <t xml:space="preserve">CYPRESS, LEYLAND </t>
  </si>
  <si>
    <t xml:space="preserve">CULE </t>
  </si>
  <si>
    <t xml:space="preserve">DAWN REDWOOD </t>
  </si>
  <si>
    <t xml:space="preserve">MEGL </t>
  </si>
  <si>
    <t xml:space="preserve">DOGWOOD, FLOWERING </t>
  </si>
  <si>
    <t xml:space="preserve">COFL </t>
  </si>
  <si>
    <t xml:space="preserve">DOGWOOD, KOUSA </t>
  </si>
  <si>
    <t xml:space="preserve">COKO </t>
  </si>
  <si>
    <t xml:space="preserve">DOGWOOD, OTHER </t>
  </si>
  <si>
    <t xml:space="preserve">CO1 </t>
  </si>
  <si>
    <t xml:space="preserve">DOGWOOD, ROUGHLEAF </t>
  </si>
  <si>
    <t xml:space="preserve">CODR </t>
  </si>
  <si>
    <t xml:space="preserve">DOUGLAS FIR </t>
  </si>
  <si>
    <t xml:space="preserve">PZME </t>
  </si>
  <si>
    <t xml:space="preserve">EASTERN HOP HORNBEAM </t>
  </si>
  <si>
    <t xml:space="preserve">OSVI </t>
  </si>
  <si>
    <t xml:space="preserve">EASTERN REDCEDAR </t>
  </si>
  <si>
    <t xml:space="preserve">JUVI </t>
  </si>
  <si>
    <t xml:space="preserve">EASTERN WAHOO </t>
  </si>
  <si>
    <t xml:space="preserve">EUAT </t>
  </si>
  <si>
    <t xml:space="preserve">ELM, AMER. PRINCETON </t>
  </si>
  <si>
    <t xml:space="preserve">ULAMPR </t>
  </si>
  <si>
    <t xml:space="preserve">ELM, AMERICAN </t>
  </si>
  <si>
    <t xml:space="preserve">ULAM </t>
  </si>
  <si>
    <t xml:space="preserve">ELM, CEDAR </t>
  </si>
  <si>
    <t xml:space="preserve">ULCR </t>
  </si>
  <si>
    <t xml:space="preserve">ELM, CHINESE </t>
  </si>
  <si>
    <t xml:space="preserve">ULPA </t>
  </si>
  <si>
    <t xml:space="preserve">ELM, CHINESE ATHENA </t>
  </si>
  <si>
    <t xml:space="preserve">ULPAAT </t>
  </si>
  <si>
    <t xml:space="preserve">ELM, ENGLISH </t>
  </si>
  <si>
    <t xml:space="preserve">ULPR </t>
  </si>
  <si>
    <t xml:space="preserve">ELM, OTHER </t>
  </si>
  <si>
    <t xml:space="preserve">UL </t>
  </si>
  <si>
    <t xml:space="preserve">ELM, ROCK </t>
  </si>
  <si>
    <t xml:space="preserve">ULTH </t>
  </si>
  <si>
    <t xml:space="preserve">ELM, SEPTEMBER (RED) </t>
  </si>
  <si>
    <t xml:space="preserve">ULSE </t>
  </si>
  <si>
    <t xml:space="preserve">ELM, SIBERIAN </t>
  </si>
  <si>
    <t xml:space="preserve">ULPU </t>
  </si>
  <si>
    <t xml:space="preserve">ELM, SLIPPERY </t>
  </si>
  <si>
    <t xml:space="preserve">ULRU </t>
  </si>
  <si>
    <t xml:space="preserve">ELM, WINGED </t>
  </si>
  <si>
    <t xml:space="preserve">ULAL </t>
  </si>
  <si>
    <t xml:space="preserve">ELM,AMER. DELAWARE#2 </t>
  </si>
  <si>
    <t xml:space="preserve">ULAMDE2 </t>
  </si>
  <si>
    <t xml:space="preserve">ELM,CHIN CENTRAL PAR </t>
  </si>
  <si>
    <t xml:space="preserve">ULPACPS </t>
  </si>
  <si>
    <t xml:space="preserve">ELM,CHINESE ALLEE </t>
  </si>
  <si>
    <t xml:space="preserve">ULPAAL </t>
  </si>
  <si>
    <t xml:space="preserve">ELM,SMOOTHLEAF HOMES </t>
  </si>
  <si>
    <t xml:space="preserve">ULCAHO </t>
  </si>
  <si>
    <t xml:space="preserve">EUR. SMOKE TREE </t>
  </si>
  <si>
    <t xml:space="preserve">COCO1 </t>
  </si>
  <si>
    <t xml:space="preserve">FIR, BALSAM </t>
  </si>
  <si>
    <t xml:space="preserve">ABBA </t>
  </si>
  <si>
    <t xml:space="preserve">FIR, FRASER </t>
  </si>
  <si>
    <t xml:space="preserve">ABFR </t>
  </si>
  <si>
    <t xml:space="preserve">FIR, OTHER </t>
  </si>
  <si>
    <t xml:space="preserve">AB </t>
  </si>
  <si>
    <t xml:space="preserve">FIR, WHITE </t>
  </si>
  <si>
    <t xml:space="preserve">ABCO </t>
  </si>
  <si>
    <t xml:space="preserve">FRINGE TREE </t>
  </si>
  <si>
    <t xml:space="preserve">CHVI </t>
  </si>
  <si>
    <t xml:space="preserve">GINKGO </t>
  </si>
  <si>
    <t xml:space="preserve">GIBI </t>
  </si>
  <si>
    <t xml:space="preserve">GINKGO (FEMALE) </t>
  </si>
  <si>
    <t xml:space="preserve">GIBI(F) </t>
  </si>
  <si>
    <t xml:space="preserve">GOLDEN -CHAIN TREE </t>
  </si>
  <si>
    <t xml:space="preserve">LAWA </t>
  </si>
  <si>
    <t xml:space="preserve">GOLDENRAIN TREE </t>
  </si>
  <si>
    <t xml:space="preserve">KOPA </t>
  </si>
  <si>
    <t xml:space="preserve">GOLDENRAIN TREE, S </t>
  </si>
  <si>
    <t xml:space="preserve">KOEL </t>
  </si>
  <si>
    <t xml:space="preserve">HACKBERRY </t>
  </si>
  <si>
    <t xml:space="preserve">CEOC </t>
  </si>
  <si>
    <t xml:space="preserve">HARDY RUBBER TREE </t>
  </si>
  <si>
    <t xml:space="preserve">EUUL </t>
  </si>
  <si>
    <t xml:space="preserve">HAWTHORN, COCKSPUR </t>
  </si>
  <si>
    <t xml:space="preserve">CRCR </t>
  </si>
  <si>
    <t xml:space="preserve">HAWTHORN, DOWNY </t>
  </si>
  <si>
    <t xml:space="preserve">CRMO1 </t>
  </si>
  <si>
    <t xml:space="preserve">HAWTHORN, ENGLISH </t>
  </si>
  <si>
    <t xml:space="preserve">CRMO2 </t>
  </si>
  <si>
    <t xml:space="preserve">HAWTHORN, GREEN </t>
  </si>
  <si>
    <t xml:space="preserve">CRVI </t>
  </si>
  <si>
    <t xml:space="preserve">HAWTHORN, OTHER </t>
  </si>
  <si>
    <t xml:space="preserve">CR </t>
  </si>
  <si>
    <t xml:space="preserve">HAWTHORN, PARSLEY </t>
  </si>
  <si>
    <t xml:space="preserve">CRMA </t>
  </si>
  <si>
    <t xml:space="preserve">HAWTHORN, WASHINGTON </t>
  </si>
  <si>
    <t xml:space="preserve">CRPH </t>
  </si>
  <si>
    <t xml:space="preserve">HAZEL SPECIES </t>
  </si>
  <si>
    <t xml:space="preserve">CO2 </t>
  </si>
  <si>
    <t xml:space="preserve">HEMLOCK, EASTERN </t>
  </si>
  <si>
    <t xml:space="preserve">TSCA </t>
  </si>
  <si>
    <t xml:space="preserve">HICKORY, BITTERNUT </t>
  </si>
  <si>
    <t xml:space="preserve">CACO </t>
  </si>
  <si>
    <t xml:space="preserve">HICKORY, MOCKERNUT </t>
  </si>
  <si>
    <t xml:space="preserve">CATO </t>
  </si>
  <si>
    <t xml:space="preserve">HICKORY, OTHER </t>
  </si>
  <si>
    <t xml:space="preserve">CA1 </t>
  </si>
  <si>
    <t xml:space="preserve">HICKORY, PIGNUT </t>
  </si>
  <si>
    <t xml:space="preserve">CAGL </t>
  </si>
  <si>
    <t xml:space="preserve">HICKORY, SHAGBARK </t>
  </si>
  <si>
    <t xml:space="preserve">CAOV </t>
  </si>
  <si>
    <t xml:space="preserve">HICKORY, SHELLBARK </t>
  </si>
  <si>
    <t xml:space="preserve">CALA </t>
  </si>
  <si>
    <t xml:space="preserve">HICKORY, WATER </t>
  </si>
  <si>
    <t xml:space="preserve">CAAQ </t>
  </si>
  <si>
    <t xml:space="preserve">HOLLY SPECIES </t>
  </si>
  <si>
    <t xml:space="preserve">ILSP </t>
  </si>
  <si>
    <t xml:space="preserve">HOLLY, AMERICAN </t>
  </si>
  <si>
    <t xml:space="preserve">ILOP </t>
  </si>
  <si>
    <t xml:space="preserve">HOLLY, DAHOON </t>
  </si>
  <si>
    <t xml:space="preserve">ILCA </t>
  </si>
  <si>
    <t xml:space="preserve">HONEYLOCUST </t>
  </si>
  <si>
    <t xml:space="preserve">GLTR </t>
  </si>
  <si>
    <t xml:space="preserve">HORNBEAM, AMERICAN </t>
  </si>
  <si>
    <t xml:space="preserve">CACA </t>
  </si>
  <si>
    <t xml:space="preserve">HORNBEAM, EUROPEAN </t>
  </si>
  <si>
    <t xml:space="preserve">CABE </t>
  </si>
  <si>
    <t xml:space="preserve">HORSECHESTNUT </t>
  </si>
  <si>
    <t xml:space="preserve">AEHI </t>
  </si>
  <si>
    <t xml:space="preserve">HORSECHESTNUT, RED </t>
  </si>
  <si>
    <t xml:space="preserve">AECA </t>
  </si>
  <si>
    <t xml:space="preserve">JAPANESE CEDAR </t>
  </si>
  <si>
    <t xml:space="preserve">CRJA </t>
  </si>
  <si>
    <t xml:space="preserve">JAPANESE PAGODA TREE </t>
  </si>
  <si>
    <t xml:space="preserve">SOJA </t>
  </si>
  <si>
    <t xml:space="preserve">JAPANESE TREE LILAC </t>
  </si>
  <si>
    <t xml:space="preserve">SYRE </t>
  </si>
  <si>
    <t xml:space="preserve">KATSURA TREE </t>
  </si>
  <si>
    <t xml:space="preserve">CEJA </t>
  </si>
  <si>
    <t xml:space="preserve">KENTUCKY COFFEETREE </t>
  </si>
  <si>
    <t xml:space="preserve">GYDI </t>
  </si>
  <si>
    <t xml:space="preserve">LARCH, COMMON </t>
  </si>
  <si>
    <t xml:space="preserve">LADE </t>
  </si>
  <si>
    <t xml:space="preserve">LAURELCHERRY, CAROLI </t>
  </si>
  <si>
    <t xml:space="preserve">PRCA </t>
  </si>
  <si>
    <t xml:space="preserve">LINDEN, AMERICAN </t>
  </si>
  <si>
    <t xml:space="preserve">TIAM </t>
  </si>
  <si>
    <t xml:space="preserve">LINDEN, LITTLE LEAF </t>
  </si>
  <si>
    <t xml:space="preserve">TICO </t>
  </si>
  <si>
    <t xml:space="preserve">LINDEN, LITTLELEAF G </t>
  </si>
  <si>
    <t xml:space="preserve">TICOGR </t>
  </si>
  <si>
    <t xml:space="preserve">LINDEN, OTHER </t>
  </si>
  <si>
    <t xml:space="preserve">TI </t>
  </si>
  <si>
    <t xml:space="preserve">LINDEN, SILVER </t>
  </si>
  <si>
    <t xml:space="preserve">TITO </t>
  </si>
  <si>
    <t xml:space="preserve">LONDON PLANETREE </t>
  </si>
  <si>
    <t xml:space="preserve">PLAC </t>
  </si>
  <si>
    <t xml:space="preserve">MAACKIA, AMUR </t>
  </si>
  <si>
    <t xml:space="preserve">MAAM </t>
  </si>
  <si>
    <t xml:space="preserve">MAGNOLIA, CHINESE </t>
  </si>
  <si>
    <t xml:space="preserve">MADE </t>
  </si>
  <si>
    <t xml:space="preserve">MAGNOLIA, OTHER </t>
  </si>
  <si>
    <t xml:space="preserve">MA1 </t>
  </si>
  <si>
    <t xml:space="preserve">MAGNOLIA, SOUTHERN </t>
  </si>
  <si>
    <t xml:space="preserve">MAGR </t>
  </si>
  <si>
    <t xml:space="preserve">MAGNOLIA, STAR </t>
  </si>
  <si>
    <t xml:space="preserve">MAST </t>
  </si>
  <si>
    <t xml:space="preserve">MAGNOLIA, UMBRELLA </t>
  </si>
  <si>
    <t xml:space="preserve">MATR </t>
  </si>
  <si>
    <t xml:space="preserve">MAPLE, AMUR </t>
  </si>
  <si>
    <t xml:space="preserve">ACGI </t>
  </si>
  <si>
    <t xml:space="preserve">MAPLE, ARMSTRONG </t>
  </si>
  <si>
    <t xml:space="preserve">ACRUAR </t>
  </si>
  <si>
    <t xml:space="preserve">MAPLE, BLACK </t>
  </si>
  <si>
    <t xml:space="preserve">ACNI </t>
  </si>
  <si>
    <t xml:space="preserve">MAPLE, HEDGE </t>
  </si>
  <si>
    <t xml:space="preserve">ACCA </t>
  </si>
  <si>
    <t xml:space="preserve">MAPLE, JAPANESE </t>
  </si>
  <si>
    <t xml:space="preserve">ACPA </t>
  </si>
  <si>
    <t xml:space="preserve">MAPLE, NORWAY </t>
  </si>
  <si>
    <t xml:space="preserve">ACPL </t>
  </si>
  <si>
    <t xml:space="preserve">MAPLE, NORWAY -CLEVLD </t>
  </si>
  <si>
    <t xml:space="preserve">ACPLCL </t>
  </si>
  <si>
    <t xml:space="preserve">MAPLE, NORWAY -COLUMN </t>
  </si>
  <si>
    <t xml:space="preserve">ACPLCO </t>
  </si>
  <si>
    <t xml:space="preserve">MAPLE, NORWAY -CR KNG </t>
  </si>
  <si>
    <t xml:space="preserve">ACPLCR </t>
  </si>
  <si>
    <t xml:space="preserve">MAPLE, NORWAY -EMQUEN </t>
  </si>
  <si>
    <t xml:space="preserve">ACPLEM </t>
  </si>
  <si>
    <t xml:space="preserve">MAPLE, NORWAY -SCHWED </t>
  </si>
  <si>
    <t xml:space="preserve">ACPLSC </t>
  </si>
  <si>
    <t xml:space="preserve">MAPLE, NORWAY -SUPRFM </t>
  </si>
  <si>
    <t xml:space="preserve">ACPLSU </t>
  </si>
  <si>
    <t xml:space="preserve">MAPLE, OTHER </t>
  </si>
  <si>
    <t xml:space="preserve">AC </t>
  </si>
  <si>
    <t xml:space="preserve">MAPLE, PAPERBARK </t>
  </si>
  <si>
    <t xml:space="preserve">ACGR </t>
  </si>
  <si>
    <t xml:space="preserve">MAPLE, RED </t>
  </si>
  <si>
    <t xml:space="preserve">ACRU </t>
  </si>
  <si>
    <t xml:space="preserve">MAPLE, RED -AUT FLAME </t>
  </si>
  <si>
    <t xml:space="preserve">ACRUAU </t>
  </si>
  <si>
    <t xml:space="preserve">MAPLE, RED -BOWHALL </t>
  </si>
  <si>
    <t xml:space="preserve">ACRUBO </t>
  </si>
  <si>
    <t xml:space="preserve">MAPLE, RED -OCT GLORY </t>
  </si>
  <si>
    <t xml:space="preserve">ACRUOC </t>
  </si>
  <si>
    <t xml:space="preserve">MAPLE, RED -RED SUNST </t>
  </si>
  <si>
    <t xml:space="preserve">ACRURE </t>
  </si>
  <si>
    <t xml:space="preserve">MAPLE, SILVER </t>
  </si>
  <si>
    <t xml:space="preserve">ACSA1 </t>
  </si>
  <si>
    <t xml:space="preserve">MAPLE, STRIPED </t>
  </si>
  <si>
    <t xml:space="preserve">ACPE </t>
  </si>
  <si>
    <t xml:space="preserve">MAPLE, SUGAR </t>
  </si>
  <si>
    <t xml:space="preserve">ACSA2 </t>
  </si>
  <si>
    <t xml:space="preserve">MAPLE, SUGAR -COLUMNR </t>
  </si>
  <si>
    <t xml:space="preserve">ACSA2CO </t>
  </si>
  <si>
    <t xml:space="preserve">MAPLE, SUGAR -GRN MTN </t>
  </si>
  <si>
    <t xml:space="preserve">ACSA2GR </t>
  </si>
  <si>
    <t xml:space="preserve">MAPLE, SYCAMORE </t>
  </si>
  <si>
    <t xml:space="preserve">ACPS </t>
  </si>
  <si>
    <t xml:space="preserve">MAPLE, TRIDENT </t>
  </si>
  <si>
    <t xml:space="preserve">ACBU </t>
  </si>
  <si>
    <t xml:space="preserve">MASO - MAGNOLIA, SAUCER </t>
  </si>
  <si>
    <t xml:space="preserve">MASO </t>
  </si>
  <si>
    <t xml:space="preserve">MAYHAW </t>
  </si>
  <si>
    <t xml:space="preserve">CROP </t>
  </si>
  <si>
    <t xml:space="preserve">MIMOSA </t>
  </si>
  <si>
    <t xml:space="preserve">ALJU </t>
  </si>
  <si>
    <t xml:space="preserve">MONKEY PUZZLE TREE </t>
  </si>
  <si>
    <t xml:space="preserve">ARAR </t>
  </si>
  <si>
    <t xml:space="preserve">MOUNTAIN -ASH, AMER. </t>
  </si>
  <si>
    <t xml:space="preserve">SOAM </t>
  </si>
  <si>
    <t xml:space="preserve">MOUNTAIN -ASH, EURO. </t>
  </si>
  <si>
    <t xml:space="preserve">SOAU </t>
  </si>
  <si>
    <t xml:space="preserve">MOUNTAINASH,KOREAN </t>
  </si>
  <si>
    <t xml:space="preserve">SOAL </t>
  </si>
  <si>
    <t xml:space="preserve">MULBERRY, PAPER </t>
  </si>
  <si>
    <t xml:space="preserve">BRPA </t>
  </si>
  <si>
    <t xml:space="preserve">MULBERRY, RED </t>
  </si>
  <si>
    <t xml:space="preserve">MORU </t>
  </si>
  <si>
    <t xml:space="preserve">MULBERRY, WHITE </t>
  </si>
  <si>
    <t xml:space="preserve">MOAL </t>
  </si>
  <si>
    <t xml:space="preserve">OAK, BLACK </t>
  </si>
  <si>
    <t xml:space="preserve">QUVE </t>
  </si>
  <si>
    <t xml:space="preserve">OAK, BLACKJACK </t>
  </si>
  <si>
    <t xml:space="preserve">QUMA2 </t>
  </si>
  <si>
    <t xml:space="preserve">OAK, BUR </t>
  </si>
  <si>
    <t xml:space="preserve">QUMA1 </t>
  </si>
  <si>
    <t xml:space="preserve">OAK, CHESTNUT </t>
  </si>
  <si>
    <t xml:space="preserve">QUPR </t>
  </si>
  <si>
    <t xml:space="preserve">OAK, CHINKAPIN </t>
  </si>
  <si>
    <t xml:space="preserve">QUMU </t>
  </si>
  <si>
    <t xml:space="preserve">OAK, ENGLISH </t>
  </si>
  <si>
    <t xml:space="preserve">QURO </t>
  </si>
  <si>
    <t xml:space="preserve">OAK, LAUREL </t>
  </si>
  <si>
    <t xml:space="preserve">QULA2 </t>
  </si>
  <si>
    <t xml:space="preserve">OAK, LIVE </t>
  </si>
  <si>
    <t xml:space="preserve">QUVI </t>
  </si>
  <si>
    <t xml:space="preserve">OAK, MYRTLE </t>
  </si>
  <si>
    <t xml:space="preserve">QUMY </t>
  </si>
  <si>
    <t xml:space="preserve">OAK, NORTHERN PIN </t>
  </si>
  <si>
    <t xml:space="preserve">QUEL </t>
  </si>
  <si>
    <t xml:space="preserve">OAK, NORTHERN RED </t>
  </si>
  <si>
    <t xml:space="preserve">QURU </t>
  </si>
  <si>
    <t xml:space="preserve">OAK, OTHER </t>
  </si>
  <si>
    <t xml:space="preserve">QU </t>
  </si>
  <si>
    <t xml:space="preserve">OAK, OVERCUP </t>
  </si>
  <si>
    <t xml:space="preserve">QULY </t>
  </si>
  <si>
    <t xml:space="preserve">OAK, PIN </t>
  </si>
  <si>
    <t xml:space="preserve">QUPA </t>
  </si>
  <si>
    <t xml:space="preserve">OAK, POST </t>
  </si>
  <si>
    <t xml:space="preserve">QUST </t>
  </si>
  <si>
    <t xml:space="preserve">OAK, SAWTOOTH </t>
  </si>
  <si>
    <t xml:space="preserve">QUAC </t>
  </si>
  <si>
    <t xml:space="preserve">OAK, SCARLET </t>
  </si>
  <si>
    <t xml:space="preserve">QUCO </t>
  </si>
  <si>
    <t xml:space="preserve">OAK, SHINGLE </t>
  </si>
  <si>
    <t xml:space="preserve">QUIM </t>
  </si>
  <si>
    <t xml:space="preserve">OAK, SHUMARD </t>
  </si>
  <si>
    <t xml:space="preserve">QUSH </t>
  </si>
  <si>
    <t xml:space="preserve">OAK, SOUTHERN RED </t>
  </si>
  <si>
    <t xml:space="preserve">QUFA </t>
  </si>
  <si>
    <t xml:space="preserve">OAK, SWAMP CHESTNUT </t>
  </si>
  <si>
    <t xml:space="preserve">QUMI </t>
  </si>
  <si>
    <t xml:space="preserve">OAK, SWAMP WHITE </t>
  </si>
  <si>
    <t xml:space="preserve">QUBI </t>
  </si>
  <si>
    <t xml:space="preserve">OAK, TURKEY </t>
  </si>
  <si>
    <t xml:space="preserve">QULA1 </t>
  </si>
  <si>
    <t xml:space="preserve">OAK, TURKEY, EURO </t>
  </si>
  <si>
    <t xml:space="preserve">QUCE </t>
  </si>
  <si>
    <t xml:space="preserve">OAK, WATER </t>
  </si>
  <si>
    <t xml:space="preserve">QUNI </t>
  </si>
  <si>
    <t xml:space="preserve">OAK, WHITE </t>
  </si>
  <si>
    <t xml:space="preserve">QUAL </t>
  </si>
  <si>
    <t xml:space="preserve">OAK, WILLOW </t>
  </si>
  <si>
    <t xml:space="preserve">QUPH </t>
  </si>
  <si>
    <t xml:space="preserve">OLIVE, AUTUMN </t>
  </si>
  <si>
    <t xml:space="preserve">ELUM </t>
  </si>
  <si>
    <t xml:space="preserve">OLIVE, RUSSIAN </t>
  </si>
  <si>
    <t xml:space="preserve">ELAN </t>
  </si>
  <si>
    <t xml:space="preserve">OSAGE -ORANGE </t>
  </si>
  <si>
    <t xml:space="preserve">MAPO </t>
  </si>
  <si>
    <t xml:space="preserve">PAWPAW </t>
  </si>
  <si>
    <t xml:space="preserve">ASTR </t>
  </si>
  <si>
    <t xml:space="preserve">PEAR, CALLERY </t>
  </si>
  <si>
    <t xml:space="preserve">PYCA </t>
  </si>
  <si>
    <t xml:space="preserve">PEAR, CALLERY -ARISTO </t>
  </si>
  <si>
    <t xml:space="preserve">PYCAAR </t>
  </si>
  <si>
    <t xml:space="preserve">PEAR, COMMON </t>
  </si>
  <si>
    <t xml:space="preserve">PYCO </t>
  </si>
  <si>
    <t xml:space="preserve">PECAN </t>
  </si>
  <si>
    <t xml:space="preserve">CAIL </t>
  </si>
  <si>
    <t xml:space="preserve">PERSIMMON, COMMON </t>
  </si>
  <si>
    <t xml:space="preserve">DIVI </t>
  </si>
  <si>
    <t xml:space="preserve">PERSIMMON, JAPANESE </t>
  </si>
  <si>
    <t xml:space="preserve">DIKA </t>
  </si>
  <si>
    <t xml:space="preserve">PINE, AUSTRIAN </t>
  </si>
  <si>
    <t xml:space="preserve">PINI </t>
  </si>
  <si>
    <t xml:space="preserve">PINE, EASTERN WHITE </t>
  </si>
  <si>
    <t xml:space="preserve">PIST </t>
  </si>
  <si>
    <t xml:space="preserve">PINE, JACK </t>
  </si>
  <si>
    <t xml:space="preserve">PIBA </t>
  </si>
  <si>
    <t xml:space="preserve">PINE, JAPANESE BLACK </t>
  </si>
  <si>
    <t xml:space="preserve">PITH </t>
  </si>
  <si>
    <t xml:space="preserve">PINE, LOBLOLLY </t>
  </si>
  <si>
    <t xml:space="preserve">PITA </t>
  </si>
  <si>
    <t xml:space="preserve">PINE, LONGLEAF </t>
  </si>
  <si>
    <t xml:space="preserve">PIPA </t>
  </si>
  <si>
    <t xml:space="preserve">PINE, OTHER </t>
  </si>
  <si>
    <t xml:space="preserve">PI2 </t>
  </si>
  <si>
    <t xml:space="preserve">PINE, PITCH </t>
  </si>
  <si>
    <t xml:space="preserve">PIRI </t>
  </si>
  <si>
    <t xml:space="preserve">PINE, POND </t>
  </si>
  <si>
    <t xml:space="preserve">PISE </t>
  </si>
  <si>
    <t xml:space="preserve">PINE, RED </t>
  </si>
  <si>
    <t xml:space="preserve">PIRE </t>
  </si>
  <si>
    <t xml:space="preserve">PINE, SAND </t>
  </si>
  <si>
    <t xml:space="preserve">PICL </t>
  </si>
  <si>
    <t xml:space="preserve">PINE, SCOTCH </t>
  </si>
  <si>
    <t xml:space="preserve">PISY </t>
  </si>
  <si>
    <t xml:space="preserve">PINE, SHORTLEAF </t>
  </si>
  <si>
    <t xml:space="preserve">PIEC </t>
  </si>
  <si>
    <t xml:space="preserve">PINE, SLASH </t>
  </si>
  <si>
    <t xml:space="preserve">PIEL </t>
  </si>
  <si>
    <t xml:space="preserve">PINE, SPRUCE </t>
  </si>
  <si>
    <t xml:space="preserve">PIGL2 </t>
  </si>
  <si>
    <t xml:space="preserve">PINE, VIRGINIA </t>
  </si>
  <si>
    <t xml:space="preserve">PIVI </t>
  </si>
  <si>
    <t xml:space="preserve">PLUM, AMERICAN </t>
  </si>
  <si>
    <t xml:space="preserve">PRAM </t>
  </si>
  <si>
    <t xml:space="preserve">PLUM, CHICKASAW </t>
  </si>
  <si>
    <t xml:space="preserve">PRAN </t>
  </si>
  <si>
    <t xml:space="preserve">PLUM, OTHER </t>
  </si>
  <si>
    <t xml:space="preserve">PR2 </t>
  </si>
  <si>
    <t xml:space="preserve">PLUM, PURPLELEAF </t>
  </si>
  <si>
    <t xml:space="preserve">PRCE </t>
  </si>
  <si>
    <t xml:space="preserve">PODOCARPUS, BROAD LF </t>
  </si>
  <si>
    <t xml:space="preserve">PONA </t>
  </si>
  <si>
    <t xml:space="preserve">PODOCARPUS, YEW </t>
  </si>
  <si>
    <t xml:space="preserve">POMA </t>
  </si>
  <si>
    <t xml:space="preserve">POPLAR, BALSAM </t>
  </si>
  <si>
    <t xml:space="preserve">POBA </t>
  </si>
  <si>
    <t xml:space="preserve">POPLAR, GRAY </t>
  </si>
  <si>
    <t xml:space="preserve">POCA </t>
  </si>
  <si>
    <t xml:space="preserve">POPLAR, LOMBARDY </t>
  </si>
  <si>
    <t xml:space="preserve">PONI </t>
  </si>
  <si>
    <t xml:space="preserve">PONIIT </t>
  </si>
  <si>
    <t xml:space="preserve">POPLAR, OTHER </t>
  </si>
  <si>
    <t xml:space="preserve">PO </t>
  </si>
  <si>
    <t xml:space="preserve">POPLAR, WHITE </t>
  </si>
  <si>
    <t xml:space="preserve">POAL </t>
  </si>
  <si>
    <t xml:space="preserve">PRIVET SPECIES </t>
  </si>
  <si>
    <t xml:space="preserve">LISP </t>
  </si>
  <si>
    <t xml:space="preserve">PRIVET, CHINESE </t>
  </si>
  <si>
    <t xml:space="preserve">LILU </t>
  </si>
  <si>
    <t xml:space="preserve">REDBUD, EASTERN </t>
  </si>
  <si>
    <t xml:space="preserve">CECA </t>
  </si>
  <si>
    <t xml:space="preserve">REDWOOD, COAST </t>
  </si>
  <si>
    <t xml:space="preserve">SESE </t>
  </si>
  <si>
    <t xml:space="preserve">REDWOOD, GIANT </t>
  </si>
  <si>
    <t xml:space="preserve">SEGI </t>
  </si>
  <si>
    <t xml:space="preserve">ROSE -OF -SHARON </t>
  </si>
  <si>
    <t xml:space="preserve">HISY </t>
  </si>
  <si>
    <t xml:space="preserve">ROYAL PAULOWNIA </t>
  </si>
  <si>
    <t xml:space="preserve">PATO </t>
  </si>
  <si>
    <t xml:space="preserve">SASSAFRAS </t>
  </si>
  <si>
    <t xml:space="preserve">SAAL </t>
  </si>
  <si>
    <t xml:space="preserve">SERVICEBERRY, DOWNY </t>
  </si>
  <si>
    <t xml:space="preserve">AMAR </t>
  </si>
  <si>
    <t xml:space="preserve">SERVICEBERRY, OTHER </t>
  </si>
  <si>
    <t xml:space="preserve">AM </t>
  </si>
  <si>
    <t xml:space="preserve">SHRUB </t>
  </si>
  <si>
    <t xml:space="preserve">SILVERBELL </t>
  </si>
  <si>
    <t xml:space="preserve">HADI </t>
  </si>
  <si>
    <t xml:space="preserve">SMOOTH SUMAC </t>
  </si>
  <si>
    <t xml:space="preserve">RHGL </t>
  </si>
  <si>
    <t xml:space="preserve">SNOWBELL, JAPANESE </t>
  </si>
  <si>
    <t xml:space="preserve">STJA </t>
  </si>
  <si>
    <t xml:space="preserve">SOURWOOD </t>
  </si>
  <si>
    <t xml:space="preserve">OXAR </t>
  </si>
  <si>
    <t xml:space="preserve">SOUTHERN REDCEDAR </t>
  </si>
  <si>
    <t xml:space="preserve">JUSI </t>
  </si>
  <si>
    <t xml:space="preserve">SPRUCE, BLACK </t>
  </si>
  <si>
    <t xml:space="preserve">PIMA </t>
  </si>
  <si>
    <t xml:space="preserve">SPRUCE, COLORAD BLUE </t>
  </si>
  <si>
    <t xml:space="preserve">PIPUGL </t>
  </si>
  <si>
    <t xml:space="preserve">SPRUCE, COLORADO </t>
  </si>
  <si>
    <t xml:space="preserve">PIPU </t>
  </si>
  <si>
    <t xml:space="preserve">SPRUCE, NORWAY </t>
  </si>
  <si>
    <t xml:space="preserve">PIAB </t>
  </si>
  <si>
    <t xml:space="preserve">SPRUCE, OTHER </t>
  </si>
  <si>
    <t xml:space="preserve">PI1 </t>
  </si>
  <si>
    <t xml:space="preserve">SPRUCE, WHITE </t>
  </si>
  <si>
    <t xml:space="preserve">PIGL1 </t>
  </si>
  <si>
    <t xml:space="preserve">STAGHORN SUMAC </t>
  </si>
  <si>
    <t xml:space="preserve">RHTY </t>
  </si>
  <si>
    <t xml:space="preserve">SUGARBERRY </t>
  </si>
  <si>
    <t xml:space="preserve">CELA </t>
  </si>
  <si>
    <t xml:space="preserve">SWEETBAY </t>
  </si>
  <si>
    <t xml:space="preserve">MAVI </t>
  </si>
  <si>
    <t xml:space="preserve">SWEETGUM </t>
  </si>
  <si>
    <t xml:space="preserve">LIST </t>
  </si>
  <si>
    <t xml:space="preserve">TAMARACK </t>
  </si>
  <si>
    <t xml:space="preserve">LALA </t>
  </si>
  <si>
    <t xml:space="preserve">TREE OF HEAVEN </t>
  </si>
  <si>
    <t xml:space="preserve">AIAL </t>
  </si>
  <si>
    <t xml:space="preserve">TULIP TREE </t>
  </si>
  <si>
    <t xml:space="preserve">LITU </t>
  </si>
  <si>
    <t xml:space="preserve">TURKISH HAZELNUT </t>
  </si>
  <si>
    <t xml:space="preserve">COCO2 </t>
  </si>
  <si>
    <t xml:space="preserve">WALNUT, BLACK </t>
  </si>
  <si>
    <t xml:space="preserve">JUNI </t>
  </si>
  <si>
    <t xml:space="preserve">WALNUT, ENGLISH </t>
  </si>
  <si>
    <t xml:space="preserve">JURE </t>
  </si>
  <si>
    <t xml:space="preserve">WILLOW SPECIES </t>
  </si>
  <si>
    <t xml:space="preserve">SA </t>
  </si>
  <si>
    <t xml:space="preserve">WILLOW, BLACK </t>
  </si>
  <si>
    <t xml:space="preserve">SANI </t>
  </si>
  <si>
    <t xml:space="preserve">WILLOW, CORKSCREW </t>
  </si>
  <si>
    <t xml:space="preserve">SAMA </t>
  </si>
  <si>
    <t xml:space="preserve">WILLOW, LAUREL </t>
  </si>
  <si>
    <t xml:space="preserve">SAPE </t>
  </si>
  <si>
    <t xml:space="preserve">WILLOW, WEEPING </t>
  </si>
  <si>
    <t xml:space="preserve">SABA </t>
  </si>
  <si>
    <t xml:space="preserve">WITCH HAZEL </t>
  </si>
  <si>
    <t xml:space="preserve">HAVI </t>
  </si>
  <si>
    <t xml:space="preserve">YELLOWOOD </t>
  </si>
  <si>
    <t xml:space="preserve">CLLU </t>
  </si>
  <si>
    <t xml:space="preserve">YEW </t>
  </si>
  <si>
    <t xml:space="preserve">TA </t>
  </si>
  <si>
    <t xml:space="preserve">ZELKOVA </t>
  </si>
  <si>
    <t xml:space="preserve">ZE </t>
  </si>
  <si>
    <t xml:space="preserve">ZELKOVA, JAPANESE </t>
  </si>
  <si>
    <t xml:space="preserve">ZESE </t>
  </si>
  <si>
    <t xml:space="preserve">ROUNDED </t>
  </si>
  <si>
    <t>Tree Species (select from drop down):</t>
  </si>
  <si>
    <t>PUBLIC LANDSCAPE DIVISION</t>
  </si>
  <si>
    <r>
      <t>Step 6: Final Replacement (Number of 3-inch-caliper trees)</t>
    </r>
    <r>
      <rPr>
        <b/>
        <vertAlign val="superscript"/>
        <sz val="12"/>
        <color theme="0"/>
        <rFont val="Arial"/>
        <family val="2"/>
      </rPr>
      <t>1</t>
    </r>
  </si>
  <si>
    <t>Insert Placement Rating  %</t>
  </si>
  <si>
    <t>Insert Site Rating %</t>
  </si>
  <si>
    <t>Insert Contribution Rating %</t>
  </si>
  <si>
    <r>
      <t>No. of  Replacement Trees</t>
    </r>
    <r>
      <rPr>
        <b/>
        <vertAlign val="superscript"/>
        <sz val="12"/>
        <rFont val="Arial"/>
        <family val="2"/>
      </rPr>
      <t>1</t>
    </r>
  </si>
  <si>
    <t>Required Replacement Trees (#. of 24" boxed trees)</t>
  </si>
  <si>
    <t>Cost of the 24" boxed tree(s) to be planted by CSM Public Landscape Division</t>
  </si>
  <si>
    <t>CITY OF SANTA MONICA</t>
  </si>
  <si>
    <t xml:space="preserve"> TREE MITIGATION CALCULATOR</t>
  </si>
  <si>
    <t>Revised 03/28/2017</t>
  </si>
  <si>
    <t>F1</t>
  </si>
  <si>
    <t>tree valuation proposed unavoidable conflict with construction/new driveway</t>
  </si>
  <si>
    <t>CSM Planting Cost (# of 24" Boxed Trees * $290) plus Aftercare ($414.36)</t>
  </si>
  <si>
    <t>Ficus macrocarpa 'nitida'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</si>
</sst>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"/>
    <numFmt numFmtId="166" formatCode="&quot;$&quot;#,##0.00"/>
  </numFmts>
  <fonts count="3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name val="Arial"/>
      <family val="2"/>
    </font>
    <font>
      <b/>
      <vertAlign val="superscript"/>
      <sz val="8"/>
      <name val="Arial"/>
      <family val="2"/>
    </font>
    <font>
      <sz val="14"/>
      <name val="Arial"/>
      <family val="2"/>
    </font>
    <font>
      <vertAlign val="superscript"/>
      <sz val="8"/>
      <name val="Arial"/>
      <family val="2"/>
    </font>
    <font>
      <b/>
      <sz val="14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vertAlign val="superscript"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6"/>
      <name val="Arial"/>
      <family val="2"/>
    </font>
    <font>
      <b/>
      <vertAlign val="superscript"/>
      <sz val="12"/>
      <name val="Arial"/>
      <family val="2"/>
    </font>
    <font>
      <b/>
      <u/>
      <sz val="14"/>
      <color theme="1" tint="0.34998626667073579"/>
      <name val="Arial"/>
      <family val="2"/>
    </font>
    <font>
      <b/>
      <i/>
      <sz val="8"/>
      <color theme="1" tint="0.3499862666707357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6600"/>
      </left>
      <right/>
      <top style="medium">
        <color rgb="FF006600"/>
      </top>
      <bottom/>
      <diagonal/>
    </border>
    <border>
      <left/>
      <right/>
      <top style="medium">
        <color rgb="FF006600"/>
      </top>
      <bottom/>
      <diagonal/>
    </border>
    <border>
      <left/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/>
      <top/>
      <bottom style="medium">
        <color rgb="FF006600"/>
      </bottom>
      <diagonal/>
    </border>
    <border>
      <left/>
      <right/>
      <top/>
      <bottom style="medium">
        <color rgb="FF006600"/>
      </bottom>
      <diagonal/>
    </border>
    <border>
      <left/>
      <right style="medium">
        <color rgb="FF006600"/>
      </right>
      <top/>
      <bottom style="medium">
        <color rgb="FF0066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1" fillId="0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7" fillId="0" borderId="32" xfId="0" applyFont="1" applyFill="1" applyBorder="1" applyAlignment="1">
      <alignment horizontal="right" vertical="center"/>
    </xf>
    <xf numFmtId="0" fontId="7" fillId="0" borderId="33" xfId="0" applyFont="1" applyFill="1" applyBorder="1" applyAlignment="1">
      <alignment horizontal="right" vertical="center"/>
    </xf>
    <xf numFmtId="1" fontId="6" fillId="0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right" vertical="center"/>
    </xf>
    <xf numFmtId="0" fontId="8" fillId="0" borderId="3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1" fillId="4" borderId="21" xfId="0" applyFont="1" applyFill="1" applyBorder="1" applyAlignment="1">
      <alignment horizontal="left" vertical="center"/>
    </xf>
    <xf numFmtId="0" fontId="11" fillId="4" borderId="22" xfId="0" applyFont="1" applyFill="1" applyBorder="1" applyAlignment="1">
      <alignment horizontal="left" vertical="center"/>
    </xf>
    <xf numFmtId="0" fontId="11" fillId="4" borderId="2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6" borderId="3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2" fillId="6" borderId="38" xfId="0" applyFont="1" applyFill="1" applyBorder="1" applyAlignment="1">
      <alignment vertical="center"/>
    </xf>
    <xf numFmtId="0" fontId="23" fillId="6" borderId="39" xfId="0" applyFont="1" applyFill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6" fillId="0" borderId="2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6" fillId="0" borderId="3" xfId="0" applyFont="1" applyFill="1" applyBorder="1" applyAlignment="1" applyProtection="1">
      <alignment vertical="center"/>
      <protection locked="0"/>
    </xf>
    <xf numFmtId="0" fontId="6" fillId="0" borderId="4" xfId="0" applyFont="1" applyFill="1" applyBorder="1" applyAlignment="1" applyProtection="1">
      <alignment vertical="center"/>
      <protection locked="0"/>
    </xf>
    <xf numFmtId="0" fontId="6" fillId="0" borderId="6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5" fillId="3" borderId="2" xfId="0" applyFont="1" applyFill="1" applyBorder="1" applyAlignment="1" applyProtection="1">
      <alignment vertical="center"/>
      <protection locked="0"/>
    </xf>
    <xf numFmtId="0" fontId="5" fillId="3" borderId="0" xfId="0" applyFont="1" applyFill="1" applyBorder="1" applyAlignment="1" applyProtection="1">
      <alignment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0" fontId="5" fillId="3" borderId="4" xfId="0" applyFont="1" applyFill="1" applyBorder="1" applyAlignment="1" applyProtection="1">
      <alignment vertical="center"/>
      <protection locked="0"/>
    </xf>
    <xf numFmtId="0" fontId="5" fillId="3" borderId="6" xfId="0" applyFont="1" applyFill="1" applyBorder="1" applyAlignment="1" applyProtection="1">
      <alignment vertical="center"/>
      <protection locked="0"/>
    </xf>
    <xf numFmtId="3" fontId="10" fillId="7" borderId="0" xfId="0" applyNumberFormat="1" applyFont="1" applyFill="1" applyBorder="1" applyAlignment="1">
      <alignment horizontal="center" vertical="center"/>
    </xf>
    <xf numFmtId="1" fontId="24" fillId="7" borderId="0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5" fillId="0" borderId="0" xfId="0" applyFont="1" applyAlignment="1">
      <alignment vertical="top"/>
    </xf>
    <xf numFmtId="0" fontId="26" fillId="8" borderId="0" xfId="0" applyFont="1" applyFill="1" applyAlignment="1">
      <alignment horizontal="center" vertical="center"/>
    </xf>
    <xf numFmtId="0" fontId="1" fillId="0" borderId="24" xfId="0" applyNumberFormat="1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center" vertical="center"/>
    </xf>
    <xf numFmtId="165" fontId="1" fillId="6" borderId="6" xfId="0" applyNumberFormat="1" applyFont="1" applyFill="1" applyBorder="1" applyAlignment="1">
      <alignment horizontal="center" vertical="center"/>
    </xf>
    <xf numFmtId="0" fontId="3" fillId="0" borderId="4" xfId="0" applyFont="1" applyBorder="1" applyAlignment="1" applyProtection="1">
      <alignment vertical="center"/>
      <protection locked="0"/>
    </xf>
    <xf numFmtId="0" fontId="6" fillId="0" borderId="41" xfId="0" applyFont="1" applyFill="1" applyBorder="1" applyAlignment="1" applyProtection="1">
      <alignment horizontal="center" vertical="center"/>
      <protection locked="0"/>
    </xf>
    <xf numFmtId="0" fontId="6" fillId="0" borderId="42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166" fontId="10" fillId="6" borderId="6" xfId="0" applyNumberFormat="1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horizontal="center" vertical="center"/>
    </xf>
    <xf numFmtId="4" fontId="22" fillId="6" borderId="40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2" fillId="0" borderId="31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0066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802317</xdr:colOff>
      <xdr:row>34</xdr:row>
      <xdr:rowOff>153315</xdr:rowOff>
    </xdr:from>
    <xdr:to>
      <xdr:col>1</xdr:col>
      <xdr:colOff>1043704</xdr:colOff>
      <xdr:row>35</xdr:row>
      <xdr:rowOff>187457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88042" y="5573040"/>
          <a:ext cx="241387" cy="2246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n>
                <a:noFill/>
              </a:ln>
            </a:rPr>
            <a:t>+</a:t>
          </a:r>
        </a:p>
      </xdr:txBody>
    </xdr:sp>
    <xdr:clientData/>
  </xdr:twoCellAnchor>
  <xdr:twoCellAnchor>
    <xdr:from>
      <xdr:col>2</xdr:col>
      <xdr:colOff>624926</xdr:colOff>
      <xdr:row>27</xdr:row>
      <xdr:rowOff>215758</xdr:rowOff>
    </xdr:from>
    <xdr:to>
      <xdr:col>3</xdr:col>
      <xdr:colOff>44620</xdr:colOff>
      <xdr:row>29</xdr:row>
      <xdr:rowOff>62482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44190" y="4096973"/>
          <a:ext cx="265372" cy="305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n>
                <a:noFill/>
              </a:ln>
            </a:rPr>
            <a:t>=</a:t>
          </a:r>
        </a:p>
      </xdr:txBody>
    </xdr:sp>
    <xdr:clientData/>
  </xdr:twoCellAnchor>
  <xdr:twoCellAnchor>
    <xdr:from>
      <xdr:col>1</xdr:col>
      <xdr:colOff>512653</xdr:colOff>
      <xdr:row>27</xdr:row>
      <xdr:rowOff>202236</xdr:rowOff>
    </xdr:from>
    <xdr:to>
      <xdr:col>2</xdr:col>
      <xdr:colOff>282739</xdr:colOff>
      <xdr:row>29</xdr:row>
      <xdr:rowOff>136665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97221" y="4083451"/>
          <a:ext cx="704782" cy="39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704589</xdr:colOff>
      <xdr:row>45</xdr:row>
      <xdr:rowOff>138326</xdr:rowOff>
    </xdr:from>
    <xdr:to>
      <xdr:col>3</xdr:col>
      <xdr:colOff>0</xdr:colOff>
      <xdr:row>47</xdr:row>
      <xdr:rowOff>83584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22329" y="8120406"/>
          <a:ext cx="143527" cy="323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n>
                <a:noFill/>
              </a:ln>
            </a:rPr>
            <a:t>=</a:t>
          </a:r>
        </a:p>
      </xdr:txBody>
    </xdr:sp>
    <xdr:clientData/>
  </xdr:twoCellAnchor>
  <xdr:twoCellAnchor>
    <xdr:from>
      <xdr:col>2</xdr:col>
      <xdr:colOff>682737</xdr:colOff>
      <xdr:row>34</xdr:row>
      <xdr:rowOff>159838</xdr:rowOff>
    </xdr:from>
    <xdr:to>
      <xdr:col>2</xdr:col>
      <xdr:colOff>841592</xdr:colOff>
      <xdr:row>35</xdr:row>
      <xdr:rowOff>225077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700477" y="6021627"/>
          <a:ext cx="158855" cy="254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n>
                <a:noFill/>
              </a:ln>
            </a:rPr>
            <a:t>=</a:t>
          </a:r>
        </a:p>
      </xdr:txBody>
    </xdr:sp>
    <xdr:clientData/>
  </xdr:twoCellAnchor>
  <xdr:twoCellAnchor>
    <xdr:from>
      <xdr:col>2</xdr:col>
      <xdr:colOff>685800</xdr:colOff>
      <xdr:row>54</xdr:row>
      <xdr:rowOff>152400</xdr:rowOff>
    </xdr:from>
    <xdr:to>
      <xdr:col>3</xdr:col>
      <xdr:colOff>44025</xdr:colOff>
      <xdr:row>56</xdr:row>
      <xdr:rowOff>63802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619250" y="10287000"/>
          <a:ext cx="215475" cy="292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n>
                <a:noFill/>
              </a:ln>
            </a:rPr>
            <a:t>=</a:t>
          </a:r>
        </a:p>
      </xdr:txBody>
    </xdr:sp>
    <xdr:clientData/>
  </xdr:twoCellAnchor>
  <xdr:twoCellAnchor>
    <xdr:from>
      <xdr:col>2</xdr:col>
      <xdr:colOff>669229</xdr:colOff>
      <xdr:row>62</xdr:row>
      <xdr:rowOff>146789</xdr:rowOff>
    </xdr:from>
    <xdr:to>
      <xdr:col>3</xdr:col>
      <xdr:colOff>22340</xdr:colOff>
      <xdr:row>64</xdr:row>
      <xdr:rowOff>39144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686969" y="11345188"/>
          <a:ext cx="201227" cy="270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n>
                <a:noFill/>
              </a:ln>
            </a:rPr>
            <a:t>=</a:t>
          </a:r>
        </a:p>
      </xdr:txBody>
    </xdr:sp>
    <xdr:clientData/>
  </xdr:twoCellAnchor>
  <xdr:twoCellAnchor>
    <xdr:from>
      <xdr:col>1</xdr:col>
      <xdr:colOff>739556</xdr:colOff>
      <xdr:row>45</xdr:row>
      <xdr:rowOff>145878</xdr:rowOff>
    </xdr:from>
    <xdr:to>
      <xdr:col>2</xdr:col>
      <xdr:colOff>48015</xdr:colOff>
      <xdr:row>47</xdr:row>
      <xdr:rowOff>28925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24368" y="8127958"/>
          <a:ext cx="241387" cy="261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n>
                <a:noFill/>
              </a:ln>
            </a:rPr>
            <a:t>+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21"/>
  <sheetViews>
    <sheetView showGridLines="0" tabSelected="1" zoomScaleNormal="100" zoomScaleSheetLayoutView="100" workbookViewId="0">
      <selection activeCell="K38" sqref="K38"/>
    </sheetView>
  </sheetViews>
  <sheetFormatPr defaultColWidth="9.1796875" defaultRowHeight="12.5" x14ac:dyDescent="0.25"/>
  <cols>
    <col min="1" max="1" width="1.26953125" style="11" customWidth="1"/>
    <col min="2" max="4" width="15.7265625" style="11" customWidth="1"/>
    <col min="5" max="5" width="2.26953125" style="10" customWidth="1"/>
    <col min="6" max="6" width="32.26953125" style="10" customWidth="1"/>
    <col min="7" max="7" width="27.7265625" style="10" customWidth="1"/>
    <col min="8" max="8" width="17.54296875" style="10" customWidth="1"/>
    <col min="9" max="9" width="2.26953125" style="10" customWidth="1"/>
    <col min="10" max="10" width="1" style="60" customWidth="1"/>
    <col min="11" max="11" width="13.7265625" style="65" bestFit="1" customWidth="1"/>
    <col min="12" max="12" width="28" style="15" hidden="1" customWidth="1"/>
    <col min="13" max="13" width="9.1796875" style="15" hidden="1" customWidth="1"/>
    <col min="14" max="14" width="10.81640625" style="15" hidden="1" customWidth="1"/>
    <col min="15" max="16384" width="9.1796875" style="11"/>
  </cols>
  <sheetData>
    <row r="2" spans="2:14" ht="15.75" customHeight="1" x14ac:dyDescent="0.25">
      <c r="B2" s="165" t="s">
        <v>665</v>
      </c>
      <c r="C2" s="165"/>
      <c r="D2" s="165"/>
      <c r="E2" s="165"/>
      <c r="F2" s="165"/>
      <c r="G2" s="165"/>
      <c r="H2" s="165"/>
      <c r="I2" s="70"/>
      <c r="J2" s="70"/>
    </row>
    <row r="3" spans="2:14" ht="16.5" customHeight="1" x14ac:dyDescent="0.25">
      <c r="B3" s="166" t="s">
        <v>657</v>
      </c>
      <c r="C3" s="166"/>
      <c r="D3" s="166"/>
      <c r="E3" s="166"/>
      <c r="F3" s="166"/>
      <c r="G3" s="166"/>
      <c r="H3" s="166"/>
      <c r="I3" s="70"/>
      <c r="J3" s="70"/>
    </row>
    <row r="4" spans="2:14" ht="15" customHeight="1" x14ac:dyDescent="0.25">
      <c r="B4" s="149" t="s">
        <v>666</v>
      </c>
      <c r="C4" s="149"/>
      <c r="D4" s="149"/>
      <c r="E4" s="149"/>
      <c r="F4" s="149"/>
      <c r="G4" s="149"/>
      <c r="H4" s="149"/>
      <c r="I4" s="60"/>
      <c r="L4" s="128" t="s">
        <v>656</v>
      </c>
      <c r="M4" s="128"/>
      <c r="N4" s="18"/>
    </row>
    <row r="5" spans="2:14" ht="13" thickBot="1" x14ac:dyDescent="0.3">
      <c r="L5" t="s">
        <v>63</v>
      </c>
      <c r="M5" t="s">
        <v>64</v>
      </c>
      <c r="N5">
        <v>95</v>
      </c>
    </row>
    <row r="6" spans="2:14" ht="15" customHeight="1" thickBot="1" x14ac:dyDescent="0.3">
      <c r="B6" s="162" t="s">
        <v>54</v>
      </c>
      <c r="C6" s="163"/>
      <c r="D6" s="164"/>
      <c r="F6" s="167" t="s">
        <v>28</v>
      </c>
      <c r="G6" s="168"/>
      <c r="H6" s="169"/>
      <c r="J6" s="9"/>
      <c r="L6" t="s">
        <v>65</v>
      </c>
      <c r="M6" t="s">
        <v>66</v>
      </c>
      <c r="N6">
        <v>100</v>
      </c>
    </row>
    <row r="7" spans="2:14" ht="15" customHeight="1" thickBot="1" x14ac:dyDescent="0.3">
      <c r="B7" s="12" t="s">
        <v>27</v>
      </c>
      <c r="C7" s="13"/>
      <c r="D7" s="96">
        <v>24</v>
      </c>
      <c r="F7" s="16" t="s">
        <v>57</v>
      </c>
      <c r="G7" s="134"/>
      <c r="H7" s="129">
        <v>50</v>
      </c>
      <c r="J7" s="9"/>
      <c r="L7" t="s">
        <v>67</v>
      </c>
      <c r="M7" t="s">
        <v>68</v>
      </c>
      <c r="N7">
        <v>85</v>
      </c>
    </row>
    <row r="8" spans="2:14" ht="15" customHeight="1" thickBot="1" x14ac:dyDescent="0.3">
      <c r="B8" s="91" t="s">
        <v>55</v>
      </c>
      <c r="C8" s="92"/>
      <c r="D8" s="74">
        <f>($D$7/2)^2*3.14</f>
        <v>452.16</v>
      </c>
      <c r="F8" s="11"/>
      <c r="G8" s="11"/>
      <c r="H8" s="11"/>
      <c r="J8" s="9"/>
      <c r="L8" t="s">
        <v>69</v>
      </c>
      <c r="M8" t="s">
        <v>70</v>
      </c>
      <c r="N8">
        <v>85</v>
      </c>
    </row>
    <row r="9" spans="2:14" ht="15" customHeight="1" thickBot="1" x14ac:dyDescent="0.3">
      <c r="B9" s="13"/>
      <c r="C9" s="78"/>
      <c r="D9" s="90"/>
      <c r="F9" s="162" t="s">
        <v>26</v>
      </c>
      <c r="G9" s="163"/>
      <c r="H9" s="164"/>
      <c r="J9" s="9"/>
      <c r="L9" t="s">
        <v>71</v>
      </c>
      <c r="M9" t="s">
        <v>72</v>
      </c>
      <c r="N9">
        <v>90</v>
      </c>
    </row>
    <row r="10" spans="2:14" ht="15" customHeight="1" thickBot="1" x14ac:dyDescent="0.3">
      <c r="B10" s="85" t="s">
        <v>47</v>
      </c>
      <c r="C10" s="86"/>
      <c r="D10" s="87"/>
      <c r="F10" s="17" t="s">
        <v>660</v>
      </c>
      <c r="G10" s="76"/>
      <c r="H10" s="135">
        <v>80</v>
      </c>
      <c r="J10" s="9"/>
      <c r="L10" t="s">
        <v>73</v>
      </c>
      <c r="M10" t="s">
        <v>74</v>
      </c>
      <c r="N10">
        <v>90</v>
      </c>
    </row>
    <row r="11" spans="2:14" ht="15" customHeight="1" thickBot="1" x14ac:dyDescent="0.3">
      <c r="B11" s="20" t="s">
        <v>22</v>
      </c>
      <c r="C11" s="21"/>
      <c r="D11" s="22"/>
      <c r="F11" s="17" t="s">
        <v>661</v>
      </c>
      <c r="G11" s="76"/>
      <c r="H11" s="136">
        <v>80</v>
      </c>
      <c r="J11" s="9"/>
      <c r="L11" t="s">
        <v>75</v>
      </c>
      <c r="M11" t="s">
        <v>76</v>
      </c>
      <c r="N11">
        <v>100</v>
      </c>
    </row>
    <row r="12" spans="2:14" ht="16.5" customHeight="1" thickBot="1" x14ac:dyDescent="0.3">
      <c r="B12" s="88" t="s">
        <v>13</v>
      </c>
      <c r="C12" s="23"/>
      <c r="D12" s="24">
        <v>4</v>
      </c>
      <c r="F12" s="16" t="s">
        <v>659</v>
      </c>
      <c r="G12" s="126"/>
      <c r="H12" s="137">
        <v>80</v>
      </c>
      <c r="J12" s="9"/>
      <c r="L12" t="s">
        <v>77</v>
      </c>
      <c r="M12" t="s">
        <v>78</v>
      </c>
      <c r="N12">
        <v>90</v>
      </c>
    </row>
    <row r="13" spans="2:14" ht="15" customHeight="1" thickBot="1" x14ac:dyDescent="0.3">
      <c r="B13" s="88" t="s">
        <v>16</v>
      </c>
      <c r="C13" s="23"/>
      <c r="D13" s="24">
        <v>3</v>
      </c>
      <c r="F13" s="77"/>
      <c r="G13" s="77"/>
      <c r="H13" s="11"/>
      <c r="J13" s="9"/>
      <c r="L13" t="s">
        <v>79</v>
      </c>
      <c r="M13" t="s">
        <v>80</v>
      </c>
      <c r="N13">
        <v>95</v>
      </c>
    </row>
    <row r="14" spans="2:14" ht="12.75" customHeight="1" x14ac:dyDescent="0.25">
      <c r="B14" s="88" t="s">
        <v>15</v>
      </c>
      <c r="C14" s="23"/>
      <c r="D14" s="24">
        <v>2</v>
      </c>
      <c r="F14" s="162" t="s">
        <v>25</v>
      </c>
      <c r="G14" s="163"/>
      <c r="H14" s="164"/>
      <c r="J14" s="9"/>
      <c r="L14" t="s">
        <v>81</v>
      </c>
      <c r="M14" t="s">
        <v>82</v>
      </c>
      <c r="N14">
        <v>95</v>
      </c>
    </row>
    <row r="15" spans="2:14" ht="19.5" customHeight="1" thickBot="1" x14ac:dyDescent="0.3">
      <c r="B15" s="83" t="s">
        <v>14</v>
      </c>
      <c r="C15" s="25"/>
      <c r="D15" s="26">
        <v>1</v>
      </c>
      <c r="F15" s="17" t="s">
        <v>58</v>
      </c>
      <c r="G15" s="18"/>
      <c r="H15" s="19">
        <f>+H7</f>
        <v>50</v>
      </c>
      <c r="J15" s="9"/>
      <c r="L15" t="s">
        <v>83</v>
      </c>
      <c r="M15" t="s">
        <v>84</v>
      </c>
      <c r="N15">
        <v>90</v>
      </c>
    </row>
    <row r="16" spans="2:14" ht="16.5" customHeight="1" x14ac:dyDescent="0.25">
      <c r="B16" s="8" t="s">
        <v>29</v>
      </c>
      <c r="C16" s="27"/>
      <c r="D16" s="28"/>
      <c r="F16" s="17" t="s">
        <v>59</v>
      </c>
      <c r="G16" s="18"/>
      <c r="H16" s="73">
        <f>D68</f>
        <v>90.625</v>
      </c>
      <c r="J16" s="9"/>
      <c r="L16" t="s">
        <v>85</v>
      </c>
      <c r="M16" t="s">
        <v>86</v>
      </c>
      <c r="N16">
        <v>90</v>
      </c>
    </row>
    <row r="17" spans="2:14" x14ac:dyDescent="0.25">
      <c r="B17" s="14" t="s">
        <v>31</v>
      </c>
      <c r="C17" s="29"/>
      <c r="D17" s="30"/>
      <c r="F17" s="17" t="s">
        <v>60</v>
      </c>
      <c r="G17" s="15"/>
      <c r="H17" s="73">
        <f>(H10+H11+H12)/3</f>
        <v>80</v>
      </c>
      <c r="J17" s="9"/>
      <c r="L17" t="s">
        <v>87</v>
      </c>
      <c r="M17" t="s">
        <v>88</v>
      </c>
      <c r="N17">
        <v>90</v>
      </c>
    </row>
    <row r="18" spans="2:14" ht="15" customHeight="1" thickBot="1" x14ac:dyDescent="0.3">
      <c r="B18" s="14" t="s">
        <v>32</v>
      </c>
      <c r="C18" s="29"/>
      <c r="D18" s="30"/>
      <c r="F18" s="16" t="s">
        <v>48</v>
      </c>
      <c r="G18" s="79" t="s">
        <v>49</v>
      </c>
      <c r="H18" s="141">
        <f>+D8*(H15/100)*(H16/100)*(H17/100)</f>
        <v>163.90800000000002</v>
      </c>
      <c r="J18" s="9"/>
      <c r="L18" t="s">
        <v>89</v>
      </c>
      <c r="M18" t="s">
        <v>90</v>
      </c>
      <c r="N18">
        <v>90</v>
      </c>
    </row>
    <row r="19" spans="2:14" ht="17.25" customHeight="1" thickBot="1" x14ac:dyDescent="0.3">
      <c r="B19" s="14" t="s">
        <v>0</v>
      </c>
      <c r="C19" s="29"/>
      <c r="D19" s="30"/>
      <c r="F19" s="75"/>
      <c r="G19" s="68"/>
      <c r="H19" s="68"/>
      <c r="J19" s="9"/>
      <c r="L19" t="s">
        <v>91</v>
      </c>
      <c r="M19" t="s">
        <v>92</v>
      </c>
      <c r="N19">
        <v>90</v>
      </c>
    </row>
    <row r="20" spans="2:14" ht="15" customHeight="1" x14ac:dyDescent="0.25">
      <c r="B20" s="14" t="s">
        <v>1</v>
      </c>
      <c r="C20" s="29"/>
      <c r="D20" s="30"/>
      <c r="F20" s="162" t="s">
        <v>663</v>
      </c>
      <c r="G20" s="163"/>
      <c r="H20" s="164"/>
      <c r="J20" s="9"/>
      <c r="L20" t="s">
        <v>93</v>
      </c>
      <c r="M20" t="s">
        <v>94</v>
      </c>
      <c r="N20">
        <v>85</v>
      </c>
    </row>
    <row r="21" spans="2:14" ht="18" hidden="1" customHeight="1" x14ac:dyDescent="0.25">
      <c r="F21" s="16" t="s">
        <v>50</v>
      </c>
      <c r="G21" s="84" t="s">
        <v>51</v>
      </c>
      <c r="H21" s="133">
        <f>+H18/7.1</f>
        <v>23.085633802816904</v>
      </c>
      <c r="J21" s="9"/>
      <c r="L21" t="s">
        <v>95</v>
      </c>
      <c r="M21" t="s">
        <v>96</v>
      </c>
      <c r="N21">
        <v>95</v>
      </c>
    </row>
    <row r="22" spans="2:14" ht="15" hidden="1" customHeight="1" thickBot="1" x14ac:dyDescent="0.3">
      <c r="E22" s="1"/>
      <c r="F22" s="130" t="s">
        <v>655</v>
      </c>
      <c r="G22" s="9"/>
      <c r="H22" s="123">
        <f>ROUND(H21,0)</f>
        <v>23</v>
      </c>
      <c r="J22" s="9"/>
      <c r="L22" t="s">
        <v>97</v>
      </c>
      <c r="M22" t="s">
        <v>98</v>
      </c>
      <c r="N22">
        <v>95</v>
      </c>
    </row>
    <row r="23" spans="2:14" ht="15" hidden="1" customHeight="1" thickBot="1" x14ac:dyDescent="0.3">
      <c r="E23" s="31"/>
      <c r="F23" s="162" t="s">
        <v>61</v>
      </c>
      <c r="G23" s="163"/>
      <c r="H23" s="164"/>
      <c r="J23" s="9"/>
      <c r="L23" t="s">
        <v>99</v>
      </c>
      <c r="M23" t="s">
        <v>100</v>
      </c>
      <c r="N23">
        <v>95</v>
      </c>
    </row>
    <row r="24" spans="2:14" ht="17.25" hidden="1" customHeight="1" thickBot="1" x14ac:dyDescent="0.3">
      <c r="E24" s="32"/>
      <c r="F24" s="12" t="s">
        <v>27</v>
      </c>
      <c r="G24" s="13"/>
      <c r="H24" s="132">
        <f>$D$7</f>
        <v>24</v>
      </c>
      <c r="I24" s="1"/>
      <c r="J24" s="46"/>
      <c r="L24" t="s">
        <v>101</v>
      </c>
      <c r="M24" t="s">
        <v>102</v>
      </c>
      <c r="N24">
        <v>90</v>
      </c>
    </row>
    <row r="25" spans="2:14" ht="15" hidden="1" customHeight="1" thickBot="1" x14ac:dyDescent="0.3">
      <c r="E25" s="32"/>
      <c r="F25" s="62" t="s">
        <v>52</v>
      </c>
      <c r="G25" s="63"/>
      <c r="H25" s="74">
        <f>H24/3</f>
        <v>8</v>
      </c>
      <c r="I25" s="31"/>
      <c r="J25" s="9"/>
      <c r="L25" t="s">
        <v>103</v>
      </c>
      <c r="M25" t="s">
        <v>104</v>
      </c>
      <c r="N25">
        <v>90</v>
      </c>
    </row>
    <row r="26" spans="2:14" ht="15" hidden="1" customHeight="1" thickBot="1" x14ac:dyDescent="0.3">
      <c r="E26" s="32"/>
      <c r="F26" s="131" t="s">
        <v>655</v>
      </c>
      <c r="G26" s="68"/>
      <c r="H26" s="124">
        <f>(ROUND(H25,0))</f>
        <v>8</v>
      </c>
      <c r="I26" s="32"/>
      <c r="J26" s="9"/>
      <c r="L26" t="s">
        <v>105</v>
      </c>
      <c r="M26" t="s">
        <v>106</v>
      </c>
      <c r="N26">
        <v>90</v>
      </c>
    </row>
    <row r="27" spans="2:14" ht="15" hidden="1" customHeight="1" thickBot="1" x14ac:dyDescent="0.3">
      <c r="E27" s="32"/>
      <c r="F27" s="150" t="s">
        <v>658</v>
      </c>
      <c r="G27" s="151"/>
      <c r="H27" s="152"/>
      <c r="I27" s="32"/>
      <c r="J27" s="9"/>
      <c r="L27" t="s">
        <v>107</v>
      </c>
      <c r="M27" t="s">
        <v>108</v>
      </c>
      <c r="N27">
        <v>100</v>
      </c>
    </row>
    <row r="28" spans="2:14" ht="18.75" customHeight="1" thickBot="1" x14ac:dyDescent="0.3">
      <c r="B28" s="14" t="s">
        <v>33</v>
      </c>
      <c r="C28" s="29"/>
      <c r="D28" s="30"/>
      <c r="E28" s="9"/>
      <c r="F28" s="93" t="s">
        <v>662</v>
      </c>
      <c r="G28" s="94" t="s">
        <v>51</v>
      </c>
      <c r="H28" s="142">
        <f>H18/7.1</f>
        <v>23.085633802816904</v>
      </c>
      <c r="I28" s="32"/>
      <c r="J28" s="9"/>
      <c r="L28" t="s">
        <v>109</v>
      </c>
      <c r="M28" t="s">
        <v>110</v>
      </c>
      <c r="N28">
        <v>85</v>
      </c>
    </row>
    <row r="29" spans="2:14" ht="17.25" customHeight="1" thickBot="1" x14ac:dyDescent="0.3">
      <c r="B29" s="99">
        <v>3</v>
      </c>
      <c r="C29" s="100">
        <v>3</v>
      </c>
      <c r="D29" s="34">
        <f>SUM(B29:C29)</f>
        <v>6</v>
      </c>
      <c r="E29" s="32"/>
      <c r="F29" s="61"/>
      <c r="G29" s="69"/>
      <c r="H29" s="69"/>
      <c r="I29" s="32"/>
      <c r="J29" s="9"/>
      <c r="L29" t="s">
        <v>111</v>
      </c>
      <c r="M29" t="s">
        <v>112</v>
      </c>
      <c r="N29">
        <v>85</v>
      </c>
    </row>
    <row r="30" spans="2:14" ht="15" customHeight="1" x14ac:dyDescent="0.25">
      <c r="B30" s="35" t="s">
        <v>17</v>
      </c>
      <c r="C30" s="36" t="s">
        <v>19</v>
      </c>
      <c r="D30" s="37" t="s">
        <v>20</v>
      </c>
      <c r="E30" s="9"/>
      <c r="F30" s="153" t="s">
        <v>664</v>
      </c>
      <c r="G30" s="154"/>
      <c r="H30" s="155"/>
      <c r="I30" s="9"/>
      <c r="J30" s="9"/>
      <c r="L30" t="s">
        <v>113</v>
      </c>
      <c r="M30" t="s">
        <v>114</v>
      </c>
      <c r="N30">
        <v>100</v>
      </c>
    </row>
    <row r="31" spans="2:14" ht="17.25" customHeight="1" thickBot="1" x14ac:dyDescent="0.3">
      <c r="B31" s="38" t="s">
        <v>18</v>
      </c>
      <c r="C31" s="39" t="s">
        <v>18</v>
      </c>
      <c r="D31" s="40" t="s">
        <v>21</v>
      </c>
      <c r="E31" s="9"/>
      <c r="F31" s="89" t="s">
        <v>670</v>
      </c>
      <c r="G31" s="57"/>
      <c r="H31" s="140">
        <f>(H28)*704.36</f>
        <v>16260.597025352115</v>
      </c>
      <c r="I31" s="32"/>
      <c r="J31" s="9"/>
      <c r="L31" t="s">
        <v>115</v>
      </c>
      <c r="M31" t="s">
        <v>116</v>
      </c>
      <c r="N31">
        <v>100</v>
      </c>
    </row>
    <row r="32" spans="2:14" ht="15" customHeight="1" thickBot="1" x14ac:dyDescent="0.3">
      <c r="B32" s="8" t="s">
        <v>30</v>
      </c>
      <c r="C32" s="2"/>
      <c r="D32" s="3"/>
      <c r="E32" s="9"/>
      <c r="F32" s="32"/>
      <c r="G32" s="32"/>
      <c r="H32" s="32"/>
      <c r="I32" s="9"/>
      <c r="J32" s="9"/>
      <c r="L32" t="s">
        <v>117</v>
      </c>
      <c r="M32" t="s">
        <v>118</v>
      </c>
      <c r="N32">
        <v>100</v>
      </c>
    </row>
    <row r="33" spans="2:14" ht="15" customHeight="1" x14ac:dyDescent="0.25">
      <c r="B33" s="14" t="s">
        <v>34</v>
      </c>
      <c r="C33" s="4"/>
      <c r="D33" s="5"/>
      <c r="E33" s="9"/>
      <c r="F33" s="162" t="s">
        <v>53</v>
      </c>
      <c r="G33" s="163"/>
      <c r="H33" s="164"/>
      <c r="I33" s="9"/>
      <c r="J33" s="9"/>
      <c r="L33" t="s">
        <v>119</v>
      </c>
      <c r="M33" t="s">
        <v>120</v>
      </c>
      <c r="N33">
        <v>85</v>
      </c>
    </row>
    <row r="34" spans="2:14" ht="15" customHeight="1" x14ac:dyDescent="0.25">
      <c r="B34" s="14" t="s">
        <v>36</v>
      </c>
      <c r="C34" s="15"/>
      <c r="D34" s="42"/>
      <c r="E34" s="9"/>
      <c r="F34" s="146" t="s">
        <v>62</v>
      </c>
      <c r="G34" s="147"/>
      <c r="H34" s="148"/>
      <c r="I34" s="9"/>
      <c r="J34" s="9"/>
      <c r="L34" t="s">
        <v>121</v>
      </c>
      <c r="M34" t="s">
        <v>122</v>
      </c>
      <c r="N34">
        <v>80</v>
      </c>
    </row>
    <row r="35" spans="2:14" ht="15" customHeight="1" thickBot="1" x14ac:dyDescent="0.3">
      <c r="B35" s="14" t="s">
        <v>35</v>
      </c>
      <c r="C35" s="15"/>
      <c r="D35" s="42"/>
      <c r="E35" s="9"/>
      <c r="F35" s="156"/>
      <c r="G35" s="157"/>
      <c r="H35" s="158"/>
      <c r="I35" s="9"/>
      <c r="J35" s="9"/>
      <c r="L35" t="s">
        <v>123</v>
      </c>
      <c r="M35" t="s">
        <v>124</v>
      </c>
      <c r="N35">
        <v>90</v>
      </c>
    </row>
    <row r="36" spans="2:14" ht="15" customHeight="1" thickBot="1" x14ac:dyDescent="0.3">
      <c r="B36" s="99">
        <v>4</v>
      </c>
      <c r="C36" s="100">
        <v>4</v>
      </c>
      <c r="D36" s="34">
        <f>SUM(B36:C36)</f>
        <v>8</v>
      </c>
      <c r="E36" s="9"/>
      <c r="F36" s="146"/>
      <c r="G36" s="147"/>
      <c r="H36" s="148"/>
      <c r="I36" s="9"/>
      <c r="J36" s="46"/>
      <c r="L36" t="s">
        <v>125</v>
      </c>
      <c r="M36" t="s">
        <v>126</v>
      </c>
      <c r="N36">
        <v>90</v>
      </c>
    </row>
    <row r="37" spans="2:14" ht="15" customHeight="1" thickBot="1" x14ac:dyDescent="0.3">
      <c r="B37" s="43" t="s">
        <v>17</v>
      </c>
      <c r="C37" s="44" t="s">
        <v>19</v>
      </c>
      <c r="D37" s="45" t="s">
        <v>20</v>
      </c>
      <c r="E37" s="46"/>
      <c r="F37" s="159"/>
      <c r="G37" s="160"/>
      <c r="H37" s="161"/>
      <c r="I37" s="9"/>
      <c r="J37" s="46"/>
      <c r="L37" t="s">
        <v>127</v>
      </c>
      <c r="M37" t="s">
        <v>128</v>
      </c>
      <c r="N37">
        <v>95</v>
      </c>
    </row>
    <row r="38" spans="2:14" ht="15" customHeight="1" thickBot="1" x14ac:dyDescent="0.3">
      <c r="B38" s="38" t="s">
        <v>18</v>
      </c>
      <c r="C38" s="39" t="s">
        <v>18</v>
      </c>
      <c r="D38" s="40" t="s">
        <v>21</v>
      </c>
      <c r="E38" s="9"/>
      <c r="I38" s="9"/>
      <c r="J38" s="32"/>
      <c r="L38" t="s">
        <v>129</v>
      </c>
      <c r="M38" t="s">
        <v>130</v>
      </c>
      <c r="N38">
        <v>95</v>
      </c>
    </row>
    <row r="39" spans="2:14" ht="15" customHeight="1" x14ac:dyDescent="0.25">
      <c r="B39" s="8" t="s">
        <v>3</v>
      </c>
      <c r="C39" s="27"/>
      <c r="D39" s="28"/>
      <c r="E39" s="47"/>
      <c r="F39" s="125" t="s">
        <v>24</v>
      </c>
      <c r="G39" s="58"/>
      <c r="H39" s="59"/>
      <c r="I39" s="46"/>
      <c r="J39" s="32"/>
      <c r="L39" t="s">
        <v>131</v>
      </c>
      <c r="M39" t="s">
        <v>132</v>
      </c>
      <c r="N39">
        <v>90</v>
      </c>
    </row>
    <row r="40" spans="2:14" ht="15" customHeight="1" x14ac:dyDescent="0.25">
      <c r="B40" s="14" t="s">
        <v>9</v>
      </c>
      <c r="C40" s="15"/>
      <c r="D40" s="42"/>
      <c r="E40" s="48"/>
      <c r="F40" s="101" t="s">
        <v>44</v>
      </c>
      <c r="G40" s="102"/>
      <c r="H40" s="103"/>
      <c r="I40" s="9"/>
      <c r="J40" s="32"/>
      <c r="L40" t="s">
        <v>133</v>
      </c>
      <c r="M40" t="s">
        <v>134</v>
      </c>
      <c r="N40">
        <v>95</v>
      </c>
    </row>
    <row r="41" spans="2:14" ht="15" customHeight="1" x14ac:dyDescent="0.25">
      <c r="B41" s="14" t="s">
        <v>4</v>
      </c>
      <c r="C41" s="15"/>
      <c r="D41" s="42"/>
      <c r="E41" s="32"/>
      <c r="F41" s="139"/>
      <c r="G41" s="102"/>
      <c r="H41" s="103"/>
      <c r="I41" s="47"/>
      <c r="J41" s="32"/>
      <c r="L41" t="s">
        <v>135</v>
      </c>
      <c r="M41" t="s">
        <v>136</v>
      </c>
      <c r="N41">
        <v>90</v>
      </c>
    </row>
    <row r="42" spans="2:14" ht="15" customHeight="1" x14ac:dyDescent="0.25">
      <c r="B42" s="14" t="s">
        <v>10</v>
      </c>
      <c r="C42" s="15"/>
      <c r="D42" s="42"/>
      <c r="E42" s="32"/>
      <c r="F42" s="104"/>
      <c r="G42" s="97"/>
      <c r="H42" s="98"/>
      <c r="I42" s="48"/>
      <c r="J42" s="32"/>
      <c r="L42" t="s">
        <v>137</v>
      </c>
      <c r="M42" t="s">
        <v>138</v>
      </c>
      <c r="N42">
        <v>95</v>
      </c>
    </row>
    <row r="43" spans="2:14" ht="15" customHeight="1" x14ac:dyDescent="0.25">
      <c r="B43" s="14" t="s">
        <v>37</v>
      </c>
      <c r="C43" s="15"/>
      <c r="D43" s="42"/>
      <c r="E43" s="32"/>
      <c r="F43" s="101"/>
      <c r="G43" s="97"/>
      <c r="H43" s="98"/>
      <c r="I43" s="32"/>
      <c r="J43" s="32"/>
      <c r="L43" t="s">
        <v>139</v>
      </c>
      <c r="M43" t="s">
        <v>140</v>
      </c>
      <c r="N43">
        <v>90</v>
      </c>
    </row>
    <row r="44" spans="2:14" ht="15" customHeight="1" x14ac:dyDescent="0.25">
      <c r="B44" s="14" t="s">
        <v>38</v>
      </c>
      <c r="C44" s="15"/>
      <c r="D44" s="42"/>
      <c r="E44" s="32"/>
      <c r="F44" s="104"/>
      <c r="G44" s="102"/>
      <c r="H44" s="103"/>
      <c r="I44" s="32"/>
      <c r="J44" s="32"/>
      <c r="L44" t="s">
        <v>141</v>
      </c>
      <c r="M44" t="s">
        <v>142</v>
      </c>
      <c r="N44">
        <v>90</v>
      </c>
    </row>
    <row r="45" spans="2:14" ht="15" customHeight="1" x14ac:dyDescent="0.25">
      <c r="B45" s="14" t="s">
        <v>39</v>
      </c>
      <c r="C45" s="15"/>
      <c r="D45" s="42"/>
      <c r="E45" s="32"/>
      <c r="F45" s="101" t="s">
        <v>45</v>
      </c>
      <c r="G45" s="105"/>
      <c r="H45" s="103"/>
      <c r="I45" s="32"/>
      <c r="J45" s="32"/>
      <c r="L45" t="s">
        <v>143</v>
      </c>
      <c r="M45" t="s">
        <v>144</v>
      </c>
      <c r="N45">
        <v>90</v>
      </c>
    </row>
    <row r="46" spans="2:14" ht="15" customHeight="1" thickBot="1" x14ac:dyDescent="0.3">
      <c r="B46" s="14" t="s">
        <v>2</v>
      </c>
      <c r="C46" s="15"/>
      <c r="D46" s="42"/>
      <c r="E46" s="32"/>
      <c r="F46" s="138" t="s">
        <v>668</v>
      </c>
      <c r="G46" s="97"/>
      <c r="H46" s="98"/>
      <c r="I46" s="32"/>
      <c r="J46" s="32"/>
      <c r="L46" t="s">
        <v>145</v>
      </c>
      <c r="M46" t="s">
        <v>146</v>
      </c>
      <c r="N46">
        <v>100</v>
      </c>
    </row>
    <row r="47" spans="2:14" ht="15" customHeight="1" thickBot="1" x14ac:dyDescent="0.3">
      <c r="B47" s="99">
        <v>3</v>
      </c>
      <c r="C47" s="100">
        <v>4</v>
      </c>
      <c r="D47" s="34">
        <f>SUM(B47:C47)</f>
        <v>7</v>
      </c>
      <c r="E47" s="32"/>
      <c r="F47" s="101"/>
      <c r="G47" s="105"/>
      <c r="H47" s="103"/>
      <c r="I47" s="32"/>
      <c r="J47" s="32"/>
      <c r="L47" t="s">
        <v>147</v>
      </c>
      <c r="M47" t="s">
        <v>148</v>
      </c>
      <c r="N47">
        <v>95</v>
      </c>
    </row>
    <row r="48" spans="2:14" ht="15" customHeight="1" x14ac:dyDescent="0.25">
      <c r="B48" s="49" t="s">
        <v>17</v>
      </c>
      <c r="C48" s="36" t="s">
        <v>19</v>
      </c>
      <c r="D48" s="37" t="s">
        <v>20</v>
      </c>
      <c r="E48" s="46"/>
      <c r="F48" s="101" t="s">
        <v>46</v>
      </c>
      <c r="G48" s="105"/>
      <c r="H48" s="103"/>
      <c r="I48" s="32"/>
      <c r="J48" s="32"/>
      <c r="L48" t="s">
        <v>149</v>
      </c>
      <c r="M48" t="s">
        <v>150</v>
      </c>
      <c r="N48">
        <v>100</v>
      </c>
    </row>
    <row r="49" spans="2:14" ht="15" customHeight="1" thickBot="1" x14ac:dyDescent="0.3">
      <c r="B49" s="38" t="s">
        <v>18</v>
      </c>
      <c r="C49" s="39" t="s">
        <v>18</v>
      </c>
      <c r="D49" s="40" t="s">
        <v>21</v>
      </c>
      <c r="E49" s="32"/>
      <c r="F49" s="138" t="s">
        <v>671</v>
      </c>
      <c r="G49" s="107"/>
      <c r="H49" s="108"/>
      <c r="I49" s="32"/>
      <c r="J49" s="46"/>
      <c r="L49" t="s">
        <v>151</v>
      </c>
      <c r="M49" t="s">
        <v>152</v>
      </c>
      <c r="N49">
        <v>100</v>
      </c>
    </row>
    <row r="50" spans="2:14" ht="15" customHeight="1" thickBot="1" x14ac:dyDescent="0.3">
      <c r="B50" s="50" t="s">
        <v>5</v>
      </c>
      <c r="C50" s="27"/>
      <c r="D50" s="28"/>
      <c r="E50" s="47"/>
      <c r="F50" s="109"/>
      <c r="G50" s="110"/>
      <c r="H50" s="111"/>
      <c r="I50" s="46"/>
      <c r="J50" s="46"/>
      <c r="L50" t="s">
        <v>153</v>
      </c>
      <c r="M50" t="s">
        <v>154</v>
      </c>
      <c r="N50">
        <v>100</v>
      </c>
    </row>
    <row r="51" spans="2:14" ht="15" customHeight="1" thickBot="1" x14ac:dyDescent="0.3">
      <c r="B51" s="14" t="s">
        <v>6</v>
      </c>
      <c r="C51" s="15"/>
      <c r="D51" s="42"/>
      <c r="E51" s="48"/>
      <c r="I51" s="32"/>
      <c r="J51" s="32"/>
      <c r="L51" t="s">
        <v>155</v>
      </c>
      <c r="M51" t="s">
        <v>156</v>
      </c>
      <c r="N51">
        <v>95</v>
      </c>
    </row>
    <row r="52" spans="2:14" ht="15" customHeight="1" x14ac:dyDescent="0.25">
      <c r="B52" s="14" t="s">
        <v>11</v>
      </c>
      <c r="C52" s="15"/>
      <c r="D52" s="42"/>
      <c r="E52" s="32"/>
      <c r="F52" s="80" t="s">
        <v>43</v>
      </c>
      <c r="G52" s="58"/>
      <c r="H52" s="59"/>
      <c r="I52" s="47"/>
      <c r="J52" s="32"/>
      <c r="L52" t="s">
        <v>157</v>
      </c>
      <c r="M52" t="s">
        <v>158</v>
      </c>
      <c r="N52">
        <v>95</v>
      </c>
    </row>
    <row r="53" spans="2:14" ht="15" customHeight="1" x14ac:dyDescent="0.25">
      <c r="B53" s="14" t="s">
        <v>12</v>
      </c>
      <c r="C53" s="15"/>
      <c r="D53" s="42"/>
      <c r="E53" s="32"/>
      <c r="F53" s="112"/>
      <c r="G53" s="113"/>
      <c r="H53" s="114"/>
      <c r="I53" s="48"/>
      <c r="J53" s="32"/>
      <c r="L53" t="s">
        <v>159</v>
      </c>
      <c r="M53" t="s">
        <v>160</v>
      </c>
      <c r="N53">
        <v>85</v>
      </c>
    </row>
    <row r="54" spans="2:14" ht="15" customHeight="1" x14ac:dyDescent="0.25">
      <c r="B54" s="14" t="s">
        <v>2</v>
      </c>
      <c r="C54" s="15"/>
      <c r="D54" s="42"/>
      <c r="E54" s="32"/>
      <c r="F54" s="112" t="s">
        <v>669</v>
      </c>
      <c r="G54" s="113"/>
      <c r="H54" s="114"/>
      <c r="I54" s="32"/>
      <c r="J54" s="32"/>
      <c r="L54" t="s">
        <v>161</v>
      </c>
      <c r="M54" t="s">
        <v>162</v>
      </c>
      <c r="N54">
        <v>80</v>
      </c>
    </row>
    <row r="55" spans="2:14" ht="15" customHeight="1" thickBot="1" x14ac:dyDescent="0.3">
      <c r="B55" s="14" t="s">
        <v>7</v>
      </c>
      <c r="C55" s="15"/>
      <c r="D55" s="42"/>
      <c r="E55" s="32"/>
      <c r="F55" s="112"/>
      <c r="G55" s="113"/>
      <c r="H55" s="114"/>
      <c r="I55" s="32"/>
      <c r="J55" s="32"/>
      <c r="L55" t="s">
        <v>163</v>
      </c>
      <c r="M55" t="s">
        <v>164</v>
      </c>
      <c r="N55">
        <v>85</v>
      </c>
    </row>
    <row r="56" spans="2:14" ht="15" customHeight="1" thickBot="1" x14ac:dyDescent="0.3">
      <c r="B56" s="144">
        <v>4</v>
      </c>
      <c r="C56" s="145"/>
      <c r="D56" s="34">
        <f>B56</f>
        <v>4</v>
      </c>
      <c r="E56" s="32"/>
      <c r="F56" s="112"/>
      <c r="G56" s="113"/>
      <c r="H56" s="115"/>
      <c r="I56" s="32"/>
      <c r="J56" s="32"/>
      <c r="L56" t="s">
        <v>165</v>
      </c>
      <c r="M56" t="s">
        <v>166</v>
      </c>
      <c r="N56">
        <v>95</v>
      </c>
    </row>
    <row r="57" spans="2:14" ht="15" customHeight="1" x14ac:dyDescent="0.25">
      <c r="B57" s="71" t="s">
        <v>19</v>
      </c>
      <c r="C57" s="72"/>
      <c r="D57" s="37" t="s">
        <v>20</v>
      </c>
      <c r="E57" s="32"/>
      <c r="F57" s="116"/>
      <c r="G57" s="117"/>
      <c r="H57" s="114"/>
      <c r="I57" s="32"/>
      <c r="J57" s="32"/>
      <c r="L57" t="s">
        <v>167</v>
      </c>
      <c r="M57" t="s">
        <v>168</v>
      </c>
      <c r="N57">
        <v>85</v>
      </c>
    </row>
    <row r="58" spans="2:14" ht="15" customHeight="1" thickBot="1" x14ac:dyDescent="0.3">
      <c r="B58" s="81" t="s">
        <v>18</v>
      </c>
      <c r="C58" s="82"/>
      <c r="D58" s="40" t="s">
        <v>18</v>
      </c>
      <c r="E58" s="32"/>
      <c r="F58" s="106"/>
      <c r="G58" s="107"/>
      <c r="H58" s="108"/>
      <c r="I58" s="32"/>
      <c r="J58" s="64"/>
      <c r="L58" t="s">
        <v>169</v>
      </c>
      <c r="M58" t="s">
        <v>170</v>
      </c>
      <c r="N58">
        <v>85</v>
      </c>
    </row>
    <row r="59" spans="2:14" ht="15" customHeight="1" x14ac:dyDescent="0.25">
      <c r="B59" s="50" t="s">
        <v>8</v>
      </c>
      <c r="C59" s="27"/>
      <c r="D59" s="51"/>
      <c r="E59" s="32"/>
      <c r="F59" s="106"/>
      <c r="G59" s="107"/>
      <c r="H59" s="108"/>
      <c r="I59" s="32"/>
      <c r="J59" s="46"/>
      <c r="L59" t="s">
        <v>171</v>
      </c>
      <c r="M59" t="s">
        <v>172</v>
      </c>
      <c r="N59">
        <v>90</v>
      </c>
    </row>
    <row r="60" spans="2:14" ht="15" customHeight="1" x14ac:dyDescent="0.25">
      <c r="B60" s="14" t="s">
        <v>40</v>
      </c>
      <c r="C60" s="15"/>
      <c r="D60" s="52"/>
      <c r="E60" s="32"/>
      <c r="F60" s="106"/>
      <c r="G60" s="107"/>
      <c r="H60" s="108"/>
      <c r="I60" s="32"/>
      <c r="J60" s="32"/>
      <c r="L60" t="s">
        <v>173</v>
      </c>
      <c r="M60" t="s">
        <v>174</v>
      </c>
      <c r="N60">
        <v>100</v>
      </c>
    </row>
    <row r="61" spans="2:14" ht="15" customHeight="1" x14ac:dyDescent="0.25">
      <c r="B61" s="14" t="s">
        <v>41</v>
      </c>
      <c r="C61" s="15"/>
      <c r="D61" s="52"/>
      <c r="E61" s="32"/>
      <c r="F61" s="118"/>
      <c r="G61" s="119"/>
      <c r="H61" s="115"/>
      <c r="I61" s="32"/>
      <c r="J61" s="32"/>
      <c r="L61" t="s">
        <v>175</v>
      </c>
      <c r="M61" t="s">
        <v>176</v>
      </c>
      <c r="N61">
        <v>95</v>
      </c>
    </row>
    <row r="62" spans="2:14" ht="15" customHeight="1" x14ac:dyDescent="0.25">
      <c r="B62" s="14" t="s">
        <v>42</v>
      </c>
      <c r="C62" s="15"/>
      <c r="D62" s="52"/>
      <c r="E62" s="46"/>
      <c r="F62" s="106"/>
      <c r="G62" s="107"/>
      <c r="H62" s="108"/>
      <c r="I62" s="32"/>
      <c r="J62" s="32"/>
      <c r="L62" t="s">
        <v>177</v>
      </c>
      <c r="M62" t="s">
        <v>178</v>
      </c>
      <c r="N62">
        <v>90</v>
      </c>
    </row>
    <row r="63" spans="2:14" ht="15" customHeight="1" thickBot="1" x14ac:dyDescent="0.3">
      <c r="B63" s="14" t="s">
        <v>2</v>
      </c>
      <c r="C63" s="15"/>
      <c r="D63" s="52"/>
      <c r="E63" s="32"/>
      <c r="F63" s="106"/>
      <c r="G63" s="107"/>
      <c r="H63" s="108"/>
      <c r="I63" s="32"/>
      <c r="J63" s="32"/>
      <c r="L63" t="s">
        <v>179</v>
      </c>
      <c r="M63" t="s">
        <v>180</v>
      </c>
      <c r="N63">
        <v>85</v>
      </c>
    </row>
    <row r="64" spans="2:14" ht="15" customHeight="1" thickBot="1" x14ac:dyDescent="0.3">
      <c r="B64" s="144">
        <v>4</v>
      </c>
      <c r="C64" s="145"/>
      <c r="D64" s="53">
        <f>B64</f>
        <v>4</v>
      </c>
      <c r="E64" s="47"/>
      <c r="F64" s="106"/>
      <c r="G64" s="107"/>
      <c r="H64" s="108"/>
      <c r="I64" s="46"/>
      <c r="J64" s="32"/>
      <c r="L64" t="s">
        <v>181</v>
      </c>
      <c r="M64" t="s">
        <v>182</v>
      </c>
      <c r="N64">
        <v>90</v>
      </c>
    </row>
    <row r="65" spans="2:15" ht="15" customHeight="1" thickBot="1" x14ac:dyDescent="0.3">
      <c r="B65" s="71" t="s">
        <v>19</v>
      </c>
      <c r="C65" s="72"/>
      <c r="D65" s="37" t="s">
        <v>20</v>
      </c>
      <c r="E65" s="48"/>
      <c r="F65" s="120"/>
      <c r="G65" s="121"/>
      <c r="H65" s="122"/>
      <c r="I65" s="32"/>
      <c r="J65" s="32"/>
      <c r="L65" t="s">
        <v>183</v>
      </c>
      <c r="M65" t="s">
        <v>184</v>
      </c>
      <c r="N65">
        <v>85</v>
      </c>
    </row>
    <row r="66" spans="2:15" ht="15" customHeight="1" thickBot="1" x14ac:dyDescent="0.3">
      <c r="B66" s="81" t="s">
        <v>18</v>
      </c>
      <c r="C66" s="82"/>
      <c r="D66" s="40" t="s">
        <v>18</v>
      </c>
      <c r="E66" s="32"/>
      <c r="F66" s="66"/>
      <c r="G66" s="66"/>
      <c r="H66" s="33"/>
      <c r="I66" s="47"/>
      <c r="J66" s="32"/>
      <c r="L66" t="s">
        <v>185</v>
      </c>
      <c r="M66" t="s">
        <v>186</v>
      </c>
      <c r="N66">
        <v>100</v>
      </c>
    </row>
    <row r="67" spans="2:15" ht="15" customHeight="1" x14ac:dyDescent="0.25">
      <c r="B67" s="54" t="s">
        <v>23</v>
      </c>
      <c r="C67" s="55"/>
      <c r="D67" s="56">
        <f>+$D$29+$D$36+$D$47+$D$56+$D$64</f>
        <v>29</v>
      </c>
      <c r="E67" s="32"/>
      <c r="F67" s="66"/>
      <c r="G67" s="66"/>
      <c r="H67" s="67"/>
      <c r="I67" s="48"/>
      <c r="J67" s="32"/>
      <c r="L67" t="s">
        <v>187</v>
      </c>
      <c r="M67" t="s">
        <v>188</v>
      </c>
      <c r="N67">
        <v>80</v>
      </c>
    </row>
    <row r="68" spans="2:15" ht="15" customHeight="1" thickBot="1" x14ac:dyDescent="0.3">
      <c r="B68" s="6" t="s">
        <v>56</v>
      </c>
      <c r="C68" s="7"/>
      <c r="D68" s="95">
        <f>($D$67/32)*100</f>
        <v>90.625</v>
      </c>
      <c r="F68" s="41"/>
      <c r="G68" s="41"/>
      <c r="H68" s="46"/>
      <c r="I68" s="32"/>
      <c r="J68" s="32"/>
      <c r="L68" t="s">
        <v>189</v>
      </c>
      <c r="M68" t="s">
        <v>190</v>
      </c>
      <c r="N68">
        <v>90</v>
      </c>
    </row>
    <row r="69" spans="2:15" ht="15" customHeight="1" x14ac:dyDescent="0.25">
      <c r="B69" s="143" t="s">
        <v>667</v>
      </c>
      <c r="C69" s="10"/>
      <c r="D69" s="10"/>
      <c r="F69" s="33"/>
      <c r="G69" s="33"/>
      <c r="H69" s="33"/>
      <c r="I69" s="32"/>
      <c r="J69" s="32"/>
      <c r="L69" t="s">
        <v>191</v>
      </c>
      <c r="M69" t="s">
        <v>192</v>
      </c>
      <c r="N69">
        <v>90</v>
      </c>
    </row>
    <row r="70" spans="2:15" ht="15" customHeight="1" x14ac:dyDescent="0.25">
      <c r="B70" s="10"/>
      <c r="C70" s="10"/>
      <c r="D70" s="10"/>
      <c r="F70" s="32"/>
      <c r="G70" s="32"/>
      <c r="H70" s="32"/>
      <c r="I70" s="32"/>
      <c r="J70" s="46"/>
      <c r="L70" t="s">
        <v>193</v>
      </c>
      <c r="M70" t="s">
        <v>194</v>
      </c>
      <c r="N70">
        <v>90</v>
      </c>
    </row>
    <row r="71" spans="2:15" ht="12" customHeight="1" x14ac:dyDescent="0.25">
      <c r="B71" s="10"/>
      <c r="C71" s="10"/>
      <c r="D71" s="10"/>
      <c r="E71" s="32"/>
      <c r="F71" s="46"/>
      <c r="G71" s="46"/>
      <c r="H71" s="46"/>
      <c r="I71" s="32"/>
      <c r="J71" s="41"/>
      <c r="L71" t="s">
        <v>195</v>
      </c>
      <c r="M71" t="s">
        <v>196</v>
      </c>
      <c r="N71">
        <v>90</v>
      </c>
    </row>
    <row r="72" spans="2:15" s="10" customFormat="1" x14ac:dyDescent="0.25">
      <c r="E72" s="32"/>
      <c r="F72" s="32"/>
      <c r="G72" s="32"/>
      <c r="H72" s="32"/>
      <c r="I72" s="32"/>
      <c r="J72" s="60"/>
      <c r="L72" t="s">
        <v>197</v>
      </c>
      <c r="M72" t="s">
        <v>198</v>
      </c>
      <c r="N72">
        <v>85</v>
      </c>
      <c r="O72" s="11"/>
    </row>
    <row r="73" spans="2:15" s="10" customFormat="1" x14ac:dyDescent="0.25">
      <c r="E73" s="32"/>
      <c r="F73" s="47"/>
      <c r="G73" s="47"/>
      <c r="H73" s="47"/>
      <c r="I73" s="32"/>
      <c r="J73" s="60"/>
      <c r="L73" t="s">
        <v>199</v>
      </c>
      <c r="M73" t="s">
        <v>200</v>
      </c>
      <c r="N73">
        <v>85</v>
      </c>
      <c r="O73" s="11"/>
    </row>
    <row r="74" spans="2:15" s="10" customFormat="1" x14ac:dyDescent="0.25">
      <c r="E74" s="32"/>
      <c r="F74" s="48"/>
      <c r="G74" s="48"/>
      <c r="H74" s="48"/>
      <c r="I74" s="32"/>
      <c r="J74" s="60"/>
      <c r="L74" t="s">
        <v>201</v>
      </c>
      <c r="M74" t="s">
        <v>202</v>
      </c>
      <c r="N74">
        <v>85</v>
      </c>
      <c r="O74" s="11"/>
    </row>
    <row r="75" spans="2:15" s="10" customFormat="1" x14ac:dyDescent="0.25">
      <c r="E75" s="32"/>
      <c r="F75" s="46"/>
      <c r="G75" s="46"/>
      <c r="H75" s="46"/>
      <c r="I75" s="32"/>
      <c r="J75" s="60"/>
      <c r="L75" t="s">
        <v>203</v>
      </c>
      <c r="M75" t="s">
        <v>204</v>
      </c>
      <c r="N75">
        <v>85</v>
      </c>
      <c r="O75" s="11"/>
    </row>
    <row r="76" spans="2:15" s="10" customFormat="1" x14ac:dyDescent="0.25">
      <c r="E76" s="32"/>
      <c r="F76" s="46"/>
      <c r="G76" s="46"/>
      <c r="H76" s="46"/>
      <c r="I76" s="32"/>
      <c r="J76" s="60"/>
      <c r="L76" t="s">
        <v>205</v>
      </c>
      <c r="M76" t="s">
        <v>206</v>
      </c>
      <c r="N76">
        <v>95</v>
      </c>
      <c r="O76" s="11"/>
    </row>
    <row r="77" spans="2:15" s="10" customFormat="1" x14ac:dyDescent="0.25">
      <c r="E77" s="32"/>
      <c r="I77" s="32"/>
      <c r="J77" s="60"/>
      <c r="L77" t="s">
        <v>207</v>
      </c>
      <c r="M77" t="s">
        <v>208</v>
      </c>
      <c r="N77">
        <v>95</v>
      </c>
      <c r="O77" s="11"/>
    </row>
    <row r="78" spans="2:15" s="10" customFormat="1" x14ac:dyDescent="0.25">
      <c r="B78" s="11"/>
      <c r="C78" s="11"/>
      <c r="E78" s="32"/>
      <c r="I78" s="46"/>
      <c r="J78" s="60"/>
      <c r="L78" t="s">
        <v>209</v>
      </c>
      <c r="M78" t="s">
        <v>210</v>
      </c>
      <c r="N78">
        <v>100</v>
      </c>
      <c r="O78" s="11"/>
    </row>
    <row r="79" spans="2:15" s="10" customFormat="1" x14ac:dyDescent="0.25">
      <c r="B79" s="11"/>
      <c r="C79" s="11"/>
      <c r="E79" s="46"/>
      <c r="I79" s="32"/>
      <c r="J79" s="60"/>
      <c r="L79" t="s">
        <v>211</v>
      </c>
      <c r="M79" t="s">
        <v>212</v>
      </c>
      <c r="N79">
        <v>85</v>
      </c>
      <c r="O79" s="11"/>
    </row>
    <row r="80" spans="2:15" s="10" customFormat="1" x14ac:dyDescent="0.25">
      <c r="B80" s="11"/>
      <c r="C80" s="11"/>
      <c r="E80" s="32"/>
      <c r="I80" s="47"/>
      <c r="J80" s="60"/>
      <c r="L80" t="s">
        <v>213</v>
      </c>
      <c r="M80" t="s">
        <v>214</v>
      </c>
      <c r="N80">
        <v>90</v>
      </c>
      <c r="O80" s="11"/>
    </row>
    <row r="81" spans="2:15" s="10" customFormat="1" x14ac:dyDescent="0.25">
      <c r="B81" s="11"/>
      <c r="C81" s="11"/>
      <c r="E81" s="47"/>
      <c r="I81" s="48"/>
      <c r="J81" s="60"/>
      <c r="L81" t="s">
        <v>215</v>
      </c>
      <c r="M81" t="s">
        <v>216</v>
      </c>
      <c r="N81">
        <v>85</v>
      </c>
      <c r="O81" s="11"/>
    </row>
    <row r="82" spans="2:15" s="10" customFormat="1" x14ac:dyDescent="0.25">
      <c r="B82" s="11"/>
      <c r="C82" s="11"/>
      <c r="E82" s="48"/>
      <c r="I82" s="46"/>
      <c r="J82" s="60"/>
      <c r="L82" t="s">
        <v>217</v>
      </c>
      <c r="M82" t="s">
        <v>218</v>
      </c>
      <c r="N82">
        <v>85</v>
      </c>
      <c r="O82" s="11"/>
    </row>
    <row r="83" spans="2:15" s="10" customFormat="1" x14ac:dyDescent="0.25">
      <c r="B83" s="11"/>
      <c r="C83" s="11"/>
      <c r="E83" s="46"/>
      <c r="I83" s="46"/>
      <c r="J83" s="60"/>
      <c r="L83" t="s">
        <v>219</v>
      </c>
      <c r="M83" t="s">
        <v>220</v>
      </c>
      <c r="N83">
        <v>100</v>
      </c>
      <c r="O83" s="11"/>
    </row>
    <row r="84" spans="2:15" s="10" customFormat="1" x14ac:dyDescent="0.25">
      <c r="B84" s="11"/>
      <c r="C84" s="11"/>
      <c r="E84" s="46"/>
      <c r="J84" s="60"/>
      <c r="L84" t="s">
        <v>221</v>
      </c>
      <c r="M84" t="s">
        <v>222</v>
      </c>
      <c r="N84">
        <v>85</v>
      </c>
      <c r="O84" s="11"/>
    </row>
    <row r="85" spans="2:15" s="10" customFormat="1" x14ac:dyDescent="0.25">
      <c r="B85" s="11"/>
      <c r="C85" s="11"/>
      <c r="J85" s="60"/>
      <c r="L85" t="s">
        <v>223</v>
      </c>
      <c r="M85" t="s">
        <v>224</v>
      </c>
      <c r="N85">
        <v>90</v>
      </c>
      <c r="O85" s="11"/>
    </row>
    <row r="86" spans="2:15" s="10" customFormat="1" x14ac:dyDescent="0.25">
      <c r="B86" s="11"/>
      <c r="C86" s="11"/>
      <c r="J86" s="60"/>
      <c r="L86" t="s">
        <v>225</v>
      </c>
      <c r="M86" t="s">
        <v>226</v>
      </c>
      <c r="N86">
        <v>90</v>
      </c>
      <c r="O86" s="11"/>
    </row>
    <row r="87" spans="2:15" s="10" customFormat="1" x14ac:dyDescent="0.25">
      <c r="B87" s="11"/>
      <c r="C87" s="11"/>
      <c r="J87" s="60"/>
      <c r="L87" t="s">
        <v>227</v>
      </c>
      <c r="M87" t="s">
        <v>228</v>
      </c>
      <c r="N87">
        <v>95</v>
      </c>
      <c r="O87" s="11"/>
    </row>
    <row r="88" spans="2:15" s="10" customFormat="1" x14ac:dyDescent="0.25">
      <c r="B88" s="11"/>
      <c r="C88" s="11"/>
      <c r="J88" s="60"/>
      <c r="L88" t="s">
        <v>229</v>
      </c>
      <c r="M88" t="s">
        <v>230</v>
      </c>
      <c r="N88">
        <v>95</v>
      </c>
      <c r="O88" s="11"/>
    </row>
    <row r="89" spans="2:15" s="10" customFormat="1" x14ac:dyDescent="0.25">
      <c r="B89" s="11"/>
      <c r="C89" s="11"/>
      <c r="J89" s="60"/>
      <c r="L89" t="s">
        <v>231</v>
      </c>
      <c r="M89" t="s">
        <v>232</v>
      </c>
      <c r="N89">
        <v>95</v>
      </c>
      <c r="O89" s="11"/>
    </row>
    <row r="90" spans="2:15" s="10" customFormat="1" x14ac:dyDescent="0.25">
      <c r="B90" s="11"/>
      <c r="C90" s="11"/>
      <c r="J90" s="60"/>
      <c r="L90" t="s">
        <v>233</v>
      </c>
      <c r="M90" t="s">
        <v>234</v>
      </c>
      <c r="N90">
        <v>95</v>
      </c>
      <c r="O90" s="11"/>
    </row>
    <row r="91" spans="2:15" s="10" customFormat="1" x14ac:dyDescent="0.25">
      <c r="J91" s="60"/>
      <c r="L91" t="s">
        <v>235</v>
      </c>
      <c r="M91" t="s">
        <v>236</v>
      </c>
      <c r="N91">
        <v>95</v>
      </c>
      <c r="O91" s="11"/>
    </row>
    <row r="92" spans="2:15" s="10" customFormat="1" x14ac:dyDescent="0.25">
      <c r="J92" s="60"/>
      <c r="L92" t="s">
        <v>237</v>
      </c>
      <c r="M92" t="s">
        <v>238</v>
      </c>
      <c r="N92">
        <v>95</v>
      </c>
      <c r="O92" s="11"/>
    </row>
    <row r="93" spans="2:15" s="10" customFormat="1" x14ac:dyDescent="0.25">
      <c r="B93" s="11"/>
      <c r="C93" s="11"/>
      <c r="J93" s="60"/>
      <c r="L93" t="s">
        <v>239</v>
      </c>
      <c r="M93" t="s">
        <v>240</v>
      </c>
      <c r="N93">
        <v>95</v>
      </c>
      <c r="O93" s="11"/>
    </row>
    <row r="94" spans="2:15" s="10" customFormat="1" x14ac:dyDescent="0.25">
      <c r="B94" s="11"/>
      <c r="C94" s="11"/>
      <c r="J94" s="60"/>
      <c r="L94" t="s">
        <v>241</v>
      </c>
      <c r="M94" t="s">
        <v>242</v>
      </c>
      <c r="N94">
        <v>95</v>
      </c>
      <c r="O94" s="11"/>
    </row>
    <row r="95" spans="2:15" s="10" customFormat="1" x14ac:dyDescent="0.25">
      <c r="B95" s="11"/>
      <c r="C95" s="11"/>
      <c r="J95" s="60"/>
      <c r="L95" t="s">
        <v>243</v>
      </c>
      <c r="M95" t="s">
        <v>244</v>
      </c>
      <c r="N95">
        <v>95</v>
      </c>
      <c r="O95" s="11"/>
    </row>
    <row r="96" spans="2:15" s="10" customFormat="1" x14ac:dyDescent="0.25">
      <c r="J96" s="60"/>
      <c r="L96" t="s">
        <v>245</v>
      </c>
      <c r="M96" t="s">
        <v>246</v>
      </c>
      <c r="N96">
        <v>90</v>
      </c>
      <c r="O96" s="11"/>
    </row>
    <row r="97" spans="2:15" s="10" customFormat="1" x14ac:dyDescent="0.25">
      <c r="J97" s="60"/>
      <c r="L97" t="s">
        <v>247</v>
      </c>
      <c r="M97" t="s">
        <v>248</v>
      </c>
      <c r="N97">
        <v>95</v>
      </c>
      <c r="O97" s="11"/>
    </row>
    <row r="98" spans="2:15" s="10" customFormat="1" x14ac:dyDescent="0.25">
      <c r="B98" s="11"/>
      <c r="C98" s="11"/>
      <c r="D98" s="11"/>
      <c r="J98" s="60"/>
      <c r="L98" t="s">
        <v>249</v>
      </c>
      <c r="M98" t="s">
        <v>250</v>
      </c>
      <c r="N98">
        <v>90</v>
      </c>
      <c r="O98" s="11"/>
    </row>
    <row r="99" spans="2:15" s="10" customFormat="1" x14ac:dyDescent="0.25">
      <c r="B99" s="11"/>
      <c r="C99" s="11"/>
      <c r="D99" s="11"/>
      <c r="J99" s="60"/>
      <c r="L99" t="s">
        <v>251</v>
      </c>
      <c r="M99" t="s">
        <v>252</v>
      </c>
      <c r="N99">
        <v>95</v>
      </c>
      <c r="O99" s="11"/>
    </row>
    <row r="100" spans="2:15" s="10" customFormat="1" x14ac:dyDescent="0.25">
      <c r="B100" s="11"/>
      <c r="C100" s="11"/>
      <c r="D100" s="11"/>
      <c r="J100" s="60"/>
      <c r="L100" t="s">
        <v>253</v>
      </c>
      <c r="M100" t="s">
        <v>254</v>
      </c>
      <c r="N100">
        <v>95</v>
      </c>
      <c r="O100" s="11"/>
    </row>
    <row r="101" spans="2:15" s="10" customFormat="1" x14ac:dyDescent="0.25">
      <c r="B101" s="11"/>
      <c r="C101" s="11"/>
      <c r="D101" s="11"/>
      <c r="J101" s="60"/>
      <c r="L101" t="s">
        <v>255</v>
      </c>
      <c r="M101" t="s">
        <v>256</v>
      </c>
      <c r="N101">
        <v>95</v>
      </c>
      <c r="O101" s="11"/>
    </row>
    <row r="102" spans="2:15" s="10" customFormat="1" x14ac:dyDescent="0.25">
      <c r="B102" s="11"/>
      <c r="C102" s="11"/>
      <c r="D102" s="11"/>
      <c r="J102" s="60"/>
      <c r="L102" t="s">
        <v>257</v>
      </c>
      <c r="M102" t="s">
        <v>258</v>
      </c>
      <c r="N102">
        <v>95</v>
      </c>
      <c r="O102" s="11"/>
    </row>
    <row r="103" spans="2:15" s="10" customFormat="1" x14ac:dyDescent="0.25">
      <c r="B103" s="11"/>
      <c r="C103" s="11"/>
      <c r="D103" s="11"/>
      <c r="J103" s="60"/>
      <c r="L103" t="s">
        <v>259</v>
      </c>
      <c r="M103" t="s">
        <v>260</v>
      </c>
      <c r="N103">
        <v>85</v>
      </c>
      <c r="O103" s="11"/>
    </row>
    <row r="104" spans="2:15" s="10" customFormat="1" x14ac:dyDescent="0.25">
      <c r="B104" s="11"/>
      <c r="C104" s="11"/>
      <c r="D104" s="11"/>
      <c r="J104" s="60"/>
      <c r="L104" t="s">
        <v>261</v>
      </c>
      <c r="M104" t="s">
        <v>262</v>
      </c>
      <c r="N104">
        <v>100</v>
      </c>
      <c r="O104" s="11"/>
    </row>
    <row r="105" spans="2:15" s="10" customFormat="1" x14ac:dyDescent="0.25">
      <c r="B105" s="11"/>
      <c r="C105" s="11"/>
      <c r="D105" s="11"/>
      <c r="J105" s="60"/>
      <c r="L105" t="s">
        <v>263</v>
      </c>
      <c r="M105" t="s">
        <v>264</v>
      </c>
      <c r="N105">
        <v>95</v>
      </c>
      <c r="O105" s="11"/>
    </row>
    <row r="106" spans="2:15" s="10" customFormat="1" x14ac:dyDescent="0.25">
      <c r="B106" s="11"/>
      <c r="C106" s="11"/>
      <c r="D106" s="11"/>
      <c r="J106" s="60"/>
      <c r="L106" t="s">
        <v>265</v>
      </c>
      <c r="M106" t="s">
        <v>266</v>
      </c>
      <c r="N106">
        <v>95</v>
      </c>
      <c r="O106" s="11"/>
    </row>
    <row r="107" spans="2:15" s="10" customFormat="1" x14ac:dyDescent="0.25">
      <c r="B107" s="11"/>
      <c r="C107" s="11"/>
      <c r="D107" s="11"/>
      <c r="J107" s="60"/>
      <c r="L107" t="s">
        <v>267</v>
      </c>
      <c r="M107" t="s">
        <v>268</v>
      </c>
      <c r="N107">
        <v>95</v>
      </c>
      <c r="O107" s="11"/>
    </row>
    <row r="108" spans="2:15" s="10" customFormat="1" x14ac:dyDescent="0.25">
      <c r="B108" s="11"/>
      <c r="C108" s="11"/>
      <c r="D108" s="11"/>
      <c r="J108" s="60"/>
      <c r="L108" t="s">
        <v>269</v>
      </c>
      <c r="M108" t="s">
        <v>270</v>
      </c>
      <c r="N108">
        <v>90</v>
      </c>
      <c r="O108" s="11"/>
    </row>
    <row r="109" spans="2:15" s="10" customFormat="1" x14ac:dyDescent="0.25">
      <c r="B109" s="11"/>
      <c r="C109" s="11"/>
      <c r="D109" s="11"/>
      <c r="J109" s="60"/>
      <c r="L109" t="s">
        <v>271</v>
      </c>
      <c r="M109" t="s">
        <v>272</v>
      </c>
      <c r="N109">
        <v>100</v>
      </c>
      <c r="O109" s="11"/>
    </row>
    <row r="110" spans="2:15" s="10" customFormat="1" x14ac:dyDescent="0.25">
      <c r="B110" s="11"/>
      <c r="C110" s="11"/>
      <c r="D110" s="11"/>
      <c r="J110" s="60"/>
      <c r="L110" t="s">
        <v>273</v>
      </c>
      <c r="M110" t="s">
        <v>274</v>
      </c>
      <c r="N110">
        <v>100</v>
      </c>
      <c r="O110" s="11"/>
    </row>
    <row r="111" spans="2:15" s="10" customFormat="1" x14ac:dyDescent="0.25">
      <c r="B111" s="11"/>
      <c r="C111" s="11"/>
      <c r="D111" s="11"/>
      <c r="J111" s="60"/>
      <c r="L111" t="s">
        <v>275</v>
      </c>
      <c r="M111" t="s">
        <v>276</v>
      </c>
      <c r="N111">
        <v>85</v>
      </c>
      <c r="O111" s="11"/>
    </row>
    <row r="112" spans="2:15" x14ac:dyDescent="0.25">
      <c r="L112" t="s">
        <v>277</v>
      </c>
      <c r="M112" t="s">
        <v>278</v>
      </c>
      <c r="N112">
        <v>85</v>
      </c>
    </row>
    <row r="113" spans="12:14" x14ac:dyDescent="0.25">
      <c r="L113" t="s">
        <v>279</v>
      </c>
      <c r="M113" t="s">
        <v>280</v>
      </c>
      <c r="N113">
        <v>85</v>
      </c>
    </row>
    <row r="114" spans="12:14" x14ac:dyDescent="0.25">
      <c r="L114" t="s">
        <v>281</v>
      </c>
      <c r="M114" t="s">
        <v>282</v>
      </c>
      <c r="N114">
        <v>95</v>
      </c>
    </row>
    <row r="115" spans="12:14" x14ac:dyDescent="0.25">
      <c r="L115" t="s">
        <v>283</v>
      </c>
      <c r="M115" t="s">
        <v>284</v>
      </c>
      <c r="N115">
        <v>95</v>
      </c>
    </row>
    <row r="116" spans="12:14" x14ac:dyDescent="0.25">
      <c r="L116" t="s">
        <v>285</v>
      </c>
      <c r="M116" t="s">
        <v>286</v>
      </c>
      <c r="N116">
        <v>80</v>
      </c>
    </row>
    <row r="117" spans="12:14" x14ac:dyDescent="0.25">
      <c r="L117" t="s">
        <v>287</v>
      </c>
      <c r="M117" t="s">
        <v>288</v>
      </c>
      <c r="N117">
        <v>80</v>
      </c>
    </row>
    <row r="118" spans="12:14" x14ac:dyDescent="0.25">
      <c r="L118" t="s">
        <v>289</v>
      </c>
      <c r="M118" t="s">
        <v>290</v>
      </c>
      <c r="N118">
        <v>80</v>
      </c>
    </row>
    <row r="119" spans="12:14" x14ac:dyDescent="0.25">
      <c r="L119" t="s">
        <v>291</v>
      </c>
      <c r="M119" t="s">
        <v>292</v>
      </c>
      <c r="N119">
        <v>80</v>
      </c>
    </row>
    <row r="120" spans="12:14" x14ac:dyDescent="0.25">
      <c r="L120" t="s">
        <v>293</v>
      </c>
      <c r="M120" t="s">
        <v>294</v>
      </c>
      <c r="N120">
        <v>80</v>
      </c>
    </row>
    <row r="121" spans="12:14" x14ac:dyDescent="0.25">
      <c r="L121" t="s">
        <v>295</v>
      </c>
      <c r="M121" t="s">
        <v>296</v>
      </c>
      <c r="N121">
        <v>80</v>
      </c>
    </row>
    <row r="122" spans="12:14" x14ac:dyDescent="0.25">
      <c r="L122" t="s">
        <v>297</v>
      </c>
      <c r="M122" t="s">
        <v>298</v>
      </c>
      <c r="N122">
        <v>80</v>
      </c>
    </row>
    <row r="123" spans="12:14" x14ac:dyDescent="0.25">
      <c r="L123" t="s">
        <v>299</v>
      </c>
      <c r="M123" t="s">
        <v>300</v>
      </c>
      <c r="N123">
        <v>90</v>
      </c>
    </row>
    <row r="124" spans="12:14" x14ac:dyDescent="0.25">
      <c r="L124" t="s">
        <v>301</v>
      </c>
      <c r="M124" t="s">
        <v>302</v>
      </c>
      <c r="N124">
        <v>100</v>
      </c>
    </row>
    <row r="125" spans="12:14" x14ac:dyDescent="0.25">
      <c r="L125" t="s">
        <v>303</v>
      </c>
      <c r="M125" t="s">
        <v>304</v>
      </c>
      <c r="N125">
        <v>95</v>
      </c>
    </row>
    <row r="126" spans="12:14" x14ac:dyDescent="0.25">
      <c r="L126" t="s">
        <v>305</v>
      </c>
      <c r="M126" t="s">
        <v>306</v>
      </c>
      <c r="N126">
        <v>100</v>
      </c>
    </row>
    <row r="127" spans="12:14" x14ac:dyDescent="0.25">
      <c r="L127" t="s">
        <v>307</v>
      </c>
      <c r="M127" t="s">
        <v>308</v>
      </c>
      <c r="N127">
        <v>95</v>
      </c>
    </row>
    <row r="128" spans="12:14" x14ac:dyDescent="0.25">
      <c r="L128" t="s">
        <v>309</v>
      </c>
      <c r="M128" t="s">
        <v>310</v>
      </c>
      <c r="N128">
        <v>95</v>
      </c>
    </row>
    <row r="129" spans="12:14" x14ac:dyDescent="0.25">
      <c r="L129" t="s">
        <v>311</v>
      </c>
      <c r="M129" t="s">
        <v>312</v>
      </c>
      <c r="N129">
        <v>100</v>
      </c>
    </row>
    <row r="130" spans="12:14" x14ac:dyDescent="0.25">
      <c r="L130" t="s">
        <v>313</v>
      </c>
      <c r="M130" t="s">
        <v>314</v>
      </c>
      <c r="N130">
        <v>100</v>
      </c>
    </row>
    <row r="131" spans="12:14" x14ac:dyDescent="0.25">
      <c r="L131" t="s">
        <v>315</v>
      </c>
      <c r="M131" t="s">
        <v>316</v>
      </c>
      <c r="N131">
        <v>100</v>
      </c>
    </row>
    <row r="132" spans="12:14" x14ac:dyDescent="0.25">
      <c r="L132" t="s">
        <v>317</v>
      </c>
      <c r="M132" t="s">
        <v>318</v>
      </c>
      <c r="N132">
        <v>90</v>
      </c>
    </row>
    <row r="133" spans="12:14" x14ac:dyDescent="0.25">
      <c r="L133" t="s">
        <v>319</v>
      </c>
      <c r="M133" t="s">
        <v>320</v>
      </c>
      <c r="N133">
        <v>95</v>
      </c>
    </row>
    <row r="134" spans="12:14" x14ac:dyDescent="0.25">
      <c r="L134" t="s">
        <v>321</v>
      </c>
      <c r="M134" t="s">
        <v>322</v>
      </c>
      <c r="N134">
        <v>90</v>
      </c>
    </row>
    <row r="135" spans="12:14" x14ac:dyDescent="0.25">
      <c r="L135" t="s">
        <v>323</v>
      </c>
      <c r="M135" t="s">
        <v>324</v>
      </c>
      <c r="N135">
        <v>95</v>
      </c>
    </row>
    <row r="136" spans="12:14" x14ac:dyDescent="0.25">
      <c r="L136" t="s">
        <v>325</v>
      </c>
      <c r="M136" t="s">
        <v>326</v>
      </c>
      <c r="N136">
        <v>90</v>
      </c>
    </row>
    <row r="137" spans="12:14" x14ac:dyDescent="0.25">
      <c r="L137" t="s">
        <v>327</v>
      </c>
      <c r="M137" t="s">
        <v>328</v>
      </c>
      <c r="N137">
        <v>90</v>
      </c>
    </row>
    <row r="138" spans="12:14" x14ac:dyDescent="0.25">
      <c r="L138" t="s">
        <v>329</v>
      </c>
      <c r="M138" t="s">
        <v>330</v>
      </c>
      <c r="N138">
        <v>95</v>
      </c>
    </row>
    <row r="139" spans="12:14" x14ac:dyDescent="0.25">
      <c r="L139" t="s">
        <v>331</v>
      </c>
      <c r="M139" t="s">
        <v>332</v>
      </c>
      <c r="N139">
        <v>90</v>
      </c>
    </row>
    <row r="140" spans="12:14" x14ac:dyDescent="0.25">
      <c r="L140" t="s">
        <v>333</v>
      </c>
      <c r="M140" t="s">
        <v>334</v>
      </c>
      <c r="N140">
        <v>95</v>
      </c>
    </row>
    <row r="141" spans="12:14" x14ac:dyDescent="0.25">
      <c r="L141" t="s">
        <v>335</v>
      </c>
      <c r="M141" t="s">
        <v>336</v>
      </c>
      <c r="N141">
        <v>95</v>
      </c>
    </row>
    <row r="142" spans="12:14" x14ac:dyDescent="0.25">
      <c r="L142" t="s">
        <v>337</v>
      </c>
      <c r="M142" t="s">
        <v>338</v>
      </c>
      <c r="N142">
        <v>85</v>
      </c>
    </row>
    <row r="143" spans="12:14" x14ac:dyDescent="0.25">
      <c r="L143" t="s">
        <v>339</v>
      </c>
      <c r="M143" t="s">
        <v>340</v>
      </c>
      <c r="N143">
        <v>95</v>
      </c>
    </row>
    <row r="144" spans="12:14" x14ac:dyDescent="0.25">
      <c r="L144" t="s">
        <v>341</v>
      </c>
      <c r="M144" t="s">
        <v>342</v>
      </c>
      <c r="N144">
        <v>100</v>
      </c>
    </row>
    <row r="145" spans="12:14" x14ac:dyDescent="0.25">
      <c r="L145" t="s">
        <v>343</v>
      </c>
      <c r="M145" t="s">
        <v>344</v>
      </c>
      <c r="N145">
        <v>100</v>
      </c>
    </row>
    <row r="146" spans="12:14" x14ac:dyDescent="0.25">
      <c r="L146" t="s">
        <v>345</v>
      </c>
      <c r="M146" t="s">
        <v>346</v>
      </c>
      <c r="N146">
        <v>80</v>
      </c>
    </row>
    <row r="147" spans="12:14" x14ac:dyDescent="0.25">
      <c r="L147" t="s">
        <v>347</v>
      </c>
      <c r="M147" t="s">
        <v>348</v>
      </c>
      <c r="N147">
        <v>95</v>
      </c>
    </row>
    <row r="148" spans="12:14" x14ac:dyDescent="0.25">
      <c r="L148" t="s">
        <v>349</v>
      </c>
      <c r="M148" t="s">
        <v>350</v>
      </c>
      <c r="N148">
        <v>95</v>
      </c>
    </row>
    <row r="149" spans="12:14" x14ac:dyDescent="0.25">
      <c r="L149" t="s">
        <v>351</v>
      </c>
      <c r="M149" t="s">
        <v>352</v>
      </c>
      <c r="N149">
        <v>95</v>
      </c>
    </row>
    <row r="150" spans="12:14" x14ac:dyDescent="0.25">
      <c r="L150" t="s">
        <v>353</v>
      </c>
      <c r="M150" t="s">
        <v>354</v>
      </c>
      <c r="N150">
        <v>95</v>
      </c>
    </row>
    <row r="151" spans="12:14" x14ac:dyDescent="0.25">
      <c r="L151" t="s">
        <v>355</v>
      </c>
      <c r="M151" t="s">
        <v>356</v>
      </c>
      <c r="N151">
        <v>95</v>
      </c>
    </row>
    <row r="152" spans="12:14" x14ac:dyDescent="0.25">
      <c r="L152" t="s">
        <v>357</v>
      </c>
      <c r="M152" t="s">
        <v>358</v>
      </c>
      <c r="N152">
        <v>100</v>
      </c>
    </row>
    <row r="153" spans="12:14" x14ac:dyDescent="0.25">
      <c r="L153" t="s">
        <v>359</v>
      </c>
      <c r="M153" t="s">
        <v>360</v>
      </c>
      <c r="N153">
        <v>90</v>
      </c>
    </row>
    <row r="154" spans="12:14" x14ac:dyDescent="0.25">
      <c r="L154" t="s">
        <v>361</v>
      </c>
      <c r="M154" t="s">
        <v>362</v>
      </c>
      <c r="N154">
        <v>95</v>
      </c>
    </row>
    <row r="155" spans="12:14" x14ac:dyDescent="0.25">
      <c r="L155" t="s">
        <v>363</v>
      </c>
      <c r="M155" t="s">
        <v>364</v>
      </c>
      <c r="N155">
        <v>95</v>
      </c>
    </row>
    <row r="156" spans="12:14" x14ac:dyDescent="0.25">
      <c r="L156" t="s">
        <v>365</v>
      </c>
      <c r="M156" t="s">
        <v>366</v>
      </c>
      <c r="N156">
        <v>95</v>
      </c>
    </row>
    <row r="157" spans="12:14" x14ac:dyDescent="0.25">
      <c r="L157" t="s">
        <v>367</v>
      </c>
      <c r="M157" t="s">
        <v>368</v>
      </c>
      <c r="N157">
        <v>95</v>
      </c>
    </row>
    <row r="158" spans="12:14" x14ac:dyDescent="0.25">
      <c r="L158" t="s">
        <v>369</v>
      </c>
      <c r="M158" t="s">
        <v>370</v>
      </c>
      <c r="N158">
        <v>95</v>
      </c>
    </row>
    <row r="159" spans="12:14" x14ac:dyDescent="0.25">
      <c r="L159" t="s">
        <v>371</v>
      </c>
      <c r="M159" t="s">
        <v>372</v>
      </c>
      <c r="N159">
        <v>85</v>
      </c>
    </row>
    <row r="160" spans="12:14" x14ac:dyDescent="0.25">
      <c r="L160" t="s">
        <v>373</v>
      </c>
      <c r="M160" t="s">
        <v>374</v>
      </c>
      <c r="N160">
        <v>95</v>
      </c>
    </row>
    <row r="161" spans="12:14" x14ac:dyDescent="0.25">
      <c r="L161" t="s">
        <v>375</v>
      </c>
      <c r="M161" t="s">
        <v>376</v>
      </c>
      <c r="N161">
        <v>95</v>
      </c>
    </row>
    <row r="162" spans="12:14" x14ac:dyDescent="0.25">
      <c r="L162" t="s">
        <v>377</v>
      </c>
      <c r="M162" t="s">
        <v>378</v>
      </c>
      <c r="N162">
        <v>85</v>
      </c>
    </row>
    <row r="163" spans="12:14" x14ac:dyDescent="0.25">
      <c r="L163" t="s">
        <v>379</v>
      </c>
      <c r="M163" t="s">
        <v>380</v>
      </c>
      <c r="N163">
        <v>85</v>
      </c>
    </row>
    <row r="164" spans="12:14" x14ac:dyDescent="0.25">
      <c r="L164" t="s">
        <v>381</v>
      </c>
      <c r="M164" t="s">
        <v>382</v>
      </c>
      <c r="N164">
        <v>90</v>
      </c>
    </row>
    <row r="165" spans="12:14" x14ac:dyDescent="0.25">
      <c r="L165" t="s">
        <v>383</v>
      </c>
      <c r="M165" t="s">
        <v>384</v>
      </c>
      <c r="N165">
        <v>90</v>
      </c>
    </row>
    <row r="166" spans="12:14" x14ac:dyDescent="0.25">
      <c r="L166" t="s">
        <v>385</v>
      </c>
      <c r="M166" t="s">
        <v>386</v>
      </c>
      <c r="N166">
        <v>90</v>
      </c>
    </row>
    <row r="167" spans="12:14" x14ac:dyDescent="0.25">
      <c r="L167" t="s">
        <v>387</v>
      </c>
      <c r="M167" t="s">
        <v>388</v>
      </c>
      <c r="N167">
        <v>90</v>
      </c>
    </row>
    <row r="168" spans="12:14" x14ac:dyDescent="0.25">
      <c r="L168" t="s">
        <v>389</v>
      </c>
      <c r="M168" t="s">
        <v>390</v>
      </c>
      <c r="N168">
        <v>90</v>
      </c>
    </row>
    <row r="169" spans="12:14" x14ac:dyDescent="0.25">
      <c r="L169" t="s">
        <v>391</v>
      </c>
      <c r="M169" t="s">
        <v>392</v>
      </c>
      <c r="N169">
        <v>90</v>
      </c>
    </row>
    <row r="170" spans="12:14" x14ac:dyDescent="0.25">
      <c r="L170" t="s">
        <v>393</v>
      </c>
      <c r="M170" t="s">
        <v>394</v>
      </c>
      <c r="N170">
        <v>90</v>
      </c>
    </row>
    <row r="171" spans="12:14" x14ac:dyDescent="0.25">
      <c r="L171" t="s">
        <v>395</v>
      </c>
      <c r="M171" t="s">
        <v>396</v>
      </c>
      <c r="N171">
        <v>90</v>
      </c>
    </row>
    <row r="172" spans="12:14" x14ac:dyDescent="0.25">
      <c r="L172" t="s">
        <v>397</v>
      </c>
      <c r="M172" t="s">
        <v>398</v>
      </c>
      <c r="N172">
        <v>90</v>
      </c>
    </row>
    <row r="173" spans="12:14" x14ac:dyDescent="0.25">
      <c r="L173" t="s">
        <v>399</v>
      </c>
      <c r="M173" t="s">
        <v>400</v>
      </c>
      <c r="N173">
        <v>90</v>
      </c>
    </row>
    <row r="174" spans="12:14" x14ac:dyDescent="0.25">
      <c r="L174" t="s">
        <v>401</v>
      </c>
      <c r="M174" t="s">
        <v>402</v>
      </c>
      <c r="N174">
        <v>90</v>
      </c>
    </row>
    <row r="175" spans="12:14" x14ac:dyDescent="0.25">
      <c r="L175" t="s">
        <v>403</v>
      </c>
      <c r="M175" t="s">
        <v>404</v>
      </c>
      <c r="N175">
        <v>90</v>
      </c>
    </row>
    <row r="176" spans="12:14" x14ac:dyDescent="0.25">
      <c r="L176" t="s">
        <v>405</v>
      </c>
      <c r="M176" t="s">
        <v>406</v>
      </c>
      <c r="N176">
        <v>90</v>
      </c>
    </row>
    <row r="177" spans="12:14" x14ac:dyDescent="0.25">
      <c r="L177" t="s">
        <v>407</v>
      </c>
      <c r="M177" t="s">
        <v>408</v>
      </c>
      <c r="N177">
        <v>90</v>
      </c>
    </row>
    <row r="178" spans="12:14" x14ac:dyDescent="0.25">
      <c r="L178" t="s">
        <v>409</v>
      </c>
      <c r="M178" t="s">
        <v>410</v>
      </c>
      <c r="N178">
        <v>90</v>
      </c>
    </row>
    <row r="179" spans="12:14" x14ac:dyDescent="0.25">
      <c r="L179" t="s">
        <v>411</v>
      </c>
      <c r="M179" t="s">
        <v>412</v>
      </c>
      <c r="N179">
        <v>90</v>
      </c>
    </row>
    <row r="180" spans="12:14" x14ac:dyDescent="0.25">
      <c r="L180" t="s">
        <v>413</v>
      </c>
      <c r="M180" t="s">
        <v>414</v>
      </c>
      <c r="N180">
        <v>100</v>
      </c>
    </row>
    <row r="181" spans="12:14" x14ac:dyDescent="0.25">
      <c r="L181" t="s">
        <v>415</v>
      </c>
      <c r="M181" t="s">
        <v>416</v>
      </c>
      <c r="N181">
        <v>100</v>
      </c>
    </row>
    <row r="182" spans="12:14" x14ac:dyDescent="0.25">
      <c r="L182" t="s">
        <v>417</v>
      </c>
      <c r="M182" t="s">
        <v>418</v>
      </c>
      <c r="N182">
        <v>100</v>
      </c>
    </row>
    <row r="183" spans="12:14" x14ac:dyDescent="0.25">
      <c r="L183" t="s">
        <v>419</v>
      </c>
      <c r="M183" t="s">
        <v>420</v>
      </c>
      <c r="N183">
        <v>95</v>
      </c>
    </row>
    <row r="184" spans="12:14" x14ac:dyDescent="0.25">
      <c r="L184" t="s">
        <v>421</v>
      </c>
      <c r="M184" t="s">
        <v>422</v>
      </c>
      <c r="N184">
        <v>85</v>
      </c>
    </row>
    <row r="185" spans="12:14" x14ac:dyDescent="0.25">
      <c r="L185" t="s">
        <v>423</v>
      </c>
      <c r="M185" t="s">
        <v>424</v>
      </c>
      <c r="N185">
        <v>85</v>
      </c>
    </row>
    <row r="186" spans="12:14" x14ac:dyDescent="0.25">
      <c r="L186" t="s">
        <v>425</v>
      </c>
      <c r="M186" t="s">
        <v>426</v>
      </c>
      <c r="N186">
        <v>80</v>
      </c>
    </row>
    <row r="187" spans="12:14" x14ac:dyDescent="0.25">
      <c r="L187" t="s">
        <v>427</v>
      </c>
      <c r="M187" t="s">
        <v>428</v>
      </c>
      <c r="N187">
        <v>80</v>
      </c>
    </row>
    <row r="188" spans="12:14" x14ac:dyDescent="0.25">
      <c r="L188" t="s">
        <v>429</v>
      </c>
      <c r="M188" t="s">
        <v>430</v>
      </c>
      <c r="N188">
        <v>95</v>
      </c>
    </row>
    <row r="189" spans="12:14" x14ac:dyDescent="0.25">
      <c r="L189" t="s">
        <v>431</v>
      </c>
      <c r="M189" t="s">
        <v>432</v>
      </c>
      <c r="N189">
        <v>80</v>
      </c>
    </row>
    <row r="190" spans="12:14" x14ac:dyDescent="0.25">
      <c r="L190" t="s">
        <v>433</v>
      </c>
      <c r="M190" t="s">
        <v>434</v>
      </c>
      <c r="N190">
        <v>85</v>
      </c>
    </row>
    <row r="191" spans="12:14" x14ac:dyDescent="0.25">
      <c r="L191" t="s">
        <v>435</v>
      </c>
      <c r="M191" t="s">
        <v>436</v>
      </c>
      <c r="N191">
        <v>90</v>
      </c>
    </row>
    <row r="192" spans="12:14" x14ac:dyDescent="0.25">
      <c r="L192" t="s">
        <v>437</v>
      </c>
      <c r="M192" t="s">
        <v>438</v>
      </c>
      <c r="N192">
        <v>85</v>
      </c>
    </row>
    <row r="193" spans="12:14" x14ac:dyDescent="0.25">
      <c r="L193" t="s">
        <v>439</v>
      </c>
      <c r="M193" t="s">
        <v>440</v>
      </c>
      <c r="N193">
        <v>90</v>
      </c>
    </row>
    <row r="194" spans="12:14" x14ac:dyDescent="0.25">
      <c r="L194" t="s">
        <v>441</v>
      </c>
      <c r="M194" t="s">
        <v>442</v>
      </c>
      <c r="N194">
        <v>95</v>
      </c>
    </row>
    <row r="195" spans="12:14" x14ac:dyDescent="0.25">
      <c r="L195" t="s">
        <v>443</v>
      </c>
      <c r="M195" t="s">
        <v>444</v>
      </c>
      <c r="N195">
        <v>95</v>
      </c>
    </row>
    <row r="196" spans="12:14" x14ac:dyDescent="0.25">
      <c r="L196" t="s">
        <v>445</v>
      </c>
      <c r="M196" t="s">
        <v>446</v>
      </c>
      <c r="N196">
        <v>90</v>
      </c>
    </row>
    <row r="197" spans="12:14" x14ac:dyDescent="0.25">
      <c r="L197" t="s">
        <v>447</v>
      </c>
      <c r="M197" t="s">
        <v>448</v>
      </c>
      <c r="N197">
        <v>100</v>
      </c>
    </row>
    <row r="198" spans="12:14" x14ac:dyDescent="0.25">
      <c r="L198" t="s">
        <v>449</v>
      </c>
      <c r="M198" t="s">
        <v>450</v>
      </c>
      <c r="N198">
        <v>100</v>
      </c>
    </row>
    <row r="199" spans="12:14" x14ac:dyDescent="0.25">
      <c r="L199" t="s">
        <v>451</v>
      </c>
      <c r="M199" t="s">
        <v>452</v>
      </c>
      <c r="N199">
        <v>90</v>
      </c>
    </row>
    <row r="200" spans="12:14" x14ac:dyDescent="0.25">
      <c r="L200" t="s">
        <v>453</v>
      </c>
      <c r="M200" t="s">
        <v>454</v>
      </c>
      <c r="N200">
        <v>100</v>
      </c>
    </row>
    <row r="201" spans="12:14" x14ac:dyDescent="0.25">
      <c r="L201" t="s">
        <v>455</v>
      </c>
      <c r="M201" t="s">
        <v>456</v>
      </c>
      <c r="N201">
        <v>95</v>
      </c>
    </row>
    <row r="202" spans="12:14" x14ac:dyDescent="0.25">
      <c r="L202" t="s">
        <v>457</v>
      </c>
      <c r="M202" t="s">
        <v>458</v>
      </c>
      <c r="N202">
        <v>100</v>
      </c>
    </row>
    <row r="203" spans="12:14" x14ac:dyDescent="0.25">
      <c r="L203" t="s">
        <v>459</v>
      </c>
      <c r="M203" t="s">
        <v>460</v>
      </c>
      <c r="N203">
        <v>85</v>
      </c>
    </row>
    <row r="204" spans="12:14" x14ac:dyDescent="0.25">
      <c r="L204" t="s">
        <v>461</v>
      </c>
      <c r="M204" t="s">
        <v>462</v>
      </c>
      <c r="N204">
        <v>95</v>
      </c>
    </row>
    <row r="205" spans="12:14" x14ac:dyDescent="0.25">
      <c r="L205" t="s">
        <v>463</v>
      </c>
      <c r="M205" t="s">
        <v>464</v>
      </c>
      <c r="N205">
        <v>100</v>
      </c>
    </row>
    <row r="206" spans="12:14" x14ac:dyDescent="0.25">
      <c r="L206" t="s">
        <v>465</v>
      </c>
      <c r="M206" t="s">
        <v>466</v>
      </c>
      <c r="N206">
        <v>90</v>
      </c>
    </row>
    <row r="207" spans="12:14" x14ac:dyDescent="0.25">
      <c r="L207" t="s">
        <v>467</v>
      </c>
      <c r="M207" t="s">
        <v>468</v>
      </c>
      <c r="N207">
        <v>95</v>
      </c>
    </row>
    <row r="208" spans="12:14" x14ac:dyDescent="0.25">
      <c r="L208" t="s">
        <v>469</v>
      </c>
      <c r="M208" t="s">
        <v>470</v>
      </c>
      <c r="N208">
        <v>95</v>
      </c>
    </row>
    <row r="209" spans="12:14" x14ac:dyDescent="0.25">
      <c r="L209" t="s">
        <v>471</v>
      </c>
      <c r="M209" t="s">
        <v>472</v>
      </c>
      <c r="N209">
        <v>95</v>
      </c>
    </row>
    <row r="210" spans="12:14" x14ac:dyDescent="0.25">
      <c r="L210" t="s">
        <v>473</v>
      </c>
      <c r="M210" t="s">
        <v>474</v>
      </c>
      <c r="N210">
        <v>100</v>
      </c>
    </row>
    <row r="211" spans="12:14" x14ac:dyDescent="0.25">
      <c r="L211" t="s">
        <v>475</v>
      </c>
      <c r="M211" t="s">
        <v>476</v>
      </c>
      <c r="N211">
        <v>100</v>
      </c>
    </row>
    <row r="212" spans="12:14" x14ac:dyDescent="0.25">
      <c r="L212" t="s">
        <v>477</v>
      </c>
      <c r="M212" t="s">
        <v>478</v>
      </c>
      <c r="N212">
        <v>90</v>
      </c>
    </row>
    <row r="213" spans="12:14" x14ac:dyDescent="0.25">
      <c r="L213" t="s">
        <v>479</v>
      </c>
      <c r="M213" t="s">
        <v>480</v>
      </c>
      <c r="N213">
        <v>95</v>
      </c>
    </row>
    <row r="214" spans="12:14" x14ac:dyDescent="0.25">
      <c r="L214" t="s">
        <v>481</v>
      </c>
      <c r="M214" t="s">
        <v>482</v>
      </c>
      <c r="N214">
        <v>100</v>
      </c>
    </row>
    <row r="215" spans="12:14" x14ac:dyDescent="0.25">
      <c r="L215" t="s">
        <v>483</v>
      </c>
      <c r="M215" t="s">
        <v>484</v>
      </c>
      <c r="N215">
        <v>100</v>
      </c>
    </row>
    <row r="216" spans="12:14" x14ac:dyDescent="0.25">
      <c r="L216" t="s">
        <v>485</v>
      </c>
      <c r="M216" t="s">
        <v>486</v>
      </c>
      <c r="N216">
        <v>100</v>
      </c>
    </row>
    <row r="217" spans="12:14" x14ac:dyDescent="0.25">
      <c r="L217" t="s">
        <v>487</v>
      </c>
      <c r="M217" t="s">
        <v>488</v>
      </c>
      <c r="N217">
        <v>95</v>
      </c>
    </row>
    <row r="218" spans="12:14" x14ac:dyDescent="0.25">
      <c r="L218" t="s">
        <v>489</v>
      </c>
      <c r="M218" t="s">
        <v>490</v>
      </c>
      <c r="N218">
        <v>95</v>
      </c>
    </row>
    <row r="219" spans="12:14" x14ac:dyDescent="0.25">
      <c r="L219" t="s">
        <v>491</v>
      </c>
      <c r="M219" t="s">
        <v>492</v>
      </c>
      <c r="N219">
        <v>100</v>
      </c>
    </row>
    <row r="220" spans="12:14" x14ac:dyDescent="0.25">
      <c r="L220" t="s">
        <v>493</v>
      </c>
      <c r="M220" t="s">
        <v>494</v>
      </c>
      <c r="N220">
        <v>100</v>
      </c>
    </row>
    <row r="221" spans="12:14" x14ac:dyDescent="0.25">
      <c r="L221" t="s">
        <v>495</v>
      </c>
      <c r="M221" t="s">
        <v>496</v>
      </c>
      <c r="N221">
        <v>100</v>
      </c>
    </row>
    <row r="222" spans="12:14" x14ac:dyDescent="0.25">
      <c r="L222" t="s">
        <v>497</v>
      </c>
      <c r="M222" t="s">
        <v>498</v>
      </c>
      <c r="N222">
        <v>80</v>
      </c>
    </row>
    <row r="223" spans="12:14" x14ac:dyDescent="0.25">
      <c r="L223" t="s">
        <v>499</v>
      </c>
      <c r="M223" t="s">
        <v>500</v>
      </c>
      <c r="N223">
        <v>80</v>
      </c>
    </row>
    <row r="224" spans="12:14" x14ac:dyDescent="0.25">
      <c r="L224" t="s">
        <v>501</v>
      </c>
      <c r="M224" t="s">
        <v>502</v>
      </c>
      <c r="N224">
        <v>100</v>
      </c>
    </row>
    <row r="225" spans="12:14" x14ac:dyDescent="0.25">
      <c r="L225" t="s">
        <v>503</v>
      </c>
      <c r="M225" t="s">
        <v>504</v>
      </c>
      <c r="N225">
        <v>85</v>
      </c>
    </row>
    <row r="226" spans="12:14" x14ac:dyDescent="0.25">
      <c r="L226" t="s">
        <v>505</v>
      </c>
      <c r="M226" t="s">
        <v>506</v>
      </c>
      <c r="N226">
        <v>85</v>
      </c>
    </row>
    <row r="227" spans="12:14" x14ac:dyDescent="0.25">
      <c r="L227" t="s">
        <v>507</v>
      </c>
      <c r="M227" t="s">
        <v>508</v>
      </c>
      <c r="N227">
        <v>85</v>
      </c>
    </row>
    <row r="228" spans="12:14" x14ac:dyDescent="0.25">
      <c r="L228" t="s">
        <v>509</v>
      </c>
      <c r="M228" t="s">
        <v>510</v>
      </c>
      <c r="N228">
        <v>85</v>
      </c>
    </row>
    <row r="229" spans="12:14" x14ac:dyDescent="0.25">
      <c r="L229" t="s">
        <v>511</v>
      </c>
      <c r="M229" t="s">
        <v>512</v>
      </c>
      <c r="N229">
        <v>100</v>
      </c>
    </row>
    <row r="230" spans="12:14" x14ac:dyDescent="0.25">
      <c r="L230" t="s">
        <v>513</v>
      </c>
      <c r="M230" t="s">
        <v>514</v>
      </c>
      <c r="N230">
        <v>95</v>
      </c>
    </row>
    <row r="231" spans="12:14" x14ac:dyDescent="0.25">
      <c r="L231" t="s">
        <v>515</v>
      </c>
      <c r="M231" t="s">
        <v>516</v>
      </c>
      <c r="N231">
        <v>85</v>
      </c>
    </row>
    <row r="232" spans="12:14" x14ac:dyDescent="0.25">
      <c r="L232" t="s">
        <v>517</v>
      </c>
      <c r="M232" t="s">
        <v>518</v>
      </c>
      <c r="N232">
        <v>100</v>
      </c>
    </row>
    <row r="233" spans="12:14" x14ac:dyDescent="0.25">
      <c r="L233" t="s">
        <v>519</v>
      </c>
      <c r="M233" t="s">
        <v>520</v>
      </c>
      <c r="N233">
        <v>95</v>
      </c>
    </row>
    <row r="234" spans="12:14" x14ac:dyDescent="0.25">
      <c r="L234" t="s">
        <v>521</v>
      </c>
      <c r="M234" t="s">
        <v>522</v>
      </c>
      <c r="N234">
        <v>90</v>
      </c>
    </row>
    <row r="235" spans="12:14" x14ac:dyDescent="0.25">
      <c r="L235" t="s">
        <v>523</v>
      </c>
      <c r="M235" t="s">
        <v>524</v>
      </c>
      <c r="N235">
        <v>95</v>
      </c>
    </row>
    <row r="236" spans="12:14" x14ac:dyDescent="0.25">
      <c r="L236" t="s">
        <v>525</v>
      </c>
      <c r="M236" t="s">
        <v>526</v>
      </c>
      <c r="N236">
        <v>90</v>
      </c>
    </row>
    <row r="237" spans="12:14" x14ac:dyDescent="0.25">
      <c r="L237" t="s">
        <v>527</v>
      </c>
      <c r="M237" t="s">
        <v>528</v>
      </c>
      <c r="N237">
        <v>100</v>
      </c>
    </row>
    <row r="238" spans="12:14" x14ac:dyDescent="0.25">
      <c r="L238" t="s">
        <v>529</v>
      </c>
      <c r="M238" t="s">
        <v>530</v>
      </c>
      <c r="N238">
        <v>95</v>
      </c>
    </row>
    <row r="239" spans="12:14" x14ac:dyDescent="0.25">
      <c r="L239" t="s">
        <v>531</v>
      </c>
      <c r="M239" t="s">
        <v>532</v>
      </c>
      <c r="N239">
        <v>90</v>
      </c>
    </row>
    <row r="240" spans="12:14" x14ac:dyDescent="0.25">
      <c r="L240" t="s">
        <v>533</v>
      </c>
      <c r="M240" t="s">
        <v>534</v>
      </c>
      <c r="N240">
        <v>95</v>
      </c>
    </row>
    <row r="241" spans="12:14" x14ac:dyDescent="0.25">
      <c r="L241" t="s">
        <v>535</v>
      </c>
      <c r="M241" t="s">
        <v>536</v>
      </c>
      <c r="N241">
        <v>95</v>
      </c>
    </row>
    <row r="242" spans="12:14" x14ac:dyDescent="0.25">
      <c r="L242" t="s">
        <v>537</v>
      </c>
      <c r="M242" t="s">
        <v>538</v>
      </c>
      <c r="N242">
        <v>90</v>
      </c>
    </row>
    <row r="243" spans="12:14" x14ac:dyDescent="0.25">
      <c r="L243" t="s">
        <v>539</v>
      </c>
      <c r="M243" t="s">
        <v>540</v>
      </c>
      <c r="N243">
        <v>95</v>
      </c>
    </row>
    <row r="244" spans="12:14" x14ac:dyDescent="0.25">
      <c r="L244" t="s">
        <v>541</v>
      </c>
      <c r="M244" t="s">
        <v>542</v>
      </c>
      <c r="N244">
        <v>90</v>
      </c>
    </row>
    <row r="245" spans="12:14" x14ac:dyDescent="0.25">
      <c r="L245" t="s">
        <v>543</v>
      </c>
      <c r="M245" t="s">
        <v>544</v>
      </c>
      <c r="N245">
        <v>95</v>
      </c>
    </row>
    <row r="246" spans="12:14" x14ac:dyDescent="0.25">
      <c r="L246" t="s">
        <v>545</v>
      </c>
      <c r="M246" t="s">
        <v>546</v>
      </c>
      <c r="N246">
        <v>95</v>
      </c>
    </row>
    <row r="247" spans="12:14" x14ac:dyDescent="0.25">
      <c r="L247" t="s">
        <v>547</v>
      </c>
      <c r="M247" t="s">
        <v>548</v>
      </c>
      <c r="N247">
        <v>95</v>
      </c>
    </row>
    <row r="248" spans="12:14" x14ac:dyDescent="0.25">
      <c r="L248" t="s">
        <v>549</v>
      </c>
      <c r="M248" t="s">
        <v>550</v>
      </c>
      <c r="N248">
        <v>80</v>
      </c>
    </row>
    <row r="249" spans="12:14" x14ac:dyDescent="0.25">
      <c r="L249" t="s">
        <v>551</v>
      </c>
      <c r="M249" t="s">
        <v>552</v>
      </c>
      <c r="N249">
        <v>85</v>
      </c>
    </row>
    <row r="250" spans="12:14" x14ac:dyDescent="0.25">
      <c r="L250" t="s">
        <v>553</v>
      </c>
      <c r="M250" t="s">
        <v>554</v>
      </c>
      <c r="N250">
        <v>85</v>
      </c>
    </row>
    <row r="251" spans="12:14" x14ac:dyDescent="0.25">
      <c r="L251" t="s">
        <v>555</v>
      </c>
      <c r="M251" t="s">
        <v>556</v>
      </c>
      <c r="N251">
        <v>80</v>
      </c>
    </row>
    <row r="252" spans="12:14" x14ac:dyDescent="0.25">
      <c r="L252" t="s">
        <v>557</v>
      </c>
      <c r="M252" t="s">
        <v>558</v>
      </c>
      <c r="N252">
        <v>90</v>
      </c>
    </row>
    <row r="253" spans="12:14" x14ac:dyDescent="0.25">
      <c r="L253" t="s">
        <v>559</v>
      </c>
      <c r="M253" t="s">
        <v>560</v>
      </c>
      <c r="N253">
        <v>90</v>
      </c>
    </row>
    <row r="254" spans="12:14" x14ac:dyDescent="0.25">
      <c r="L254" t="s">
        <v>561</v>
      </c>
      <c r="M254" t="s">
        <v>562</v>
      </c>
      <c r="N254">
        <v>90</v>
      </c>
    </row>
    <row r="255" spans="12:14" x14ac:dyDescent="0.25">
      <c r="L255" t="s">
        <v>563</v>
      </c>
      <c r="M255" t="s">
        <v>564</v>
      </c>
      <c r="N255">
        <v>80</v>
      </c>
    </row>
    <row r="256" spans="12:14" x14ac:dyDescent="0.25">
      <c r="L256" t="s">
        <v>565</v>
      </c>
      <c r="M256" t="s">
        <v>566</v>
      </c>
      <c r="N256">
        <v>90</v>
      </c>
    </row>
    <row r="257" spans="12:14" x14ac:dyDescent="0.25">
      <c r="L257" t="s">
        <v>565</v>
      </c>
      <c r="M257" t="s">
        <v>567</v>
      </c>
      <c r="N257">
        <v>90</v>
      </c>
    </row>
    <row r="258" spans="12:14" x14ac:dyDescent="0.25">
      <c r="L258" t="s">
        <v>568</v>
      </c>
      <c r="M258" t="s">
        <v>569</v>
      </c>
      <c r="N258">
        <v>90</v>
      </c>
    </row>
    <row r="259" spans="12:14" x14ac:dyDescent="0.25">
      <c r="L259" t="s">
        <v>570</v>
      </c>
      <c r="M259" t="s">
        <v>571</v>
      </c>
      <c r="N259">
        <v>90</v>
      </c>
    </row>
    <row r="260" spans="12:14" x14ac:dyDescent="0.25">
      <c r="L260" t="s">
        <v>572</v>
      </c>
      <c r="M260" t="s">
        <v>573</v>
      </c>
      <c r="N260">
        <v>80</v>
      </c>
    </row>
    <row r="261" spans="12:14" x14ac:dyDescent="0.25">
      <c r="L261" t="s">
        <v>574</v>
      </c>
      <c r="M261" t="s">
        <v>575</v>
      </c>
      <c r="N261">
        <v>80</v>
      </c>
    </row>
    <row r="262" spans="12:14" x14ac:dyDescent="0.25">
      <c r="L262" t="s">
        <v>576</v>
      </c>
      <c r="M262" t="s">
        <v>577</v>
      </c>
      <c r="N262">
        <v>80</v>
      </c>
    </row>
    <row r="263" spans="12:14" x14ac:dyDescent="0.25">
      <c r="L263" t="s">
        <v>578</v>
      </c>
      <c r="M263" t="s">
        <v>579</v>
      </c>
      <c r="N263">
        <v>100</v>
      </c>
    </row>
    <row r="264" spans="12:14" x14ac:dyDescent="0.25">
      <c r="L264" t="s">
        <v>580</v>
      </c>
      <c r="M264" t="s">
        <v>581</v>
      </c>
      <c r="N264">
        <v>100</v>
      </c>
    </row>
    <row r="265" spans="12:14" x14ac:dyDescent="0.25">
      <c r="L265" t="s">
        <v>582</v>
      </c>
      <c r="M265" t="s">
        <v>583</v>
      </c>
      <c r="N265">
        <v>85</v>
      </c>
    </row>
    <row r="266" spans="12:14" x14ac:dyDescent="0.25">
      <c r="L266" t="s">
        <v>584</v>
      </c>
      <c r="M266" t="s">
        <v>585</v>
      </c>
      <c r="N266">
        <v>95</v>
      </c>
    </row>
    <row r="267" spans="12:14" x14ac:dyDescent="0.25">
      <c r="L267" t="s">
        <v>586</v>
      </c>
      <c r="M267" t="s">
        <v>587</v>
      </c>
      <c r="N267">
        <v>95</v>
      </c>
    </row>
    <row r="268" spans="12:14" x14ac:dyDescent="0.25">
      <c r="L268" t="s">
        <v>588</v>
      </c>
      <c r="M268" t="s">
        <v>589</v>
      </c>
      <c r="N268">
        <v>95</v>
      </c>
    </row>
    <row r="269" spans="12:14" x14ac:dyDescent="0.25">
      <c r="L269" t="s">
        <v>590</v>
      </c>
      <c r="M269" t="s">
        <v>591</v>
      </c>
      <c r="N269">
        <v>90</v>
      </c>
    </row>
    <row r="270" spans="12:14" x14ac:dyDescent="0.25">
      <c r="L270" t="s">
        <v>592</v>
      </c>
      <c r="M270" t="s">
        <v>592</v>
      </c>
      <c r="N270">
        <v>90</v>
      </c>
    </row>
    <row r="271" spans="12:14" x14ac:dyDescent="0.25">
      <c r="L271" t="s">
        <v>593</v>
      </c>
      <c r="M271" t="s">
        <v>594</v>
      </c>
      <c r="N271">
        <v>90</v>
      </c>
    </row>
    <row r="272" spans="12:14" x14ac:dyDescent="0.25">
      <c r="L272" t="s">
        <v>595</v>
      </c>
      <c r="M272" t="s">
        <v>596</v>
      </c>
      <c r="N272">
        <v>80</v>
      </c>
    </row>
    <row r="273" spans="12:14" x14ac:dyDescent="0.25">
      <c r="L273" t="s">
        <v>597</v>
      </c>
      <c r="M273" t="s">
        <v>598</v>
      </c>
      <c r="N273">
        <v>85</v>
      </c>
    </row>
    <row r="274" spans="12:14" x14ac:dyDescent="0.25">
      <c r="L274" t="s">
        <v>599</v>
      </c>
      <c r="M274" t="s">
        <v>600</v>
      </c>
      <c r="N274">
        <v>90</v>
      </c>
    </row>
    <row r="275" spans="12:14" x14ac:dyDescent="0.25">
      <c r="L275" t="s">
        <v>601</v>
      </c>
      <c r="M275" t="s">
        <v>602</v>
      </c>
      <c r="N275">
        <v>90</v>
      </c>
    </row>
    <row r="276" spans="12:14" x14ac:dyDescent="0.25">
      <c r="L276" t="s">
        <v>603</v>
      </c>
      <c r="M276" t="s">
        <v>604</v>
      </c>
      <c r="N276">
        <v>90</v>
      </c>
    </row>
    <row r="277" spans="12:14" x14ac:dyDescent="0.25">
      <c r="L277" t="s">
        <v>605</v>
      </c>
      <c r="M277" t="s">
        <v>606</v>
      </c>
      <c r="N277">
        <v>95</v>
      </c>
    </row>
    <row r="278" spans="12:14" x14ac:dyDescent="0.25">
      <c r="L278" t="s">
        <v>607</v>
      </c>
      <c r="M278" t="s">
        <v>608</v>
      </c>
      <c r="N278">
        <v>100</v>
      </c>
    </row>
    <row r="279" spans="12:14" x14ac:dyDescent="0.25">
      <c r="L279" t="s">
        <v>609</v>
      </c>
      <c r="M279" t="s">
        <v>610</v>
      </c>
      <c r="N279">
        <v>95</v>
      </c>
    </row>
    <row r="280" spans="12:14" x14ac:dyDescent="0.25">
      <c r="L280" t="s">
        <v>611</v>
      </c>
      <c r="M280" t="s">
        <v>612</v>
      </c>
      <c r="N280">
        <v>95</v>
      </c>
    </row>
    <row r="281" spans="12:14" x14ac:dyDescent="0.25">
      <c r="L281" t="s">
        <v>613</v>
      </c>
      <c r="M281" t="s">
        <v>614</v>
      </c>
      <c r="N281">
        <v>95</v>
      </c>
    </row>
    <row r="282" spans="12:14" x14ac:dyDescent="0.25">
      <c r="L282" t="s">
        <v>615</v>
      </c>
      <c r="M282" t="s">
        <v>616</v>
      </c>
      <c r="N282">
        <v>80</v>
      </c>
    </row>
    <row r="283" spans="12:14" x14ac:dyDescent="0.25">
      <c r="L283" t="s">
        <v>617</v>
      </c>
      <c r="M283" t="s">
        <v>618</v>
      </c>
      <c r="N283">
        <v>90</v>
      </c>
    </row>
    <row r="284" spans="12:14" x14ac:dyDescent="0.25">
      <c r="L284" t="s">
        <v>619</v>
      </c>
      <c r="M284" t="s">
        <v>620</v>
      </c>
      <c r="N284">
        <v>85</v>
      </c>
    </row>
    <row r="285" spans="12:14" x14ac:dyDescent="0.25">
      <c r="L285" t="s">
        <v>621</v>
      </c>
      <c r="M285" t="s">
        <v>622</v>
      </c>
      <c r="N285">
        <v>100</v>
      </c>
    </row>
    <row r="286" spans="12:14" x14ac:dyDescent="0.25">
      <c r="L286" t="s">
        <v>623</v>
      </c>
      <c r="M286" t="s">
        <v>624</v>
      </c>
      <c r="N286">
        <v>95</v>
      </c>
    </row>
    <row r="287" spans="12:14" x14ac:dyDescent="0.25">
      <c r="L287" t="s">
        <v>625</v>
      </c>
      <c r="M287" t="s">
        <v>626</v>
      </c>
      <c r="N287">
        <v>90</v>
      </c>
    </row>
    <row r="288" spans="12:14" x14ac:dyDescent="0.25">
      <c r="L288" t="s">
        <v>627</v>
      </c>
      <c r="M288" t="s">
        <v>628</v>
      </c>
      <c r="N288">
        <v>95</v>
      </c>
    </row>
    <row r="289" spans="12:14" x14ac:dyDescent="0.25">
      <c r="L289" t="s">
        <v>629</v>
      </c>
      <c r="M289" t="s">
        <v>630</v>
      </c>
      <c r="N289">
        <v>90</v>
      </c>
    </row>
    <row r="290" spans="12:14" x14ac:dyDescent="0.25">
      <c r="L290" t="s">
        <v>631</v>
      </c>
      <c r="M290" t="s">
        <v>632</v>
      </c>
      <c r="N290">
        <v>95</v>
      </c>
    </row>
    <row r="291" spans="12:14" x14ac:dyDescent="0.25">
      <c r="L291" t="s">
        <v>633</v>
      </c>
      <c r="M291" t="s">
        <v>634</v>
      </c>
      <c r="N291">
        <v>95</v>
      </c>
    </row>
    <row r="292" spans="12:14" x14ac:dyDescent="0.25">
      <c r="L292" t="s">
        <v>635</v>
      </c>
      <c r="M292" t="s">
        <v>636</v>
      </c>
      <c r="N292">
        <v>90</v>
      </c>
    </row>
    <row r="293" spans="12:14" x14ac:dyDescent="0.25">
      <c r="L293" t="s">
        <v>637</v>
      </c>
      <c r="M293" t="s">
        <v>638</v>
      </c>
      <c r="N293">
        <v>90</v>
      </c>
    </row>
    <row r="294" spans="12:14" x14ac:dyDescent="0.25">
      <c r="L294" t="s">
        <v>639</v>
      </c>
      <c r="M294" t="s">
        <v>640</v>
      </c>
      <c r="N294">
        <v>80</v>
      </c>
    </row>
    <row r="295" spans="12:14" x14ac:dyDescent="0.25">
      <c r="L295" t="s">
        <v>641</v>
      </c>
      <c r="M295" t="s">
        <v>642</v>
      </c>
      <c r="N295">
        <v>80</v>
      </c>
    </row>
    <row r="296" spans="12:14" x14ac:dyDescent="0.25">
      <c r="L296" t="s">
        <v>643</v>
      </c>
      <c r="M296" t="s">
        <v>644</v>
      </c>
      <c r="N296">
        <v>90</v>
      </c>
    </row>
    <row r="297" spans="12:14" x14ac:dyDescent="0.25">
      <c r="L297" t="s">
        <v>645</v>
      </c>
      <c r="M297" t="s">
        <v>646</v>
      </c>
      <c r="N297">
        <v>90</v>
      </c>
    </row>
    <row r="298" spans="12:14" x14ac:dyDescent="0.25">
      <c r="L298" t="s">
        <v>647</v>
      </c>
      <c r="M298" t="s">
        <v>648</v>
      </c>
      <c r="N298">
        <v>90</v>
      </c>
    </row>
    <row r="299" spans="12:14" x14ac:dyDescent="0.25">
      <c r="L299" t="s">
        <v>649</v>
      </c>
      <c r="M299" t="s">
        <v>650</v>
      </c>
      <c r="N299">
        <v>95</v>
      </c>
    </row>
    <row r="300" spans="12:14" x14ac:dyDescent="0.25">
      <c r="L300" t="s">
        <v>651</v>
      </c>
      <c r="M300" t="s">
        <v>652</v>
      </c>
      <c r="N300">
        <v>100</v>
      </c>
    </row>
    <row r="301" spans="12:14" x14ac:dyDescent="0.25">
      <c r="L301" t="s">
        <v>653</v>
      </c>
      <c r="M301" t="s">
        <v>654</v>
      </c>
      <c r="N301">
        <v>100</v>
      </c>
    </row>
    <row r="302" spans="12:14" x14ac:dyDescent="0.25">
      <c r="L302" s="127"/>
      <c r="M302" s="127"/>
      <c r="N302" s="11"/>
    </row>
    <row r="303" spans="12:14" x14ac:dyDescent="0.25">
      <c r="L303" s="127"/>
      <c r="M303" s="127"/>
      <c r="N303" s="11"/>
    </row>
    <row r="304" spans="12:14" x14ac:dyDescent="0.25">
      <c r="L304" s="127"/>
      <c r="M304" s="127"/>
      <c r="N304" s="11"/>
    </row>
    <row r="305" spans="12:14" x14ac:dyDescent="0.25">
      <c r="L305" s="127"/>
      <c r="M305" s="127"/>
      <c r="N305" s="11"/>
    </row>
    <row r="306" spans="12:14" x14ac:dyDescent="0.25">
      <c r="L306" s="127"/>
      <c r="M306" s="127"/>
      <c r="N306" s="11"/>
    </row>
    <row r="307" spans="12:14" x14ac:dyDescent="0.25">
      <c r="L307" s="127"/>
      <c r="M307" s="127"/>
      <c r="N307" s="11"/>
    </row>
    <row r="308" spans="12:14" x14ac:dyDescent="0.25">
      <c r="L308" s="127"/>
      <c r="M308" s="127"/>
      <c r="N308" s="11"/>
    </row>
    <row r="309" spans="12:14" x14ac:dyDescent="0.25">
      <c r="L309" s="127"/>
      <c r="M309" s="127"/>
      <c r="N309" s="11"/>
    </row>
    <row r="310" spans="12:14" x14ac:dyDescent="0.25">
      <c r="L310" s="127"/>
      <c r="M310" s="127"/>
      <c r="N310" s="11"/>
    </row>
    <row r="311" spans="12:14" x14ac:dyDescent="0.25">
      <c r="L311" s="127"/>
      <c r="M311" s="127"/>
      <c r="N311" s="11"/>
    </row>
    <row r="312" spans="12:14" x14ac:dyDescent="0.25">
      <c r="L312" s="127"/>
      <c r="M312" s="127"/>
      <c r="N312" s="11"/>
    </row>
    <row r="313" spans="12:14" x14ac:dyDescent="0.25">
      <c r="L313" s="127"/>
      <c r="M313" s="127"/>
      <c r="N313" s="11"/>
    </row>
    <row r="314" spans="12:14" x14ac:dyDescent="0.25">
      <c r="L314" s="127"/>
      <c r="M314" s="127"/>
      <c r="N314" s="11"/>
    </row>
    <row r="315" spans="12:14" x14ac:dyDescent="0.25">
      <c r="L315" s="127"/>
      <c r="M315" s="127"/>
      <c r="N315" s="11"/>
    </row>
    <row r="316" spans="12:14" x14ac:dyDescent="0.25">
      <c r="L316" s="127"/>
      <c r="M316" s="127"/>
      <c r="N316" s="11"/>
    </row>
    <row r="317" spans="12:14" x14ac:dyDescent="0.25">
      <c r="L317" s="127"/>
      <c r="M317" s="127"/>
      <c r="N317" s="11"/>
    </row>
    <row r="318" spans="12:14" x14ac:dyDescent="0.25">
      <c r="L318" s="127"/>
      <c r="M318" s="127"/>
      <c r="N318" s="11"/>
    </row>
    <row r="319" spans="12:14" x14ac:dyDescent="0.25">
      <c r="L319" s="127"/>
      <c r="M319" s="127"/>
      <c r="N319" s="11"/>
    </row>
    <row r="320" spans="12:14" x14ac:dyDescent="0.25">
      <c r="L320" s="127"/>
      <c r="M320" s="127"/>
      <c r="N320" s="11"/>
    </row>
    <row r="321" spans="12:14" x14ac:dyDescent="0.25">
      <c r="L321" s="127"/>
      <c r="M321" s="127"/>
      <c r="N321" s="11"/>
    </row>
  </sheetData>
  <sheetProtection selectLockedCells="1"/>
  <mergeCells count="18">
    <mergeCell ref="B2:H2"/>
    <mergeCell ref="B3:H3"/>
    <mergeCell ref="F9:H9"/>
    <mergeCell ref="B6:D6"/>
    <mergeCell ref="F6:H6"/>
    <mergeCell ref="B56:C56"/>
    <mergeCell ref="B64:C64"/>
    <mergeCell ref="F34:H34"/>
    <mergeCell ref="B4:H4"/>
    <mergeCell ref="F27:H27"/>
    <mergeCell ref="F30:H30"/>
    <mergeCell ref="F35:H35"/>
    <mergeCell ref="F36:H36"/>
    <mergeCell ref="F37:H37"/>
    <mergeCell ref="F33:H33"/>
    <mergeCell ref="F23:H23"/>
    <mergeCell ref="F20:H20"/>
    <mergeCell ref="F14:H14"/>
  </mergeCells>
  <printOptions horizontalCentered="1"/>
  <pageMargins left="0.5" right="0.5" top="0.43" bottom="0" header="0" footer="0"/>
  <pageSetup scale="74" orientation="portrait" r:id="rId1"/>
  <headerFooter alignWithMargins="0"/>
  <rowBreaks count="1" manualBreakCount="1">
    <brk id="7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TVC  Permitted Tree Removals</vt:lpstr>
      <vt:lpstr>Sheet1</vt:lpstr>
      <vt:lpstr>'TVC  Permitted Tree Removals'!Print_Area</vt:lpstr>
    </vt:vector>
  </TitlesOfParts>
  <Company>NYCDPR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Wister Dorta</cp:lastModifiedBy>
  <cp:lastPrinted>2016-12-13T17:19:54Z</cp:lastPrinted>
  <dcterms:created xsi:type="dcterms:W3CDTF">2007-04-18T13:45:36Z</dcterms:created>
  <dcterms:modified xsi:type="dcterms:W3CDTF">2019-09-12T23:20:02Z</dcterms:modified>
</cp:coreProperties>
</file>