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ptainwhale52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H25" i="1"/>
  <c r="I24" i="1"/>
  <c r="H24" i="1"/>
  <c r="I23" i="1"/>
  <c r="H23" i="1"/>
  <c r="I31" i="1" l="1"/>
  <c r="H31" i="1"/>
  <c r="I30" i="1"/>
  <c r="H30" i="1"/>
  <c r="I29" i="1"/>
  <c r="H29" i="1"/>
  <c r="I28" i="1"/>
  <c r="H28" i="1"/>
  <c r="I27" i="1"/>
  <c r="H27" i="1"/>
  <c r="I22" i="1"/>
  <c r="I33" i="1" s="1"/>
  <c r="H22" i="1"/>
  <c r="I9" i="1"/>
  <c r="H9" i="1"/>
  <c r="I8" i="1"/>
  <c r="H8" i="1"/>
  <c r="H3" i="1"/>
  <c r="I3" i="1"/>
  <c r="I17" i="1" s="1"/>
  <c r="H4" i="1"/>
  <c r="I4" i="1"/>
  <c r="H5" i="1"/>
  <c r="I5" i="1"/>
  <c r="H6" i="1"/>
  <c r="I6" i="1"/>
  <c r="H7" i="1"/>
  <c r="I7" i="1"/>
  <c r="H11" i="1"/>
  <c r="I11" i="1"/>
  <c r="H12" i="1"/>
  <c r="I12" i="1"/>
  <c r="H13" i="1"/>
  <c r="I13" i="1"/>
  <c r="H14" i="1"/>
  <c r="I14" i="1"/>
  <c r="H15" i="1"/>
  <c r="I15" i="1"/>
  <c r="H33" i="1" l="1"/>
  <c r="H17" i="1"/>
</calcChain>
</file>

<file path=xl/sharedStrings.xml><?xml version="1.0" encoding="utf-8"?>
<sst xmlns="http://schemas.openxmlformats.org/spreadsheetml/2006/main" count="89" uniqueCount="42">
  <si>
    <t>Type</t>
  </si>
  <si>
    <t>Link</t>
  </si>
  <si>
    <t>Price (~10)</t>
  </si>
  <si>
    <t>Price (~25)</t>
  </si>
  <si>
    <t>Minimum Need</t>
  </si>
  <si>
    <t>Maximum Need</t>
  </si>
  <si>
    <t xml:space="preserve">Break Away Headers – Straight  </t>
  </si>
  <si>
    <t>Sensor</t>
  </si>
  <si>
    <t>Other</t>
  </si>
  <si>
    <t>Name</t>
  </si>
  <si>
    <t>https://www.sparkfun.com/products/116</t>
  </si>
  <si>
    <t>Break Away Male Headers - Right Angle</t>
  </si>
  <si>
    <t>https://www.sparkfun.com/products/553</t>
  </si>
  <si>
    <t>Jumper Wires - Connected 6" (M/F, 20 pack)</t>
  </si>
  <si>
    <t>https://www.sparkfun.com/products/12794</t>
  </si>
  <si>
    <t>Minimun Cost</t>
  </si>
  <si>
    <t>Maximum Cost</t>
  </si>
  <si>
    <t>Jumper Wires - Connected 6" (M/M, 20 pack)</t>
  </si>
  <si>
    <t>https://www.sparkfun.com/products/12795</t>
  </si>
  <si>
    <t>Jumper Wires - Connected 6" (F/F, 20 pack)</t>
  </si>
  <si>
    <t>https://www.sparkfun.com/products/12796</t>
  </si>
  <si>
    <t>SparkFun Sensor Kit</t>
  </si>
  <si>
    <t>https://www.sparkfun.com/products/13754</t>
  </si>
  <si>
    <t>https://www.sparkfun.com/products/8688</t>
  </si>
  <si>
    <t>https://www.sparkfun.com/products/9403</t>
  </si>
  <si>
    <t>https://www.sparkfun.com/products/8891</t>
  </si>
  <si>
    <t>https://www.sparkfun.com/products/9196</t>
  </si>
  <si>
    <t>SparkFun Atmospheric Sensor Breakout - BME280 (Temp, Humidity, Pressure, Altitude)</t>
  </si>
  <si>
    <t>https://www.sparkfun.com/products/13676</t>
  </si>
  <si>
    <t>https://www.sparkfun.com/products/12642</t>
  </si>
  <si>
    <t>Total</t>
  </si>
  <si>
    <t>https://www.sparkfun.com/products/691</t>
  </si>
  <si>
    <t>SparkFun Transceiver Breakout - nRF24L01+ (Detect Wifi signals around, for testing purpose)</t>
  </si>
  <si>
    <t>Piezo Vibration Sensor - Large (Can be used for measuring wind)</t>
  </si>
  <si>
    <t>SparkFun Ambient Light Sensor Breakout - TEMT6000 (Light)</t>
  </si>
  <si>
    <t>Gas Sensor Breakout Board (Breakout board for gas sensor)</t>
  </si>
  <si>
    <t>SparkFun Sound Detector (Noise level)</t>
  </si>
  <si>
    <t>Option 1</t>
  </si>
  <si>
    <t>Option2 (Sensor bundle kit - there are many other sensors that we don't need, so I am not sure about buying this bundle, and it doesn't include CO gas sensor, and Wifi sensor)</t>
  </si>
  <si>
    <t>Instruction</t>
  </si>
  <si>
    <t>https://microcontrollerelectronics.com/using-an-nrf24l01-module-to-scan-the-2-4ghz-frequency-range/</t>
  </si>
  <si>
    <t>Carbon Monoxide Sensor - MQ-7 (CO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</si>
</sst>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164" fontId="0" fillId="0" borderId="0" xfId="0" applyNumberFormat="1"/>
    <xf numFmtId="0" fontId="0" fillId="0" borderId="4" xfId="0" applyBorder="1"/>
    <xf numFmtId="0" fontId="0" fillId="0" borderId="0" xfId="0" applyBorder="1"/>
    <xf numFmtId="0" fontId="2" fillId="0" borderId="0" xfId="1" applyBorder="1"/>
    <xf numFmtId="164" fontId="0" fillId="0" borderId="0" xfId="0" applyNumberFormat="1" applyBorder="1"/>
    <xf numFmtId="0" fontId="0" fillId="0" borderId="5" xfId="0" applyBorder="1"/>
    <xf numFmtId="0" fontId="2" fillId="0" borderId="5" xfId="1" applyBorder="1"/>
    <xf numFmtId="164" fontId="0" fillId="0" borderId="7" xfId="0" applyNumberFormat="1" applyBorder="1"/>
    <xf numFmtId="0" fontId="0" fillId="0" borderId="8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164" fontId="1" fillId="0" borderId="0" xfId="0" applyNumberFormat="1" applyFont="1" applyBorder="1"/>
    <xf numFmtId="164" fontId="1" fillId="0" borderId="5" xfId="0" applyNumberFormat="1" applyFont="1" applyBorder="1"/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9196" TargetMode="External"/><Relationship Id="rId13" Type="http://schemas.openxmlformats.org/officeDocument/2006/relationships/hyperlink" Target="https://www.sparkfun.com/products/13754" TargetMode="External"/><Relationship Id="rId18" Type="http://schemas.openxmlformats.org/officeDocument/2006/relationships/hyperlink" Target="https://www.sparkfun.com/products/12796" TargetMode="External"/><Relationship Id="rId3" Type="http://schemas.openxmlformats.org/officeDocument/2006/relationships/hyperlink" Target="https://www.sparkfun.com/products/12794" TargetMode="External"/><Relationship Id="rId21" Type="http://schemas.openxmlformats.org/officeDocument/2006/relationships/hyperlink" Target="https://www.sparkfun.com/products/8891" TargetMode="External"/><Relationship Id="rId7" Type="http://schemas.openxmlformats.org/officeDocument/2006/relationships/hyperlink" Target="https://www.sparkfun.com/products/8891" TargetMode="External"/><Relationship Id="rId12" Type="http://schemas.openxmlformats.org/officeDocument/2006/relationships/hyperlink" Target="https://www.sparkfun.com/products/691" TargetMode="External"/><Relationship Id="rId17" Type="http://schemas.openxmlformats.org/officeDocument/2006/relationships/hyperlink" Target="https://www.sparkfun.com/products/12795" TargetMode="External"/><Relationship Id="rId2" Type="http://schemas.openxmlformats.org/officeDocument/2006/relationships/hyperlink" Target="https://www.sparkfun.com/products/553" TargetMode="External"/><Relationship Id="rId16" Type="http://schemas.openxmlformats.org/officeDocument/2006/relationships/hyperlink" Target="https://www.sparkfun.com/products/12794" TargetMode="External"/><Relationship Id="rId20" Type="http://schemas.openxmlformats.org/officeDocument/2006/relationships/hyperlink" Target="https://www.sparkfun.com/products/9403" TargetMode="External"/><Relationship Id="rId1" Type="http://schemas.openxmlformats.org/officeDocument/2006/relationships/hyperlink" Target="https://www.sparkfun.com/products/116" TargetMode="External"/><Relationship Id="rId6" Type="http://schemas.openxmlformats.org/officeDocument/2006/relationships/hyperlink" Target="https://www.sparkfun.com/products/9403" TargetMode="External"/><Relationship Id="rId11" Type="http://schemas.openxmlformats.org/officeDocument/2006/relationships/hyperlink" Target="https://www.sparkfun.com/products/1264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sparkfun.com/products/12796" TargetMode="External"/><Relationship Id="rId15" Type="http://schemas.openxmlformats.org/officeDocument/2006/relationships/hyperlink" Target="https://www.sparkfun.com/products/553" TargetMode="External"/><Relationship Id="rId23" Type="http://schemas.openxmlformats.org/officeDocument/2006/relationships/hyperlink" Target="https://microcontrollerelectronics.com/using-an-nrf24l01-module-to-scan-the-2-4ghz-frequency-range/" TargetMode="External"/><Relationship Id="rId10" Type="http://schemas.openxmlformats.org/officeDocument/2006/relationships/hyperlink" Target="https://www.sparkfun.com/products/13676" TargetMode="External"/><Relationship Id="rId19" Type="http://schemas.openxmlformats.org/officeDocument/2006/relationships/hyperlink" Target="https://microcontrollerelectronics.com/using-an-nrf24l01-module-to-scan-the-2-4ghz-frequency-range/" TargetMode="External"/><Relationship Id="rId4" Type="http://schemas.openxmlformats.org/officeDocument/2006/relationships/hyperlink" Target="https://www.sparkfun.com/products/12795" TargetMode="External"/><Relationship Id="rId9" Type="http://schemas.openxmlformats.org/officeDocument/2006/relationships/hyperlink" Target="https://www.sparkfun.com/products/8688" TargetMode="External"/><Relationship Id="rId14" Type="http://schemas.openxmlformats.org/officeDocument/2006/relationships/hyperlink" Target="https://www.sparkfun.com/products/116" TargetMode="External"/><Relationship Id="rId22" Type="http://schemas.openxmlformats.org/officeDocument/2006/relationships/hyperlink" Target="https://www.sparkfun.com/products/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11" sqref="F11"/>
    </sheetView>
  </sheetViews>
  <sheetFormatPr defaultRowHeight="15" x14ac:dyDescent="0.25"/>
  <cols>
    <col min="1" max="1" width="8.5703125" bestFit="1" customWidth="1"/>
    <col min="2" max="2" width="84.28515625" bestFit="1" customWidth="1"/>
    <col min="3" max="3" width="40.5703125" bestFit="1" customWidth="1"/>
    <col min="4" max="5" width="10.28515625" style="2" bestFit="1" customWidth="1"/>
    <col min="6" max="6" width="15" bestFit="1" customWidth="1"/>
    <col min="7" max="7" width="15.28515625" bestFit="1" customWidth="1"/>
    <col min="8" max="8" width="13.42578125" style="2" bestFit="1" customWidth="1"/>
    <col min="9" max="9" width="14.28515625" style="2" bestFit="1" customWidth="1"/>
    <col min="10" max="10" width="107.7109375" bestFit="1" customWidth="1"/>
  </cols>
  <sheetData>
    <row r="1" spans="1:10" x14ac:dyDescent="0.25">
      <c r="A1" s="19" t="s">
        <v>37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x14ac:dyDescent="0.25">
      <c r="A2" s="12" t="s">
        <v>0</v>
      </c>
      <c r="B2" s="13" t="s">
        <v>9</v>
      </c>
      <c r="C2" s="13" t="s">
        <v>1</v>
      </c>
      <c r="D2" s="14" t="s">
        <v>2</v>
      </c>
      <c r="E2" s="14" t="s">
        <v>3</v>
      </c>
      <c r="F2" s="13" t="s">
        <v>4</v>
      </c>
      <c r="G2" s="13" t="s">
        <v>5</v>
      </c>
      <c r="H2" s="14" t="s">
        <v>15</v>
      </c>
      <c r="I2" s="14" t="s">
        <v>16</v>
      </c>
      <c r="J2" s="15" t="s">
        <v>39</v>
      </c>
    </row>
    <row r="3" spans="1:10" x14ac:dyDescent="0.25">
      <c r="A3" s="3" t="s">
        <v>7</v>
      </c>
      <c r="B3" s="4" t="s">
        <v>41</v>
      </c>
      <c r="C3" s="5" t="s">
        <v>24</v>
      </c>
      <c r="D3" s="6">
        <v>7.25</v>
      </c>
      <c r="E3" s="6">
        <v>6.89</v>
      </c>
      <c r="F3" s="4">
        <v>5</v>
      </c>
      <c r="G3" s="4">
        <v>10</v>
      </c>
      <c r="H3" s="6">
        <f t="shared" ref="H3:H9" si="0">IF($F3&lt;25, $D3 * $F3, $E3 * $F3)</f>
        <v>36.25</v>
      </c>
      <c r="I3" s="6">
        <f t="shared" ref="I3:I9" si="1">IF($G3&lt;25, $D3 * $G3, $E3 * $G3)</f>
        <v>72.5</v>
      </c>
      <c r="J3" s="7"/>
    </row>
    <row r="4" spans="1:10" x14ac:dyDescent="0.25">
      <c r="A4" s="3" t="s">
        <v>7</v>
      </c>
      <c r="B4" s="4" t="s">
        <v>35</v>
      </c>
      <c r="C4" s="5" t="s">
        <v>25</v>
      </c>
      <c r="D4" s="6">
        <v>0.9</v>
      </c>
      <c r="E4" s="6">
        <v>0.86</v>
      </c>
      <c r="F4" s="4">
        <v>5</v>
      </c>
      <c r="G4" s="4">
        <v>10</v>
      </c>
      <c r="H4" s="6">
        <f t="shared" si="0"/>
        <v>4.5</v>
      </c>
      <c r="I4" s="6">
        <f t="shared" si="1"/>
        <v>9</v>
      </c>
      <c r="J4" s="7"/>
    </row>
    <row r="5" spans="1:10" x14ac:dyDescent="0.25">
      <c r="A5" s="3" t="s">
        <v>7</v>
      </c>
      <c r="B5" s="4" t="s">
        <v>33</v>
      </c>
      <c r="C5" s="5" t="s">
        <v>26</v>
      </c>
      <c r="D5" s="6">
        <v>2.95</v>
      </c>
      <c r="E5" s="6">
        <v>2.8</v>
      </c>
      <c r="F5" s="4">
        <v>5</v>
      </c>
      <c r="G5" s="4">
        <v>10</v>
      </c>
      <c r="H5" s="6">
        <f t="shared" si="0"/>
        <v>14.75</v>
      </c>
      <c r="I5" s="6">
        <f t="shared" si="1"/>
        <v>29.5</v>
      </c>
      <c r="J5" s="7"/>
    </row>
    <row r="6" spans="1:10" x14ac:dyDescent="0.25">
      <c r="A6" s="3" t="s">
        <v>7</v>
      </c>
      <c r="B6" s="4" t="s">
        <v>34</v>
      </c>
      <c r="C6" s="5" t="s">
        <v>23</v>
      </c>
      <c r="D6" s="6">
        <v>4.95</v>
      </c>
      <c r="E6" s="6">
        <v>4.46</v>
      </c>
      <c r="F6" s="4">
        <v>5</v>
      </c>
      <c r="G6" s="4">
        <v>10</v>
      </c>
      <c r="H6" s="6">
        <f t="shared" si="0"/>
        <v>24.75</v>
      </c>
      <c r="I6" s="6">
        <f t="shared" si="1"/>
        <v>49.5</v>
      </c>
      <c r="J6" s="7"/>
    </row>
    <row r="7" spans="1:10" x14ac:dyDescent="0.25">
      <c r="A7" s="3" t="s">
        <v>7</v>
      </c>
      <c r="B7" s="4" t="s">
        <v>27</v>
      </c>
      <c r="C7" s="5" t="s">
        <v>28</v>
      </c>
      <c r="D7" s="6">
        <v>19.95</v>
      </c>
      <c r="E7" s="6">
        <v>18.95</v>
      </c>
      <c r="F7" s="4">
        <v>5</v>
      </c>
      <c r="G7" s="4">
        <v>10</v>
      </c>
      <c r="H7" s="6">
        <f t="shared" si="0"/>
        <v>99.75</v>
      </c>
      <c r="I7" s="6">
        <f t="shared" si="1"/>
        <v>199.5</v>
      </c>
      <c r="J7" s="7"/>
    </row>
    <row r="8" spans="1:10" x14ac:dyDescent="0.25">
      <c r="A8" s="3" t="s">
        <v>7</v>
      </c>
      <c r="B8" s="4" t="s">
        <v>36</v>
      </c>
      <c r="C8" s="5" t="s">
        <v>29</v>
      </c>
      <c r="D8" s="6">
        <v>10.95</v>
      </c>
      <c r="E8" s="6">
        <v>10.4</v>
      </c>
      <c r="F8" s="4">
        <v>5</v>
      </c>
      <c r="G8" s="4">
        <v>10</v>
      </c>
      <c r="H8" s="6">
        <f t="shared" si="0"/>
        <v>54.75</v>
      </c>
      <c r="I8" s="6">
        <f t="shared" si="1"/>
        <v>109.5</v>
      </c>
      <c r="J8" s="7"/>
    </row>
    <row r="9" spans="1:10" x14ac:dyDescent="0.25">
      <c r="A9" s="3" t="s">
        <v>7</v>
      </c>
      <c r="B9" s="4" t="s">
        <v>32</v>
      </c>
      <c r="C9" s="5" t="s">
        <v>31</v>
      </c>
      <c r="D9" s="6">
        <v>19.95</v>
      </c>
      <c r="E9" s="6">
        <v>17.96</v>
      </c>
      <c r="F9" s="4">
        <v>1</v>
      </c>
      <c r="G9" s="4">
        <v>1</v>
      </c>
      <c r="H9" s="6">
        <f t="shared" si="0"/>
        <v>19.95</v>
      </c>
      <c r="I9" s="6">
        <f t="shared" si="1"/>
        <v>19.95</v>
      </c>
      <c r="J9" s="8" t="s">
        <v>40</v>
      </c>
    </row>
    <row r="10" spans="1:10" x14ac:dyDescent="0.25">
      <c r="A10" s="3"/>
      <c r="B10" s="4"/>
      <c r="C10" s="4"/>
      <c r="D10" s="6"/>
      <c r="E10" s="6"/>
      <c r="F10" s="4"/>
      <c r="G10" s="4"/>
      <c r="H10" s="6"/>
      <c r="I10" s="6"/>
      <c r="J10" s="7"/>
    </row>
    <row r="11" spans="1:10" x14ac:dyDescent="0.25">
      <c r="A11" s="3" t="s">
        <v>8</v>
      </c>
      <c r="B11" s="4" t="s">
        <v>6</v>
      </c>
      <c r="C11" s="5" t="s">
        <v>10</v>
      </c>
      <c r="D11" s="6">
        <v>1.5</v>
      </c>
      <c r="E11" s="6">
        <v>1.43</v>
      </c>
      <c r="F11" s="4">
        <v>5</v>
      </c>
      <c r="G11" s="4">
        <v>10</v>
      </c>
      <c r="H11" s="6">
        <f>IF($F11&lt;25, $D11 * $F11, $E11 * $F11)</f>
        <v>7.5</v>
      </c>
      <c r="I11" s="6">
        <f>IF($G11&lt;25, $D11 * $G11, $E11 * $G11)</f>
        <v>15</v>
      </c>
      <c r="J11" s="7"/>
    </row>
    <row r="12" spans="1:10" x14ac:dyDescent="0.25">
      <c r="A12" s="3" t="s">
        <v>8</v>
      </c>
      <c r="B12" s="4" t="s">
        <v>11</v>
      </c>
      <c r="C12" s="5" t="s">
        <v>12</v>
      </c>
      <c r="D12" s="6">
        <v>1.95</v>
      </c>
      <c r="E12" s="6">
        <v>1.85</v>
      </c>
      <c r="F12" s="4">
        <v>5</v>
      </c>
      <c r="G12" s="4">
        <v>10</v>
      </c>
      <c r="H12" s="6">
        <f>IF($F12&lt;25, $D12 * $F12, $E12 * $F12)</f>
        <v>9.75</v>
      </c>
      <c r="I12" s="6">
        <f>IF($G12&lt;25, $D12 * $G12, $E12 * $G12)</f>
        <v>19.5</v>
      </c>
      <c r="J12" s="7"/>
    </row>
    <row r="13" spans="1:10" x14ac:dyDescent="0.25">
      <c r="A13" s="3" t="s">
        <v>8</v>
      </c>
      <c r="B13" s="4" t="s">
        <v>13</v>
      </c>
      <c r="C13" s="5" t="s">
        <v>14</v>
      </c>
      <c r="D13" s="6">
        <v>1.95</v>
      </c>
      <c r="E13" s="6">
        <v>1.85</v>
      </c>
      <c r="F13" s="4">
        <v>5</v>
      </c>
      <c r="G13" s="4">
        <v>10</v>
      </c>
      <c r="H13" s="6">
        <f>IF($F13&lt;25, $D13 * $F13, $E13 * $F13)</f>
        <v>9.75</v>
      </c>
      <c r="I13" s="6">
        <f>IF($G13&lt;25, $D13 * $G13, $E13 * $G13)</f>
        <v>19.5</v>
      </c>
      <c r="J13" s="7"/>
    </row>
    <row r="14" spans="1:10" x14ac:dyDescent="0.25">
      <c r="A14" s="3" t="s">
        <v>8</v>
      </c>
      <c r="B14" s="4" t="s">
        <v>17</v>
      </c>
      <c r="C14" s="5" t="s">
        <v>18</v>
      </c>
      <c r="D14" s="6">
        <v>1.95</v>
      </c>
      <c r="E14" s="6">
        <v>1.85</v>
      </c>
      <c r="F14" s="4">
        <v>5</v>
      </c>
      <c r="G14" s="4">
        <v>10</v>
      </c>
      <c r="H14" s="6">
        <f>IF($F14&lt;25, $D14 * $F14, $E14 * $F14)</f>
        <v>9.75</v>
      </c>
      <c r="I14" s="6">
        <f>IF($G14&lt;25, $D14 * $G14, $E14 * $G14)</f>
        <v>19.5</v>
      </c>
      <c r="J14" s="7"/>
    </row>
    <row r="15" spans="1:10" x14ac:dyDescent="0.25">
      <c r="A15" s="3" t="s">
        <v>8</v>
      </c>
      <c r="B15" s="4" t="s">
        <v>19</v>
      </c>
      <c r="C15" s="5" t="s">
        <v>20</v>
      </c>
      <c r="D15" s="6">
        <v>1.95</v>
      </c>
      <c r="E15" s="6">
        <v>1.85</v>
      </c>
      <c r="F15" s="4">
        <v>5</v>
      </c>
      <c r="G15" s="4">
        <v>10</v>
      </c>
      <c r="H15" s="6">
        <f>IF($F15&lt;25, $D15 * $F15, $E15 * $F15)</f>
        <v>9.75</v>
      </c>
      <c r="I15" s="6">
        <f>IF($G15&lt;25, $D15 * $G15, $E15 * $G15)</f>
        <v>19.5</v>
      </c>
      <c r="J15" s="7"/>
    </row>
    <row r="16" spans="1:10" x14ac:dyDescent="0.25">
      <c r="A16" s="3"/>
      <c r="B16" s="4"/>
      <c r="C16" s="4"/>
      <c r="D16" s="6"/>
      <c r="E16" s="6"/>
      <c r="F16" s="4"/>
      <c r="G16" s="4"/>
      <c r="H16" s="6"/>
      <c r="I16" s="6"/>
      <c r="J16" s="7"/>
    </row>
    <row r="17" spans="1:10" x14ac:dyDescent="0.25">
      <c r="A17" s="17" t="s">
        <v>30</v>
      </c>
      <c r="B17" s="18"/>
      <c r="C17" s="18"/>
      <c r="D17" s="18"/>
      <c r="E17" s="18"/>
      <c r="F17" s="18"/>
      <c r="G17" s="18"/>
      <c r="H17" s="9">
        <f>SUM(H3:H15)</f>
        <v>301.2</v>
      </c>
      <c r="I17" s="9">
        <f>SUM(I3:I15)</f>
        <v>582.45000000000005</v>
      </c>
      <c r="J17" s="10"/>
    </row>
    <row r="18" spans="1:10" x14ac:dyDescent="0.25">
      <c r="A18" s="16"/>
      <c r="B18" s="16"/>
      <c r="C18" s="16"/>
      <c r="D18" s="16"/>
      <c r="E18" s="16"/>
      <c r="F18" s="16"/>
      <c r="G18" s="16"/>
      <c r="H18" s="6"/>
      <c r="I18" s="6"/>
      <c r="J18" s="4"/>
    </row>
    <row r="20" spans="1:10" x14ac:dyDescent="0.25">
      <c r="A20" s="19" t="s">
        <v>38</v>
      </c>
      <c r="B20" s="20"/>
      <c r="C20" s="20"/>
      <c r="D20" s="20"/>
      <c r="E20" s="20"/>
      <c r="F20" s="20"/>
      <c r="G20" s="20"/>
      <c r="H20" s="20"/>
      <c r="I20" s="20"/>
      <c r="J20" s="11"/>
    </row>
    <row r="21" spans="1:10" x14ac:dyDescent="0.25">
      <c r="A21" s="12" t="s">
        <v>0</v>
      </c>
      <c r="B21" s="13" t="s">
        <v>9</v>
      </c>
      <c r="C21" s="13" t="s">
        <v>1</v>
      </c>
      <c r="D21" s="14" t="s">
        <v>2</v>
      </c>
      <c r="E21" s="14" t="s">
        <v>3</v>
      </c>
      <c r="F21" s="13" t="s">
        <v>4</v>
      </c>
      <c r="G21" s="13" t="s">
        <v>5</v>
      </c>
      <c r="H21" s="14" t="s">
        <v>15</v>
      </c>
      <c r="I21" s="14" t="s">
        <v>16</v>
      </c>
      <c r="J21" s="15" t="s">
        <v>39</v>
      </c>
    </row>
    <row r="22" spans="1:10" x14ac:dyDescent="0.25">
      <c r="A22" s="3" t="s">
        <v>7</v>
      </c>
      <c r="B22" s="4" t="s">
        <v>21</v>
      </c>
      <c r="C22" s="5" t="s">
        <v>22</v>
      </c>
      <c r="D22" s="6">
        <v>129.94999999999999</v>
      </c>
      <c r="E22" s="6">
        <v>123.45</v>
      </c>
      <c r="F22" s="4">
        <v>5</v>
      </c>
      <c r="G22" s="4">
        <v>10</v>
      </c>
      <c r="H22" s="6">
        <f>IF($F22&lt;25, $D22 * $F22, $E22 * $F22)</f>
        <v>649.75</v>
      </c>
      <c r="I22" s="6">
        <f>IF($G22&lt;25, $D22 * $G22, $E22 * $G22)</f>
        <v>1299.5</v>
      </c>
      <c r="J22" s="7"/>
    </row>
    <row r="23" spans="1:10" x14ac:dyDescent="0.25">
      <c r="A23" s="3" t="s">
        <v>7</v>
      </c>
      <c r="B23" s="4" t="s">
        <v>41</v>
      </c>
      <c r="C23" s="5" t="s">
        <v>24</v>
      </c>
      <c r="D23" s="6">
        <v>7.25</v>
      </c>
      <c r="E23" s="6">
        <v>6.89</v>
      </c>
      <c r="F23" s="4">
        <v>5</v>
      </c>
      <c r="G23" s="4">
        <v>10</v>
      </c>
      <c r="H23" s="6">
        <f t="shared" ref="H23:H25" si="2">IF($F23&lt;25, $D23 * $F23, $E23 * $F23)</f>
        <v>36.25</v>
      </c>
      <c r="I23" s="6">
        <f t="shared" ref="I23:I25" si="3">IF($G23&lt;25, $D23 * $G23, $E23 * $G23)</f>
        <v>72.5</v>
      </c>
      <c r="J23" s="7"/>
    </row>
    <row r="24" spans="1:10" x14ac:dyDescent="0.25">
      <c r="A24" s="3" t="s">
        <v>7</v>
      </c>
      <c r="B24" s="4" t="s">
        <v>35</v>
      </c>
      <c r="C24" s="5" t="s">
        <v>25</v>
      </c>
      <c r="D24" s="6">
        <v>0.9</v>
      </c>
      <c r="E24" s="6">
        <v>0.86</v>
      </c>
      <c r="F24" s="4">
        <v>5</v>
      </c>
      <c r="G24" s="4">
        <v>10</v>
      </c>
      <c r="H24" s="6">
        <f t="shared" si="2"/>
        <v>4.5</v>
      </c>
      <c r="I24" s="6">
        <f t="shared" si="3"/>
        <v>9</v>
      </c>
      <c r="J24" s="7"/>
    </row>
    <row r="25" spans="1:10" x14ac:dyDescent="0.25">
      <c r="A25" s="3" t="s">
        <v>7</v>
      </c>
      <c r="B25" s="4" t="s">
        <v>32</v>
      </c>
      <c r="C25" s="5" t="s">
        <v>31</v>
      </c>
      <c r="D25" s="6">
        <v>19.95</v>
      </c>
      <c r="E25" s="6">
        <v>17.96</v>
      </c>
      <c r="F25" s="4">
        <v>1</v>
      </c>
      <c r="G25" s="4">
        <v>1</v>
      </c>
      <c r="H25" s="6">
        <f t="shared" si="2"/>
        <v>19.95</v>
      </c>
      <c r="I25" s="6">
        <f t="shared" si="3"/>
        <v>19.95</v>
      </c>
      <c r="J25" s="8" t="s">
        <v>40</v>
      </c>
    </row>
    <row r="26" spans="1:10" x14ac:dyDescent="0.25">
      <c r="A26" s="12"/>
      <c r="B26" s="13"/>
      <c r="C26" s="13"/>
      <c r="D26" s="14"/>
      <c r="E26" s="14"/>
      <c r="F26" s="13"/>
      <c r="G26" s="13"/>
      <c r="H26" s="14"/>
      <c r="I26" s="14"/>
      <c r="J26" s="15"/>
    </row>
    <row r="27" spans="1:10" x14ac:dyDescent="0.25">
      <c r="A27" s="3" t="s">
        <v>8</v>
      </c>
      <c r="B27" s="4" t="s">
        <v>6</v>
      </c>
      <c r="C27" s="5" t="s">
        <v>10</v>
      </c>
      <c r="D27" s="6">
        <v>1.5</v>
      </c>
      <c r="E27" s="6">
        <v>1.43</v>
      </c>
      <c r="F27" s="4">
        <v>5</v>
      </c>
      <c r="G27" s="4">
        <v>10</v>
      </c>
      <c r="H27" s="6">
        <f>IF($F27&lt;25, $D27 * $F27, $E27 * $F27)</f>
        <v>7.5</v>
      </c>
      <c r="I27" s="6">
        <f>IF($G27&lt;25, $D27 * $G27, $E27 * $G27)</f>
        <v>15</v>
      </c>
      <c r="J27" s="7"/>
    </row>
    <row r="28" spans="1:10" x14ac:dyDescent="0.25">
      <c r="A28" s="3" t="s">
        <v>8</v>
      </c>
      <c r="B28" s="4" t="s">
        <v>11</v>
      </c>
      <c r="C28" s="5" t="s">
        <v>12</v>
      </c>
      <c r="D28" s="6">
        <v>1.95</v>
      </c>
      <c r="E28" s="6">
        <v>1.85</v>
      </c>
      <c r="F28" s="4">
        <v>5</v>
      </c>
      <c r="G28" s="4">
        <v>10</v>
      </c>
      <c r="H28" s="6">
        <f>IF($F28&lt;25, $D28 * $F28, $E28 * $F28)</f>
        <v>9.75</v>
      </c>
      <c r="I28" s="6">
        <f>IF($G28&lt;25, $D28 * $G28, $E28 * $G28)</f>
        <v>19.5</v>
      </c>
      <c r="J28" s="7"/>
    </row>
    <row r="29" spans="1:10" x14ac:dyDescent="0.25">
      <c r="A29" s="3" t="s">
        <v>8</v>
      </c>
      <c r="B29" s="4" t="s">
        <v>13</v>
      </c>
      <c r="C29" s="5" t="s">
        <v>14</v>
      </c>
      <c r="D29" s="6">
        <v>1.95</v>
      </c>
      <c r="E29" s="6">
        <v>1.85</v>
      </c>
      <c r="F29" s="4">
        <v>5</v>
      </c>
      <c r="G29" s="4">
        <v>10</v>
      </c>
      <c r="H29" s="6">
        <f>IF($F29&lt;25, $D29 * $F29, $E29 * $F29)</f>
        <v>9.75</v>
      </c>
      <c r="I29" s="6">
        <f>IF($G29&lt;25, $D29 * $G29, $E29 * $G29)</f>
        <v>19.5</v>
      </c>
      <c r="J29" s="7"/>
    </row>
    <row r="30" spans="1:10" x14ac:dyDescent="0.25">
      <c r="A30" s="3" t="s">
        <v>8</v>
      </c>
      <c r="B30" s="4" t="s">
        <v>17</v>
      </c>
      <c r="C30" s="5" t="s">
        <v>18</v>
      </c>
      <c r="D30" s="6">
        <v>1.95</v>
      </c>
      <c r="E30" s="6">
        <v>1.85</v>
      </c>
      <c r="F30" s="4">
        <v>5</v>
      </c>
      <c r="G30" s="4">
        <v>10</v>
      </c>
      <c r="H30" s="6">
        <f>IF($F30&lt;25, $D30 * $F30, $E30 * $F30)</f>
        <v>9.75</v>
      </c>
      <c r="I30" s="6">
        <f>IF($G30&lt;25, $D30 * $G30, $E30 * $G30)</f>
        <v>19.5</v>
      </c>
      <c r="J30" s="7"/>
    </row>
    <row r="31" spans="1:10" x14ac:dyDescent="0.25">
      <c r="A31" s="3" t="s">
        <v>8</v>
      </c>
      <c r="B31" s="4" t="s">
        <v>19</v>
      </c>
      <c r="C31" s="5" t="s">
        <v>20</v>
      </c>
      <c r="D31" s="6">
        <v>1.95</v>
      </c>
      <c r="E31" s="6">
        <v>1.85</v>
      </c>
      <c r="F31" s="4">
        <v>5</v>
      </c>
      <c r="G31" s="4">
        <v>10</v>
      </c>
      <c r="H31" s="6">
        <f>IF($F31&lt;25, $D31 * $F31, $E31 * $F31)</f>
        <v>9.75</v>
      </c>
      <c r="I31" s="6">
        <f>IF($G31&lt;25, $D31 * $G31, $E31 * $G31)</f>
        <v>19.5</v>
      </c>
      <c r="J31" s="7"/>
    </row>
    <row r="32" spans="1:10" x14ac:dyDescent="0.25">
      <c r="A32" s="3"/>
      <c r="B32" s="4"/>
      <c r="C32" s="4"/>
      <c r="D32" s="6"/>
      <c r="E32" s="6"/>
      <c r="F32" s="4"/>
      <c r="G32" s="4"/>
      <c r="H32" s="6"/>
      <c r="I32" s="6"/>
      <c r="J32" s="7"/>
    </row>
    <row r="33" spans="1:10" x14ac:dyDescent="0.25">
      <c r="A33" s="17" t="s">
        <v>30</v>
      </c>
      <c r="B33" s="18"/>
      <c r="C33" s="18"/>
      <c r="D33" s="18"/>
      <c r="E33" s="18"/>
      <c r="F33" s="18"/>
      <c r="G33" s="18"/>
      <c r="H33" s="9">
        <f>SUM(H22:H31)</f>
        <v>756.95</v>
      </c>
      <c r="I33" s="9">
        <f>SUM(I22:I31)</f>
        <v>1493.95</v>
      </c>
      <c r="J33" s="10"/>
    </row>
    <row r="34" spans="1:10" x14ac:dyDescent="0.25">
      <c r="A34" s="16"/>
      <c r="B34" s="16"/>
      <c r="C34" s="16"/>
      <c r="D34" s="16"/>
      <c r="E34" s="16"/>
      <c r="F34" s="16"/>
      <c r="G34" s="16"/>
      <c r="H34" s="6"/>
      <c r="I34" s="6"/>
      <c r="J34" s="4"/>
    </row>
    <row r="36" spans="1:10" x14ac:dyDescent="0.25">
      <c r="C36" s="1"/>
    </row>
  </sheetData>
  <mergeCells count="4">
    <mergeCell ref="A17:G17"/>
    <mergeCell ref="A20:I20"/>
    <mergeCell ref="A1:J1"/>
    <mergeCell ref="A33:G33"/>
  </mergeCells>
  <hyperlinks>
    <hyperlink ref="C11" r:id="rId1"/>
    <hyperlink ref="C12" r:id="rId2"/>
    <hyperlink ref="C13" r:id="rId3"/>
    <hyperlink ref="C14" r:id="rId4"/>
    <hyperlink ref="C15" r:id="rId5"/>
    <hyperlink ref="C3" r:id="rId6"/>
    <hyperlink ref="C4" r:id="rId7"/>
    <hyperlink ref="C5" r:id="rId8"/>
    <hyperlink ref="C6" r:id="rId9"/>
    <hyperlink ref="C7" r:id="rId10"/>
    <hyperlink ref="C8" r:id="rId11"/>
    <hyperlink ref="C9" r:id="rId12"/>
    <hyperlink ref="C22" r:id="rId13"/>
    <hyperlink ref="C27" r:id="rId14"/>
    <hyperlink ref="C28" r:id="rId15"/>
    <hyperlink ref="C29" r:id="rId16"/>
    <hyperlink ref="C30" r:id="rId17"/>
    <hyperlink ref="C31" r:id="rId18"/>
    <hyperlink ref="J9" r:id="rId19"/>
    <hyperlink ref="C23" r:id="rId20"/>
    <hyperlink ref="C24" r:id="rId21"/>
    <hyperlink ref="C25" r:id="rId22"/>
    <hyperlink ref="J25" r:id="rId23"/>
  </hyperlinks>
  <pageMargins left="0.7" right="0.7" top="0.75" bottom="0.75" header="0.3" footer="0.3"/>
  <pageSetup orientation="portrait" horizontalDpi="4294967295" verticalDpi="4294967295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2016-11-07T20:01:24Z</dcterms:created>
  <dcterms:modified xsi:type="dcterms:W3CDTF">2016-11-07T22:59:23Z</dcterms:modified>
</cp:coreProperties>
</file>