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  <sheet name="消费VIP" sheetId="6" r:id="rId3"/>
  </sheets>
  <definedNames>
    <definedName name="_xlnm._FilterDatabase" localSheetId="1" hidden="1">用例!$A$1:$G$113</definedName>
  </definedNames>
  <calcPr calcId="125725"/>
</workbook>
</file>

<file path=xl/calcChain.xml><?xml version="1.0" encoding="utf-8"?>
<calcChain xmlns="http://schemas.openxmlformats.org/spreadsheetml/2006/main">
  <c r="N2" i="6"/>
  <c r="P2" s="1"/>
  <c r="N3"/>
  <c r="P3" s="1"/>
  <c r="N4"/>
  <c r="P4" s="1"/>
  <c r="N5"/>
  <c r="P5" s="1"/>
  <c r="N6"/>
  <c r="P6" s="1"/>
  <c r="N7"/>
  <c r="P7" s="1"/>
  <c r="L18"/>
  <c r="X18"/>
  <c r="H19"/>
  <c r="I19"/>
  <c r="L19"/>
  <c r="X19"/>
  <c r="H20"/>
  <c r="I20"/>
  <c r="L20"/>
  <c r="X20"/>
  <c r="H21"/>
  <c r="I21"/>
  <c r="L21"/>
  <c r="X21"/>
  <c r="H22"/>
  <c r="I22"/>
  <c r="L22"/>
  <c r="X22"/>
  <c r="H23"/>
  <c r="I23"/>
  <c r="L23"/>
  <c r="X23"/>
  <c r="H24"/>
  <c r="I24"/>
  <c r="L24"/>
  <c r="X24"/>
  <c r="H25"/>
  <c r="I25"/>
  <c r="L25"/>
  <c r="X25"/>
  <c r="H26"/>
  <c r="I26"/>
  <c r="L26"/>
  <c r="X26"/>
  <c r="H27"/>
  <c r="H28" s="1"/>
  <c r="H29" s="1"/>
  <c r="I27"/>
  <c r="X27"/>
  <c r="I28"/>
  <c r="I29" s="1"/>
  <c r="X28"/>
  <c r="X29"/>
  <c r="X30"/>
  <c r="X31"/>
  <c r="X32"/>
  <c r="X33"/>
  <c r="C38"/>
  <c r="C39" s="1"/>
  <c r="C40" s="1"/>
  <c r="C41" s="1"/>
  <c r="C42" s="1"/>
  <c r="C43" s="1"/>
  <c r="C44" s="1"/>
  <c r="O38"/>
  <c r="A39"/>
  <c r="O39"/>
  <c r="O40" s="1"/>
  <c r="O41" s="1"/>
  <c r="O42" s="1"/>
  <c r="O43" s="1"/>
  <c r="O44" s="1"/>
  <c r="K54"/>
  <c r="L54"/>
  <c r="L55" s="1"/>
  <c r="L56" s="1"/>
  <c r="L57" s="1"/>
  <c r="L58" s="1"/>
  <c r="L59" s="1"/>
  <c r="L60" s="1"/>
  <c r="L61" s="1"/>
  <c r="L62" s="1"/>
  <c r="L63" s="1"/>
  <c r="L64" s="1"/>
  <c r="L65" s="1"/>
  <c r="L66" s="1"/>
  <c r="J55"/>
  <c r="K55"/>
  <c r="O55"/>
  <c r="P55"/>
  <c r="D56"/>
  <c r="J56"/>
  <c r="K56"/>
  <c r="O56"/>
  <c r="P56"/>
  <c r="D57"/>
  <c r="J57"/>
  <c r="K57"/>
  <c r="O57"/>
  <c r="P57"/>
  <c r="D58"/>
  <c r="J58"/>
  <c r="K58"/>
  <c r="O58"/>
  <c r="P58"/>
  <c r="D59"/>
  <c r="J59"/>
  <c r="K59"/>
  <c r="K60" s="1"/>
  <c r="K61" s="1"/>
  <c r="K62" s="1"/>
  <c r="K63" s="1"/>
  <c r="K64" s="1"/>
  <c r="K65" s="1"/>
  <c r="K66" s="1"/>
  <c r="O59"/>
  <c r="O60" s="1"/>
  <c r="O61" s="1"/>
  <c r="O62" s="1"/>
  <c r="O63" s="1"/>
  <c r="O64" s="1"/>
  <c r="O65" s="1"/>
  <c r="P59"/>
  <c r="J60"/>
  <c r="P60"/>
  <c r="P61" s="1"/>
  <c r="P62" s="1"/>
  <c r="P63" s="1"/>
  <c r="P64" s="1"/>
  <c r="P65" s="1"/>
  <c r="J61"/>
  <c r="J62"/>
  <c r="J63"/>
  <c r="J64"/>
  <c r="J65"/>
  <c r="J66"/>
  <c r="C82"/>
  <c r="C83"/>
  <c r="C84" s="1"/>
  <c r="C85" s="1"/>
  <c r="C86" s="1"/>
  <c r="C87" s="1"/>
  <c r="C88" s="1"/>
  <c r="C89" s="1"/>
  <c r="C90" s="1"/>
  <c r="C91" s="1"/>
  <c r="C92" s="1"/>
  <c r="C93" s="1"/>
  <c r="D34" l="1"/>
  <c r="A40"/>
  <c r="A41" s="1"/>
</calcChain>
</file>

<file path=xl/comments1.xml><?xml version="1.0" encoding="utf-8"?>
<comments xmlns="http://schemas.openxmlformats.org/spreadsheetml/2006/main">
  <authors>
    <author>作者</author>
  </authors>
  <commentList>
    <comment ref="O5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20+(</t>
        </r>
        <r>
          <rPr>
            <sz val="9"/>
            <color indexed="81"/>
            <rFont val="宋体"/>
            <family val="3"/>
            <charset val="134"/>
          </rPr>
          <t>本次次数</t>
        </r>
        <r>
          <rPr>
            <sz val="9"/>
            <color indexed="81"/>
            <rFont val="Tahoma"/>
            <family val="2"/>
          </rPr>
          <t xml:space="preserve">/5-1)*10
</t>
        </r>
        <r>
          <rPr>
            <sz val="9"/>
            <color indexed="81"/>
            <rFont val="宋体"/>
            <family val="3"/>
            <charset val="134"/>
          </rPr>
          <t>注：本次次数</t>
        </r>
        <r>
          <rPr>
            <sz val="9"/>
            <color indexed="81"/>
            <rFont val="Tahoma"/>
            <family val="2"/>
          </rPr>
          <t>/5</t>
        </r>
        <r>
          <rPr>
            <sz val="9"/>
            <color indexed="81"/>
            <rFont val="宋体"/>
            <family val="3"/>
            <charset val="134"/>
          </rPr>
          <t>向上取整</t>
        </r>
      </text>
    </comment>
  </commentList>
</comments>
</file>

<file path=xl/sharedStrings.xml><?xml version="1.0" encoding="utf-8"?>
<sst xmlns="http://schemas.openxmlformats.org/spreadsheetml/2006/main" count="399" uniqueCount="203">
  <si>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</si>
  <si>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</si>
  <si>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</si>
  <si>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</si>
  <si>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</si>
  <si>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</si>
  <si>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</si>
  <si>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</si>
  <si>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</si>
  <si>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</si>
  <si>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</si>
  <si>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</si>
  <si>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</si>
  <si>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</si>
  <si>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</si>
  <si>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</si>
  <si>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</si>
  <si>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按钮</t>
    <phoneticPr fontId="15" type="noConversion"/>
  </si>
  <si>
    <r>
      <rPr>
        <sz val="10.5"/>
        <color indexed="8"/>
        <rFont val="宋体"/>
        <family val="3"/>
        <charset val="134"/>
      </rPr>
      <t>查看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界面呼出按钮</t>
    </r>
    <phoneticPr fontId="15" type="noConversion"/>
  </si>
  <si>
    <t>主界面钻石数量后面显示“+”号</t>
    <phoneticPr fontId="15" type="noConversion"/>
  </si>
  <si>
    <t>点击钻石数量后面“+”号</t>
    <phoneticPr fontId="15" type="noConversion"/>
  </si>
  <si>
    <r>
      <rPr>
        <sz val="10.5"/>
        <color indexed="8"/>
        <rFont val="宋体"/>
        <family val="3"/>
        <charset val="134"/>
      </rPr>
      <t>弹出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界面</t>
    </r>
    <phoneticPr fontId="15" type="noConversion"/>
  </si>
  <si>
    <t>界面</t>
    <phoneticPr fontId="15" type="noConversion"/>
  </si>
  <si>
    <r>
      <rPr>
        <sz val="10.5"/>
        <color indexed="8"/>
        <rFont val="宋体"/>
        <family val="3"/>
        <charset val="134"/>
      </rPr>
      <t>查看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界面</t>
    </r>
    <phoneticPr fontId="15" type="noConversion"/>
  </si>
  <si>
    <t>显示特权按钮</t>
    <phoneticPr fontId="15" type="noConversion"/>
  </si>
  <si>
    <r>
      <rPr>
        <sz val="10.5"/>
        <color indexed="8"/>
        <rFont val="宋体"/>
        <family val="3"/>
        <charset val="134"/>
      </rPr>
      <t>显示当前累计充值和下阶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需求充值</t>
    </r>
    <phoneticPr fontId="15" type="noConversion"/>
  </si>
  <si>
    <t>显示关闭按钮</t>
    <phoneticPr fontId="15" type="noConversion"/>
  </si>
  <si>
    <t>点击特权按钮</t>
    <phoneticPr fontId="15" type="noConversion"/>
  </si>
  <si>
    <t>特权按钮变化为充值按钮</t>
    <phoneticPr fontId="15" type="noConversion"/>
  </si>
  <si>
    <t>VIP0</t>
    <phoneticPr fontId="15" type="noConversion"/>
  </si>
  <si>
    <t>VIP1+N</t>
    <phoneticPr fontId="15" type="noConversion"/>
  </si>
  <si>
    <t>左侧显示查看VIP1-N特权翻页按钮</t>
    <phoneticPr fontId="15" type="noConversion"/>
  </si>
  <si>
    <t>翻页</t>
    <phoneticPr fontId="15" type="noConversion"/>
  </si>
  <si>
    <t>点击左翻页按钮</t>
    <phoneticPr fontId="15" type="noConversion"/>
  </si>
  <si>
    <r>
      <rPr>
        <sz val="10.5"/>
        <color indexed="8"/>
        <rFont val="宋体"/>
        <family val="3"/>
        <charset val="134"/>
      </rPr>
      <t>显示下级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等级的特权列表</t>
    </r>
    <phoneticPr fontId="15" type="noConversion"/>
  </si>
  <si>
    <t>等级最低页</t>
    <phoneticPr fontId="15" type="noConversion"/>
  </si>
  <si>
    <t>左侧翻页按钮消失</t>
    <phoneticPr fontId="15" type="noConversion"/>
  </si>
  <si>
    <t>点击右翻页按钮</t>
    <phoneticPr fontId="15" type="noConversion"/>
  </si>
  <si>
    <t>显示上级VIP等级的特权列表</t>
    <phoneticPr fontId="15" type="noConversion"/>
  </si>
  <si>
    <t>等级最高页</t>
    <phoneticPr fontId="15" type="noConversion"/>
  </si>
  <si>
    <t>右侧翻页按钮消失</t>
    <phoneticPr fontId="15" type="noConversion"/>
  </si>
  <si>
    <t>特权按钮</t>
    <phoneticPr fontId="15" type="noConversion"/>
  </si>
  <si>
    <t>充值</t>
    <phoneticPr fontId="15" type="noConversion"/>
  </si>
  <si>
    <t>点击充值按钮</t>
    <phoneticPr fontId="15" type="noConversion"/>
  </si>
  <si>
    <t>切换至对应平台付费页面</t>
    <phoneticPr fontId="15" type="noConversion"/>
  </si>
  <si>
    <t>关闭按钮</t>
    <phoneticPr fontId="15" type="noConversion"/>
  </si>
  <si>
    <t>点击关闭按钮</t>
    <phoneticPr fontId="15" type="noConversion"/>
  </si>
  <si>
    <t>经验条</t>
    <phoneticPr fontId="15" type="noConversion"/>
  </si>
  <si>
    <t>充值水晶</t>
    <phoneticPr fontId="15" type="noConversion"/>
  </si>
  <si>
    <r>
      <rPr>
        <sz val="10.5"/>
        <color indexed="8"/>
        <rFont val="宋体"/>
        <family val="3"/>
        <charset val="134"/>
      </rPr>
      <t>所充值水晶增加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经验</t>
    </r>
    <phoneticPr fontId="15" type="noConversion"/>
  </si>
  <si>
    <r>
      <rPr>
        <sz val="10.5"/>
        <color indexed="8"/>
        <rFont val="宋体"/>
        <family val="3"/>
        <charset val="134"/>
      </rPr>
      <t>超过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升级经验</t>
    </r>
    <phoneticPr fontId="15" type="noConversion"/>
  </si>
  <si>
    <r>
      <t>VIP</t>
    </r>
    <r>
      <rPr>
        <sz val="10.5"/>
        <color indexed="8"/>
        <rFont val="宋体"/>
        <family val="3"/>
        <charset val="134"/>
      </rPr>
      <t>等级提升</t>
    </r>
    <phoneticPr fontId="15" type="noConversion"/>
  </si>
  <si>
    <t>超出经验增加到下一级需求</t>
    <phoneticPr fontId="15" type="noConversion"/>
  </si>
  <si>
    <r>
      <t>VIP</t>
    </r>
    <r>
      <rPr>
        <sz val="10.5"/>
        <color indexed="8"/>
        <rFont val="宋体"/>
        <family val="3"/>
        <charset val="134"/>
      </rPr>
      <t>界面关闭</t>
    </r>
    <phoneticPr fontId="15" type="noConversion"/>
  </si>
  <si>
    <t>重置</t>
    <phoneticPr fontId="15" type="noConversion"/>
  </si>
  <si>
    <r>
      <rPr>
        <sz val="10.5"/>
        <color indexed="8"/>
        <rFont val="宋体"/>
        <family val="3"/>
        <charset val="134"/>
      </rPr>
      <t>凌晨</t>
    </r>
    <r>
      <rPr>
        <sz val="10.5"/>
        <color indexed="8"/>
        <rFont val="Calibri"/>
        <family val="2"/>
        <charset val="134"/>
      </rPr>
      <t>4</t>
    </r>
    <r>
      <rPr>
        <sz val="10.5"/>
        <color indexed="8"/>
        <rFont val="宋体"/>
        <family val="3"/>
        <charset val="134"/>
      </rPr>
      <t>点后</t>
    </r>
    <phoneticPr fontId="15" type="noConversion"/>
  </si>
  <si>
    <t>充值按钮变成特权按钮</t>
    <phoneticPr fontId="15" type="noConversion"/>
  </si>
  <si>
    <t>可</t>
  </si>
  <si>
    <t>显示充值相关项目</t>
    <phoneticPr fontId="15" type="noConversion"/>
  </si>
  <si>
    <r>
      <rPr>
        <sz val="10.5"/>
        <color indexed="8"/>
        <rFont val="宋体"/>
        <family val="3"/>
        <charset val="134"/>
      </rPr>
      <t>充值项变化为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特权详情</t>
    </r>
    <phoneticPr fontId="15" type="noConversion"/>
  </si>
  <si>
    <t>显示VIP0特权功能列表</t>
    <phoneticPr fontId="15" type="noConversion"/>
  </si>
  <si>
    <t>界面退回充值项目</t>
    <phoneticPr fontId="15" type="noConversion"/>
  </si>
  <si>
    <t>查看充值显示</t>
    <phoneticPr fontId="15" type="noConversion"/>
  </si>
  <si>
    <t>显示获得水晶</t>
    <phoneticPr fontId="15" type="noConversion"/>
  </si>
  <si>
    <t>首充</t>
  </si>
  <si>
    <t>显示首充标签</t>
    <phoneticPr fontId="15" type="noConversion"/>
  </si>
  <si>
    <t>非首充</t>
    <phoneticPr fontId="15" type="noConversion"/>
  </si>
  <si>
    <t>查看月卡向</t>
    <phoneticPr fontId="15" type="noConversion"/>
  </si>
  <si>
    <t>豪华卡</t>
    <phoneticPr fontId="15" type="noConversion"/>
  </si>
  <si>
    <t>显示连续30天每天赠送120水晶</t>
    <phoneticPr fontId="15" type="noConversion"/>
  </si>
  <si>
    <t>显示至尊卡图片</t>
    <phoneticPr fontId="15" type="noConversion"/>
  </si>
  <si>
    <t>正常充值</t>
    <phoneticPr fontId="15" type="noConversion"/>
  </si>
  <si>
    <t>跳转至对应平台的充值面板</t>
    <phoneticPr fontId="15" type="noConversion"/>
  </si>
  <si>
    <t>完成充值</t>
    <phoneticPr fontId="15" type="noConversion"/>
  </si>
  <si>
    <t>首充标签删除</t>
    <phoneticPr fontId="15" type="noConversion"/>
  </si>
  <si>
    <t>首充赠送显示为正常赠送</t>
    <phoneticPr fontId="15" type="noConversion"/>
  </si>
  <si>
    <t>显示首充赠送水晶</t>
    <phoneticPr fontId="15" type="noConversion"/>
  </si>
  <si>
    <t>增加对应金额水晶的VIP经验</t>
    <phoneticPr fontId="15" type="noConversion"/>
  </si>
  <si>
    <t>点击普通充值</t>
    <phoneticPr fontId="15" type="noConversion"/>
  </si>
  <si>
    <t>获得充值水晶+正常赠送水晶</t>
    <phoneticPr fontId="15" type="noConversion"/>
  </si>
  <si>
    <t>点击月卡充值</t>
    <phoneticPr fontId="15" type="noConversion"/>
  </si>
  <si>
    <t>获得充值水晶</t>
    <phoneticPr fontId="15" type="noConversion"/>
  </si>
  <si>
    <t>充值按钮显示为领取按钮</t>
    <phoneticPr fontId="15" type="noConversion"/>
  </si>
  <si>
    <t>相关界面关闭并回到充值界面</t>
    <phoneticPr fontId="15" type="noConversion"/>
  </si>
  <si>
    <t>点击领取按钮</t>
    <phoneticPr fontId="15" type="noConversion"/>
  </si>
  <si>
    <t>VIP特权</t>
    <phoneticPr fontId="15" type="noConversion"/>
  </si>
  <si>
    <t>提升VIP</t>
    <phoneticPr fontId="15" type="noConversion"/>
  </si>
  <si>
    <t>拥有前一级VIP所有特权</t>
    <phoneticPr fontId="15" type="noConversion"/>
  </si>
  <si>
    <t>额外增加VIP表内的特权</t>
    <phoneticPr fontId="15" type="noConversion"/>
  </si>
  <si>
    <t>查看详情显示</t>
    <phoneticPr fontId="15" type="noConversion"/>
  </si>
  <si>
    <t>显示VIP等级对应的特权内容</t>
    <phoneticPr fontId="15" type="noConversion"/>
  </si>
  <si>
    <t>显示VIP等级对应领取的VIP礼包</t>
    <phoneticPr fontId="15" type="noConversion"/>
  </si>
  <si>
    <t>显示VIP标题</t>
    <phoneticPr fontId="15" type="noConversion"/>
  </si>
  <si>
    <t>显示查看VIP1特权翻页按钮</t>
    <phoneticPr fontId="15" type="noConversion"/>
  </si>
  <si>
    <t>显示VIP1+n特权功能列表</t>
    <phoneticPr fontId="15" type="noConversion"/>
  </si>
  <si>
    <t>右侧显示查看VIP2+N特权翻页按钮</t>
    <phoneticPr fontId="15" type="noConversion"/>
  </si>
  <si>
    <t>VIP12</t>
    <phoneticPr fontId="15" type="noConversion"/>
  </si>
  <si>
    <t>显示VIP12特权功能列表</t>
    <phoneticPr fontId="15" type="noConversion"/>
  </si>
  <si>
    <t>左侧显示查看VIP11特权翻页按钮</t>
    <phoneticPr fontId="15" type="noConversion"/>
  </si>
  <si>
    <t>充值项目</t>
    <phoneticPr fontId="15" type="noConversion"/>
  </si>
  <si>
    <t>显示充值金额</t>
    <phoneticPr fontId="15" type="noConversion"/>
  </si>
  <si>
    <t>显示正常赠送水晶</t>
    <phoneticPr fontId="15" type="noConversion"/>
  </si>
  <si>
    <t>月卡</t>
    <phoneticPr fontId="15" type="noConversion"/>
  </si>
  <si>
    <t>显示豪华卡图片</t>
    <phoneticPr fontId="15" type="noConversion"/>
  </si>
  <si>
    <t>至尊卡</t>
    <phoneticPr fontId="15" type="noConversion"/>
  </si>
  <si>
    <t>显示连续30天每天赠送240水晶</t>
    <phoneticPr fontId="15" type="noConversion"/>
  </si>
  <si>
    <t>点击首充充值</t>
    <phoneticPr fontId="15" type="noConversion"/>
  </si>
  <si>
    <t>获得充值水晶+首充赠送水晶</t>
    <phoneticPr fontId="15" type="noConversion"/>
  </si>
  <si>
    <t>取消充值</t>
    <phoneticPr fontId="15" type="noConversion"/>
  </si>
  <si>
    <t>显示VIP等级对应领取的每日奖励</t>
    <phoneticPr fontId="15" type="noConversion"/>
  </si>
  <si>
    <t>显示VIP等级对应购买的每日折扣商品</t>
    <phoneticPr fontId="15" type="noConversion"/>
  </si>
  <si>
    <t>月卡已领取</t>
    <phoneticPr fontId="15" type="noConversion"/>
  </si>
  <si>
    <t>获得水晶</t>
    <phoneticPr fontId="15" type="noConversion"/>
  </si>
  <si>
    <t>领取按钮变成已领取</t>
    <phoneticPr fontId="15" type="noConversion"/>
  </si>
  <si>
    <t>月卡变成可领取</t>
    <phoneticPr fontId="15" type="noConversion"/>
  </si>
  <si>
    <t>精炼石*17</t>
  </si>
  <si>
    <t>精炼石*16</t>
  </si>
  <si>
    <t>精炼石*15</t>
  </si>
  <si>
    <t>精炼石*14</t>
  </si>
  <si>
    <t>精炼石*13</t>
  </si>
  <si>
    <t>精炼石*12</t>
  </si>
  <si>
    <t>精炼石*11</t>
  </si>
  <si>
    <t>精炼石*10</t>
  </si>
  <si>
    <t>精炼石*9</t>
  </si>
  <si>
    <t>精炼石*8</t>
  </si>
  <si>
    <t>精炼石*7</t>
  </si>
  <si>
    <t>精炼石*6</t>
  </si>
  <si>
    <t>精炼石*5</t>
    <phoneticPr fontId="29" type="noConversion"/>
  </si>
  <si>
    <t>名声</t>
    <phoneticPr fontId="29" type="noConversion"/>
  </si>
  <si>
    <t>战功</t>
    <phoneticPr fontId="29" type="noConversion"/>
  </si>
  <si>
    <t>将魂</t>
    <phoneticPr fontId="29" type="noConversion"/>
  </si>
  <si>
    <t>铜钱</t>
    <phoneticPr fontId="29" type="noConversion"/>
  </si>
  <si>
    <t>精炼石</t>
    <phoneticPr fontId="29" type="noConversion"/>
  </si>
  <si>
    <t>随机相赠（48%出其一）</t>
    <phoneticPr fontId="29" type="noConversion"/>
  </si>
  <si>
    <t>固定赠送</t>
    <phoneticPr fontId="29" type="noConversion"/>
  </si>
  <si>
    <t>非活动</t>
    <phoneticPr fontId="29" type="noConversion"/>
  </si>
  <si>
    <t>州郡同国家相赠礼物</t>
    <phoneticPr fontId="29" type="noConversion"/>
  </si>
  <si>
    <t>大经验书</t>
    <phoneticPr fontId="17" type="noConversion"/>
  </si>
  <si>
    <t>合成剂</t>
    <phoneticPr fontId="17" type="noConversion"/>
  </si>
  <si>
    <t>花费水晶</t>
    <phoneticPr fontId="17" type="noConversion"/>
  </si>
  <si>
    <t>材料</t>
    <phoneticPr fontId="17" type="noConversion"/>
  </si>
  <si>
    <t>购买材料</t>
    <phoneticPr fontId="17" type="noConversion"/>
  </si>
  <si>
    <t>消耗水晶</t>
    <phoneticPr fontId="17" type="noConversion"/>
  </si>
  <si>
    <t>次数</t>
    <phoneticPr fontId="17" type="noConversion"/>
  </si>
  <si>
    <t>累计水晶</t>
    <phoneticPr fontId="17" type="noConversion"/>
  </si>
  <si>
    <t>累计购买</t>
    <phoneticPr fontId="17" type="noConversion"/>
  </si>
  <si>
    <t>返利百分比</t>
    <phoneticPr fontId="17" type="noConversion"/>
  </si>
  <si>
    <t>获得铜钱</t>
    <phoneticPr fontId="17" type="noConversion"/>
  </si>
  <si>
    <t>可买次数</t>
    <phoneticPr fontId="17" type="noConversion"/>
  </si>
  <si>
    <t>VIP等级</t>
    <phoneticPr fontId="17" type="noConversion"/>
  </si>
  <si>
    <t>百分比</t>
    <phoneticPr fontId="17" type="noConversion"/>
  </si>
  <si>
    <t>赠送后</t>
    <phoneticPr fontId="17" type="noConversion"/>
  </si>
  <si>
    <t>赠送前</t>
    <phoneticPr fontId="17" type="noConversion"/>
  </si>
  <si>
    <t>充值RMB</t>
    <phoneticPr fontId="17" type="noConversion"/>
  </si>
  <si>
    <t>商店刷新</t>
    <phoneticPr fontId="17" type="noConversion"/>
  </si>
  <si>
    <t>购买铜钱</t>
    <phoneticPr fontId="17" type="noConversion"/>
  </si>
  <si>
    <t>购买水晶</t>
    <phoneticPr fontId="17" type="noConversion"/>
  </si>
  <si>
    <t>要求积分</t>
    <phoneticPr fontId="17" type="noConversion"/>
  </si>
  <si>
    <t>购买木材次数</t>
    <phoneticPr fontId="17" type="noConversion"/>
  </si>
  <si>
    <t>军粮上限</t>
    <phoneticPr fontId="17" type="noConversion"/>
  </si>
  <si>
    <t>建筑队列</t>
    <phoneticPr fontId="17" type="noConversion"/>
  </si>
  <si>
    <t>购买BOSS次数</t>
    <phoneticPr fontId="17" type="noConversion"/>
  </si>
  <si>
    <t>每日免费刷新商店次数</t>
    <phoneticPr fontId="17" type="noConversion"/>
  </si>
  <si>
    <t>扫荡次数</t>
    <phoneticPr fontId="17" type="noConversion"/>
  </si>
  <si>
    <t>购买铜钱次数</t>
    <phoneticPr fontId="17" type="noConversion"/>
  </si>
  <si>
    <t>购买军粮次数</t>
    <phoneticPr fontId="17" type="noConversion"/>
  </si>
  <si>
    <t>总分</t>
    <phoneticPr fontId="17" type="noConversion"/>
  </si>
  <si>
    <t>成就兑换功能</t>
    <phoneticPr fontId="17" type="noConversion"/>
  </si>
  <si>
    <t>可</t>
    <phoneticPr fontId="17" type="noConversion"/>
  </si>
  <si>
    <t>无限</t>
    <phoneticPr fontId="17" type="noConversion"/>
  </si>
  <si>
    <t>有</t>
    <phoneticPr fontId="17" type="noConversion"/>
  </si>
  <si>
    <t>否</t>
    <phoneticPr fontId="17" type="noConversion"/>
  </si>
  <si>
    <t>水晶要求</t>
    <phoneticPr fontId="17" type="noConversion"/>
  </si>
  <si>
    <t>无</t>
    <phoneticPr fontId="17" type="noConversion"/>
  </si>
  <si>
    <t xml:space="preserve"> 购买BOSS次数</t>
    <phoneticPr fontId="17" type="noConversion"/>
  </si>
  <si>
    <t>军团副本次数</t>
    <phoneticPr fontId="17" type="noConversion"/>
  </si>
  <si>
    <t>军团战次数</t>
    <phoneticPr fontId="17" type="noConversion"/>
  </si>
  <si>
    <t>竞技场购买</t>
    <phoneticPr fontId="17" type="noConversion"/>
  </si>
  <si>
    <t>额外体力上限</t>
    <phoneticPr fontId="17" type="noConversion"/>
  </si>
  <si>
    <t>军团捐献次数</t>
    <phoneticPr fontId="17" type="noConversion"/>
  </si>
  <si>
    <t>购买州郡攻打</t>
    <phoneticPr fontId="17" type="noConversion"/>
  </si>
  <si>
    <t>市集刷新</t>
    <phoneticPr fontId="17" type="noConversion"/>
  </si>
  <si>
    <t>BOSS战双倍获取</t>
    <phoneticPr fontId="17" type="noConversion"/>
  </si>
  <si>
    <t>购买组队BOSS</t>
    <phoneticPr fontId="17" type="noConversion"/>
  </si>
  <si>
    <t>购买木材</t>
    <phoneticPr fontId="17" type="noConversion"/>
  </si>
  <si>
    <t>军粮购买</t>
    <phoneticPr fontId="17" type="noConversion"/>
  </si>
  <si>
    <t>州郡免CD</t>
    <phoneticPr fontId="17" type="noConversion"/>
  </si>
  <si>
    <t>免费扫荡次数</t>
    <phoneticPr fontId="17" type="noConversion"/>
  </si>
  <si>
    <t>自动战斗</t>
    <phoneticPr fontId="17" type="noConversion"/>
  </si>
  <si>
    <t>要求充值￥</t>
    <phoneticPr fontId="17" type="noConversion"/>
  </si>
  <si>
    <t>vip</t>
    <phoneticPr fontId="17" type="noConversion"/>
  </si>
  <si>
    <t>针对高付费用户是否需要增加付费功能</t>
    <phoneticPr fontId="17" type="noConversion"/>
  </si>
  <si>
    <t>商店购买</t>
    <phoneticPr fontId="17" type="noConversion"/>
  </si>
  <si>
    <t>备注：每份充值都不够完美，离下阶诱惑非常接近，诱使用户再充值。</t>
    <phoneticPr fontId="17" type="noConversion"/>
  </si>
  <si>
    <t>扫荡</t>
    <phoneticPr fontId="17" type="noConversion"/>
  </si>
  <si>
    <t>秒CD</t>
    <phoneticPr fontId="17" type="noConversion"/>
  </si>
  <si>
    <t>买军粮</t>
    <phoneticPr fontId="17" type="noConversion"/>
  </si>
  <si>
    <t>买铜钱</t>
    <phoneticPr fontId="17" type="noConversion"/>
  </si>
  <si>
    <t>抽卡</t>
    <phoneticPr fontId="17" type="noConversion"/>
  </si>
  <si>
    <t>送</t>
    <phoneticPr fontId="17" type="noConversion"/>
  </si>
  <si>
    <t>首充</t>
    <phoneticPr fontId="17" type="noConversion"/>
  </si>
  <si>
    <t>购买额度</t>
    <phoneticPr fontId="17" type="noConversion"/>
  </si>
  <si>
    <t>消费项目</t>
    <phoneticPr fontId="17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</si>
</sst>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34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FFC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theme="9" tint="0.59999389629810485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9" tint="-0.499984740745262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0.5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FF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1">
      <alignment vertical="center"/>
    </xf>
    <xf numFmtId="0" fontId="3" fillId="0" borderId="1" applyNumberFormat="0" applyFill="0" applyBorder="0" applyAlignment="0" applyProtection="0">
      <alignment vertical="top"/>
      <protection locked="0"/>
    </xf>
    <xf numFmtId="0" fontId="2" fillId="0" borderId="1">
      <alignment vertical="center"/>
    </xf>
    <xf numFmtId="0" fontId="1" fillId="0" borderId="1">
      <alignment vertical="center"/>
    </xf>
  </cellStyleXfs>
  <cellXfs count="77">
    <xf numFmtId="0" fontId="0" fillId="0" borderId="1" xfId="0">
      <alignment vertical="center"/>
    </xf>
    <xf numFmtId="0" fontId="9" fillId="0" borderId="1" xfId="0" applyFont="1" applyAlignment="1">
      <alignment vertical="center"/>
    </xf>
    <xf numFmtId="0" fontId="10" fillId="0" borderId="1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left" vertical="center" wrapText="1"/>
    </xf>
    <xf numFmtId="9" fontId="12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1" applyFont="1" applyBorder="1" applyAlignment="1" applyProtection="1">
      <alignment vertical="center" wrapText="1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vertical="center"/>
    </xf>
    <xf numFmtId="0" fontId="1" fillId="0" borderId="1" xfId="3">
      <alignment vertical="center"/>
    </xf>
    <xf numFmtId="0" fontId="1" fillId="0" borderId="1" xfId="3" applyAlignment="1"/>
    <xf numFmtId="0" fontId="1" fillId="0" borderId="1" xfId="3" applyAlignment="1">
      <alignment horizontal="center" vertical="center" wrapText="1"/>
    </xf>
    <xf numFmtId="0" fontId="30" fillId="4" borderId="1" xfId="3" applyFont="1" applyFill="1" applyBorder="1" applyAlignment="1"/>
    <xf numFmtId="0" fontId="30" fillId="4" borderId="1" xfId="3" applyFont="1" applyFill="1" applyAlignment="1"/>
    <xf numFmtId="0" fontId="30" fillId="6" borderId="7" xfId="3" applyFont="1" applyFill="1" applyBorder="1" applyAlignment="1"/>
    <xf numFmtId="0" fontId="30" fillId="6" borderId="8" xfId="3" applyFont="1" applyFill="1" applyBorder="1" applyAlignment="1"/>
    <xf numFmtId="0" fontId="30" fillId="4" borderId="1" xfId="3" applyFont="1" applyFill="1" applyAlignment="1">
      <alignment horizontal="center"/>
    </xf>
    <xf numFmtId="0" fontId="30" fillId="7" borderId="1" xfId="3" applyFont="1" applyFill="1" applyBorder="1" applyAlignment="1">
      <alignment horizontal="center"/>
    </xf>
    <xf numFmtId="0" fontId="30" fillId="7" borderId="7" xfId="3" applyFont="1" applyFill="1" applyBorder="1" applyAlignment="1">
      <alignment horizontal="center"/>
    </xf>
    <xf numFmtId="0" fontId="1" fillId="0" borderId="9" xfId="3" applyBorder="1" applyAlignment="1">
      <alignment horizontal="center" vertical="center" wrapText="1"/>
    </xf>
    <xf numFmtId="0" fontId="1" fillId="8" borderId="3" xfId="3" applyFont="1" applyFill="1" applyBorder="1" applyAlignment="1">
      <alignment horizontal="left"/>
    </xf>
    <xf numFmtId="0" fontId="1" fillId="8" borderId="3" xfId="3" applyFill="1" applyBorder="1" applyAlignment="1">
      <alignment horizontal="left"/>
    </xf>
    <xf numFmtId="0" fontId="18" fillId="3" borderId="2" xfId="3" applyFont="1" applyFill="1" applyBorder="1">
      <alignment vertical="center"/>
    </xf>
    <xf numFmtId="0" fontId="18" fillId="3" borderId="1" xfId="3" applyFont="1" applyFill="1">
      <alignment vertical="center"/>
    </xf>
    <xf numFmtId="0" fontId="19" fillId="4" borderId="1" xfId="3" applyFont="1" applyFill="1" applyAlignment="1">
      <alignment horizontal="center" vertical="center"/>
    </xf>
    <xf numFmtId="0" fontId="1" fillId="0" borderId="2" xfId="3" applyBorder="1">
      <alignment vertical="center"/>
    </xf>
    <xf numFmtId="0" fontId="1" fillId="0" borderId="2" xfId="3" applyFill="1" applyBorder="1">
      <alignment vertical="center"/>
    </xf>
    <xf numFmtId="0" fontId="19" fillId="4" borderId="2" xfId="3" applyFont="1" applyFill="1" applyBorder="1" applyAlignment="1">
      <alignment horizontal="center" vertical="center"/>
    </xf>
    <xf numFmtId="0" fontId="19" fillId="4" borderId="3" xfId="3" applyFont="1" applyFill="1" applyBorder="1" applyAlignment="1">
      <alignment horizontal="center" vertical="center"/>
    </xf>
    <xf numFmtId="0" fontId="19" fillId="4" borderId="4" xfId="3" applyFont="1" applyFill="1" applyBorder="1" applyAlignment="1">
      <alignment horizontal="center" vertical="center"/>
    </xf>
    <xf numFmtId="0" fontId="1" fillId="0" borderId="1" xfId="3" applyFill="1" applyBorder="1">
      <alignment vertical="center"/>
    </xf>
    <xf numFmtId="0" fontId="20" fillId="0" borderId="6" xfId="3" applyFont="1" applyBorder="1">
      <alignment vertical="center"/>
    </xf>
    <xf numFmtId="0" fontId="20" fillId="0" borderId="10" xfId="3" applyFont="1" applyBorder="1">
      <alignment vertical="center"/>
    </xf>
    <xf numFmtId="0" fontId="20" fillId="0" borderId="11" xfId="3" applyFont="1" applyFill="1" applyBorder="1">
      <alignment vertical="center"/>
    </xf>
    <xf numFmtId="0" fontId="20" fillId="5" borderId="11" xfId="3" applyFont="1" applyFill="1" applyBorder="1">
      <alignment vertical="center"/>
    </xf>
    <xf numFmtId="0" fontId="20" fillId="0" borderId="12" xfId="3" applyFont="1" applyBorder="1">
      <alignment vertical="center"/>
    </xf>
    <xf numFmtId="0" fontId="20" fillId="0" borderId="13" xfId="3" applyFont="1" applyBorder="1">
      <alignment vertical="center"/>
    </xf>
    <xf numFmtId="0" fontId="20" fillId="0" borderId="1" xfId="3" applyFont="1" applyBorder="1">
      <alignment vertical="center"/>
    </xf>
    <xf numFmtId="0" fontId="20" fillId="0" borderId="2" xfId="3" applyFont="1" applyFill="1" applyBorder="1">
      <alignment vertical="center"/>
    </xf>
    <xf numFmtId="0" fontId="20" fillId="5" borderId="2" xfId="3" applyFont="1" applyFill="1" applyBorder="1">
      <alignment vertical="center"/>
    </xf>
    <xf numFmtId="0" fontId="20" fillId="0" borderId="14" xfId="3" applyFont="1" applyBorder="1">
      <alignment vertical="center"/>
    </xf>
    <xf numFmtId="0" fontId="20" fillId="0" borderId="15" xfId="3" applyFont="1" applyBorder="1">
      <alignment vertical="center"/>
    </xf>
    <xf numFmtId="0" fontId="20" fillId="0" borderId="2" xfId="3" applyFont="1" applyBorder="1">
      <alignment vertical="center"/>
    </xf>
    <xf numFmtId="0" fontId="20" fillId="0" borderId="2" xfId="3" applyFont="1" applyBorder="1" applyAlignment="1"/>
    <xf numFmtId="0" fontId="20" fillId="5" borderId="16" xfId="3" applyFont="1" applyFill="1" applyBorder="1">
      <alignment vertical="center"/>
    </xf>
    <xf numFmtId="0" fontId="20" fillId="3" borderId="17" xfId="3" applyFont="1" applyFill="1" applyBorder="1">
      <alignment vertical="center"/>
    </xf>
    <xf numFmtId="0" fontId="20" fillId="2" borderId="1" xfId="3" applyFont="1" applyFill="1" applyBorder="1">
      <alignment vertical="center"/>
    </xf>
    <xf numFmtId="0" fontId="20" fillId="3" borderId="5" xfId="3" applyFont="1" applyFill="1" applyBorder="1">
      <alignment vertical="center"/>
    </xf>
    <xf numFmtId="0" fontId="20" fillId="2" borderId="14" xfId="3" applyFont="1" applyFill="1" applyBorder="1">
      <alignment vertical="center"/>
    </xf>
    <xf numFmtId="0" fontId="20" fillId="4" borderId="18" xfId="3" applyFont="1" applyFill="1" applyBorder="1" applyAlignment="1">
      <alignment horizontal="center" vertical="center"/>
    </xf>
    <xf numFmtId="0" fontId="20" fillId="4" borderId="19" xfId="3" applyFont="1" applyFill="1" applyBorder="1" applyAlignment="1">
      <alignment horizontal="center" vertical="center"/>
    </xf>
    <xf numFmtId="0" fontId="21" fillId="4" borderId="20" xfId="3" applyFont="1" applyFill="1" applyBorder="1" applyAlignment="1">
      <alignment horizontal="center" vertical="center"/>
    </xf>
    <xf numFmtId="0" fontId="31" fillId="0" borderId="2" xfId="3" applyFont="1" applyBorder="1">
      <alignment vertical="center"/>
    </xf>
    <xf numFmtId="0" fontId="31" fillId="0" borderId="2" xfId="3" applyFont="1" applyFill="1" applyBorder="1">
      <alignment vertical="center"/>
    </xf>
    <xf numFmtId="0" fontId="1" fillId="0" borderId="8" xfId="3" applyFill="1" applyBorder="1">
      <alignment vertical="center"/>
    </xf>
    <xf numFmtId="0" fontId="1" fillId="0" borderId="2" xfId="3" applyBorder="1" applyAlignment="1"/>
    <xf numFmtId="0" fontId="31" fillId="0" borderId="2" xfId="3" applyFont="1" applyBorder="1" applyAlignment="1">
      <alignment horizontal="right" vertical="center"/>
    </xf>
    <xf numFmtId="0" fontId="32" fillId="0" borderId="2" xfId="3" applyFont="1" applyBorder="1" applyAlignment="1">
      <alignment horizontal="right" vertical="center"/>
    </xf>
    <xf numFmtId="0" fontId="27" fillId="0" borderId="2" xfId="3" applyFont="1" applyBorder="1" applyAlignment="1">
      <alignment horizontal="right" vertical="center"/>
    </xf>
    <xf numFmtId="0" fontId="27" fillId="0" borderId="8" xfId="3" applyFont="1" applyFill="1" applyBorder="1">
      <alignment vertical="center"/>
    </xf>
    <xf numFmtId="0" fontId="27" fillId="0" borderId="2" xfId="3" applyFont="1" applyBorder="1">
      <alignment vertical="center"/>
    </xf>
    <xf numFmtId="0" fontId="33" fillId="3" borderId="2" xfId="3" applyFont="1" applyFill="1" applyBorder="1">
      <alignment vertical="center"/>
    </xf>
    <xf numFmtId="0" fontId="33" fillId="2" borderId="2" xfId="3" applyFont="1" applyFill="1" applyBorder="1">
      <alignment vertical="center"/>
    </xf>
    <xf numFmtId="0" fontId="33" fillId="4" borderId="2" xfId="3" applyFont="1" applyFill="1" applyBorder="1" applyAlignment="1">
      <alignment horizontal="center" vertical="center"/>
    </xf>
    <xf numFmtId="0" fontId="18" fillId="3" borderId="8" xfId="3" applyFont="1" applyFill="1" applyBorder="1">
      <alignment vertical="center"/>
    </xf>
    <xf numFmtId="0" fontId="16" fillId="2" borderId="2" xfId="3" applyFont="1" applyFill="1" applyBorder="1">
      <alignment vertical="center"/>
    </xf>
    <xf numFmtId="0" fontId="23" fillId="0" borderId="1" xfId="3" applyFont="1">
      <alignment vertical="center"/>
    </xf>
    <xf numFmtId="0" fontId="22" fillId="0" borderId="1" xfId="3" applyFont="1" applyAlignment="1">
      <alignment horizontal="left" vertical="center"/>
    </xf>
  </cellXfs>
  <cellStyles count="4">
    <cellStyle name="常规" xfId="0" builtinId="0"/>
    <cellStyle name="常规 2" xfId="2"/>
    <cellStyle name="常规 3" xfId="3"/>
    <cellStyle name="超链接" xfId="1" builtinId="8"/>
  </cellStyles>
  <dxfs count="4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pipaw.com/snsgz/tag_41712.html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27" sqref="B27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0</v>
      </c>
      <c r="B1" s="2"/>
    </row>
    <row r="2" spans="1:2">
      <c r="A2" s="3" t="s">
        <v>1</v>
      </c>
      <c r="B2" s="4"/>
    </row>
    <row r="3" spans="1:2">
      <c r="A3" s="3" t="s">
        <v>2</v>
      </c>
      <c r="B3" s="4"/>
    </row>
    <row r="4" spans="1:2">
      <c r="A4" s="3" t="s">
        <v>3</v>
      </c>
      <c r="B4" s="4"/>
    </row>
    <row r="5" spans="1:2">
      <c r="A5" s="3" t="s">
        <v>4</v>
      </c>
      <c r="B5" s="5"/>
    </row>
    <row r="6" spans="1:2">
      <c r="A6" s="3" t="s">
        <v>5</v>
      </c>
      <c r="B6" s="5"/>
    </row>
    <row r="7" spans="1:2">
      <c r="A7" s="3" t="s">
        <v>6</v>
      </c>
      <c r="B7" s="6"/>
    </row>
    <row r="8" spans="1:2">
      <c r="A8" s="3" t="s">
        <v>7</v>
      </c>
      <c r="B8" s="7"/>
    </row>
    <row r="9" spans="1:2">
      <c r="A9" s="3" t="s">
        <v>8</v>
      </c>
      <c r="B9" s="7"/>
    </row>
    <row r="10" spans="1:2">
      <c r="A10" s="3" t="s">
        <v>9</v>
      </c>
      <c r="B10" s="7"/>
    </row>
    <row r="11" spans="1:2">
      <c r="A11" s="3" t="s">
        <v>10</v>
      </c>
      <c r="B11" s="7"/>
    </row>
    <row r="12" spans="1:2">
      <c r="A12" s="3" t="s">
        <v>11</v>
      </c>
      <c r="B12" s="8"/>
    </row>
  </sheetData>
  <phoneticPr fontId="14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"/>
  <sheetViews>
    <sheetView tabSelected="1" topLeftCell="A53" workbookViewId="0">
      <selection activeCell="D85" sqref="D85"/>
    </sheetView>
  </sheetViews>
  <sheetFormatPr defaultRowHeight="12.75"/>
  <cols>
    <col min="1" max="2" width="9" style="17"/>
    <col min="3" max="3" width="22.875" style="17" customWidth="1"/>
    <col min="4" max="4" width="14.875" style="17" bestFit="1" customWidth="1"/>
    <col min="5" max="5" width="36.625" style="17" customWidth="1"/>
    <col min="6" max="16384" width="9" style="17"/>
  </cols>
  <sheetData>
    <row r="1" spans="1:6" ht="14.25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2" t="s">
        <v>11</v>
      </c>
    </row>
    <row r="2" spans="1:6" ht="14.25">
      <c r="A2" s="13" t="s">
        <v>17</v>
      </c>
      <c r="C2" s="9" t="s">
        <v>18</v>
      </c>
      <c r="E2" s="13" t="s">
        <v>19</v>
      </c>
      <c r="F2" s="16" t="s">
        <v>8</v>
      </c>
    </row>
    <row r="3" spans="1:6" ht="14.25">
      <c r="A3" s="13" t="s">
        <v>17</v>
      </c>
      <c r="C3" s="13" t="s">
        <v>20</v>
      </c>
      <c r="E3" s="9" t="s">
        <v>21</v>
      </c>
      <c r="F3" s="16" t="s">
        <v>8</v>
      </c>
    </row>
    <row r="4" spans="1:6" ht="14.25">
      <c r="A4" s="13" t="s">
        <v>22</v>
      </c>
      <c r="C4" s="9" t="s">
        <v>23</v>
      </c>
      <c r="E4" s="13" t="s">
        <v>92</v>
      </c>
      <c r="F4" s="16" t="s">
        <v>8</v>
      </c>
    </row>
    <row r="5" spans="1:6" ht="14.25">
      <c r="A5" s="13" t="s">
        <v>22</v>
      </c>
      <c r="C5" s="9"/>
      <c r="E5" s="13" t="s">
        <v>24</v>
      </c>
      <c r="F5" s="16" t="s">
        <v>8</v>
      </c>
    </row>
    <row r="6" spans="1:6" ht="14.25">
      <c r="A6" s="13" t="s">
        <v>22</v>
      </c>
      <c r="E6" s="9" t="s">
        <v>25</v>
      </c>
      <c r="F6" s="16" t="s">
        <v>8</v>
      </c>
    </row>
    <row r="7" spans="1:6" ht="14.25">
      <c r="A7" s="13" t="s">
        <v>22</v>
      </c>
      <c r="E7" s="13" t="s">
        <v>58</v>
      </c>
      <c r="F7" s="16" t="s">
        <v>8</v>
      </c>
    </row>
    <row r="8" spans="1:6" ht="14.25">
      <c r="A8" s="13" t="s">
        <v>22</v>
      </c>
      <c r="E8" s="13" t="s">
        <v>26</v>
      </c>
      <c r="F8" s="16" t="s">
        <v>8</v>
      </c>
    </row>
    <row r="9" spans="1:6" ht="14.25">
      <c r="A9" s="13" t="s">
        <v>45</v>
      </c>
      <c r="B9" s="9"/>
      <c r="C9" s="13" t="s">
        <v>46</v>
      </c>
      <c r="E9" s="9" t="s">
        <v>53</v>
      </c>
      <c r="F9" s="16" t="s">
        <v>8</v>
      </c>
    </row>
    <row r="10" spans="1:6" ht="14.25">
      <c r="A10" s="13" t="s">
        <v>41</v>
      </c>
      <c r="C10" s="17" t="s">
        <v>27</v>
      </c>
      <c r="E10" s="9" t="s">
        <v>59</v>
      </c>
      <c r="F10" s="16" t="s">
        <v>8</v>
      </c>
    </row>
    <row r="11" spans="1:6" ht="14.25">
      <c r="A11" s="13" t="s">
        <v>41</v>
      </c>
      <c r="E11" s="13" t="s">
        <v>28</v>
      </c>
      <c r="F11" s="16" t="s">
        <v>8</v>
      </c>
    </row>
    <row r="12" spans="1:6" ht="14.25">
      <c r="A12" s="13" t="s">
        <v>41</v>
      </c>
      <c r="D12" s="17" t="s">
        <v>29</v>
      </c>
      <c r="E12" s="13" t="s">
        <v>60</v>
      </c>
      <c r="F12" s="16" t="s">
        <v>8</v>
      </c>
    </row>
    <row r="13" spans="1:6" ht="14.25">
      <c r="A13" s="13" t="s">
        <v>41</v>
      </c>
      <c r="E13" s="13" t="s">
        <v>93</v>
      </c>
      <c r="F13" s="16" t="s">
        <v>8</v>
      </c>
    </row>
    <row r="14" spans="1:6" ht="14.25">
      <c r="A14" s="13" t="s">
        <v>41</v>
      </c>
      <c r="D14" s="17" t="s">
        <v>30</v>
      </c>
      <c r="E14" s="13" t="s">
        <v>94</v>
      </c>
      <c r="F14" s="16" t="s">
        <v>8</v>
      </c>
    </row>
    <row r="15" spans="1:6" ht="14.25">
      <c r="A15" s="13" t="s">
        <v>41</v>
      </c>
      <c r="C15" s="9"/>
      <c r="E15" s="13" t="s">
        <v>95</v>
      </c>
      <c r="F15" s="16" t="s">
        <v>8</v>
      </c>
    </row>
    <row r="16" spans="1:6" ht="14.25">
      <c r="A16" s="13" t="s">
        <v>41</v>
      </c>
      <c r="C16" s="9"/>
      <c r="E16" s="13" t="s">
        <v>31</v>
      </c>
      <c r="F16" s="16" t="s">
        <v>8</v>
      </c>
    </row>
    <row r="17" spans="1:7" ht="14.25">
      <c r="A17" s="13" t="s">
        <v>41</v>
      </c>
      <c r="D17" s="17" t="s">
        <v>96</v>
      </c>
      <c r="E17" s="13" t="s">
        <v>97</v>
      </c>
      <c r="F17" s="16" t="s">
        <v>8</v>
      </c>
    </row>
    <row r="18" spans="1:7" ht="14.25">
      <c r="A18" s="13" t="s">
        <v>41</v>
      </c>
      <c r="C18" s="13"/>
      <c r="D18" s="9"/>
      <c r="E18" s="13" t="s">
        <v>98</v>
      </c>
      <c r="F18" s="16" t="s">
        <v>8</v>
      </c>
    </row>
    <row r="19" spans="1:7" ht="14.25">
      <c r="A19" s="13" t="s">
        <v>41</v>
      </c>
      <c r="C19" s="13" t="s">
        <v>43</v>
      </c>
      <c r="D19" s="9"/>
      <c r="E19" s="13" t="s">
        <v>61</v>
      </c>
      <c r="F19" s="16" t="s">
        <v>8</v>
      </c>
    </row>
    <row r="20" spans="1:7" ht="14.25">
      <c r="A20" s="13" t="s">
        <v>41</v>
      </c>
      <c r="C20" s="13"/>
      <c r="D20" s="9"/>
      <c r="E20" s="13" t="s">
        <v>56</v>
      </c>
      <c r="F20" s="16" t="s">
        <v>8</v>
      </c>
    </row>
    <row r="21" spans="1:7" ht="14.25">
      <c r="A21" s="13" t="s">
        <v>41</v>
      </c>
      <c r="B21" s="17" t="s">
        <v>32</v>
      </c>
      <c r="C21" s="13" t="s">
        <v>33</v>
      </c>
      <c r="D21" s="9"/>
      <c r="E21" s="9" t="s">
        <v>34</v>
      </c>
      <c r="F21" s="16" t="s">
        <v>8</v>
      </c>
    </row>
    <row r="22" spans="1:7" ht="14.25">
      <c r="A22" s="13" t="s">
        <v>41</v>
      </c>
      <c r="C22" s="13"/>
      <c r="D22" s="13" t="s">
        <v>35</v>
      </c>
      <c r="E22" s="13" t="s">
        <v>36</v>
      </c>
      <c r="F22" s="16" t="s">
        <v>8</v>
      </c>
      <c r="G22" s="13"/>
    </row>
    <row r="23" spans="1:7" ht="14.25">
      <c r="A23" s="13" t="s">
        <v>41</v>
      </c>
      <c r="C23" s="13" t="s">
        <v>37</v>
      </c>
      <c r="D23" s="9"/>
      <c r="E23" s="13" t="s">
        <v>38</v>
      </c>
      <c r="F23" s="16" t="s">
        <v>8</v>
      </c>
    </row>
    <row r="24" spans="1:7" ht="14.25">
      <c r="A24" s="13" t="s">
        <v>41</v>
      </c>
      <c r="D24" s="17" t="s">
        <v>39</v>
      </c>
      <c r="E24" s="13" t="s">
        <v>40</v>
      </c>
      <c r="F24" s="16" t="s">
        <v>8</v>
      </c>
    </row>
    <row r="25" spans="1:7" ht="14.25" hidden="1">
      <c r="A25" s="13" t="s">
        <v>41</v>
      </c>
      <c r="B25" s="10" t="s">
        <v>42</v>
      </c>
      <c r="C25" s="10" t="s">
        <v>43</v>
      </c>
      <c r="E25" s="13" t="s">
        <v>44</v>
      </c>
      <c r="F25" s="16" t="s">
        <v>8</v>
      </c>
    </row>
    <row r="26" spans="1:7" ht="14.25">
      <c r="A26" s="13" t="s">
        <v>99</v>
      </c>
      <c r="B26" s="10" t="s">
        <v>64</v>
      </c>
      <c r="C26" s="17" t="s">
        <v>62</v>
      </c>
      <c r="E26" s="15" t="s">
        <v>100</v>
      </c>
      <c r="F26" s="16" t="s">
        <v>8</v>
      </c>
    </row>
    <row r="27" spans="1:7" ht="14.25">
      <c r="A27" s="13" t="s">
        <v>99</v>
      </c>
      <c r="B27" s="10"/>
      <c r="E27" s="15" t="s">
        <v>63</v>
      </c>
      <c r="F27" s="16" t="s">
        <v>8</v>
      </c>
    </row>
    <row r="28" spans="1:7" ht="14.25">
      <c r="A28" s="13" t="s">
        <v>99</v>
      </c>
      <c r="B28" s="10"/>
      <c r="E28" s="15" t="s">
        <v>65</v>
      </c>
      <c r="F28" s="16" t="s">
        <v>8</v>
      </c>
    </row>
    <row r="29" spans="1:7" ht="14.25">
      <c r="A29" s="13" t="s">
        <v>99</v>
      </c>
      <c r="B29" s="10"/>
      <c r="C29" s="9"/>
      <c r="D29" s="13"/>
      <c r="E29" s="15" t="s">
        <v>76</v>
      </c>
      <c r="F29" s="16" t="s">
        <v>8</v>
      </c>
    </row>
    <row r="30" spans="1:7" ht="14.25">
      <c r="A30" s="13" t="s">
        <v>99</v>
      </c>
      <c r="B30" s="10" t="s">
        <v>66</v>
      </c>
      <c r="C30" s="17" t="s">
        <v>62</v>
      </c>
      <c r="D30" s="13"/>
      <c r="E30" s="15" t="s">
        <v>100</v>
      </c>
      <c r="F30" s="16" t="s">
        <v>8</v>
      </c>
      <c r="G30" s="13"/>
    </row>
    <row r="31" spans="1:7" ht="14.25">
      <c r="A31" s="13" t="s">
        <v>99</v>
      </c>
      <c r="B31" s="10"/>
      <c r="D31" s="13"/>
      <c r="E31" s="13" t="s">
        <v>63</v>
      </c>
      <c r="F31" s="16" t="s">
        <v>8</v>
      </c>
      <c r="G31" s="13"/>
    </row>
    <row r="32" spans="1:7" ht="14.25">
      <c r="A32" s="13" t="s">
        <v>99</v>
      </c>
      <c r="B32" s="10"/>
      <c r="C32" s="13"/>
      <c r="D32" s="9"/>
      <c r="E32" s="15" t="s">
        <v>101</v>
      </c>
      <c r="F32" s="16" t="s">
        <v>8</v>
      </c>
    </row>
    <row r="33" spans="1:6" ht="14.25">
      <c r="A33" s="13" t="s">
        <v>99</v>
      </c>
      <c r="B33" s="10" t="s">
        <v>102</v>
      </c>
      <c r="C33" s="17" t="s">
        <v>67</v>
      </c>
      <c r="D33" s="17" t="s">
        <v>68</v>
      </c>
      <c r="E33" s="15" t="s">
        <v>100</v>
      </c>
      <c r="F33" s="16" t="s">
        <v>8</v>
      </c>
    </row>
    <row r="34" spans="1:6" ht="14.25">
      <c r="A34" s="13" t="s">
        <v>99</v>
      </c>
      <c r="B34" s="10"/>
      <c r="C34" s="9"/>
      <c r="E34" s="15" t="s">
        <v>63</v>
      </c>
      <c r="F34" s="16" t="s">
        <v>8</v>
      </c>
    </row>
    <row r="35" spans="1:6" ht="14.25">
      <c r="A35" s="13" t="s">
        <v>99</v>
      </c>
      <c r="B35" s="10"/>
      <c r="E35" s="13" t="s">
        <v>103</v>
      </c>
      <c r="F35" s="16" t="s">
        <v>8</v>
      </c>
    </row>
    <row r="36" spans="1:6" ht="14.25">
      <c r="A36" s="13" t="s">
        <v>99</v>
      </c>
      <c r="B36" s="10"/>
      <c r="E36" s="15" t="s">
        <v>69</v>
      </c>
      <c r="F36" s="16" t="s">
        <v>8</v>
      </c>
    </row>
    <row r="37" spans="1:6" ht="14.25">
      <c r="A37" s="13" t="s">
        <v>99</v>
      </c>
      <c r="B37" s="10"/>
      <c r="D37" s="17" t="s">
        <v>104</v>
      </c>
      <c r="E37" s="15" t="s">
        <v>100</v>
      </c>
      <c r="F37" s="16" t="s">
        <v>8</v>
      </c>
    </row>
    <row r="38" spans="1:6" ht="14.25">
      <c r="A38" s="13" t="s">
        <v>99</v>
      </c>
      <c r="B38" s="10"/>
      <c r="C38" s="9"/>
      <c r="D38" s="9"/>
      <c r="E38" s="15" t="s">
        <v>63</v>
      </c>
      <c r="F38" s="16" t="s">
        <v>8</v>
      </c>
    </row>
    <row r="39" spans="1:6" ht="14.25">
      <c r="A39" s="13" t="s">
        <v>99</v>
      </c>
      <c r="B39" s="10"/>
      <c r="C39" s="13"/>
      <c r="D39" s="13"/>
      <c r="E39" s="13" t="s">
        <v>70</v>
      </c>
      <c r="F39" s="16" t="s">
        <v>8</v>
      </c>
    </row>
    <row r="40" spans="1:6" ht="14.25">
      <c r="A40" s="13" t="s">
        <v>99</v>
      </c>
      <c r="B40" s="10"/>
      <c r="C40" s="13"/>
      <c r="D40" s="13"/>
      <c r="E40" s="15" t="s">
        <v>105</v>
      </c>
      <c r="F40" s="16" t="s">
        <v>8</v>
      </c>
    </row>
    <row r="41" spans="1:6" ht="14.25">
      <c r="A41" s="13" t="s">
        <v>99</v>
      </c>
      <c r="B41" s="10" t="s">
        <v>71</v>
      </c>
      <c r="C41" s="13" t="s">
        <v>106</v>
      </c>
      <c r="D41" s="9"/>
      <c r="E41" s="13" t="s">
        <v>72</v>
      </c>
      <c r="F41" s="16" t="s">
        <v>8</v>
      </c>
    </row>
    <row r="42" spans="1:6" ht="14.25">
      <c r="A42" s="13" t="s">
        <v>99</v>
      </c>
      <c r="B42" s="10"/>
      <c r="D42" s="17" t="s">
        <v>73</v>
      </c>
      <c r="E42" s="13" t="s">
        <v>107</v>
      </c>
      <c r="F42" s="16" t="s">
        <v>8</v>
      </c>
    </row>
    <row r="43" spans="1:6" ht="14.25">
      <c r="A43" s="13" t="s">
        <v>99</v>
      </c>
      <c r="B43" s="10"/>
      <c r="C43" s="10"/>
      <c r="E43" s="10" t="s">
        <v>74</v>
      </c>
      <c r="F43" s="16" t="s">
        <v>8</v>
      </c>
    </row>
    <row r="44" spans="1:6" ht="14.25">
      <c r="A44" s="13" t="s">
        <v>99</v>
      </c>
      <c r="B44" s="10"/>
      <c r="E44" s="10" t="s">
        <v>75</v>
      </c>
      <c r="F44" s="16" t="s">
        <v>8</v>
      </c>
    </row>
    <row r="45" spans="1:6" ht="14.25">
      <c r="A45" s="13" t="s">
        <v>99</v>
      </c>
      <c r="B45" s="10"/>
      <c r="E45" s="10" t="s">
        <v>77</v>
      </c>
      <c r="F45" s="16" t="s">
        <v>8</v>
      </c>
    </row>
    <row r="46" spans="1:6" ht="14.25">
      <c r="A46" s="13" t="s">
        <v>99</v>
      </c>
      <c r="B46" s="10"/>
      <c r="D46" s="17" t="s">
        <v>108</v>
      </c>
      <c r="E46" s="10" t="s">
        <v>83</v>
      </c>
      <c r="F46" s="16" t="s">
        <v>8</v>
      </c>
    </row>
    <row r="47" spans="1:6" ht="14.25">
      <c r="A47" s="13" t="s">
        <v>99</v>
      </c>
      <c r="B47" s="10"/>
      <c r="C47" s="10" t="s">
        <v>78</v>
      </c>
      <c r="D47" s="9"/>
      <c r="E47" s="13" t="s">
        <v>72</v>
      </c>
      <c r="F47" s="16" t="s">
        <v>8</v>
      </c>
    </row>
    <row r="48" spans="1:6" ht="14.25">
      <c r="A48" s="13" t="s">
        <v>99</v>
      </c>
      <c r="B48" s="10"/>
      <c r="C48" s="10"/>
      <c r="D48" s="17" t="s">
        <v>73</v>
      </c>
      <c r="E48" s="13" t="s">
        <v>79</v>
      </c>
      <c r="F48" s="16" t="s">
        <v>8</v>
      </c>
    </row>
    <row r="49" spans="1:7" ht="14.25">
      <c r="A49" s="13" t="s">
        <v>99</v>
      </c>
      <c r="B49" s="10"/>
      <c r="C49" s="10"/>
      <c r="E49" s="10" t="s">
        <v>77</v>
      </c>
      <c r="F49" s="16" t="s">
        <v>8</v>
      </c>
    </row>
    <row r="50" spans="1:7" ht="14.25">
      <c r="A50" s="13" t="s">
        <v>99</v>
      </c>
      <c r="B50" s="10"/>
      <c r="D50" s="17" t="s">
        <v>108</v>
      </c>
      <c r="E50" s="10" t="s">
        <v>83</v>
      </c>
      <c r="F50" s="16" t="s">
        <v>8</v>
      </c>
    </row>
    <row r="51" spans="1:7" ht="14.25">
      <c r="A51" s="13" t="s">
        <v>99</v>
      </c>
      <c r="B51" s="10"/>
      <c r="C51" s="13" t="s">
        <v>80</v>
      </c>
      <c r="D51" s="9"/>
      <c r="E51" s="13" t="s">
        <v>72</v>
      </c>
      <c r="F51" s="16" t="s">
        <v>8</v>
      </c>
      <c r="G51" s="13"/>
    </row>
    <row r="52" spans="1:7" ht="14.25">
      <c r="A52" s="13" t="s">
        <v>99</v>
      </c>
      <c r="B52" s="10"/>
      <c r="C52" s="13"/>
      <c r="D52" s="17" t="s">
        <v>73</v>
      </c>
      <c r="E52" s="13" t="s">
        <v>81</v>
      </c>
      <c r="F52" s="16" t="s">
        <v>8</v>
      </c>
    </row>
    <row r="53" spans="1:7" ht="14.25">
      <c r="A53" s="13" t="s">
        <v>99</v>
      </c>
      <c r="B53" s="10"/>
      <c r="C53" s="9"/>
      <c r="D53" s="9"/>
      <c r="E53" s="13" t="s">
        <v>82</v>
      </c>
      <c r="F53" s="16" t="s">
        <v>8</v>
      </c>
    </row>
    <row r="54" spans="1:7" ht="14.25">
      <c r="A54" s="13" t="s">
        <v>99</v>
      </c>
      <c r="B54" s="10"/>
      <c r="D54" s="17" t="s">
        <v>108</v>
      </c>
      <c r="E54" s="10" t="s">
        <v>83</v>
      </c>
      <c r="F54" s="16" t="s">
        <v>8</v>
      </c>
    </row>
    <row r="55" spans="1:7" ht="14.25">
      <c r="A55" s="13" t="s">
        <v>99</v>
      </c>
      <c r="B55" s="10"/>
      <c r="C55" s="10" t="s">
        <v>84</v>
      </c>
      <c r="E55" s="10" t="s">
        <v>112</v>
      </c>
      <c r="F55" s="16" t="s">
        <v>8</v>
      </c>
    </row>
    <row r="56" spans="1:7" ht="14.25">
      <c r="A56" s="13" t="s">
        <v>99</v>
      </c>
      <c r="B56" s="10"/>
      <c r="C56" s="10"/>
      <c r="E56" s="10" t="s">
        <v>113</v>
      </c>
      <c r="F56" s="16" t="s">
        <v>8</v>
      </c>
    </row>
    <row r="57" spans="1:7" ht="14.25">
      <c r="A57" s="17" t="s">
        <v>47</v>
      </c>
      <c r="C57" s="17" t="s">
        <v>48</v>
      </c>
      <c r="D57" s="9"/>
      <c r="E57" s="9" t="s">
        <v>49</v>
      </c>
      <c r="F57" s="16" t="s">
        <v>8</v>
      </c>
    </row>
    <row r="58" spans="1:7" ht="14.25">
      <c r="A58" s="17" t="s">
        <v>47</v>
      </c>
      <c r="B58" s="9"/>
      <c r="C58" s="9"/>
      <c r="D58" s="9" t="s">
        <v>50</v>
      </c>
      <c r="E58" s="9" t="s">
        <v>51</v>
      </c>
      <c r="F58" s="16" t="s">
        <v>8</v>
      </c>
    </row>
    <row r="59" spans="1:7" ht="14.25">
      <c r="A59" s="17" t="s">
        <v>47</v>
      </c>
      <c r="B59" s="9"/>
      <c r="C59" s="9"/>
      <c r="D59" s="9"/>
      <c r="E59" s="13" t="s">
        <v>52</v>
      </c>
      <c r="F59" s="16" t="s">
        <v>8</v>
      </c>
    </row>
    <row r="60" spans="1:7" ht="14.25">
      <c r="A60" s="17" t="s">
        <v>85</v>
      </c>
      <c r="B60" s="9"/>
      <c r="C60" s="13" t="s">
        <v>86</v>
      </c>
      <c r="D60" s="9"/>
      <c r="E60" s="13" t="s">
        <v>87</v>
      </c>
      <c r="F60" s="16" t="s">
        <v>8</v>
      </c>
    </row>
    <row r="61" spans="1:7" ht="14.25">
      <c r="A61" s="17" t="s">
        <v>85</v>
      </c>
      <c r="B61" s="9"/>
      <c r="C61" s="13"/>
      <c r="D61" s="9"/>
      <c r="E61" s="13" t="s">
        <v>88</v>
      </c>
      <c r="F61" s="16" t="s">
        <v>8</v>
      </c>
    </row>
    <row r="62" spans="1:7" ht="14.25">
      <c r="A62" s="17" t="s">
        <v>85</v>
      </c>
      <c r="B62" s="9"/>
      <c r="C62" s="13" t="s">
        <v>89</v>
      </c>
      <c r="D62" s="9"/>
      <c r="E62" s="13" t="s">
        <v>90</v>
      </c>
      <c r="F62" s="16" t="s">
        <v>8</v>
      </c>
    </row>
    <row r="63" spans="1:7" ht="14.25">
      <c r="A63" s="17" t="s">
        <v>85</v>
      </c>
      <c r="B63" s="9"/>
      <c r="C63" s="13"/>
      <c r="D63" s="9"/>
      <c r="E63" s="13" t="s">
        <v>91</v>
      </c>
      <c r="F63" s="16" t="s">
        <v>8</v>
      </c>
    </row>
    <row r="64" spans="1:7" ht="14.25">
      <c r="A64" s="17" t="s">
        <v>85</v>
      </c>
      <c r="B64" s="9"/>
      <c r="C64" s="13"/>
      <c r="D64" s="9"/>
      <c r="E64" s="13" t="s">
        <v>109</v>
      </c>
      <c r="F64" s="16" t="s">
        <v>8</v>
      </c>
    </row>
    <row r="65" spans="1:6" ht="14.25">
      <c r="A65" s="17" t="s">
        <v>85</v>
      </c>
      <c r="B65" s="9"/>
      <c r="C65" s="13"/>
      <c r="D65" s="9"/>
      <c r="E65" s="13" t="s">
        <v>110</v>
      </c>
      <c r="F65" s="16" t="s">
        <v>8</v>
      </c>
    </row>
    <row r="66" spans="1:6" ht="14.25">
      <c r="A66" s="17" t="s">
        <v>54</v>
      </c>
      <c r="B66" s="9"/>
      <c r="C66" s="13" t="s">
        <v>111</v>
      </c>
      <c r="D66" s="9" t="s">
        <v>55</v>
      </c>
      <c r="E66" s="13" t="s">
        <v>114</v>
      </c>
      <c r="F66" s="16" t="s">
        <v>8</v>
      </c>
    </row>
    <row r="67" spans="1:6" ht="14.25">
      <c r="D67" s="9"/>
      <c r="E67" s="13"/>
      <c r="F67" s="14"/>
    </row>
    <row r="68" spans="1:6" ht="14.25">
      <c r="B68" s="9"/>
      <c r="C68" s="13"/>
      <c r="D68" s="9"/>
      <c r="E68" s="13"/>
      <c r="F68" s="14"/>
    </row>
    <row r="69" spans="1:6" ht="14.25">
      <c r="B69" s="9"/>
      <c r="C69" s="13"/>
      <c r="D69" s="9"/>
      <c r="E69" s="13"/>
      <c r="F69" s="14"/>
    </row>
    <row r="70" spans="1:6" ht="14.25">
      <c r="B70" s="9"/>
      <c r="C70" s="13"/>
      <c r="D70" s="9"/>
      <c r="E70" s="13"/>
      <c r="F70" s="14"/>
    </row>
    <row r="71" spans="1:6" ht="14.25">
      <c r="A71" s="9"/>
      <c r="C71" s="9"/>
      <c r="D71" s="13"/>
      <c r="E71" s="13"/>
      <c r="F71" s="14"/>
    </row>
    <row r="72" spans="1:6" ht="14.25">
      <c r="A72" s="9"/>
      <c r="C72" s="9"/>
      <c r="D72" s="9"/>
      <c r="E72" s="13"/>
      <c r="F72" s="14"/>
    </row>
    <row r="73" spans="1:6" ht="14.25">
      <c r="A73" s="9"/>
      <c r="C73" s="9"/>
      <c r="D73" s="9"/>
      <c r="E73" s="9"/>
      <c r="F73" s="14"/>
    </row>
    <row r="74" spans="1:6" ht="14.25">
      <c r="A74" s="9"/>
      <c r="C74" s="9"/>
      <c r="D74" s="9"/>
      <c r="E74" s="9"/>
      <c r="F74" s="14"/>
    </row>
    <row r="75" spans="1:6" ht="14.25">
      <c r="A75" s="9"/>
      <c r="C75" s="9"/>
      <c r="D75" s="9"/>
      <c r="E75" s="9"/>
      <c r="F75" s="14"/>
    </row>
    <row r="76" spans="1:6" ht="14.25">
      <c r="A76" s="9"/>
      <c r="C76" s="9"/>
      <c r="D76" s="9"/>
      <c r="E76" s="9"/>
      <c r="F76" s="14"/>
    </row>
    <row r="77" spans="1:6" ht="14.25">
      <c r="A77" s="9"/>
      <c r="C77" s="9"/>
      <c r="D77" s="13"/>
      <c r="E77" s="9"/>
      <c r="F77" s="14"/>
    </row>
    <row r="78" spans="1:6" ht="14.25">
      <c r="A78" s="13"/>
      <c r="B78" s="10"/>
      <c r="C78" s="10"/>
      <c r="D78" s="13"/>
      <c r="E78" s="10"/>
      <c r="F78" s="14"/>
    </row>
    <row r="79" spans="1:6" ht="14.25">
      <c r="A79" s="13"/>
      <c r="B79" s="10"/>
      <c r="C79" s="10"/>
      <c r="D79" s="13"/>
      <c r="E79" s="9"/>
      <c r="F79" s="14"/>
    </row>
    <row r="80" spans="1:6" ht="14.25">
      <c r="A80" s="13"/>
      <c r="B80" s="13"/>
      <c r="C80" s="9"/>
      <c r="D80" s="13"/>
      <c r="E80" s="10"/>
      <c r="F80" s="14"/>
    </row>
    <row r="81" spans="1:7" ht="14.25">
      <c r="A81" s="9"/>
      <c r="B81" s="13"/>
      <c r="C81" s="9"/>
      <c r="D81" s="13"/>
      <c r="E81" s="10"/>
      <c r="F81" s="14"/>
    </row>
    <row r="82" spans="1:7" ht="14.25">
      <c r="A82" s="9"/>
      <c r="B82" s="13"/>
      <c r="C82" s="9"/>
      <c r="D82" s="13"/>
      <c r="E82" s="10"/>
      <c r="F82" s="14"/>
    </row>
    <row r="83" spans="1:7" ht="14.25">
      <c r="A83" s="9"/>
      <c r="B83" s="13"/>
      <c r="C83" s="9"/>
      <c r="D83" s="13"/>
      <c r="E83" s="10"/>
      <c r="F83" s="14"/>
    </row>
    <row r="84" spans="1:7" ht="14.25">
      <c r="A84" s="9"/>
      <c r="B84" s="13"/>
      <c r="C84" s="9"/>
      <c r="D84" s="13"/>
      <c r="E84" s="10"/>
      <c r="F84" s="14"/>
    </row>
    <row r="85" spans="1:7" ht="14.25">
      <c r="A85" s="9"/>
      <c r="B85" s="13"/>
      <c r="C85" s="9"/>
      <c r="D85" s="13"/>
      <c r="E85" s="10"/>
      <c r="F85" s="14"/>
      <c r="G85" s="10"/>
    </row>
    <row r="86" spans="1:7" ht="14.25">
      <c r="A86" s="9"/>
      <c r="B86" s="13"/>
      <c r="C86" s="9"/>
      <c r="D86" s="13"/>
      <c r="E86" s="10"/>
      <c r="F86" s="14"/>
    </row>
    <row r="87" spans="1:7" ht="14.25">
      <c r="A87" s="9"/>
      <c r="B87" s="13"/>
      <c r="C87" s="9"/>
      <c r="D87" s="13"/>
      <c r="E87" s="10"/>
      <c r="F87" s="14"/>
    </row>
    <row r="88" spans="1:7" ht="14.25">
      <c r="A88" s="9"/>
      <c r="B88" s="13"/>
      <c r="C88" s="9"/>
      <c r="D88" s="13"/>
      <c r="E88" s="10"/>
      <c r="F88" s="14"/>
    </row>
    <row r="89" spans="1:7" ht="14.25">
      <c r="A89" s="9"/>
      <c r="B89" s="13"/>
      <c r="C89" s="9"/>
      <c r="D89" s="13"/>
      <c r="E89" s="10"/>
      <c r="F89" s="14"/>
      <c r="G89" s="10"/>
    </row>
    <row r="90" spans="1:7" ht="14.25">
      <c r="A90" s="9"/>
      <c r="B90" s="13"/>
      <c r="C90" s="9"/>
      <c r="D90" s="13"/>
      <c r="E90" s="10"/>
      <c r="F90" s="14"/>
    </row>
    <row r="91" spans="1:7" ht="14.25">
      <c r="A91" s="13"/>
      <c r="B91" s="13"/>
      <c r="C91" s="9"/>
      <c r="D91" s="13"/>
      <c r="E91" s="10"/>
      <c r="F91" s="14"/>
    </row>
    <row r="92" spans="1:7" ht="14.25">
      <c r="A92" s="9"/>
      <c r="B92" s="13"/>
      <c r="C92" s="9"/>
      <c r="D92" s="13"/>
      <c r="E92" s="10"/>
      <c r="F92" s="14"/>
    </row>
    <row r="93" spans="1:7" ht="14.25">
      <c r="A93" s="9"/>
      <c r="B93" s="13"/>
      <c r="C93" s="9"/>
      <c r="D93" s="13"/>
      <c r="E93" s="10"/>
      <c r="F93" s="14"/>
    </row>
    <row r="94" spans="1:7" ht="14.25">
      <c r="A94" s="9"/>
      <c r="B94" s="13"/>
      <c r="C94" s="9"/>
      <c r="D94" s="13"/>
      <c r="E94" s="10"/>
      <c r="F94" s="14"/>
    </row>
    <row r="95" spans="1:7" ht="14.25">
      <c r="A95" s="9"/>
      <c r="B95" s="13"/>
      <c r="C95" s="9"/>
      <c r="D95" s="13"/>
      <c r="E95" s="10"/>
      <c r="F95" s="14"/>
    </row>
    <row r="96" spans="1:7" ht="14.25">
      <c r="A96" s="9"/>
      <c r="B96" s="13"/>
      <c r="C96" s="9"/>
      <c r="D96" s="13"/>
      <c r="E96" s="10"/>
      <c r="F96" s="14"/>
    </row>
    <row r="97" spans="1:6" ht="14.25">
      <c r="A97" s="13"/>
      <c r="B97" s="13"/>
      <c r="C97" s="9"/>
      <c r="D97" s="13"/>
      <c r="E97" s="10"/>
      <c r="F97" s="14"/>
    </row>
    <row r="98" spans="1:6" ht="14.25">
      <c r="A98" s="9"/>
      <c r="B98" s="13"/>
      <c r="C98" s="9"/>
      <c r="D98" s="13"/>
      <c r="E98" s="10"/>
      <c r="F98" s="14"/>
    </row>
    <row r="99" spans="1:6" ht="14.25">
      <c r="A99" s="9"/>
      <c r="B99" s="13"/>
      <c r="C99" s="9"/>
      <c r="D99" s="13"/>
      <c r="E99" s="10"/>
      <c r="F99" s="14"/>
    </row>
    <row r="100" spans="1:6" ht="14.25">
      <c r="A100" s="9"/>
      <c r="B100" s="13"/>
      <c r="C100" s="9"/>
      <c r="D100" s="13"/>
      <c r="E100" s="10"/>
      <c r="F100" s="14"/>
    </row>
    <row r="101" spans="1:6" ht="14.25">
      <c r="A101" s="9"/>
      <c r="B101" s="13"/>
      <c r="C101" s="9"/>
      <c r="D101" s="13"/>
      <c r="E101" s="10"/>
      <c r="F101" s="14"/>
    </row>
    <row r="102" spans="1:6" ht="14.25">
      <c r="A102" s="9"/>
      <c r="B102" s="13"/>
      <c r="C102" s="9"/>
      <c r="D102" s="13"/>
      <c r="E102" s="10"/>
      <c r="F102" s="14"/>
    </row>
    <row r="103" spans="1:6" ht="14.25">
      <c r="A103" s="13"/>
      <c r="B103" s="13"/>
      <c r="C103" s="9"/>
      <c r="D103" s="13"/>
      <c r="E103" s="10"/>
      <c r="F103" s="14"/>
    </row>
    <row r="104" spans="1:6" ht="14.25">
      <c r="A104" s="9"/>
      <c r="B104" s="13"/>
      <c r="C104" s="9"/>
      <c r="D104" s="13"/>
      <c r="E104" s="10"/>
      <c r="F104" s="14"/>
    </row>
    <row r="105" spans="1:6" ht="14.25">
      <c r="A105" s="9"/>
      <c r="B105" s="13"/>
      <c r="C105" s="9"/>
      <c r="D105" s="13"/>
      <c r="E105" s="10"/>
      <c r="F105" s="14"/>
    </row>
    <row r="106" spans="1:6" ht="14.25">
      <c r="A106" s="9"/>
      <c r="B106" s="13"/>
      <c r="C106" s="9"/>
      <c r="D106" s="13"/>
      <c r="E106" s="10"/>
      <c r="F106" s="14"/>
    </row>
    <row r="107" spans="1:6" ht="14.25">
      <c r="A107" s="9"/>
      <c r="B107" s="13"/>
      <c r="C107" s="9"/>
      <c r="D107" s="13"/>
      <c r="E107" s="10"/>
      <c r="F107" s="14"/>
    </row>
    <row r="108" spans="1:6" ht="14.25">
      <c r="A108" s="9"/>
      <c r="B108" s="13"/>
      <c r="C108" s="9"/>
      <c r="D108" s="13"/>
      <c r="E108" s="10"/>
      <c r="F108" s="14"/>
    </row>
    <row r="109" spans="1:6" ht="14.25">
      <c r="A109" s="13"/>
      <c r="B109" s="13"/>
      <c r="C109" s="9"/>
      <c r="D109" s="13"/>
      <c r="E109" s="10"/>
      <c r="F109" s="14"/>
    </row>
    <row r="110" spans="1:6" ht="14.25">
      <c r="A110" s="9"/>
      <c r="B110" s="13"/>
      <c r="C110" s="9"/>
      <c r="D110" s="13"/>
      <c r="E110" s="10"/>
      <c r="F110" s="14"/>
    </row>
    <row r="111" spans="1:6" ht="14.25">
      <c r="A111" s="9"/>
      <c r="B111" s="13"/>
      <c r="C111" s="9"/>
      <c r="D111" s="13"/>
      <c r="E111" s="10"/>
      <c r="F111" s="14"/>
    </row>
    <row r="112" spans="1:6" ht="14.25">
      <c r="A112" s="9"/>
      <c r="B112" s="13"/>
      <c r="C112" s="9"/>
      <c r="D112" s="13"/>
      <c r="E112" s="10"/>
      <c r="F112" s="14"/>
    </row>
    <row r="113" spans="1:6" ht="14.25">
      <c r="A113" s="9"/>
      <c r="B113" s="13"/>
      <c r="C113" s="9"/>
      <c r="D113" s="13"/>
      <c r="E113" s="10"/>
      <c r="F113" s="14"/>
    </row>
    <row r="114" spans="1:6" ht="14.25">
      <c r="A114" s="9"/>
      <c r="B114" s="13"/>
      <c r="C114" s="9"/>
      <c r="D114" s="13"/>
      <c r="E114" s="10"/>
    </row>
  </sheetData>
  <phoneticPr fontId="15" type="noConversion"/>
  <conditionalFormatting sqref="F2:F66">
    <cfRule type="cellIs" dxfId="3" priority="1" stopIfTrue="1" operator="equal">
      <formula>"Failed"</formula>
    </cfRule>
    <cfRule type="cellIs" dxfId="2" priority="2" stopIfTrue="1" operator="equal">
      <formula>"Passed"</formula>
    </cfRule>
  </conditionalFormatting>
  <dataValidations count="1">
    <dataValidation type="list" allowBlank="1" showInputMessage="1" showErrorMessage="1" sqref="F2:F66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93"/>
  <sheetViews>
    <sheetView workbookViewId="0">
      <selection activeCell="C38" sqref="C38"/>
    </sheetView>
  </sheetViews>
  <sheetFormatPr defaultRowHeight="13.5"/>
  <cols>
    <col min="1" max="1" width="12.5" style="18" customWidth="1"/>
    <col min="2" max="2" width="10.75" style="18" customWidth="1"/>
    <col min="3" max="3" width="9" style="18"/>
    <col min="4" max="4" width="12.75" style="18" customWidth="1"/>
    <col min="5" max="5" width="9" style="18"/>
    <col min="6" max="6" width="11.125" style="18" bestFit="1" customWidth="1"/>
    <col min="7" max="7" width="11.125" style="18" customWidth="1"/>
    <col min="8" max="9" width="9" style="18" bestFit="1" customWidth="1"/>
    <col min="10" max="10" width="16.25" style="18" customWidth="1"/>
    <col min="11" max="11" width="14.125" style="18" customWidth="1"/>
    <col min="12" max="12" width="11.75" style="18" customWidth="1"/>
    <col min="13" max="13" width="13" style="18" customWidth="1"/>
    <col min="14" max="14" width="11.875" style="18" customWidth="1"/>
    <col min="15" max="15" width="11.625" style="18" customWidth="1"/>
    <col min="16" max="16" width="12.5" style="18" customWidth="1"/>
    <col min="17" max="18" width="12" style="18" customWidth="1"/>
    <col min="19" max="16384" width="9" style="18"/>
  </cols>
  <sheetData>
    <row r="1" spans="1:24">
      <c r="A1" s="32" t="s">
        <v>202</v>
      </c>
      <c r="M1" s="18" t="s">
        <v>201</v>
      </c>
      <c r="N1" s="18" t="s">
        <v>200</v>
      </c>
      <c r="O1" s="18" t="s">
        <v>199</v>
      </c>
    </row>
    <row r="2" spans="1:24">
      <c r="A2" s="18" t="s">
        <v>198</v>
      </c>
      <c r="M2" s="75">
        <v>6</v>
      </c>
      <c r="N2" s="76">
        <f>M2*10</f>
        <v>60</v>
      </c>
      <c r="O2" s="18">
        <v>6</v>
      </c>
      <c r="P2" s="18">
        <f>N2+O2</f>
        <v>66</v>
      </c>
    </row>
    <row r="3" spans="1:24">
      <c r="A3" s="18" t="s">
        <v>197</v>
      </c>
      <c r="M3" s="75">
        <v>30</v>
      </c>
      <c r="N3" s="76">
        <f>M3*10</f>
        <v>300</v>
      </c>
      <c r="O3" s="18">
        <v>30</v>
      </c>
      <c r="P3" s="18">
        <f>N3+O3</f>
        <v>330</v>
      </c>
    </row>
    <row r="4" spans="1:24">
      <c r="A4" s="18" t="s">
        <v>196</v>
      </c>
      <c r="M4" s="75">
        <v>68</v>
      </c>
      <c r="N4" s="76">
        <f>M4*10</f>
        <v>680</v>
      </c>
      <c r="O4" s="18">
        <v>70</v>
      </c>
      <c r="P4" s="18">
        <f>N4+O4</f>
        <v>750</v>
      </c>
    </row>
    <row r="5" spans="1:24">
      <c r="A5" s="18" t="s">
        <v>195</v>
      </c>
      <c r="M5" s="75">
        <v>198</v>
      </c>
      <c r="N5" s="76">
        <f>M5*10</f>
        <v>1980</v>
      </c>
      <c r="O5" s="18">
        <v>300</v>
      </c>
      <c r="P5" s="18">
        <f>N5+O5</f>
        <v>2280</v>
      </c>
    </row>
    <row r="6" spans="1:24">
      <c r="A6" s="18" t="s">
        <v>194</v>
      </c>
      <c r="M6" s="75">
        <v>328</v>
      </c>
      <c r="N6" s="76">
        <f>M6*10</f>
        <v>3280</v>
      </c>
      <c r="O6" s="18">
        <v>500</v>
      </c>
      <c r="P6" s="18">
        <f>N6+O6</f>
        <v>3780</v>
      </c>
      <c r="S6" s="18" t="s">
        <v>193</v>
      </c>
    </row>
    <row r="7" spans="1:24">
      <c r="A7" s="18" t="s">
        <v>192</v>
      </c>
      <c r="M7" s="75">
        <v>648</v>
      </c>
      <c r="N7" s="76">
        <f>M7*10</f>
        <v>6480</v>
      </c>
      <c r="O7" s="18">
        <v>1300</v>
      </c>
      <c r="P7" s="18">
        <f>N7+O7</f>
        <v>7780</v>
      </c>
    </row>
    <row r="8" spans="1:24">
      <c r="A8" s="18" t="s">
        <v>154</v>
      </c>
      <c r="M8" s="75"/>
      <c r="N8" s="76"/>
    </row>
    <row r="10" spans="1:24">
      <c r="M10" s="75"/>
    </row>
    <row r="13" spans="1:24">
      <c r="N13" s="18" t="s">
        <v>191</v>
      </c>
    </row>
    <row r="16" spans="1:24">
      <c r="A16" s="74" t="s">
        <v>190</v>
      </c>
      <c r="B16" s="74" t="s">
        <v>189</v>
      </c>
      <c r="C16" s="31" t="s">
        <v>188</v>
      </c>
      <c r="D16" s="31" t="s">
        <v>187</v>
      </c>
      <c r="E16" s="31" t="s">
        <v>186</v>
      </c>
      <c r="F16" s="31" t="s">
        <v>160</v>
      </c>
      <c r="G16" s="31" t="s">
        <v>185</v>
      </c>
      <c r="H16" s="73" t="s">
        <v>155</v>
      </c>
      <c r="I16" s="31" t="s">
        <v>184</v>
      </c>
      <c r="J16" s="31" t="s">
        <v>183</v>
      </c>
      <c r="K16" s="31" t="s">
        <v>182</v>
      </c>
      <c r="L16" s="31" t="s">
        <v>181</v>
      </c>
      <c r="M16" s="31" t="s">
        <v>180</v>
      </c>
      <c r="N16" s="31" t="s">
        <v>179</v>
      </c>
      <c r="O16" s="31" t="s">
        <v>178</v>
      </c>
      <c r="P16" s="73" t="s">
        <v>177</v>
      </c>
      <c r="Q16" s="73" t="s">
        <v>176</v>
      </c>
      <c r="R16" s="73" t="s">
        <v>175</v>
      </c>
      <c r="W16" s="72" t="s">
        <v>174</v>
      </c>
      <c r="X16" s="72"/>
    </row>
    <row r="17" spans="1:24">
      <c r="A17" s="34">
        <v>0</v>
      </c>
      <c r="B17" s="34">
        <v>0</v>
      </c>
      <c r="C17" s="34" t="s">
        <v>173</v>
      </c>
      <c r="D17" s="34">
        <v>10</v>
      </c>
      <c r="E17" s="34" t="s">
        <v>171</v>
      </c>
      <c r="F17" s="34">
        <v>1</v>
      </c>
      <c r="G17" s="34">
        <v>1</v>
      </c>
      <c r="H17" s="34">
        <v>2</v>
      </c>
      <c r="I17" s="34">
        <v>2</v>
      </c>
      <c r="J17" s="34">
        <v>0</v>
      </c>
      <c r="K17" s="34" t="s">
        <v>171</v>
      </c>
      <c r="L17" s="35">
        <v>15</v>
      </c>
      <c r="M17" s="35">
        <v>0</v>
      </c>
      <c r="N17" s="34">
        <v>3</v>
      </c>
      <c r="O17" s="35">
        <v>0</v>
      </c>
      <c r="P17" s="63">
        <v>0</v>
      </c>
      <c r="Q17" s="63">
        <v>2</v>
      </c>
      <c r="W17" s="71" t="s">
        <v>143</v>
      </c>
      <c r="X17" s="70" t="s">
        <v>172</v>
      </c>
    </row>
    <row r="18" spans="1:24">
      <c r="A18" s="34">
        <v>1</v>
      </c>
      <c r="B18" s="34">
        <v>6</v>
      </c>
      <c r="C18" s="69" t="s">
        <v>170</v>
      </c>
      <c r="D18" s="69">
        <v>20</v>
      </c>
      <c r="E18" s="34" t="s">
        <v>171</v>
      </c>
      <c r="F18" s="34">
        <v>1</v>
      </c>
      <c r="G18" s="34">
        <v>3</v>
      </c>
      <c r="H18" s="34">
        <v>4</v>
      </c>
      <c r="I18" s="34">
        <v>4</v>
      </c>
      <c r="J18" s="34">
        <v>0</v>
      </c>
      <c r="K18" s="34" t="s">
        <v>171</v>
      </c>
      <c r="L18" s="35">
        <f>L17+5</f>
        <v>20</v>
      </c>
      <c r="M18" s="35">
        <v>0</v>
      </c>
      <c r="N18" s="34">
        <v>3</v>
      </c>
      <c r="O18" s="64">
        <v>25</v>
      </c>
      <c r="P18" s="63">
        <v>2</v>
      </c>
      <c r="Q18" s="63">
        <v>2</v>
      </c>
      <c r="W18" s="62">
        <v>1</v>
      </c>
      <c r="X18" s="61">
        <f>80+(W18-1)*20</f>
        <v>80</v>
      </c>
    </row>
    <row r="19" spans="1:24">
      <c r="A19" s="34">
        <v>2</v>
      </c>
      <c r="B19" s="34">
        <v>30</v>
      </c>
      <c r="C19" s="34" t="s">
        <v>170</v>
      </c>
      <c r="D19" s="34">
        <v>25</v>
      </c>
      <c r="E19" s="69" t="s">
        <v>168</v>
      </c>
      <c r="F19" s="34">
        <v>1</v>
      </c>
      <c r="G19" s="34">
        <v>5</v>
      </c>
      <c r="H19" s="34">
        <f>H18+2</f>
        <v>6</v>
      </c>
      <c r="I19" s="34">
        <f>I18+2</f>
        <v>6</v>
      </c>
      <c r="J19" s="34">
        <v>0</v>
      </c>
      <c r="K19" s="34" t="s">
        <v>171</v>
      </c>
      <c r="L19" s="35">
        <f>L18+5</f>
        <v>25</v>
      </c>
      <c r="M19" s="35">
        <v>1</v>
      </c>
      <c r="N19" s="34">
        <v>4</v>
      </c>
      <c r="O19" s="64">
        <v>25</v>
      </c>
      <c r="P19" s="63">
        <v>2</v>
      </c>
      <c r="Q19" s="63">
        <v>2</v>
      </c>
      <c r="W19" s="61">
        <v>2</v>
      </c>
      <c r="X19" s="61">
        <f>80+(W19-1)*20</f>
        <v>100</v>
      </c>
    </row>
    <row r="20" spans="1:24">
      <c r="A20" s="34">
        <v>3</v>
      </c>
      <c r="B20" s="34">
        <v>100</v>
      </c>
      <c r="C20" s="34" t="s">
        <v>170</v>
      </c>
      <c r="D20" s="34">
        <v>30</v>
      </c>
      <c r="E20" s="34" t="s">
        <v>168</v>
      </c>
      <c r="F20" s="34">
        <v>1</v>
      </c>
      <c r="G20" s="34">
        <v>7</v>
      </c>
      <c r="H20" s="34">
        <f>H19+2</f>
        <v>8</v>
      </c>
      <c r="I20" s="34">
        <f>I19+2</f>
        <v>8</v>
      </c>
      <c r="J20" s="34">
        <v>0</v>
      </c>
      <c r="K20" s="69" t="s">
        <v>57</v>
      </c>
      <c r="L20" s="35">
        <f>L19+5</f>
        <v>30</v>
      </c>
      <c r="M20" s="35">
        <v>1</v>
      </c>
      <c r="N20" s="34">
        <v>4</v>
      </c>
      <c r="O20" s="64">
        <v>25</v>
      </c>
      <c r="P20" s="63">
        <v>5</v>
      </c>
      <c r="Q20" s="63">
        <v>2</v>
      </c>
      <c r="W20" s="61">
        <v>3</v>
      </c>
      <c r="X20" s="61">
        <f>80+(W20-1)*20</f>
        <v>120</v>
      </c>
    </row>
    <row r="21" spans="1:24">
      <c r="A21" s="34">
        <v>4</v>
      </c>
      <c r="B21" s="34">
        <v>200</v>
      </c>
      <c r="C21" s="34" t="s">
        <v>170</v>
      </c>
      <c r="D21" s="34">
        <v>40</v>
      </c>
      <c r="E21" s="34" t="s">
        <v>168</v>
      </c>
      <c r="F21" s="69">
        <v>2</v>
      </c>
      <c r="G21" s="34">
        <v>9</v>
      </c>
      <c r="H21" s="34">
        <f>H20+2</f>
        <v>10</v>
      </c>
      <c r="I21" s="34">
        <f>I20+2</f>
        <v>10</v>
      </c>
      <c r="J21" s="35">
        <v>1</v>
      </c>
      <c r="K21" s="34" t="s">
        <v>57</v>
      </c>
      <c r="L21" s="35">
        <f>L20+5</f>
        <v>35</v>
      </c>
      <c r="M21" s="35">
        <v>2</v>
      </c>
      <c r="N21" s="34">
        <v>4</v>
      </c>
      <c r="O21" s="64">
        <v>50</v>
      </c>
      <c r="P21" s="63">
        <v>5</v>
      </c>
      <c r="Q21" s="68">
        <v>3</v>
      </c>
      <c r="W21" s="61">
        <v>4</v>
      </c>
      <c r="X21" s="61">
        <f>80+(W21-1)*20</f>
        <v>140</v>
      </c>
    </row>
    <row r="22" spans="1:24">
      <c r="A22" s="34">
        <v>5</v>
      </c>
      <c r="B22" s="34">
        <v>500</v>
      </c>
      <c r="C22" s="34" t="s">
        <v>170</v>
      </c>
      <c r="D22" s="34">
        <v>50</v>
      </c>
      <c r="E22" s="34" t="s">
        <v>168</v>
      </c>
      <c r="F22" s="34">
        <v>2</v>
      </c>
      <c r="G22" s="34">
        <v>11</v>
      </c>
      <c r="H22" s="34">
        <f>H21+2</f>
        <v>12</v>
      </c>
      <c r="I22" s="34">
        <f>I21+2</f>
        <v>12</v>
      </c>
      <c r="J22" s="34">
        <v>2</v>
      </c>
      <c r="K22" s="34" t="s">
        <v>57</v>
      </c>
      <c r="L22" s="35">
        <f>L21+5</f>
        <v>40</v>
      </c>
      <c r="M22" s="35">
        <v>2</v>
      </c>
      <c r="N22" s="34">
        <v>4</v>
      </c>
      <c r="O22" s="64">
        <v>50</v>
      </c>
      <c r="P22" s="63">
        <v>10</v>
      </c>
      <c r="Q22" s="63">
        <v>3</v>
      </c>
      <c r="W22" s="61">
        <v>5</v>
      </c>
      <c r="X22" s="61">
        <f>80+(W22-1)*20</f>
        <v>160</v>
      </c>
    </row>
    <row r="23" spans="1:24">
      <c r="A23" s="34">
        <v>6</v>
      </c>
      <c r="B23" s="34">
        <v>1000</v>
      </c>
      <c r="C23" s="34" t="s">
        <v>170</v>
      </c>
      <c r="D23" s="34">
        <v>60</v>
      </c>
      <c r="E23" s="34" t="s">
        <v>168</v>
      </c>
      <c r="F23" s="34">
        <v>2</v>
      </c>
      <c r="G23" s="34">
        <v>13</v>
      </c>
      <c r="H23" s="34">
        <f>H22+2</f>
        <v>14</v>
      </c>
      <c r="I23" s="34">
        <f>I22+2</f>
        <v>14</v>
      </c>
      <c r="J23" s="34">
        <v>3</v>
      </c>
      <c r="K23" s="34" t="s">
        <v>168</v>
      </c>
      <c r="L23" s="35">
        <f>L22+5</f>
        <v>45</v>
      </c>
      <c r="M23" s="35">
        <v>3</v>
      </c>
      <c r="N23" s="34">
        <v>4</v>
      </c>
      <c r="O23" s="64">
        <v>50</v>
      </c>
      <c r="P23" s="63">
        <v>12</v>
      </c>
      <c r="Q23" s="63">
        <v>3</v>
      </c>
      <c r="W23" s="61">
        <v>6</v>
      </c>
      <c r="X23" s="61">
        <f>80+(W23-1)*20</f>
        <v>180</v>
      </c>
    </row>
    <row r="24" spans="1:24">
      <c r="A24" s="34">
        <v>7</v>
      </c>
      <c r="B24" s="34">
        <v>2000</v>
      </c>
      <c r="C24" s="34" t="s">
        <v>170</v>
      </c>
      <c r="D24" s="34">
        <v>80</v>
      </c>
      <c r="E24" s="34" t="s">
        <v>168</v>
      </c>
      <c r="F24" s="34">
        <v>2</v>
      </c>
      <c r="G24" s="34">
        <v>15</v>
      </c>
      <c r="H24" s="34">
        <f>H23+2</f>
        <v>16</v>
      </c>
      <c r="I24" s="34">
        <f>I23+2</f>
        <v>16</v>
      </c>
      <c r="J24" s="34">
        <v>5</v>
      </c>
      <c r="K24" s="34" t="s">
        <v>168</v>
      </c>
      <c r="L24" s="35">
        <f>L23+5</f>
        <v>50</v>
      </c>
      <c r="M24" s="35">
        <v>3</v>
      </c>
      <c r="N24" s="34">
        <v>4</v>
      </c>
      <c r="O24" s="64">
        <v>75</v>
      </c>
      <c r="P24" s="63">
        <v>14</v>
      </c>
      <c r="Q24" s="63">
        <v>3</v>
      </c>
      <c r="W24" s="61">
        <v>7</v>
      </c>
      <c r="X24" s="61">
        <f>80+(W24-1)*20</f>
        <v>200</v>
      </c>
    </row>
    <row r="25" spans="1:24">
      <c r="A25" s="34">
        <v>8</v>
      </c>
      <c r="B25" s="34">
        <v>5000</v>
      </c>
      <c r="C25" s="34" t="s">
        <v>170</v>
      </c>
      <c r="D25" s="34">
        <v>100</v>
      </c>
      <c r="E25" s="34" t="s">
        <v>168</v>
      </c>
      <c r="F25" s="34">
        <v>3</v>
      </c>
      <c r="G25" s="34">
        <v>17</v>
      </c>
      <c r="H25" s="34">
        <f>H24+2</f>
        <v>18</v>
      </c>
      <c r="I25" s="34">
        <f>I24+2</f>
        <v>18</v>
      </c>
      <c r="J25" s="34">
        <v>7</v>
      </c>
      <c r="K25" s="34" t="s">
        <v>168</v>
      </c>
      <c r="L25" s="35">
        <f>L24+5</f>
        <v>55</v>
      </c>
      <c r="M25" s="35">
        <v>4</v>
      </c>
      <c r="N25" s="34">
        <v>5</v>
      </c>
      <c r="O25" s="64">
        <v>75</v>
      </c>
      <c r="P25" s="63">
        <v>16</v>
      </c>
      <c r="Q25" s="63">
        <v>3</v>
      </c>
      <c r="W25" s="61">
        <v>8</v>
      </c>
      <c r="X25" s="61">
        <f>80+(W25-1)*20</f>
        <v>220</v>
      </c>
    </row>
    <row r="26" spans="1:24">
      <c r="A26" s="34">
        <v>9</v>
      </c>
      <c r="B26" s="34">
        <v>10000</v>
      </c>
      <c r="C26" s="34" t="s">
        <v>170</v>
      </c>
      <c r="D26" s="34">
        <v>120</v>
      </c>
      <c r="E26" s="34" t="s">
        <v>168</v>
      </c>
      <c r="F26" s="34">
        <v>3</v>
      </c>
      <c r="G26" s="34">
        <v>19</v>
      </c>
      <c r="H26" s="34">
        <f>H25+2</f>
        <v>20</v>
      </c>
      <c r="I26" s="34">
        <f>I25+2</f>
        <v>20</v>
      </c>
      <c r="J26" s="34">
        <v>9</v>
      </c>
      <c r="K26" s="34" t="s">
        <v>168</v>
      </c>
      <c r="L26" s="35">
        <f>L25+5</f>
        <v>60</v>
      </c>
      <c r="M26" s="35">
        <v>4</v>
      </c>
      <c r="N26" s="34">
        <v>5</v>
      </c>
      <c r="O26" s="64">
        <v>75</v>
      </c>
      <c r="P26" s="63">
        <v>18</v>
      </c>
      <c r="Q26" s="63">
        <v>3</v>
      </c>
      <c r="W26" s="61">
        <v>9</v>
      </c>
      <c r="X26" s="61">
        <f>80+(W26-1)*20</f>
        <v>240</v>
      </c>
    </row>
    <row r="27" spans="1:24">
      <c r="A27" s="34">
        <v>10</v>
      </c>
      <c r="B27" s="34">
        <v>15000</v>
      </c>
      <c r="C27" s="34" t="s">
        <v>170</v>
      </c>
      <c r="D27" s="67" t="s">
        <v>169</v>
      </c>
      <c r="E27" s="34" t="s">
        <v>168</v>
      </c>
      <c r="F27" s="34">
        <v>3</v>
      </c>
      <c r="G27" s="34">
        <v>21</v>
      </c>
      <c r="H27" s="34">
        <f>H26+2</f>
        <v>22</v>
      </c>
      <c r="I27" s="34">
        <f>I26+2</f>
        <v>22</v>
      </c>
      <c r="J27" s="34">
        <v>12</v>
      </c>
      <c r="K27" s="34" t="s">
        <v>168</v>
      </c>
      <c r="L27" s="35">
        <v>70</v>
      </c>
      <c r="M27" s="35">
        <v>5</v>
      </c>
      <c r="N27" s="34">
        <v>5</v>
      </c>
      <c r="O27" s="64">
        <v>100</v>
      </c>
      <c r="P27" s="63">
        <v>20</v>
      </c>
      <c r="Q27" s="63">
        <v>3</v>
      </c>
      <c r="W27" s="62">
        <v>10</v>
      </c>
      <c r="X27" s="61">
        <f>80+(W27-1)*20</f>
        <v>260</v>
      </c>
    </row>
    <row r="28" spans="1:24">
      <c r="A28" s="35">
        <v>11</v>
      </c>
      <c r="B28" s="34">
        <v>20000</v>
      </c>
      <c r="C28" s="34" t="s">
        <v>170</v>
      </c>
      <c r="D28" s="66" t="s">
        <v>169</v>
      </c>
      <c r="E28" s="34" t="s">
        <v>168</v>
      </c>
      <c r="F28" s="34">
        <v>3</v>
      </c>
      <c r="G28" s="34">
        <v>23</v>
      </c>
      <c r="H28" s="34">
        <f>H27+2</f>
        <v>24</v>
      </c>
      <c r="I28" s="34">
        <f>I27+2</f>
        <v>24</v>
      </c>
      <c r="J28" s="34">
        <v>14</v>
      </c>
      <c r="K28" s="34" t="s">
        <v>168</v>
      </c>
      <c r="L28" s="35">
        <v>80</v>
      </c>
      <c r="M28" s="35">
        <v>6</v>
      </c>
      <c r="N28" s="34">
        <v>6</v>
      </c>
      <c r="O28" s="64">
        <v>100</v>
      </c>
      <c r="P28" s="63">
        <v>22</v>
      </c>
      <c r="Q28" s="63">
        <v>3</v>
      </c>
      <c r="W28" s="62">
        <v>11</v>
      </c>
      <c r="X28" s="61">
        <f>80+(W28-1)*20</f>
        <v>280</v>
      </c>
    </row>
    <row r="29" spans="1:24">
      <c r="A29" s="35">
        <v>12</v>
      </c>
      <c r="B29" s="34">
        <v>50000</v>
      </c>
      <c r="C29" s="34" t="s">
        <v>170</v>
      </c>
      <c r="D29" s="65" t="s">
        <v>169</v>
      </c>
      <c r="E29" s="34" t="s">
        <v>168</v>
      </c>
      <c r="F29" s="34">
        <v>3</v>
      </c>
      <c r="G29" s="34">
        <v>25</v>
      </c>
      <c r="H29" s="34">
        <f>H28+2</f>
        <v>26</v>
      </c>
      <c r="I29" s="34">
        <f>I28+2</f>
        <v>26</v>
      </c>
      <c r="J29" s="34">
        <v>16</v>
      </c>
      <c r="K29" s="34" t="s">
        <v>168</v>
      </c>
      <c r="L29" s="35">
        <v>100</v>
      </c>
      <c r="M29" s="35">
        <v>7</v>
      </c>
      <c r="N29" s="34">
        <v>7</v>
      </c>
      <c r="O29" s="64">
        <v>100</v>
      </c>
      <c r="P29" s="63">
        <v>24</v>
      </c>
      <c r="Q29" s="63">
        <v>3</v>
      </c>
      <c r="W29" s="62">
        <v>12</v>
      </c>
      <c r="X29" s="61">
        <f>80+(W29-1)*20</f>
        <v>300</v>
      </c>
    </row>
    <row r="30" spans="1:24">
      <c r="W30" s="62">
        <v>13</v>
      </c>
      <c r="X30" s="61">
        <f>80+(W30-1)*20</f>
        <v>320</v>
      </c>
    </row>
    <row r="31" spans="1:24">
      <c r="W31" s="62">
        <v>14</v>
      </c>
      <c r="X31" s="61">
        <f>80+(W31-1)*20</f>
        <v>340</v>
      </c>
    </row>
    <row r="32" spans="1:24">
      <c r="W32" s="62">
        <v>15</v>
      </c>
      <c r="X32" s="61">
        <f>80+(W32-1)*20</f>
        <v>360</v>
      </c>
    </row>
    <row r="33" spans="1:24">
      <c r="W33" s="62">
        <v>16</v>
      </c>
      <c r="X33" s="61">
        <f>80+(W33-1)*20</f>
        <v>380</v>
      </c>
    </row>
    <row r="34" spans="1:24" ht="14.25" thickBot="1">
      <c r="A34" s="18" t="s">
        <v>167</v>
      </c>
      <c r="C34" s="18" t="s">
        <v>166</v>
      </c>
      <c r="D34" s="18">
        <f>SUM(A37:A44)+SUM(C37:C44)+SUM(E37:E44)+SUM(G37:G44)+SUM(I37:I44)+SUM(K37:K44)</f>
        <v>656</v>
      </c>
    </row>
    <row r="35" spans="1:24">
      <c r="A35" s="60" t="s">
        <v>165</v>
      </c>
      <c r="B35" s="59"/>
      <c r="C35" s="59" t="s">
        <v>164</v>
      </c>
      <c r="D35" s="59"/>
      <c r="E35" s="59" t="s">
        <v>163</v>
      </c>
      <c r="F35" s="59"/>
      <c r="G35" s="59" t="s">
        <v>162</v>
      </c>
      <c r="H35" s="59"/>
      <c r="I35" s="59" t="s">
        <v>161</v>
      </c>
      <c r="J35" s="59"/>
      <c r="K35" s="59" t="s">
        <v>160</v>
      </c>
      <c r="L35" s="59"/>
      <c r="M35" s="59" t="s">
        <v>159</v>
      </c>
      <c r="N35" s="59"/>
      <c r="O35" s="59" t="s">
        <v>158</v>
      </c>
      <c r="P35" s="58"/>
    </row>
    <row r="36" spans="1:24">
      <c r="A36" s="57" t="s">
        <v>157</v>
      </c>
      <c r="B36" s="56" t="s">
        <v>143</v>
      </c>
      <c r="C36" s="55" t="s">
        <v>157</v>
      </c>
      <c r="D36" s="56" t="s">
        <v>143</v>
      </c>
      <c r="E36" s="55" t="s">
        <v>157</v>
      </c>
      <c r="F36" s="56" t="s">
        <v>143</v>
      </c>
      <c r="G36" s="55" t="s">
        <v>157</v>
      </c>
      <c r="H36" s="56" t="s">
        <v>143</v>
      </c>
      <c r="I36" s="55" t="s">
        <v>157</v>
      </c>
      <c r="J36" s="56" t="s">
        <v>143</v>
      </c>
      <c r="K36" s="55" t="s">
        <v>157</v>
      </c>
      <c r="L36" s="56" t="s">
        <v>143</v>
      </c>
      <c r="M36" s="55" t="s">
        <v>157</v>
      </c>
      <c r="N36" s="56" t="s">
        <v>143</v>
      </c>
      <c r="O36" s="55" t="s">
        <v>157</v>
      </c>
      <c r="P36" s="54" t="s">
        <v>143</v>
      </c>
    </row>
    <row r="37" spans="1:24">
      <c r="A37" s="53">
        <v>20</v>
      </c>
      <c r="B37" s="51">
        <v>1</v>
      </c>
      <c r="C37" s="48">
        <v>10</v>
      </c>
      <c r="D37" s="51">
        <v>1</v>
      </c>
      <c r="E37" s="48">
        <v>1</v>
      </c>
      <c r="F37" s="51">
        <v>15</v>
      </c>
      <c r="G37" s="48">
        <v>5</v>
      </c>
      <c r="H37" s="51">
        <v>1</v>
      </c>
      <c r="I37" s="48">
        <v>15</v>
      </c>
      <c r="J37" s="51">
        <v>1</v>
      </c>
      <c r="K37" s="48">
        <v>10</v>
      </c>
      <c r="L37" s="51">
        <v>1</v>
      </c>
      <c r="M37" s="48">
        <v>2</v>
      </c>
      <c r="N37" s="52">
        <v>25</v>
      </c>
      <c r="O37" s="48">
        <v>5</v>
      </c>
      <c r="P37" s="50">
        <v>1</v>
      </c>
    </row>
    <row r="38" spans="1:24">
      <c r="A38" s="53">
        <v>25</v>
      </c>
      <c r="B38" s="51">
        <v>2</v>
      </c>
      <c r="C38" s="48">
        <f>C37+5</f>
        <v>15</v>
      </c>
      <c r="D38" s="51">
        <v>2</v>
      </c>
      <c r="E38" s="48">
        <v>2</v>
      </c>
      <c r="F38" s="51">
        <v>20</v>
      </c>
      <c r="G38" s="48">
        <v>10</v>
      </c>
      <c r="H38" s="51">
        <v>2</v>
      </c>
      <c r="I38" s="48">
        <v>20</v>
      </c>
      <c r="J38" s="51">
        <v>2</v>
      </c>
      <c r="K38" s="48"/>
      <c r="L38" s="51"/>
      <c r="M38" s="48">
        <v>4</v>
      </c>
      <c r="N38" s="52">
        <v>50</v>
      </c>
      <c r="O38" s="48">
        <f>O37+5</f>
        <v>10</v>
      </c>
      <c r="P38" s="50">
        <v>2</v>
      </c>
    </row>
    <row r="39" spans="1:24">
      <c r="A39" s="53">
        <f>A38+5</f>
        <v>30</v>
      </c>
      <c r="B39" s="51">
        <v>3</v>
      </c>
      <c r="C39" s="48">
        <f>C38+5</f>
        <v>20</v>
      </c>
      <c r="D39" s="51">
        <v>3</v>
      </c>
      <c r="E39" s="48">
        <v>3</v>
      </c>
      <c r="F39" s="51">
        <v>25</v>
      </c>
      <c r="G39" s="48">
        <v>15</v>
      </c>
      <c r="H39" s="51">
        <v>3</v>
      </c>
      <c r="I39" s="48">
        <v>25</v>
      </c>
      <c r="J39" s="51">
        <v>3</v>
      </c>
      <c r="K39" s="48"/>
      <c r="L39" s="51"/>
      <c r="M39" s="48">
        <v>6</v>
      </c>
      <c r="N39" s="52">
        <v>75</v>
      </c>
      <c r="O39" s="48">
        <f>O38+5</f>
        <v>15</v>
      </c>
      <c r="P39" s="50">
        <v>3</v>
      </c>
    </row>
    <row r="40" spans="1:24">
      <c r="A40" s="53">
        <f>A39+5</f>
        <v>35</v>
      </c>
      <c r="B40" s="51">
        <v>4</v>
      </c>
      <c r="C40" s="48">
        <f>C39+5</f>
        <v>25</v>
      </c>
      <c r="D40" s="51">
        <v>4</v>
      </c>
      <c r="E40" s="48">
        <v>4</v>
      </c>
      <c r="F40" s="51">
        <v>30</v>
      </c>
      <c r="G40" s="48">
        <v>20</v>
      </c>
      <c r="H40" s="51">
        <v>4</v>
      </c>
      <c r="I40" s="48"/>
      <c r="J40" s="51"/>
      <c r="K40" s="48"/>
      <c r="L40" s="51"/>
      <c r="M40" s="48">
        <v>8</v>
      </c>
      <c r="N40" s="52">
        <v>100</v>
      </c>
      <c r="O40" s="48">
        <f>O39+5</f>
        <v>20</v>
      </c>
      <c r="P40" s="50">
        <v>4</v>
      </c>
    </row>
    <row r="41" spans="1:24">
      <c r="A41" s="53">
        <f>A40+5</f>
        <v>40</v>
      </c>
      <c r="B41" s="51">
        <v>5</v>
      </c>
      <c r="C41" s="48">
        <f>C40+5</f>
        <v>30</v>
      </c>
      <c r="D41" s="51">
        <v>5</v>
      </c>
      <c r="E41" s="48">
        <v>5</v>
      </c>
      <c r="F41" s="51">
        <v>35</v>
      </c>
      <c r="G41" s="48">
        <v>25</v>
      </c>
      <c r="H41" s="51">
        <v>5</v>
      </c>
      <c r="I41" s="48"/>
      <c r="J41" s="51"/>
      <c r="K41" s="48"/>
      <c r="L41" s="51"/>
      <c r="M41" s="48">
        <v>10</v>
      </c>
      <c r="N41" s="52">
        <v>125</v>
      </c>
      <c r="O41" s="48">
        <f>O40+5</f>
        <v>25</v>
      </c>
      <c r="P41" s="50">
        <v>5</v>
      </c>
    </row>
    <row r="42" spans="1:24">
      <c r="A42" s="49"/>
      <c r="B42" s="46"/>
      <c r="C42" s="48">
        <f>C41+5</f>
        <v>35</v>
      </c>
      <c r="D42" s="51">
        <v>6</v>
      </c>
      <c r="E42" s="48">
        <v>6</v>
      </c>
      <c r="F42" s="51">
        <v>40</v>
      </c>
      <c r="G42" s="48">
        <v>30</v>
      </c>
      <c r="H42" s="51">
        <v>6</v>
      </c>
      <c r="I42" s="48"/>
      <c r="J42" s="51"/>
      <c r="K42" s="48"/>
      <c r="L42" s="51"/>
      <c r="M42" s="48">
        <v>14</v>
      </c>
      <c r="N42" s="52">
        <v>150</v>
      </c>
      <c r="O42" s="48">
        <f>O41+5</f>
        <v>30</v>
      </c>
      <c r="P42" s="50">
        <v>6</v>
      </c>
    </row>
    <row r="43" spans="1:24">
      <c r="A43" s="49"/>
      <c r="B43" s="46"/>
      <c r="C43" s="48">
        <f>C42+5</f>
        <v>40</v>
      </c>
      <c r="D43" s="51">
        <v>7</v>
      </c>
      <c r="E43" s="48">
        <v>7</v>
      </c>
      <c r="F43" s="51">
        <v>50</v>
      </c>
      <c r="G43" s="48">
        <v>35</v>
      </c>
      <c r="H43" s="51">
        <v>7</v>
      </c>
      <c r="I43" s="48"/>
      <c r="J43" s="51"/>
      <c r="K43" s="48"/>
      <c r="L43" s="51"/>
      <c r="M43" s="48"/>
      <c r="N43" s="51"/>
      <c r="O43" s="48">
        <f>O42+5</f>
        <v>35</v>
      </c>
      <c r="P43" s="50">
        <v>7</v>
      </c>
    </row>
    <row r="44" spans="1:24">
      <c r="A44" s="49"/>
      <c r="B44" s="46"/>
      <c r="C44" s="48">
        <f>C43+5</f>
        <v>45</v>
      </c>
      <c r="D44" s="51">
        <v>8</v>
      </c>
      <c r="E44" s="48">
        <v>8</v>
      </c>
      <c r="F44" s="51">
        <v>60</v>
      </c>
      <c r="G44" s="48">
        <v>40</v>
      </c>
      <c r="H44" s="51">
        <v>8</v>
      </c>
      <c r="I44" s="48"/>
      <c r="J44" s="51"/>
      <c r="K44" s="48"/>
      <c r="L44" s="51"/>
      <c r="M44" s="48"/>
      <c r="N44" s="51"/>
      <c r="O44" s="48">
        <f>O43+5</f>
        <v>40</v>
      </c>
      <c r="P44" s="50">
        <v>8</v>
      </c>
    </row>
    <row r="45" spans="1:24">
      <c r="A45" s="49"/>
      <c r="B45" s="46"/>
      <c r="C45" s="46"/>
      <c r="D45" s="46"/>
      <c r="E45" s="48">
        <v>9</v>
      </c>
      <c r="F45" s="47">
        <v>70</v>
      </c>
      <c r="G45" s="46"/>
      <c r="H45" s="46"/>
      <c r="I45" s="46"/>
      <c r="J45" s="46"/>
      <c r="K45" s="46"/>
      <c r="L45" s="46"/>
      <c r="M45" s="46"/>
      <c r="N45" s="46"/>
      <c r="O45" s="46"/>
      <c r="P45" s="45"/>
    </row>
    <row r="46" spans="1:24">
      <c r="A46" s="49"/>
      <c r="B46" s="46"/>
      <c r="C46" s="46"/>
      <c r="D46" s="46"/>
      <c r="E46" s="48">
        <v>10</v>
      </c>
      <c r="F46" s="47">
        <v>80</v>
      </c>
      <c r="G46" s="46"/>
      <c r="H46" s="46"/>
      <c r="I46" s="46"/>
      <c r="J46" s="46"/>
      <c r="K46" s="46"/>
      <c r="L46" s="46"/>
      <c r="M46" s="46"/>
      <c r="N46" s="46"/>
      <c r="O46" s="46"/>
      <c r="P46" s="45"/>
    </row>
    <row r="47" spans="1:24">
      <c r="A47" s="49"/>
      <c r="B47" s="46"/>
      <c r="C47" s="46"/>
      <c r="D47" s="46"/>
      <c r="E47" s="48">
        <v>11</v>
      </c>
      <c r="F47" s="47">
        <v>90</v>
      </c>
      <c r="G47" s="46"/>
      <c r="H47" s="46"/>
      <c r="I47" s="46"/>
      <c r="J47" s="46"/>
      <c r="K47" s="46"/>
      <c r="L47" s="46"/>
      <c r="M47" s="46"/>
      <c r="N47" s="46"/>
      <c r="O47" s="46"/>
      <c r="P47" s="45"/>
    </row>
    <row r="48" spans="1:24" ht="14.25" thickBot="1">
      <c r="A48" s="44"/>
      <c r="B48" s="41"/>
      <c r="C48" s="41"/>
      <c r="D48" s="41"/>
      <c r="E48" s="43">
        <v>12</v>
      </c>
      <c r="F48" s="42">
        <v>100</v>
      </c>
      <c r="G48" s="41"/>
      <c r="H48" s="41"/>
      <c r="I48" s="41"/>
      <c r="J48" s="41"/>
      <c r="K48" s="41"/>
      <c r="L48" s="41"/>
      <c r="M48" s="41"/>
      <c r="N48" s="41"/>
      <c r="O48" s="41"/>
      <c r="P48" s="40"/>
    </row>
    <row r="49" spans="1:16">
      <c r="F49" s="39"/>
    </row>
    <row r="50" spans="1:16">
      <c r="F50" s="39"/>
    </row>
    <row r="52" spans="1:16">
      <c r="A52" s="33" t="s">
        <v>156</v>
      </c>
      <c r="B52" s="33"/>
      <c r="C52" s="33"/>
      <c r="D52" s="33"/>
      <c r="F52" s="38" t="s">
        <v>155</v>
      </c>
      <c r="G52" s="37"/>
      <c r="H52" s="37"/>
      <c r="I52" s="37"/>
      <c r="J52" s="37"/>
      <c r="K52" s="37"/>
      <c r="L52" s="37"/>
      <c r="O52" s="36" t="s">
        <v>154</v>
      </c>
      <c r="P52" s="36"/>
    </row>
    <row r="53" spans="1:16">
      <c r="A53" s="32" t="s">
        <v>153</v>
      </c>
      <c r="B53" s="32" t="s">
        <v>152</v>
      </c>
      <c r="C53" s="32" t="s">
        <v>151</v>
      </c>
      <c r="D53" s="32" t="s">
        <v>150</v>
      </c>
      <c r="F53" s="31" t="s">
        <v>149</v>
      </c>
      <c r="G53" s="31" t="s">
        <v>139</v>
      </c>
      <c r="H53" s="31" t="s">
        <v>148</v>
      </c>
      <c r="I53" s="31" t="s">
        <v>147</v>
      </c>
      <c r="J53" s="31" t="s">
        <v>146</v>
      </c>
      <c r="K53" s="31" t="s">
        <v>145</v>
      </c>
      <c r="L53" s="31" t="s">
        <v>144</v>
      </c>
      <c r="O53" s="31" t="s">
        <v>143</v>
      </c>
      <c r="P53" s="31" t="s">
        <v>142</v>
      </c>
    </row>
    <row r="54" spans="1:16">
      <c r="A54" s="18">
        <v>1</v>
      </c>
      <c r="B54" s="18">
        <v>10</v>
      </c>
      <c r="C54" s="18">
        <v>10</v>
      </c>
      <c r="D54" s="18">
        <v>0</v>
      </c>
      <c r="F54" s="34">
        <v>0</v>
      </c>
      <c r="G54" s="34">
        <v>20</v>
      </c>
      <c r="H54" s="34">
        <v>2</v>
      </c>
      <c r="I54" s="34">
        <v>20000</v>
      </c>
      <c r="J54" s="34">
        <v>0</v>
      </c>
      <c r="K54" s="34">
        <f>I54*H54</f>
        <v>40000</v>
      </c>
      <c r="L54" s="34">
        <f>G54*H54</f>
        <v>40</v>
      </c>
      <c r="O54" s="35">
        <v>5</v>
      </c>
      <c r="P54" s="34">
        <v>20</v>
      </c>
    </row>
    <row r="55" spans="1:16">
      <c r="A55" s="18">
        <v>6</v>
      </c>
      <c r="B55" s="18">
        <v>60</v>
      </c>
      <c r="C55" s="18">
        <v>60</v>
      </c>
      <c r="D55" s="18">
        <v>0</v>
      </c>
      <c r="F55" s="34">
        <v>1</v>
      </c>
      <c r="G55" s="34">
        <v>20</v>
      </c>
      <c r="H55" s="34">
        <v>5</v>
      </c>
      <c r="I55" s="34">
        <v>20000</v>
      </c>
      <c r="J55" s="34">
        <f>(I55-G55*1000)/(G55*1000)</f>
        <v>0</v>
      </c>
      <c r="K55" s="34">
        <f>I55*H55+K54</f>
        <v>140000</v>
      </c>
      <c r="L55" s="34">
        <f>G55*H55+L54</f>
        <v>140</v>
      </c>
      <c r="O55" s="35">
        <f>O54+5</f>
        <v>10</v>
      </c>
      <c r="P55" s="34">
        <f>P54+10</f>
        <v>30</v>
      </c>
    </row>
    <row r="56" spans="1:16">
      <c r="A56" s="18">
        <v>30</v>
      </c>
      <c r="B56" s="18">
        <v>300</v>
      </c>
      <c r="C56" s="18">
        <v>310</v>
      </c>
      <c r="D56" s="18">
        <f>(C56-B56)/B56</f>
        <v>3.3333333333333333E-2</v>
      </c>
      <c r="F56" s="34">
        <v>2</v>
      </c>
      <c r="G56" s="34">
        <v>30</v>
      </c>
      <c r="H56" s="34">
        <v>10</v>
      </c>
      <c r="I56" s="34">
        <v>21000</v>
      </c>
      <c r="J56" s="34">
        <f>(I56-20000)/20000</f>
        <v>0.05</v>
      </c>
      <c r="K56" s="34">
        <f>I56*H56+K55</f>
        <v>350000</v>
      </c>
      <c r="L56" s="34">
        <f>G56*H56+L55</f>
        <v>440</v>
      </c>
      <c r="O56" s="35">
        <f>O55+5</f>
        <v>15</v>
      </c>
      <c r="P56" s="34">
        <f>P55+10</f>
        <v>40</v>
      </c>
    </row>
    <row r="57" spans="1:16">
      <c r="A57" s="18">
        <v>68</v>
      </c>
      <c r="B57" s="18">
        <v>680</v>
      </c>
      <c r="C57" s="18">
        <v>720</v>
      </c>
      <c r="D57" s="18">
        <f>(C57-B57)/B57</f>
        <v>5.8823529411764705E-2</v>
      </c>
      <c r="F57" s="34">
        <v>3</v>
      </c>
      <c r="G57" s="34">
        <v>40</v>
      </c>
      <c r="H57" s="34">
        <v>14</v>
      </c>
      <c r="I57" s="34">
        <v>22200</v>
      </c>
      <c r="J57" s="34">
        <f>(I57-20000)/20000</f>
        <v>0.11</v>
      </c>
      <c r="K57" s="34">
        <f>I57*H57+K56</f>
        <v>660800</v>
      </c>
      <c r="L57" s="34">
        <f>G57*H57+L56</f>
        <v>1000</v>
      </c>
      <c r="O57" s="35">
        <f>O56+5</f>
        <v>20</v>
      </c>
      <c r="P57" s="34">
        <f>P56+10</f>
        <v>50</v>
      </c>
    </row>
    <row r="58" spans="1:16">
      <c r="A58" s="18">
        <v>168</v>
      </c>
      <c r="B58" s="18">
        <v>1680</v>
      </c>
      <c r="C58" s="18">
        <v>1850</v>
      </c>
      <c r="D58" s="18">
        <f>(C58-B58)/B58</f>
        <v>0.10119047619047619</v>
      </c>
      <c r="F58" s="34">
        <v>4</v>
      </c>
      <c r="G58" s="34">
        <v>50</v>
      </c>
      <c r="H58" s="34">
        <v>18</v>
      </c>
      <c r="I58" s="34">
        <v>23500</v>
      </c>
      <c r="J58" s="34">
        <f>(I58-20000)/20000</f>
        <v>0.17499999999999999</v>
      </c>
      <c r="K58" s="34">
        <f>I58*H58+K57</f>
        <v>1083800</v>
      </c>
      <c r="L58" s="34">
        <f>G58*H58+L57</f>
        <v>1900</v>
      </c>
      <c r="O58" s="35">
        <f>O57+5</f>
        <v>25</v>
      </c>
      <c r="P58" s="34">
        <f>P57+10</f>
        <v>60</v>
      </c>
    </row>
    <row r="59" spans="1:16">
      <c r="A59" s="18">
        <v>328</v>
      </c>
      <c r="B59" s="18">
        <v>3280</v>
      </c>
      <c r="C59" s="18">
        <v>3800</v>
      </c>
      <c r="D59" s="18">
        <f>(C59-B59)/B59</f>
        <v>0.15853658536585366</v>
      </c>
      <c r="F59" s="34">
        <v>5</v>
      </c>
      <c r="G59" s="34">
        <v>60</v>
      </c>
      <c r="H59" s="34">
        <v>22</v>
      </c>
      <c r="I59" s="34">
        <v>24800</v>
      </c>
      <c r="J59" s="34">
        <f>(I59-20000)/20000</f>
        <v>0.24</v>
      </c>
      <c r="K59" s="34">
        <f>I59*H59+K58</f>
        <v>1629400</v>
      </c>
      <c r="L59" s="34">
        <f>G59*H59+L58</f>
        <v>3220</v>
      </c>
      <c r="O59" s="35">
        <f>O58+5</f>
        <v>30</v>
      </c>
      <c r="P59" s="34">
        <f>P58+10</f>
        <v>70</v>
      </c>
    </row>
    <row r="60" spans="1:16">
      <c r="F60" s="34">
        <v>6</v>
      </c>
      <c r="G60" s="34">
        <v>70</v>
      </c>
      <c r="H60" s="34">
        <v>26</v>
      </c>
      <c r="I60" s="34">
        <v>28000</v>
      </c>
      <c r="J60" s="34">
        <f>(I60-20000)/20000</f>
        <v>0.4</v>
      </c>
      <c r="K60" s="34">
        <f>I60*H60+K59</f>
        <v>2357400</v>
      </c>
      <c r="L60" s="34">
        <f>G60*H60+L59</f>
        <v>5040</v>
      </c>
      <c r="O60" s="35">
        <f>O59+5</f>
        <v>35</v>
      </c>
      <c r="P60" s="34">
        <f>P59+10</f>
        <v>80</v>
      </c>
    </row>
    <row r="61" spans="1:16">
      <c r="F61" s="34">
        <v>7</v>
      </c>
      <c r="G61" s="34">
        <v>80</v>
      </c>
      <c r="H61" s="34">
        <v>30</v>
      </c>
      <c r="I61" s="34">
        <v>32000</v>
      </c>
      <c r="J61" s="34">
        <f>(I61-20000)/20000</f>
        <v>0.6</v>
      </c>
      <c r="K61" s="34">
        <f>I61*H61+K60</f>
        <v>3317400</v>
      </c>
      <c r="L61" s="34">
        <f>G61*H61+L60</f>
        <v>7440</v>
      </c>
      <c r="O61" s="35">
        <f>O60+5</f>
        <v>40</v>
      </c>
      <c r="P61" s="34">
        <f>P60+10</f>
        <v>90</v>
      </c>
    </row>
    <row r="62" spans="1:16">
      <c r="F62" s="34">
        <v>8</v>
      </c>
      <c r="G62" s="34">
        <v>90</v>
      </c>
      <c r="H62" s="34">
        <v>36</v>
      </c>
      <c r="I62" s="34">
        <v>37500</v>
      </c>
      <c r="J62" s="34">
        <f>(I62-20000)/20000</f>
        <v>0.875</v>
      </c>
      <c r="K62" s="34">
        <f>I62*H62+K61</f>
        <v>4667400</v>
      </c>
      <c r="L62" s="34">
        <f>G62*H62+L61</f>
        <v>10680</v>
      </c>
      <c r="O62" s="35">
        <f>O61+5</f>
        <v>45</v>
      </c>
      <c r="P62" s="34">
        <f>P61+10</f>
        <v>100</v>
      </c>
    </row>
    <row r="63" spans="1:16">
      <c r="F63" s="34">
        <v>9</v>
      </c>
      <c r="G63" s="34">
        <v>100</v>
      </c>
      <c r="H63" s="34">
        <v>42</v>
      </c>
      <c r="I63" s="34">
        <v>42500</v>
      </c>
      <c r="J63" s="34">
        <f>(I63-20000)/20000</f>
        <v>1.125</v>
      </c>
      <c r="K63" s="34">
        <f>I63*H63+K62</f>
        <v>6452400</v>
      </c>
      <c r="L63" s="34">
        <f>G63*H63+L62</f>
        <v>14880</v>
      </c>
      <c r="O63" s="35">
        <f>O62+5</f>
        <v>50</v>
      </c>
      <c r="P63" s="34">
        <f>P62+10</f>
        <v>110</v>
      </c>
    </row>
    <row r="64" spans="1:16">
      <c r="F64" s="34">
        <v>10</v>
      </c>
      <c r="G64" s="34">
        <v>110</v>
      </c>
      <c r="H64" s="34">
        <v>50</v>
      </c>
      <c r="I64" s="34">
        <v>48000</v>
      </c>
      <c r="J64" s="34">
        <f>(I64-20000)/20000</f>
        <v>1.4</v>
      </c>
      <c r="K64" s="34">
        <f>I64*H64+K63</f>
        <v>8852400</v>
      </c>
      <c r="L64" s="34">
        <f>G64*H64+L63</f>
        <v>20380</v>
      </c>
      <c r="O64" s="35">
        <f>O63+5</f>
        <v>55</v>
      </c>
      <c r="P64" s="34">
        <f>P63+10</f>
        <v>120</v>
      </c>
    </row>
    <row r="65" spans="1:16">
      <c r="F65" s="34">
        <v>11</v>
      </c>
      <c r="G65" s="34">
        <v>120</v>
      </c>
      <c r="H65" s="34">
        <v>58</v>
      </c>
      <c r="I65" s="34">
        <v>54000</v>
      </c>
      <c r="J65" s="34">
        <f>(I65-20000)/20000</f>
        <v>1.7</v>
      </c>
      <c r="K65" s="34">
        <f>I65*H65+K64</f>
        <v>11984400</v>
      </c>
      <c r="L65" s="34">
        <f>G65*H65+L64</f>
        <v>27340</v>
      </c>
      <c r="O65" s="35">
        <f>O64+5</f>
        <v>60</v>
      </c>
      <c r="P65" s="34">
        <f>P64+10</f>
        <v>130</v>
      </c>
    </row>
    <row r="66" spans="1:16">
      <c r="F66" s="34">
        <v>12</v>
      </c>
      <c r="G66" s="35">
        <v>130</v>
      </c>
      <c r="H66" s="34">
        <v>70</v>
      </c>
      <c r="I66" s="35">
        <v>60500</v>
      </c>
      <c r="J66" s="34">
        <f>(I66-20000)/20000</f>
        <v>2.0249999999999999</v>
      </c>
      <c r="K66" s="34">
        <f>I66*H66+K65</f>
        <v>16219400</v>
      </c>
      <c r="L66" s="34">
        <f>G66*H66+L65</f>
        <v>36440</v>
      </c>
    </row>
    <row r="72" spans="1:16">
      <c r="A72" s="33" t="s">
        <v>141</v>
      </c>
      <c r="B72" s="33"/>
    </row>
    <row r="73" spans="1:16">
      <c r="A73" s="32" t="s">
        <v>140</v>
      </c>
      <c r="B73" s="31" t="s">
        <v>139</v>
      </c>
    </row>
    <row r="74" spans="1:16">
      <c r="A74" s="18" t="s">
        <v>138</v>
      </c>
      <c r="B74" s="18">
        <v>30</v>
      </c>
    </row>
    <row r="75" spans="1:16">
      <c r="A75" s="18" t="s">
        <v>137</v>
      </c>
      <c r="B75" s="18">
        <v>50</v>
      </c>
    </row>
    <row r="78" spans="1:16">
      <c r="A78" s="30" t="s">
        <v>136</v>
      </c>
      <c r="B78" s="29"/>
      <c r="C78" s="29"/>
      <c r="D78" s="29"/>
      <c r="E78" s="29"/>
      <c r="F78" s="29"/>
    </row>
    <row r="79" spans="1:16">
      <c r="A79" s="28" t="s">
        <v>135</v>
      </c>
      <c r="B79" s="27" t="s">
        <v>134</v>
      </c>
      <c r="C79" s="26"/>
      <c r="D79" s="25" t="s">
        <v>133</v>
      </c>
      <c r="E79" s="25"/>
      <c r="F79" s="25"/>
    </row>
    <row r="80" spans="1:16">
      <c r="A80" s="20"/>
      <c r="B80" s="24" t="s">
        <v>132</v>
      </c>
      <c r="C80" s="23" t="s">
        <v>131</v>
      </c>
      <c r="D80" s="22" t="s">
        <v>130</v>
      </c>
      <c r="E80" s="22" t="s">
        <v>129</v>
      </c>
      <c r="F80" s="21" t="s">
        <v>128</v>
      </c>
    </row>
    <row r="81" spans="1:6">
      <c r="A81" s="20"/>
      <c r="B81" s="19" t="s">
        <v>127</v>
      </c>
      <c r="C81" s="19">
        <v>5000</v>
      </c>
      <c r="D81" s="19">
        <v>4</v>
      </c>
      <c r="E81" s="19">
        <v>4</v>
      </c>
      <c r="F81" s="19">
        <v>4</v>
      </c>
    </row>
    <row r="82" spans="1:6">
      <c r="A82" s="20"/>
      <c r="B82" s="19" t="s">
        <v>126</v>
      </c>
      <c r="C82" s="19">
        <f>C81+2000</f>
        <v>7000</v>
      </c>
      <c r="D82" s="19">
        <v>5</v>
      </c>
      <c r="E82" s="19">
        <v>5</v>
      </c>
      <c r="F82" s="19">
        <v>5</v>
      </c>
    </row>
    <row r="83" spans="1:6">
      <c r="A83" s="20"/>
      <c r="B83" s="19" t="s">
        <v>125</v>
      </c>
      <c r="C83" s="19">
        <f>C82+2000</f>
        <v>9000</v>
      </c>
      <c r="D83" s="19">
        <v>6</v>
      </c>
      <c r="E83" s="19">
        <v>6</v>
      </c>
      <c r="F83" s="19">
        <v>6</v>
      </c>
    </row>
    <row r="84" spans="1:6">
      <c r="A84" s="20"/>
      <c r="B84" s="19" t="s">
        <v>124</v>
      </c>
      <c r="C84" s="19">
        <f>C83+2000</f>
        <v>11000</v>
      </c>
      <c r="D84" s="19">
        <v>7</v>
      </c>
      <c r="E84" s="19">
        <v>7</v>
      </c>
      <c r="F84" s="19">
        <v>7</v>
      </c>
    </row>
    <row r="85" spans="1:6">
      <c r="A85" s="20"/>
      <c r="B85" s="19" t="s">
        <v>123</v>
      </c>
      <c r="C85" s="19">
        <f>C84+2000</f>
        <v>13000</v>
      </c>
      <c r="D85" s="19">
        <v>8</v>
      </c>
      <c r="E85" s="19">
        <v>8</v>
      </c>
      <c r="F85" s="19">
        <v>8</v>
      </c>
    </row>
    <row r="86" spans="1:6">
      <c r="A86" s="20"/>
      <c r="B86" s="19" t="s">
        <v>122</v>
      </c>
      <c r="C86" s="19">
        <f>C85+2000</f>
        <v>15000</v>
      </c>
      <c r="D86" s="19">
        <v>9</v>
      </c>
      <c r="E86" s="19">
        <v>9</v>
      </c>
      <c r="F86" s="19">
        <v>9</v>
      </c>
    </row>
    <row r="87" spans="1:6">
      <c r="A87" s="20"/>
      <c r="B87" s="19" t="s">
        <v>121</v>
      </c>
      <c r="C87" s="19">
        <f>C86+2000</f>
        <v>17000</v>
      </c>
      <c r="D87" s="19">
        <v>10</v>
      </c>
      <c r="E87" s="19">
        <v>10</v>
      </c>
      <c r="F87" s="19">
        <v>10</v>
      </c>
    </row>
    <row r="88" spans="1:6">
      <c r="A88" s="20"/>
      <c r="B88" s="19" t="s">
        <v>120</v>
      </c>
      <c r="C88" s="19">
        <f>C87+2000</f>
        <v>19000</v>
      </c>
      <c r="D88" s="19">
        <v>11</v>
      </c>
      <c r="E88" s="19">
        <v>11</v>
      </c>
      <c r="F88" s="19">
        <v>11</v>
      </c>
    </row>
    <row r="89" spans="1:6">
      <c r="A89" s="20"/>
      <c r="B89" s="19" t="s">
        <v>119</v>
      </c>
      <c r="C89" s="19">
        <f>C88+2000</f>
        <v>21000</v>
      </c>
      <c r="D89" s="19">
        <v>12</v>
      </c>
      <c r="E89" s="19">
        <v>12</v>
      </c>
      <c r="F89" s="19">
        <v>12</v>
      </c>
    </row>
    <row r="90" spans="1:6">
      <c r="A90" s="20"/>
      <c r="B90" s="19" t="s">
        <v>118</v>
      </c>
      <c r="C90" s="19">
        <f>C89+2000</f>
        <v>23000</v>
      </c>
      <c r="D90" s="19">
        <v>13</v>
      </c>
      <c r="E90" s="19">
        <v>13</v>
      </c>
      <c r="F90" s="19">
        <v>13</v>
      </c>
    </row>
    <row r="91" spans="1:6">
      <c r="A91" s="20"/>
      <c r="B91" s="19" t="s">
        <v>117</v>
      </c>
      <c r="C91" s="19">
        <f>C90+2000</f>
        <v>25000</v>
      </c>
      <c r="D91" s="19">
        <v>14</v>
      </c>
      <c r="E91" s="19">
        <v>14</v>
      </c>
      <c r="F91" s="19">
        <v>14</v>
      </c>
    </row>
    <row r="92" spans="1:6">
      <c r="A92" s="20"/>
      <c r="B92" s="19" t="s">
        <v>116</v>
      </c>
      <c r="C92" s="19">
        <f>C91+2000</f>
        <v>27000</v>
      </c>
      <c r="D92" s="19">
        <v>15</v>
      </c>
      <c r="E92" s="19">
        <v>15</v>
      </c>
      <c r="F92" s="19">
        <v>15</v>
      </c>
    </row>
    <row r="93" spans="1:6">
      <c r="A93" s="20"/>
      <c r="B93" s="19" t="s">
        <v>115</v>
      </c>
      <c r="C93" s="19">
        <f>C92+2000</f>
        <v>29000</v>
      </c>
      <c r="D93" s="19">
        <v>16</v>
      </c>
      <c r="E93" s="19">
        <v>16</v>
      </c>
      <c r="F93" s="19">
        <v>16</v>
      </c>
    </row>
  </sheetData>
  <mergeCells count="17">
    <mergeCell ref="A52:D52"/>
    <mergeCell ref="G35:H35"/>
    <mergeCell ref="C35:D35"/>
    <mergeCell ref="O52:P52"/>
    <mergeCell ref="I35:J35"/>
    <mergeCell ref="M35:N35"/>
    <mergeCell ref="O35:P35"/>
    <mergeCell ref="B79:C79"/>
    <mergeCell ref="D79:F79"/>
    <mergeCell ref="A78:F78"/>
    <mergeCell ref="A79:A93"/>
    <mergeCell ref="W16:X16"/>
    <mergeCell ref="A72:B72"/>
    <mergeCell ref="F52:L52"/>
    <mergeCell ref="E35:F35"/>
    <mergeCell ref="A35:B35"/>
    <mergeCell ref="K35:L35"/>
  </mergeCells>
  <phoneticPr fontId="14" type="noConversion"/>
  <hyperlinks>
    <hyperlink ref="R36" r:id="rId1" display="http://www.pipaw.com/snsgz/tag_41712.html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结果</vt:lpstr>
      <vt:lpstr>用例</vt:lpstr>
      <vt:lpstr>消费VIP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2016-08-02T02:37:31Z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