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Bharat Electronics Ltd" sheetId="2" r:id="rId5"/>
    <sheet state="visible" name="Bharat Forge" sheetId="3" r:id="rId6"/>
    <sheet state="visible" name="L &amp; T" sheetId="4" r:id="rId7"/>
    <sheet state="visible" name="Seimens" sheetId="5" r:id="rId8"/>
    <sheet state="visible" name="Bharat Dynamics Limited" sheetId="6" r:id="rId9"/>
    <sheet state="visible" name="HAL" sheetId="7" r:id="rId10"/>
    <sheet state="visible" name="Cost of Debt" sheetId="8" r:id="rId11"/>
    <sheet state="visible" name="WACC using Top Down Approach " sheetId="9" r:id="rId12"/>
    <sheet state="visible" name="WACC using Bottom Up Approach " sheetId="10" r:id="rId13"/>
  </sheets>
  <definedNames/>
  <calcPr/>
</workbook>
</file>

<file path=xl/sharedStrings.xml><?xml version="1.0" encoding="utf-8"?>
<sst xmlns="http://schemas.openxmlformats.org/spreadsheetml/2006/main" count="219" uniqueCount="83">
  <si>
    <t xml:space="preserve"> INDUSTRY</t>
  </si>
  <si>
    <t>Aerospace/Defence</t>
  </si>
  <si>
    <t>GROUP No. 8 (Section : L2)</t>
  </si>
  <si>
    <t>Name</t>
  </si>
  <si>
    <t>ID No.</t>
  </si>
  <si>
    <t>RAJKUMAR S A</t>
  </si>
  <si>
    <t>2022A8PS0851H</t>
  </si>
  <si>
    <t>TANISHQ KURADE</t>
  </si>
  <si>
    <t>2022A7PS0208H</t>
  </si>
  <si>
    <t>VAISHNAVI CHANNUR</t>
  </si>
  <si>
    <t>2022A2PS1428H</t>
  </si>
  <si>
    <t>ARUNA SINDHURA KANAKALA</t>
  </si>
  <si>
    <t>2022A2PS1840H</t>
  </si>
  <si>
    <t>SHRI DARSHAN GUTURU</t>
  </si>
  <si>
    <t>2022A1PS1694H</t>
  </si>
  <si>
    <t xml:space="preserve"> COMPANIES</t>
  </si>
  <si>
    <t>Bharat Electronics Ltd</t>
  </si>
  <si>
    <t>Bharat Forge</t>
  </si>
  <si>
    <t>Larsen &amp; Toubro</t>
  </si>
  <si>
    <t>Siemens</t>
  </si>
  <si>
    <t>Bharat Dynamics Ltd</t>
  </si>
  <si>
    <t>Hindustan Aeronautics Ltd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</si>
  <si>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</si>
  <si>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</si>
  <si>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</si>
  <si>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</si>
  <si>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</si>
  <si>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</si>
  <si>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</si>
  <si>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</si>
  <si>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</si>
  <si>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</si>
  <si>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</si>
  <si>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</si>
  <si>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</si>
  <si>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</si>
  <si>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</si>
  <si>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</si>
  <si>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</si>
  <si>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</si>
  <si>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</si>
  <si>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</si>
  <si>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</si>
  <si>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</si>
  <si>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1.51*10^-14</t>
  </si>
  <si>
    <t>4.01 *10^-8</t>
  </si>
  <si>
    <t>Cost of Debt for BEL</t>
  </si>
  <si>
    <t>EBIT (in Cr)</t>
  </si>
  <si>
    <t>Interest Expense (in Cr)</t>
  </si>
  <si>
    <t>Interest Coverage Ratio</t>
  </si>
  <si>
    <t xml:space="preserve">Credit Default Spread  </t>
  </si>
  <si>
    <t xml:space="preserve">Risk Free Rate </t>
  </si>
  <si>
    <t>Pre Tax Cost of Debt</t>
  </si>
  <si>
    <t>Price Per Share (in INR)</t>
  </si>
  <si>
    <t>Number of Shares Outstanding (in Cr)</t>
  </si>
  <si>
    <t>Market Value of Equity (in Cr)</t>
  </si>
  <si>
    <t>Beta</t>
  </si>
  <si>
    <t>Risk Free Rate</t>
  </si>
  <si>
    <t xml:space="preserve">Market Return </t>
  </si>
  <si>
    <t xml:space="preserve">Cost of Equity </t>
  </si>
  <si>
    <t>Cost of Debt</t>
  </si>
  <si>
    <t>D/E</t>
  </si>
  <si>
    <t>E/V</t>
  </si>
  <si>
    <t>D/V</t>
  </si>
  <si>
    <t>Tax Rate</t>
  </si>
  <si>
    <t>WACC</t>
  </si>
  <si>
    <t>Company</t>
  </si>
  <si>
    <t>Beta (By Regression)</t>
  </si>
  <si>
    <t>Debt to Equity Ratio</t>
  </si>
  <si>
    <t xml:space="preserve">Tax Rate </t>
  </si>
  <si>
    <t>Unlevered Beta</t>
  </si>
  <si>
    <t xml:space="preserve">L &amp; T        </t>
  </si>
  <si>
    <t xml:space="preserve">Seimens        </t>
  </si>
  <si>
    <t>Market Return</t>
  </si>
  <si>
    <t xml:space="preserve">Bharat Dynamics Ltd        </t>
  </si>
  <si>
    <t>Average Return</t>
  </si>
  <si>
    <t xml:space="preserve">HAL        </t>
  </si>
  <si>
    <t>Annualised Return</t>
  </si>
  <si>
    <t>Average of Unlevered Beta for Comparable Firms</t>
  </si>
  <si>
    <t>Market Value of D/E for Target Company</t>
  </si>
  <si>
    <t>Relevered Beta of the Target Company</t>
  </si>
  <si>
    <t>Cost of Equity Capital</t>
  </si>
  <si>
    <t xml:space="preserve">D/E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</si>
</sst>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%"/>
    <numFmt numFmtId="166" formatCode="0.00000"/>
    <numFmt numFmtId="167" formatCode="#,##0.000"/>
    <numFmt numFmtId="168" formatCode="0.00000%"/>
  </numFmts>
  <fonts count="22">
    <font>
      <sz val="10.0"/>
      <color rgb="FF000000"/>
      <name val="Arial"/>
      <scheme val="minor"/>
    </font>
    <font>
      <sz val="12.0"/>
      <color rgb="FF000000"/>
      <name val="Calibri"/>
    </font>
    <font>
      <b/>
      <sz val="15.0"/>
      <color rgb="FF000000"/>
      <name val="Calibri"/>
    </font>
    <font/>
    <font>
      <b/>
      <sz val="15.0"/>
      <color rgb="FF000000"/>
      <name val="EB Garamond"/>
    </font>
    <font>
      <sz val="15.0"/>
      <color rgb="FF000000"/>
      <name val="Calibri"/>
    </font>
    <font>
      <sz val="15.0"/>
      <color rgb="FF000000"/>
      <name val="EB Garamond"/>
    </font>
    <font>
      <b/>
      <sz val="15.0"/>
      <color theme="1"/>
      <name val="Calibri"/>
    </font>
    <font>
      <i/>
      <sz val="12.0"/>
      <color rgb="FF000000"/>
      <name val="Calibri"/>
    </font>
    <font>
      <sz val="11.0"/>
      <color rgb="FF000000"/>
      <name val="Monospace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i/>
      <color rgb="FF000000"/>
      <name val="Arial"/>
    </font>
    <font>
      <i/>
      <color theme="1"/>
      <name val="Arial"/>
    </font>
    <font>
      <sz val="11.0"/>
      <color rgb="FF000000"/>
      <name val="Arial"/>
    </font>
    <font>
      <color theme="1"/>
      <name val="Arial"/>
    </font>
    <font>
      <b/>
      <sz val="12.0"/>
      <color rgb="FF000000"/>
      <name val="Calibri"/>
    </font>
    <font>
      <sz val="11.0"/>
      <color rgb="FF22222F"/>
      <name val="Calibri"/>
    </font>
    <font>
      <sz val="11.0"/>
      <color rgb="FF000000"/>
      <name val="Calibri"/>
    </font>
    <font>
      <sz val="9.0"/>
      <color rgb="FF000000"/>
      <name val="Arial"/>
    </font>
    <font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</fills>
  <borders count="45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AAAAAA"/>
      </left>
      <right style="thin">
        <color rgb="FFAAAAAA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AAAAAA"/>
      </left>
      <top style="thin">
        <color rgb="FFAAAAAA"/>
      </top>
    </border>
    <border>
      <right style="thin">
        <color rgb="FFAAAAAA"/>
      </right>
      <top style="thin">
        <color rgb="FFAAAAAA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2" fontId="2" numFmtId="49" xfId="0" applyAlignment="1" applyBorder="1" applyFill="1" applyFont="1" applyNumberFormat="1">
      <alignment horizontal="center" vertical="center"/>
    </xf>
    <xf borderId="5" fillId="0" fontId="3" numFmtId="0" xfId="0" applyBorder="1" applyFont="1"/>
    <xf borderId="6" fillId="0" fontId="1" numFmtId="0" xfId="0" applyAlignment="1" applyBorder="1" applyFont="1">
      <alignment vertical="bottom"/>
    </xf>
    <xf borderId="7" fillId="0" fontId="3" numFmtId="0" xfId="0" applyBorder="1" applyFont="1"/>
    <xf borderId="8" fillId="0" fontId="3" numFmtId="0" xfId="0" applyBorder="1" applyFont="1"/>
    <xf borderId="4" fillId="3" fontId="2" numFmtId="49" xfId="0" applyAlignment="1" applyBorder="1" applyFill="1" applyFont="1" applyNumberFormat="1">
      <alignment horizontal="center" readingOrder="0" vertical="center"/>
    </xf>
    <xf borderId="9" fillId="0" fontId="1" numFmtId="0" xfId="0" applyAlignment="1" applyBorder="1" applyFont="1">
      <alignment vertical="bottom"/>
    </xf>
    <xf borderId="10" fillId="2" fontId="4" numFmtId="49" xfId="0" applyAlignment="1" applyBorder="1" applyFont="1" applyNumberFormat="1">
      <alignment horizontal="center" readingOrder="0" vertical="center"/>
    </xf>
    <xf borderId="11" fillId="0" fontId="3" numFmtId="0" xfId="0" applyBorder="1" applyFont="1"/>
    <xf borderId="12" fillId="4" fontId="4" numFmtId="49" xfId="0" applyAlignment="1" applyBorder="1" applyFill="1" applyFont="1" applyNumberFormat="1">
      <alignment horizontal="center" vertical="center"/>
    </xf>
    <xf borderId="6" fillId="0" fontId="5" numFmtId="0" xfId="0" applyAlignment="1" applyBorder="1" applyFont="1">
      <alignment vertical="bottom"/>
    </xf>
    <xf borderId="12" fillId="0" fontId="6" numFmtId="49" xfId="0" applyAlignment="1" applyBorder="1" applyFont="1" applyNumberFormat="1">
      <alignment readingOrder="0"/>
    </xf>
    <xf borderId="13" fillId="5" fontId="2" numFmtId="49" xfId="0" applyAlignment="1" applyBorder="1" applyFill="1" applyFont="1" applyNumberFormat="1">
      <alignment horizontal="center" vertical="center"/>
    </xf>
    <xf borderId="13" fillId="5" fontId="5" numFmtId="49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vertical="bottom"/>
    </xf>
    <xf borderId="4" fillId="4" fontId="7" numFmtId="49" xfId="0" applyAlignment="1" applyBorder="1" applyFont="1" applyNumberFormat="1">
      <alignment horizontal="center"/>
    </xf>
    <xf borderId="4" fillId="2" fontId="2" numFmtId="49" xfId="0" applyAlignment="1" applyBorder="1" applyFont="1" applyNumberFormat="1">
      <alignment horizontal="center" readingOrder="0" vertical="bottom"/>
    </xf>
    <xf borderId="4" fillId="2" fontId="7" numFmtId="49" xfId="0" applyAlignment="1" applyBorder="1" applyFont="1" applyNumberFormat="1">
      <alignment horizontal="center" readingOrder="0"/>
    </xf>
    <xf borderId="15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18" fillId="0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20" fillId="0" fontId="1" numFmtId="0" xfId="0" applyAlignment="1" applyBorder="1" applyFont="1">
      <alignment vertical="bottom"/>
    </xf>
    <xf borderId="21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22" fillId="0" fontId="8" numFmtId="0" xfId="0" applyAlignment="1" applyBorder="1" applyFont="1">
      <alignment horizontal="center" vertical="bottom"/>
    </xf>
    <xf borderId="0" fillId="5" fontId="9" numFmtId="0" xfId="0" applyAlignment="1" applyFont="1">
      <alignment readingOrder="0"/>
    </xf>
    <xf borderId="23" fillId="0" fontId="1" numFmtId="0" xfId="0" applyAlignment="1" applyBorder="1" applyFont="1">
      <alignment vertical="bottom"/>
    </xf>
    <xf borderId="23" fillId="0" fontId="1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22" fillId="0" fontId="1" numFmtId="0" xfId="0" applyAlignment="1" applyBorder="1" applyFont="1">
      <alignment vertical="bottom"/>
    </xf>
    <xf borderId="0" fillId="0" fontId="8" numFmtId="0" xfId="0" applyAlignment="1" applyFont="1">
      <alignment horizontal="center" vertical="bottom"/>
    </xf>
    <xf borderId="23" fillId="2" fontId="9" numFmtId="0" xfId="0" applyAlignment="1" applyBorder="1" applyFont="1">
      <alignment readingOrder="0"/>
    </xf>
    <xf borderId="23" fillId="5" fontId="9" numFmtId="0" xfId="0" applyAlignment="1" applyBorder="1" applyFont="1">
      <alignment readingOrder="0"/>
    </xf>
    <xf borderId="0" fillId="5" fontId="11" numFmtId="0" xfId="0" applyFont="1"/>
    <xf borderId="0" fillId="5" fontId="12" numFmtId="0" xfId="0" applyFont="1"/>
    <xf borderId="22" fillId="5" fontId="13" numFmtId="0" xfId="0" applyAlignment="1" applyBorder="1" applyFont="1">
      <alignment horizontal="center"/>
    </xf>
    <xf borderId="0" fillId="5" fontId="11" numFmtId="0" xfId="0" applyAlignment="1" applyFont="1">
      <alignment readingOrder="0"/>
    </xf>
    <xf borderId="23" fillId="5" fontId="11" numFmtId="0" xfId="0" applyBorder="1" applyFont="1"/>
    <xf borderId="0" fillId="5" fontId="12" numFmtId="0" xfId="0" applyAlignment="1" applyFont="1">
      <alignment readingOrder="0"/>
    </xf>
    <xf borderId="0" fillId="5" fontId="9" numFmtId="11" xfId="0" applyAlignment="1" applyFont="1" applyNumberFormat="1">
      <alignment readingOrder="0"/>
    </xf>
    <xf borderId="22" fillId="5" fontId="11" numFmtId="0" xfId="0" applyBorder="1" applyFont="1"/>
    <xf borderId="0" fillId="0" fontId="14" numFmtId="0" xfId="0" applyAlignment="1" applyFont="1">
      <alignment horizontal="center"/>
    </xf>
    <xf borderId="23" fillId="6" fontId="9" numFmtId="0" xfId="0" applyAlignment="1" applyBorder="1" applyFill="1" applyFont="1">
      <alignment readingOrder="0"/>
    </xf>
    <xf borderId="23" fillId="6" fontId="15" numFmtId="0" xfId="0" applyAlignment="1" applyBorder="1" applyFont="1">
      <alignment readingOrder="0"/>
    </xf>
    <xf borderId="23" fillId="5" fontId="11" numFmtId="0" xfId="0" applyAlignment="1" applyBorder="1" applyFont="1">
      <alignment readingOrder="0"/>
    </xf>
    <xf borderId="0" fillId="0" fontId="16" numFmtId="0" xfId="0" applyFont="1"/>
    <xf borderId="23" fillId="2" fontId="11" numFmtId="0" xfId="0" applyAlignment="1" applyBorder="1" applyFont="1">
      <alignment readingOrder="0"/>
    </xf>
    <xf borderId="22" fillId="0" fontId="14" numFmtId="0" xfId="0" applyAlignment="1" applyBorder="1" applyFont="1">
      <alignment horizontal="center"/>
    </xf>
    <xf borderId="0" fillId="0" fontId="16" numFmtId="0" xfId="0" applyAlignment="1" applyFont="1">
      <alignment readingOrder="0"/>
    </xf>
    <xf borderId="23" fillId="0" fontId="16" numFmtId="0" xfId="0" applyBorder="1" applyFont="1"/>
    <xf borderId="23" fillId="0" fontId="16" numFmtId="0" xfId="0" applyAlignment="1" applyBorder="1" applyFont="1">
      <alignment readingOrder="0"/>
    </xf>
    <xf borderId="24" fillId="0" fontId="16" numFmtId="0" xfId="0" applyBorder="1" applyFont="1"/>
    <xf borderId="23" fillId="7" fontId="16" numFmtId="0" xfId="0" applyAlignment="1" applyBorder="1" applyFill="1" applyFont="1">
      <alignment readingOrder="0"/>
    </xf>
    <xf borderId="23" fillId="0" fontId="10" numFmtId="0" xfId="0" applyAlignment="1" applyBorder="1" applyFont="1">
      <alignment readingOrder="0"/>
    </xf>
    <xf borderId="23" fillId="2" fontId="11" numFmtId="0" xfId="0" applyBorder="1" applyFont="1"/>
    <xf borderId="23" fillId="5" fontId="12" numFmtId="0" xfId="0" applyAlignment="1" applyBorder="1" applyFont="1">
      <alignment readingOrder="0"/>
    </xf>
    <xf borderId="25" fillId="7" fontId="2" numFmtId="49" xfId="0" applyAlignment="1" applyBorder="1" applyFont="1" applyNumberFormat="1">
      <alignment horizontal="center" readingOrder="0" vertical="center"/>
    </xf>
    <xf borderId="26" fillId="0" fontId="3" numFmtId="0" xfId="0" applyBorder="1" applyFont="1"/>
    <xf borderId="1" fillId="5" fontId="1" numFmtId="0" xfId="0" applyAlignment="1" applyBorder="1" applyFont="1">
      <alignment vertical="bottom"/>
    </xf>
    <xf borderId="3" fillId="5" fontId="1" numFmtId="0" xfId="0" applyAlignment="1" applyBorder="1" applyFont="1">
      <alignment vertical="bottom"/>
    </xf>
    <xf borderId="27" fillId="8" fontId="1" numFmtId="0" xfId="0" applyAlignment="1" applyBorder="1" applyFill="1" applyFont="1">
      <alignment vertical="bottom"/>
    </xf>
    <xf borderId="28" fillId="8" fontId="1" numFmtId="0" xfId="0" applyAlignment="1" applyBorder="1" applyFont="1">
      <alignment vertical="bottom"/>
    </xf>
    <xf borderId="6" fillId="5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29" fillId="9" fontId="17" numFmtId="49" xfId="0" applyAlignment="1" applyBorder="1" applyFill="1" applyFont="1" applyNumberFormat="1">
      <alignment horizontal="center" vertical="center"/>
    </xf>
    <xf borderId="29" fillId="10" fontId="18" numFmtId="3" xfId="0" applyAlignment="1" applyBorder="1" applyFill="1" applyFont="1" applyNumberFormat="1">
      <alignment horizontal="right" readingOrder="0" vertical="bottom"/>
    </xf>
    <xf borderId="30" fillId="9" fontId="17" numFmtId="49" xfId="0" applyAlignment="1" applyBorder="1" applyFont="1" applyNumberFormat="1">
      <alignment horizontal="center" vertical="center"/>
    </xf>
    <xf borderId="30" fillId="10" fontId="19" numFmtId="0" xfId="0" applyAlignment="1" applyBorder="1" applyFont="1">
      <alignment readingOrder="0"/>
    </xf>
    <xf borderId="31" fillId="9" fontId="17" numFmtId="49" xfId="0" applyAlignment="1" applyBorder="1" applyFont="1" applyNumberFormat="1">
      <alignment horizontal="center" vertical="center"/>
    </xf>
    <xf borderId="31" fillId="10" fontId="19" numFmtId="164" xfId="0" applyAlignment="1" applyBorder="1" applyFont="1" applyNumberFormat="1">
      <alignment horizontal="right" vertical="bottom"/>
    </xf>
    <xf borderId="25" fillId="8" fontId="19" numFmtId="0" xfId="0" applyAlignment="1" applyBorder="1" applyFont="1">
      <alignment vertical="bottom"/>
    </xf>
    <xf borderId="26" fillId="8" fontId="19" numFmtId="0" xfId="0" applyAlignment="1" applyBorder="1" applyFont="1">
      <alignment vertical="bottom"/>
    </xf>
    <xf borderId="32" fillId="8" fontId="1" numFmtId="0" xfId="0" applyAlignment="1" applyBorder="1" applyFont="1">
      <alignment vertical="bottom"/>
    </xf>
    <xf borderId="33" fillId="8" fontId="1" numFmtId="0" xfId="0" applyAlignment="1" applyBorder="1" applyFont="1">
      <alignment vertical="bottom"/>
    </xf>
    <xf borderId="34" fillId="8" fontId="1" numFmtId="0" xfId="0" applyAlignment="1" applyBorder="1" applyFont="1">
      <alignment vertical="bottom"/>
    </xf>
    <xf borderId="30" fillId="10" fontId="19" numFmtId="10" xfId="0" applyAlignment="1" applyBorder="1" applyFont="1" applyNumberFormat="1">
      <alignment horizontal="right" readingOrder="0" vertical="bottom"/>
    </xf>
    <xf borderId="30" fillId="10" fontId="19" numFmtId="165" xfId="0" applyAlignment="1" applyBorder="1" applyFont="1" applyNumberFormat="1">
      <alignment horizontal="right" readingOrder="0" vertical="bottom"/>
    </xf>
    <xf borderId="31" fillId="10" fontId="19" numFmtId="165" xfId="0" applyAlignment="1" applyBorder="1" applyFont="1" applyNumberFormat="1">
      <alignment horizontal="right" vertical="bottom"/>
    </xf>
    <xf borderId="6" fillId="0" fontId="20" numFmtId="0" xfId="0" applyAlignment="1" applyBorder="1" applyFont="1">
      <alignment vertical="bottom"/>
    </xf>
    <xf borderId="25" fillId="8" fontId="1" numFmtId="0" xfId="0" applyAlignment="1" applyBorder="1" applyFont="1">
      <alignment vertical="bottom"/>
    </xf>
    <xf borderId="26" fillId="8" fontId="1" numFmtId="0" xfId="0" applyAlignment="1" applyBorder="1" applyFont="1">
      <alignment vertical="bottom"/>
    </xf>
    <xf borderId="34" fillId="8" fontId="19" numFmtId="0" xfId="0" applyAlignment="1" applyBorder="1" applyFont="1">
      <alignment vertical="bottom"/>
    </xf>
    <xf borderId="35" fillId="8" fontId="19" numFmtId="0" xfId="0" applyAlignment="1" applyBorder="1" applyFont="1">
      <alignment horizontal="right" vertical="bottom"/>
    </xf>
    <xf borderId="29" fillId="10" fontId="10" numFmtId="3" xfId="0" applyAlignment="1" applyBorder="1" applyFont="1" applyNumberFormat="1">
      <alignment readingOrder="0"/>
    </xf>
    <xf borderId="1" fillId="0" fontId="1" numFmtId="9" xfId="0" applyAlignment="1" applyBorder="1" applyFont="1" applyNumberFormat="1">
      <alignment vertical="bottom"/>
    </xf>
    <xf borderId="1" fillId="0" fontId="1" numFmtId="10" xfId="0" applyAlignment="1" applyBorder="1" applyFont="1" applyNumberFormat="1">
      <alignment vertical="bottom"/>
    </xf>
    <xf borderId="30" fillId="10" fontId="19" numFmtId="0" xfId="0" applyAlignment="1" applyBorder="1" applyFont="1">
      <alignment horizontal="right" readingOrder="0" vertical="bottom"/>
    </xf>
    <xf borderId="30" fillId="10" fontId="19" numFmtId="4" xfId="0" applyAlignment="1" applyBorder="1" applyFont="1" applyNumberFormat="1">
      <alignment horizontal="right" vertical="bottom"/>
    </xf>
    <xf borderId="36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37" fillId="0" fontId="1" numFmtId="0" xfId="0" applyAlignment="1" applyBorder="1" applyFont="1">
      <alignment vertical="bottom"/>
    </xf>
    <xf borderId="21" fillId="2" fontId="17" numFmtId="49" xfId="0" applyAlignment="1" applyBorder="1" applyFont="1" applyNumberFormat="1">
      <alignment horizontal="center" vertical="center"/>
    </xf>
    <xf borderId="0" fillId="5" fontId="9" numFmtId="166" xfId="0" applyAlignment="1" applyFont="1" applyNumberFormat="1">
      <alignment readingOrder="0"/>
    </xf>
    <xf borderId="21" fillId="0" fontId="1" numFmtId="165" xfId="0" applyAlignment="1" applyBorder="1" applyFont="1" applyNumberFormat="1">
      <alignment readingOrder="0" vertical="bottom"/>
    </xf>
    <xf borderId="21" fillId="0" fontId="19" numFmtId="165" xfId="0" applyAlignment="1" applyBorder="1" applyFont="1" applyNumberFormat="1">
      <alignment horizontal="right" readingOrder="0" vertical="bottom"/>
    </xf>
    <xf borderId="21" fillId="5" fontId="1" numFmtId="165" xfId="0" applyAlignment="1" applyBorder="1" applyFont="1" applyNumberFormat="1">
      <alignment readingOrder="0" vertical="bottom"/>
    </xf>
    <xf borderId="38" fillId="0" fontId="1" numFmtId="0" xfId="0" applyAlignment="1" applyBorder="1" applyFont="1">
      <alignment vertical="bottom"/>
    </xf>
    <xf borderId="21" fillId="0" fontId="19" numFmtId="164" xfId="0" applyAlignment="1" applyBorder="1" applyFont="1" applyNumberFormat="1">
      <alignment horizontal="right" readingOrder="0" vertical="bottom"/>
    </xf>
    <xf borderId="21" fillId="0" fontId="19" numFmtId="9" xfId="0" applyAlignment="1" applyBorder="1" applyFont="1" applyNumberFormat="1">
      <alignment horizontal="right" readingOrder="0" vertical="bottom"/>
    </xf>
    <xf borderId="21" fillId="0" fontId="19" numFmtId="165" xfId="0" applyAlignment="1" applyBorder="1" applyFont="1" applyNumberFormat="1">
      <alignment readingOrder="0" vertical="bottom"/>
    </xf>
    <xf borderId="30" fillId="2" fontId="17" numFmtId="49" xfId="0" applyAlignment="1" applyBorder="1" applyFont="1" applyNumberFormat="1">
      <alignment horizontal="center" vertical="center"/>
    </xf>
    <xf borderId="30" fillId="2" fontId="17" numFmtId="49" xfId="0" applyAlignment="1" applyBorder="1" applyFont="1" applyNumberFormat="1">
      <alignment horizontal="center" shrinkToFit="0" vertical="center" wrapText="1"/>
    </xf>
    <xf borderId="30" fillId="4" fontId="21" numFmtId="49" xfId="0" applyAlignment="1" applyBorder="1" applyFont="1" applyNumberFormat="1">
      <alignment horizontal="left" readingOrder="0" vertical="bottom"/>
    </xf>
    <xf borderId="30" fillId="5" fontId="1" numFmtId="0" xfId="0" applyAlignment="1" applyBorder="1" applyFont="1">
      <alignment readingOrder="0" vertical="bottom"/>
    </xf>
    <xf borderId="30" fillId="5" fontId="15" numFmtId="0" xfId="0" applyAlignment="1" applyBorder="1" applyFont="1">
      <alignment readingOrder="0"/>
    </xf>
    <xf borderId="30" fillId="0" fontId="10" numFmtId="9" xfId="0" applyAlignment="1" applyBorder="1" applyFont="1" applyNumberFormat="1">
      <alignment readingOrder="0"/>
    </xf>
    <xf borderId="30" fillId="5" fontId="9" numFmtId="0" xfId="0" applyAlignment="1" applyBorder="1" applyFont="1">
      <alignment readingOrder="0"/>
    </xf>
    <xf borderId="30" fillId="5" fontId="1" numFmtId="9" xfId="0" applyAlignment="1" applyBorder="1" applyFont="1" applyNumberFormat="1">
      <alignment readingOrder="0" vertical="bottom"/>
    </xf>
    <xf borderId="30" fillId="5" fontId="1" numFmtId="9" xfId="0" applyAlignment="1" applyBorder="1" applyFont="1" applyNumberFormat="1">
      <alignment horizontal="right" readingOrder="0" shrinkToFit="0" vertical="center" wrapText="1"/>
    </xf>
    <xf borderId="39" fillId="0" fontId="1" numFmtId="0" xfId="0" applyAlignment="1" applyBorder="1" applyFont="1">
      <alignment vertical="bottom"/>
    </xf>
    <xf borderId="30" fillId="5" fontId="1" numFmtId="9" xfId="0" applyAlignment="1" applyBorder="1" applyFont="1" applyNumberFormat="1">
      <alignment vertical="bottom"/>
    </xf>
    <xf borderId="40" fillId="0" fontId="1" numFmtId="0" xfId="0" applyAlignment="1" applyBorder="1" applyFont="1">
      <alignment vertical="bottom"/>
    </xf>
    <xf borderId="21" fillId="7" fontId="17" numFmtId="0" xfId="0" applyAlignment="1" applyBorder="1" applyFont="1">
      <alignment horizontal="center" vertical="center"/>
    </xf>
    <xf borderId="21" fillId="7" fontId="17" numFmtId="49" xfId="0" applyAlignment="1" applyBorder="1" applyFont="1" applyNumberFormat="1">
      <alignment horizontal="center" vertical="center"/>
    </xf>
    <xf borderId="30" fillId="5" fontId="1" numFmtId="9" xfId="0" applyAlignment="1" applyBorder="1" applyFont="1" applyNumberFormat="1">
      <alignment readingOrder="0"/>
    </xf>
    <xf borderId="21" fillId="4" fontId="17" numFmtId="49" xfId="0" applyAlignment="1" applyBorder="1" applyFont="1" applyNumberFormat="1">
      <alignment horizontal="center" vertical="center"/>
    </xf>
    <xf borderId="41" fillId="0" fontId="1" numFmtId="0" xfId="0" applyAlignment="1" applyBorder="1" applyFont="1">
      <alignment vertical="bottom"/>
    </xf>
    <xf borderId="42" fillId="0" fontId="1" numFmtId="0" xfId="0" applyAlignment="1" applyBorder="1" applyFont="1">
      <alignment vertical="bottom"/>
    </xf>
    <xf borderId="17" fillId="2" fontId="17" numFmtId="49" xfId="0" applyAlignment="1" applyBorder="1" applyFont="1" applyNumberFormat="1">
      <alignment horizontal="center" vertical="center"/>
    </xf>
    <xf borderId="43" fillId="0" fontId="3" numFmtId="0" xfId="0" applyBorder="1" applyFont="1"/>
    <xf borderId="18" fillId="0" fontId="3" numFmtId="0" xfId="0" applyBorder="1" applyFont="1"/>
    <xf borderId="21" fillId="11" fontId="1" numFmtId="164" xfId="0" applyAlignment="1" applyBorder="1" applyFill="1" applyFont="1" applyNumberFormat="1">
      <alignment horizontal="center" vertical="center"/>
    </xf>
    <xf borderId="42" fillId="5" fontId="17" numFmtId="0" xfId="0" applyAlignment="1" applyBorder="1" applyFont="1">
      <alignment horizontal="center" vertical="center"/>
    </xf>
    <xf borderId="42" fillId="5" fontId="1" numFmtId="0" xfId="0" applyAlignment="1" applyBorder="1" applyFont="1">
      <alignment horizontal="center" vertical="center"/>
    </xf>
    <xf borderId="39" fillId="5" fontId="1" numFmtId="0" xfId="0" applyAlignment="1" applyBorder="1" applyFont="1">
      <alignment vertical="bottom"/>
    </xf>
    <xf borderId="40" fillId="5" fontId="1" numFmtId="0" xfId="0" applyAlignment="1" applyBorder="1" applyFont="1">
      <alignment vertical="bottom"/>
    </xf>
    <xf borderId="21" fillId="5" fontId="17" numFmtId="49" xfId="0" applyAlignment="1" applyBorder="1" applyFont="1" applyNumberFormat="1">
      <alignment horizontal="center" vertical="center"/>
    </xf>
    <xf borderId="38" fillId="5" fontId="1" numFmtId="0" xfId="0" applyAlignment="1" applyBorder="1" applyFont="1">
      <alignment vertical="bottom"/>
    </xf>
    <xf borderId="21" fillId="11" fontId="1" numFmtId="167" xfId="0" applyAlignment="1" applyBorder="1" applyFont="1" applyNumberFormat="1">
      <alignment horizontal="center" vertical="center"/>
    </xf>
    <xf borderId="44" fillId="5" fontId="1" numFmtId="0" xfId="0" applyAlignment="1" applyBorder="1" applyFont="1">
      <alignment vertical="bottom"/>
    </xf>
    <xf borderId="1" fillId="5" fontId="1" numFmtId="168" xfId="0" applyAlignment="1" applyBorder="1" applyFont="1" applyNumberFormat="1">
      <alignment vertical="bottom"/>
    </xf>
    <xf borderId="1" fillId="0" fontId="1" numFmtId="168" xfId="0" applyAlignment="1" applyBorder="1" applyFont="1" applyNumberFormat="1">
      <alignment vertical="bottom"/>
    </xf>
    <xf borderId="44" fillId="5" fontId="17" numFmtId="0" xfId="0" applyAlignment="1" applyBorder="1" applyFont="1">
      <alignment horizontal="center" vertical="center"/>
    </xf>
    <xf borderId="44" fillId="5" fontId="1" numFmtId="0" xfId="0" applyAlignment="1" applyBorder="1" applyFont="1">
      <alignment horizontal="center" vertical="center"/>
    </xf>
    <xf borderId="21" fillId="11" fontId="1" numFmtId="165" xfId="0" applyAlignment="1" applyBorder="1" applyFont="1" applyNumberFormat="1">
      <alignment horizontal="center" vertical="center"/>
    </xf>
    <xf borderId="17" fillId="2" fontId="17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47.5"/>
    <col customWidth="1" min="3" max="3" width="28.5"/>
    <col customWidth="1" min="4" max="4" width="12.63"/>
    <col customWidth="1" min="5" max="23" width="12.5"/>
  </cols>
  <sheetData>
    <row r="1" ht="15.0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0" customHeight="1">
      <c r="A2" s="1"/>
      <c r="B2" s="3"/>
      <c r="C2" s="3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4"/>
      <c r="B3" s="5" t="s">
        <v>0</v>
      </c>
      <c r="C3" s="6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4"/>
      <c r="B4" s="8"/>
      <c r="C4" s="9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0" customHeight="1">
      <c r="A5" s="4"/>
      <c r="B5" s="10" t="s">
        <v>1</v>
      </c>
      <c r="C5" s="6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0" customHeight="1">
      <c r="A6" s="4"/>
      <c r="B6" s="8"/>
      <c r="C6" s="9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0" customHeight="1">
      <c r="A7" s="1"/>
      <c r="B7" s="11"/>
      <c r="C7" s="1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9.5" customHeight="1">
      <c r="A8" s="4"/>
      <c r="B8" s="12" t="s">
        <v>2</v>
      </c>
      <c r="C8" s="13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9.5" customHeight="1">
      <c r="A9" s="4"/>
      <c r="B9" s="14" t="s">
        <v>3</v>
      </c>
      <c r="C9" s="14" t="s">
        <v>4</v>
      </c>
      <c r="D9" s="1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9.5" customHeight="1">
      <c r="A10" s="4"/>
      <c r="B10" s="16" t="s">
        <v>5</v>
      </c>
      <c r="C10" s="16" t="s">
        <v>6</v>
      </c>
      <c r="D10" s="1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9.5" customHeight="1">
      <c r="A11" s="4"/>
      <c r="B11" s="16" t="s">
        <v>7</v>
      </c>
      <c r="C11" s="16" t="s">
        <v>8</v>
      </c>
      <c r="D11" s="1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9.5" customHeight="1">
      <c r="A12" s="4"/>
      <c r="B12" s="16" t="s">
        <v>9</v>
      </c>
      <c r="C12" s="16" t="s">
        <v>10</v>
      </c>
      <c r="D12" s="1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9.5" customHeight="1">
      <c r="A13" s="4"/>
      <c r="B13" s="16" t="s">
        <v>11</v>
      </c>
      <c r="C13" s="16" t="s">
        <v>12</v>
      </c>
      <c r="D13" s="1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9.5" customHeight="1">
      <c r="A14" s="4"/>
      <c r="B14" s="16" t="s">
        <v>13</v>
      </c>
      <c r="C14" s="16" t="s">
        <v>14</v>
      </c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9.5" customHeight="1">
      <c r="A15" s="4"/>
      <c r="B15" s="17"/>
      <c r="C15" s="18"/>
      <c r="D15" s="1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9.5" customHeight="1">
      <c r="A16" s="4"/>
      <c r="B16" s="19"/>
      <c r="C16" s="19"/>
      <c r="D16" s="1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4"/>
      <c r="B17" s="20" t="s">
        <v>15</v>
      </c>
      <c r="C17" s="6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4"/>
      <c r="B18" s="8"/>
      <c r="C18" s="9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0" customHeight="1">
      <c r="A19" s="4"/>
      <c r="B19" s="21" t="s">
        <v>16</v>
      </c>
      <c r="C19" s="6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9.5" customHeight="1">
      <c r="A20" s="4"/>
      <c r="B20" s="8"/>
      <c r="C20" s="9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9.5" customHeight="1">
      <c r="A21" s="4"/>
      <c r="B21" s="22" t="s">
        <v>17</v>
      </c>
      <c r="C21" s="6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0" customHeight="1">
      <c r="A22" s="4"/>
      <c r="B22" s="8"/>
      <c r="C22" s="9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0" customHeight="1">
      <c r="A23" s="4"/>
      <c r="B23" s="22" t="s">
        <v>18</v>
      </c>
      <c r="C23" s="6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0" customHeight="1">
      <c r="A24" s="4"/>
      <c r="B24" s="8"/>
      <c r="C24" s="9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0" customHeight="1">
      <c r="A25" s="4"/>
      <c r="B25" s="22" t="s">
        <v>19</v>
      </c>
      <c r="C25" s="6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0" customHeight="1">
      <c r="A26" s="23"/>
      <c r="B26" s="8"/>
      <c r="C26" s="9"/>
      <c r="D26" s="2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5"/>
      <c r="B27" s="22" t="s">
        <v>20</v>
      </c>
      <c r="C27" s="6"/>
      <c r="D27" s="2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5"/>
      <c r="B28" s="8"/>
      <c r="C28" s="9"/>
      <c r="D28" s="2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5"/>
      <c r="B29" s="22" t="s">
        <v>21</v>
      </c>
      <c r="C29" s="6"/>
      <c r="D29" s="2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7"/>
      <c r="B30" s="8"/>
      <c r="C30" s="9"/>
      <c r="D30" s="2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9"/>
      <c r="B31" s="30"/>
      <c r="C31" s="30"/>
      <c r="D31" s="2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">
    <mergeCell ref="B25:C26"/>
    <mergeCell ref="B27:C28"/>
    <mergeCell ref="B29:C30"/>
    <mergeCell ref="B3:C4"/>
    <mergeCell ref="B5:C6"/>
    <mergeCell ref="B8:C8"/>
    <mergeCell ref="B17:C18"/>
    <mergeCell ref="B19:C20"/>
    <mergeCell ref="B21:C22"/>
    <mergeCell ref="B23:C24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1.5"/>
    <col customWidth="1" min="2" max="2" width="24.75"/>
    <col customWidth="1" min="3" max="3" width="16.63"/>
    <col customWidth="1" min="4" max="4" width="13.75"/>
    <col customWidth="1" min="5" max="5" width="16.5"/>
    <col customWidth="1" min="6" max="6" width="12.63"/>
    <col customWidth="1" min="7" max="7" width="10.63"/>
    <col customWidth="1" min="8" max="8" width="21.38"/>
    <col customWidth="1" min="9" max="9" width="19.38"/>
    <col customWidth="1" min="10" max="10" width="19.0"/>
    <col customWidth="1" min="11" max="26" width="12.5"/>
  </cols>
  <sheetData>
    <row r="1" ht="15.0" customHeight="1">
      <c r="A1" s="3"/>
      <c r="B1" s="3"/>
      <c r="C1" s="3"/>
      <c r="D1" s="3"/>
      <c r="E1" s="3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108" t="s">
        <v>66</v>
      </c>
      <c r="B2" s="108" t="s">
        <v>67</v>
      </c>
      <c r="C2" s="109" t="s">
        <v>68</v>
      </c>
      <c r="D2" s="109" t="s">
        <v>69</v>
      </c>
      <c r="E2" s="108" t="s">
        <v>70</v>
      </c>
      <c r="F2" s="7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10" t="s">
        <v>16</v>
      </c>
      <c r="B3" s="111">
        <v>0.802142977421366</v>
      </c>
      <c r="C3" s="112">
        <v>0.848739495798319</v>
      </c>
      <c r="D3" s="113">
        <v>0.248</v>
      </c>
      <c r="E3" s="114">
        <v>0.49014128017018</v>
      </c>
      <c r="F3" s="7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10" t="s">
        <v>17</v>
      </c>
      <c r="B4" s="114">
        <v>1.50890142577329</v>
      </c>
      <c r="C4" s="114">
        <v>0.80473372781065</v>
      </c>
      <c r="D4" s="115">
        <v>0.22</v>
      </c>
      <c r="E4" s="114">
        <v>0.734370409687507</v>
      </c>
      <c r="F4" s="7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10" t="s">
        <v>71</v>
      </c>
      <c r="B5" s="114">
        <v>1.20631828611348</v>
      </c>
      <c r="C5" s="114">
        <v>0.568421052631578</v>
      </c>
      <c r="D5" s="116">
        <v>0.27</v>
      </c>
      <c r="E5" s="114">
        <v>0.902629476535437</v>
      </c>
      <c r="F5" s="7"/>
      <c r="G5" s="1"/>
      <c r="H5" s="117"/>
      <c r="I5" s="117"/>
      <c r="J5" s="11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10" t="s">
        <v>72</v>
      </c>
      <c r="B6" s="114">
        <v>0.868425990706343</v>
      </c>
      <c r="C6" s="114">
        <v>1.41358024691358</v>
      </c>
      <c r="D6" s="118">
        <v>0.23</v>
      </c>
      <c r="E6" s="114">
        <v>0.461755342872754</v>
      </c>
      <c r="F6" s="7"/>
      <c r="G6" s="119"/>
      <c r="H6" s="120"/>
      <c r="I6" s="121" t="s">
        <v>73</v>
      </c>
      <c r="J6" s="121" t="s">
        <v>57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10" t="s">
        <v>74</v>
      </c>
      <c r="B7" s="114">
        <v>1.41123204025961</v>
      </c>
      <c r="C7" s="114">
        <v>1.4820143884892</v>
      </c>
      <c r="D7" s="122">
        <v>0.25</v>
      </c>
      <c r="E7" s="114">
        <v>0.481075321226436</v>
      </c>
      <c r="F7" s="7"/>
      <c r="G7" s="119"/>
      <c r="H7" s="123" t="s">
        <v>75</v>
      </c>
      <c r="I7" s="101">
        <v>0.0907</v>
      </c>
      <c r="J7" s="101">
        <v>0.0493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110" t="s">
        <v>76</v>
      </c>
      <c r="B8" s="114">
        <v>1.35455807765286</v>
      </c>
      <c r="C8" s="114">
        <v>0.848739495798319</v>
      </c>
      <c r="D8" s="115">
        <v>0.26</v>
      </c>
      <c r="E8" s="114">
        <v>0.410523500574567</v>
      </c>
      <c r="F8" s="7"/>
      <c r="G8" s="119"/>
      <c r="H8" s="123" t="s">
        <v>77</v>
      </c>
      <c r="I8" s="101">
        <v>0.156617806357224</v>
      </c>
      <c r="J8" s="101">
        <v>0.04935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124"/>
      <c r="B9" s="124"/>
      <c r="C9" s="124"/>
      <c r="D9" s="124"/>
      <c r="E9" s="95"/>
      <c r="F9" s="1"/>
      <c r="G9" s="1"/>
      <c r="H9" s="125"/>
      <c r="I9" s="125"/>
      <c r="J9" s="12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126" t="s">
        <v>78</v>
      </c>
      <c r="B10" s="127"/>
      <c r="C10" s="128"/>
      <c r="D10" s="129">
        <f>AVERAGE(E4:E8)</f>
        <v>0.5980708102</v>
      </c>
      <c r="E10" s="104"/>
      <c r="F10" s="1"/>
      <c r="G10" s="1"/>
      <c r="H10" s="1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130"/>
      <c r="B11" s="130"/>
      <c r="C11" s="130"/>
      <c r="D11" s="131"/>
      <c r="E11" s="65"/>
      <c r="F11" s="65"/>
      <c r="G11" s="65"/>
      <c r="H11" s="132"/>
      <c r="I11" s="132"/>
      <c r="J11" s="65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5.0" customHeight="1">
      <c r="A12" s="132"/>
      <c r="B12" s="132"/>
      <c r="C12" s="132"/>
      <c r="D12" s="132"/>
      <c r="E12" s="65"/>
      <c r="F12" s="65"/>
      <c r="G12" s="133"/>
      <c r="H12" s="134" t="s">
        <v>52</v>
      </c>
      <c r="I12" s="103">
        <v>0.0766</v>
      </c>
      <c r="J12" s="135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5.0" customHeight="1">
      <c r="A13" s="126" t="s">
        <v>79</v>
      </c>
      <c r="B13" s="127"/>
      <c r="C13" s="128"/>
      <c r="D13" s="136">
        <f>C3</f>
        <v>0.8487394958</v>
      </c>
      <c r="F13" s="1"/>
      <c r="G13" s="1"/>
      <c r="H13" s="125"/>
      <c r="I13" s="125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137"/>
      <c r="B14" s="137"/>
      <c r="C14" s="137"/>
      <c r="D14" s="137"/>
      <c r="E14" s="65"/>
      <c r="F14" s="65"/>
      <c r="G14" s="138"/>
      <c r="H14" s="65"/>
      <c r="I14" s="65"/>
      <c r="J14" s="65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5.0" customHeight="1">
      <c r="A15" s="126" t="s">
        <v>80</v>
      </c>
      <c r="B15" s="127"/>
      <c r="C15" s="128"/>
      <c r="D15" s="129">
        <f>D10*(1+(1-D3)*D13)</f>
        <v>0.9797907612</v>
      </c>
      <c r="E15" s="104"/>
      <c r="F15" s="1"/>
      <c r="G15" s="139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140"/>
      <c r="B16" s="140"/>
      <c r="C16" s="140"/>
      <c r="D16" s="141"/>
      <c r="E16" s="65"/>
      <c r="F16" s="65"/>
      <c r="G16" s="65"/>
      <c r="H16" s="65"/>
      <c r="I16" s="65"/>
      <c r="J16" s="65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5.0" customHeight="1">
      <c r="A17" s="126" t="s">
        <v>81</v>
      </c>
      <c r="B17" s="127"/>
      <c r="C17" s="128"/>
      <c r="D17" s="142">
        <f>J8+(D15*(I8-J8))</f>
        <v>0.1544500056</v>
      </c>
      <c r="E17" s="104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137"/>
      <c r="B18" s="137"/>
      <c r="C18" s="137"/>
      <c r="D18" s="137"/>
      <c r="E18" s="65"/>
      <c r="F18" s="65"/>
      <c r="G18" s="65"/>
      <c r="H18" s="65"/>
      <c r="I18" s="65"/>
      <c r="J18" s="65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5.0" customHeight="1">
      <c r="A19" s="143" t="s">
        <v>82</v>
      </c>
      <c r="B19" s="127"/>
      <c r="C19" s="128"/>
      <c r="D19" s="129">
        <f>C3</f>
        <v>0.8487394958</v>
      </c>
      <c r="E19" s="104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143" t="s">
        <v>63</v>
      </c>
      <c r="B20" s="127"/>
      <c r="C20" s="128"/>
      <c r="D20" s="129">
        <f>(1-D21)</f>
        <v>0.4590909091</v>
      </c>
      <c r="E20" s="104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143" t="s">
        <v>62</v>
      </c>
      <c r="B21" s="127"/>
      <c r="C21" s="128"/>
      <c r="D21" s="129">
        <f>1/(1+D19)</f>
        <v>0.5409090909</v>
      </c>
      <c r="E21" s="104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137"/>
      <c r="B22" s="137"/>
      <c r="C22" s="137"/>
      <c r="D22" s="137"/>
      <c r="E22" s="65"/>
      <c r="F22" s="65"/>
      <c r="G22" s="65"/>
      <c r="H22" s="65"/>
      <c r="I22" s="65"/>
      <c r="J22" s="65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5.0" customHeight="1">
      <c r="A23" s="126" t="s">
        <v>65</v>
      </c>
      <c r="B23" s="127"/>
      <c r="C23" s="128"/>
      <c r="D23" s="142">
        <f>D21*D17+D20*(1-D3)*I12</f>
        <v>0.1099885176</v>
      </c>
      <c r="E23" s="104"/>
      <c r="F23" s="1"/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0:C10"/>
    <mergeCell ref="A13:C13"/>
    <mergeCell ref="A15:C15"/>
    <mergeCell ref="A17:C17"/>
    <mergeCell ref="A19:C19"/>
    <mergeCell ref="A20:C20"/>
    <mergeCell ref="A21:C21"/>
    <mergeCell ref="A23:C23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2.5"/>
    <col customWidth="1" min="2" max="2" width="13.63"/>
    <col customWidth="1" min="3" max="4" width="14.63"/>
    <col customWidth="1" min="5" max="5" width="13.63"/>
    <col customWidth="1" min="6" max="6" width="14.25"/>
    <col customWidth="1" min="7" max="7" width="13.63"/>
    <col customWidth="1" min="8" max="8" width="14.25"/>
    <col customWidth="1" min="9" max="9" width="13.63"/>
    <col customWidth="1" min="10" max="26" width="12.5"/>
  </cols>
  <sheetData>
    <row r="1" ht="15.0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1" t="s">
        <v>23</v>
      </c>
      <c r="B3" s="3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 t="s">
        <v>24</v>
      </c>
      <c r="B4" s="2">
        <v>0.2828704135910439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 t="s">
        <v>25</v>
      </c>
      <c r="B5" s="32">
        <v>0.181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 t="s">
        <v>26</v>
      </c>
      <c r="B6" s="32">
        <v>0.166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 t="s">
        <v>27</v>
      </c>
      <c r="B7" s="2">
        <v>0.07078395516358556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3" t="s">
        <v>28</v>
      </c>
      <c r="B8" s="34">
        <v>58.0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1"/>
      <c r="B11" s="31" t="s">
        <v>29</v>
      </c>
      <c r="C11" s="31" t="s">
        <v>30</v>
      </c>
      <c r="D11" s="31" t="s">
        <v>31</v>
      </c>
      <c r="E11" s="31" t="s">
        <v>32</v>
      </c>
      <c r="F11" s="31" t="s">
        <v>33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 t="s">
        <v>34</v>
      </c>
      <c r="B12" s="2">
        <v>1.0</v>
      </c>
      <c r="C12" s="35">
        <v>0.073</v>
      </c>
      <c r="D12" s="35">
        <v>0.073</v>
      </c>
      <c r="E12" s="32">
        <v>12.34</v>
      </c>
      <c r="F12" s="32">
        <v>8.85E-4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 t="s">
        <v>35</v>
      </c>
      <c r="B13" s="2">
        <v>57.0</v>
      </c>
      <c r="C13" s="35">
        <v>0.403</v>
      </c>
      <c r="D13" s="35">
        <v>0.00589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36</v>
      </c>
      <c r="B14" s="2">
        <v>58.0</v>
      </c>
      <c r="C14" s="35">
        <v>0.33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6"/>
      <c r="B15" s="36"/>
      <c r="C15" s="36"/>
      <c r="D15" s="36"/>
      <c r="E15" s="36"/>
      <c r="F15" s="3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1"/>
      <c r="B16" s="31" t="s">
        <v>37</v>
      </c>
      <c r="C16" s="31" t="s">
        <v>27</v>
      </c>
      <c r="D16" s="31" t="s">
        <v>38</v>
      </c>
      <c r="E16" s="31" t="s">
        <v>39</v>
      </c>
      <c r="F16" s="31" t="s">
        <v>40</v>
      </c>
      <c r="G16" s="31" t="s">
        <v>41</v>
      </c>
      <c r="H16" s="37"/>
      <c r="I16" s="3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42</v>
      </c>
      <c r="B17" s="32">
        <v>0.0239</v>
      </c>
      <c r="C17" s="32">
        <v>0.011</v>
      </c>
      <c r="D17" s="32">
        <v>2.209</v>
      </c>
      <c r="E17" s="32">
        <v>0.031</v>
      </c>
      <c r="F17" s="32">
        <v>0.002</v>
      </c>
      <c r="G17" s="32">
        <v>0.046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3" t="s">
        <v>43</v>
      </c>
      <c r="B18" s="38">
        <v>0.6681</v>
      </c>
      <c r="C18" s="39">
        <v>0.19</v>
      </c>
      <c r="D18" s="39">
        <v>3.513</v>
      </c>
      <c r="E18" s="38">
        <v>0.001</v>
      </c>
      <c r="F18" s="39">
        <v>0.287</v>
      </c>
      <c r="G18" s="39">
        <v>1.049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6" width="12.63"/>
  </cols>
  <sheetData>
    <row r="1" ht="15.75" customHeight="1">
      <c r="A1" s="40" t="s">
        <v>22</v>
      </c>
      <c r="B1" s="41"/>
      <c r="C1" s="41"/>
      <c r="D1" s="41"/>
      <c r="E1" s="41"/>
      <c r="F1" s="41"/>
      <c r="G1" s="41"/>
    </row>
    <row r="2" ht="15.75" customHeight="1">
      <c r="A2" s="41"/>
      <c r="B2" s="41"/>
      <c r="C2" s="41"/>
      <c r="D2" s="41"/>
      <c r="E2" s="41"/>
      <c r="F2" s="41"/>
      <c r="G2" s="41"/>
    </row>
    <row r="3" ht="15.75" customHeight="1">
      <c r="A3" s="42" t="s">
        <v>23</v>
      </c>
      <c r="B3" s="42"/>
      <c r="C3" s="41"/>
      <c r="D3" s="41"/>
      <c r="E3" s="41"/>
      <c r="F3" s="41"/>
      <c r="G3" s="41"/>
    </row>
    <row r="4" ht="15.75" customHeight="1">
      <c r="A4" s="40" t="s">
        <v>24</v>
      </c>
      <c r="B4" s="43">
        <v>0.485</v>
      </c>
      <c r="C4" s="41"/>
      <c r="D4" s="41"/>
      <c r="E4" s="41"/>
      <c r="F4" s="41"/>
      <c r="G4" s="41"/>
    </row>
    <row r="5" ht="15.75" customHeight="1">
      <c r="A5" s="40" t="s">
        <v>25</v>
      </c>
      <c r="B5" s="32">
        <v>0.581</v>
      </c>
      <c r="C5" s="41"/>
      <c r="D5" s="41"/>
      <c r="E5" s="41"/>
      <c r="F5" s="41"/>
      <c r="G5" s="41"/>
    </row>
    <row r="6" ht="15.75" customHeight="1">
      <c r="A6" s="40" t="s">
        <v>26</v>
      </c>
      <c r="B6" s="32">
        <v>0.574</v>
      </c>
      <c r="C6" s="41"/>
      <c r="D6" s="41"/>
      <c r="E6" s="41"/>
      <c r="F6" s="41"/>
      <c r="G6" s="41"/>
    </row>
    <row r="7" ht="15.75" customHeight="1">
      <c r="A7" s="44" t="s">
        <v>28</v>
      </c>
      <c r="B7" s="44">
        <v>59.0</v>
      </c>
      <c r="C7" s="41"/>
      <c r="D7" s="41"/>
      <c r="E7" s="41"/>
      <c r="F7" s="41"/>
      <c r="G7" s="41"/>
    </row>
    <row r="8" ht="15.75" customHeight="1">
      <c r="A8" s="41"/>
      <c r="B8" s="41"/>
      <c r="C8" s="41"/>
      <c r="D8" s="41"/>
      <c r="E8" s="41"/>
      <c r="F8" s="41"/>
      <c r="G8" s="41"/>
    </row>
    <row r="9" ht="15.75" customHeight="1">
      <c r="A9" s="40"/>
      <c r="B9" s="41"/>
      <c r="C9" s="41"/>
      <c r="D9" s="41"/>
      <c r="E9" s="41"/>
      <c r="F9" s="41"/>
      <c r="G9" s="41"/>
    </row>
    <row r="10" ht="15.75" customHeight="1">
      <c r="A10" s="42"/>
      <c r="B10" s="42" t="s">
        <v>29</v>
      </c>
      <c r="C10" s="42" t="s">
        <v>30</v>
      </c>
      <c r="D10" s="42" t="s">
        <v>31</v>
      </c>
      <c r="E10" s="42" t="s">
        <v>32</v>
      </c>
      <c r="F10" s="42" t="s">
        <v>33</v>
      </c>
      <c r="G10" s="41"/>
    </row>
    <row r="11" ht="15.75" customHeight="1">
      <c r="A11" s="40" t="s">
        <v>34</v>
      </c>
      <c r="B11" s="40">
        <v>1.0</v>
      </c>
      <c r="C11" s="45">
        <v>0.122</v>
      </c>
      <c r="D11" s="45">
        <v>0.122</v>
      </c>
      <c r="E11" s="32">
        <v>79.19</v>
      </c>
      <c r="F11" s="46">
        <v>2.26E-12</v>
      </c>
      <c r="G11" s="41"/>
    </row>
    <row r="12" ht="15.75" customHeight="1">
      <c r="A12" s="40" t="s">
        <v>35</v>
      </c>
      <c r="B12" s="40">
        <v>57.0</v>
      </c>
      <c r="C12" s="45">
        <v>0.088</v>
      </c>
      <c r="D12" s="45">
        <v>0.0015</v>
      </c>
      <c r="E12" s="41"/>
      <c r="F12" s="41"/>
      <c r="G12" s="41"/>
    </row>
    <row r="13" ht="15.75" customHeight="1">
      <c r="A13" s="40" t="s">
        <v>36</v>
      </c>
      <c r="B13" s="40">
        <v>58.0</v>
      </c>
      <c r="C13" s="45">
        <v>0.21</v>
      </c>
      <c r="D13" s="41"/>
      <c r="E13" s="41"/>
      <c r="F13" s="41"/>
      <c r="G13" s="41"/>
    </row>
    <row r="14" ht="15.75" customHeight="1">
      <c r="A14" s="47"/>
      <c r="B14" s="47"/>
      <c r="C14" s="47"/>
      <c r="D14" s="47"/>
      <c r="E14" s="47"/>
      <c r="F14" s="47"/>
      <c r="G14" s="41"/>
    </row>
    <row r="15" ht="15.75" customHeight="1">
      <c r="A15" s="42"/>
      <c r="B15" s="42" t="s">
        <v>37</v>
      </c>
      <c r="C15" s="42" t="s">
        <v>27</v>
      </c>
      <c r="D15" s="42" t="s">
        <v>38</v>
      </c>
      <c r="E15" s="42" t="s">
        <v>39</v>
      </c>
      <c r="F15" s="42" t="s">
        <v>40</v>
      </c>
      <c r="G15" s="42" t="s">
        <v>41</v>
      </c>
      <c r="H15" s="48"/>
      <c r="I15" s="48"/>
    </row>
    <row r="16" ht="15.75" customHeight="1">
      <c r="A16" s="44" t="s">
        <v>43</v>
      </c>
      <c r="B16" s="49">
        <v>1.5089</v>
      </c>
      <c r="C16" s="39">
        <v>0.17</v>
      </c>
      <c r="D16" s="39">
        <v>8.899</v>
      </c>
      <c r="E16" s="50">
        <v>9.0E-5</v>
      </c>
      <c r="F16" s="51">
        <v>1.169</v>
      </c>
      <c r="G16" s="39">
        <v>1.848</v>
      </c>
      <c r="H16" s="52"/>
      <c r="I16" s="5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6" width="12.63"/>
  </cols>
  <sheetData>
    <row r="1" ht="15.75" customHeight="1">
      <c r="A1" s="52" t="s">
        <v>22</v>
      </c>
    </row>
    <row r="2" ht="15.75" customHeight="1"/>
    <row r="3" ht="15.75" customHeight="1">
      <c r="A3" s="42" t="s">
        <v>23</v>
      </c>
      <c r="B3" s="42"/>
      <c r="C3" s="41"/>
      <c r="D3" s="41"/>
      <c r="E3" s="41"/>
      <c r="F3" s="41"/>
      <c r="G3" s="41"/>
    </row>
    <row r="4" ht="15.75" customHeight="1">
      <c r="A4" s="40" t="s">
        <v>24</v>
      </c>
      <c r="B4" s="43">
        <v>0.29</v>
      </c>
      <c r="C4" s="41"/>
      <c r="D4" s="41"/>
      <c r="E4" s="41"/>
      <c r="F4" s="41"/>
      <c r="G4" s="41"/>
    </row>
    <row r="5" ht="15.75" customHeight="1">
      <c r="A5" s="40" t="s">
        <v>25</v>
      </c>
      <c r="B5" s="32">
        <v>0.648</v>
      </c>
      <c r="C5" s="41"/>
      <c r="D5" s="41"/>
      <c r="E5" s="41"/>
      <c r="F5" s="41"/>
      <c r="G5" s="41"/>
    </row>
    <row r="6" ht="15.75" customHeight="1">
      <c r="A6" s="40" t="s">
        <v>26</v>
      </c>
      <c r="B6" s="32">
        <v>0.642</v>
      </c>
      <c r="C6" s="41"/>
      <c r="D6" s="41"/>
      <c r="E6" s="41"/>
      <c r="F6" s="41"/>
      <c r="G6" s="41"/>
    </row>
    <row r="7" ht="15.75" customHeight="1">
      <c r="A7" s="44" t="s">
        <v>28</v>
      </c>
      <c r="B7" s="51">
        <v>58.0</v>
      </c>
      <c r="C7" s="41"/>
      <c r="D7" s="41"/>
      <c r="E7" s="41"/>
      <c r="F7" s="41"/>
      <c r="G7" s="41"/>
    </row>
    <row r="8" ht="15.75" customHeight="1">
      <c r="A8" s="41"/>
      <c r="B8" s="41"/>
      <c r="C8" s="41"/>
      <c r="D8" s="41"/>
      <c r="E8" s="41"/>
      <c r="F8" s="41"/>
      <c r="G8" s="41"/>
    </row>
    <row r="9" ht="15.75" customHeight="1">
      <c r="A9" s="40"/>
      <c r="B9" s="41"/>
      <c r="C9" s="41"/>
      <c r="D9" s="41"/>
      <c r="E9" s="41"/>
      <c r="F9" s="41"/>
      <c r="G9" s="41"/>
    </row>
    <row r="10" ht="15.75" customHeight="1">
      <c r="A10" s="42"/>
      <c r="B10" s="42" t="s">
        <v>29</v>
      </c>
      <c r="C10" s="42" t="s">
        <v>30</v>
      </c>
      <c r="D10" s="42" t="s">
        <v>31</v>
      </c>
      <c r="E10" s="42" t="s">
        <v>32</v>
      </c>
      <c r="F10" s="42" t="s">
        <v>33</v>
      </c>
      <c r="G10" s="41"/>
    </row>
    <row r="11" ht="15.75" customHeight="1">
      <c r="A11" s="40" t="s">
        <v>34</v>
      </c>
      <c r="B11" s="40">
        <v>1.0</v>
      </c>
      <c r="C11" s="35">
        <v>0.181</v>
      </c>
      <c r="D11" s="35">
        <v>0.181</v>
      </c>
      <c r="E11" s="43">
        <v>105.1</v>
      </c>
      <c r="F11" s="43" t="s">
        <v>44</v>
      </c>
      <c r="G11" s="41"/>
    </row>
    <row r="12" ht="15.75" customHeight="1">
      <c r="A12" s="40" t="s">
        <v>35</v>
      </c>
      <c r="B12" s="40">
        <v>57.0</v>
      </c>
      <c r="C12" s="35">
        <v>0.098</v>
      </c>
      <c r="D12" s="35">
        <v>0.0017</v>
      </c>
      <c r="E12" s="41"/>
      <c r="F12" s="41"/>
      <c r="G12" s="41"/>
    </row>
    <row r="13" ht="15.75" customHeight="1">
      <c r="A13" s="40" t="s">
        <v>36</v>
      </c>
      <c r="B13" s="40">
        <v>58.0</v>
      </c>
      <c r="C13" s="35">
        <v>0.28</v>
      </c>
      <c r="D13" s="41"/>
      <c r="E13" s="41"/>
      <c r="F13" s="41"/>
      <c r="G13" s="41"/>
    </row>
    <row r="14" ht="15.75" customHeight="1">
      <c r="A14" s="47"/>
      <c r="B14" s="47"/>
      <c r="C14" s="47"/>
      <c r="D14" s="47"/>
      <c r="E14" s="47"/>
      <c r="F14" s="47"/>
      <c r="G14" s="41"/>
    </row>
    <row r="15" ht="15.75" customHeight="1">
      <c r="A15" s="42"/>
      <c r="B15" s="42" t="s">
        <v>37</v>
      </c>
      <c r="C15" s="42" t="s">
        <v>27</v>
      </c>
      <c r="D15" s="42" t="s">
        <v>38</v>
      </c>
      <c r="E15" s="42" t="s">
        <v>39</v>
      </c>
      <c r="F15" s="42" t="s">
        <v>40</v>
      </c>
      <c r="G15" s="42" t="s">
        <v>41</v>
      </c>
      <c r="H15" s="48"/>
      <c r="I15" s="48"/>
    </row>
    <row r="16" ht="15.75" customHeight="1">
      <c r="A16" s="44" t="s">
        <v>43</v>
      </c>
      <c r="B16" s="38">
        <v>1.2063</v>
      </c>
      <c r="C16" s="39">
        <v>0.118</v>
      </c>
      <c r="D16" s="39">
        <v>10.251</v>
      </c>
      <c r="E16" s="53">
        <v>2.0E-4</v>
      </c>
      <c r="F16" s="51">
        <v>0.971</v>
      </c>
      <c r="G16" s="39">
        <v>1.442</v>
      </c>
      <c r="H16" s="52"/>
      <c r="I16" s="5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6" width="12.63"/>
  </cols>
  <sheetData>
    <row r="1" ht="15.75" customHeight="1">
      <c r="A1" s="52" t="s">
        <v>22</v>
      </c>
    </row>
    <row r="2" ht="15.75" customHeight="1"/>
    <row r="3" ht="15.75" customHeight="1">
      <c r="A3" s="54" t="s">
        <v>23</v>
      </c>
      <c r="B3" s="54"/>
    </row>
    <row r="4" ht="15.75" customHeight="1">
      <c r="A4" s="52" t="s">
        <v>24</v>
      </c>
      <c r="B4" s="55">
        <v>0.249</v>
      </c>
    </row>
    <row r="5" ht="15.75" customHeight="1">
      <c r="A5" s="52" t="s">
        <v>25</v>
      </c>
      <c r="B5" s="32">
        <v>0.339</v>
      </c>
    </row>
    <row r="6" ht="15.75" customHeight="1">
      <c r="A6" s="52" t="s">
        <v>26</v>
      </c>
      <c r="B6" s="32">
        <v>0.328</v>
      </c>
    </row>
    <row r="7" ht="15.75" customHeight="1">
      <c r="A7" s="56" t="s">
        <v>28</v>
      </c>
      <c r="B7" s="57">
        <v>58.0</v>
      </c>
    </row>
    <row r="8" ht="15.75" customHeight="1"/>
    <row r="9" ht="15.75" customHeight="1">
      <c r="A9" s="52"/>
    </row>
    <row r="10" ht="15.75" customHeight="1">
      <c r="A10" s="54"/>
      <c r="B10" s="54" t="s">
        <v>29</v>
      </c>
      <c r="C10" s="54" t="s">
        <v>30</v>
      </c>
      <c r="D10" s="54" t="s">
        <v>31</v>
      </c>
      <c r="E10" s="54" t="s">
        <v>32</v>
      </c>
      <c r="F10" s="54" t="s">
        <v>33</v>
      </c>
    </row>
    <row r="11" ht="15.75" customHeight="1">
      <c r="A11" s="52" t="s">
        <v>34</v>
      </c>
      <c r="B11" s="52">
        <v>1.0</v>
      </c>
      <c r="C11" s="52">
        <v>0.02256054917987882</v>
      </c>
      <c r="D11" s="52">
        <v>0.02256054917987882</v>
      </c>
      <c r="E11" s="32">
        <v>29.29</v>
      </c>
      <c r="F11" s="46">
        <v>1.29E-6</v>
      </c>
    </row>
    <row r="12" ht="15.75" customHeight="1">
      <c r="A12" s="52" t="s">
        <v>35</v>
      </c>
      <c r="B12" s="52">
        <v>57.0</v>
      </c>
      <c r="C12" s="52">
        <v>0.34050941603640156</v>
      </c>
      <c r="D12" s="52">
        <v>0.005973849404147396</v>
      </c>
    </row>
    <row r="13" ht="15.75" customHeight="1">
      <c r="A13" s="58" t="s">
        <v>36</v>
      </c>
      <c r="B13" s="58">
        <v>58.0</v>
      </c>
      <c r="C13" s="58">
        <v>0.3630699652162804</v>
      </c>
      <c r="D13" s="58"/>
      <c r="E13" s="58"/>
      <c r="F13" s="58"/>
    </row>
    <row r="14" ht="15.75" customHeight="1"/>
    <row r="15" ht="15.75" customHeight="1">
      <c r="A15" s="54"/>
      <c r="B15" s="54" t="s">
        <v>37</v>
      </c>
      <c r="C15" s="54" t="s">
        <v>27</v>
      </c>
      <c r="D15" s="54" t="s">
        <v>38</v>
      </c>
      <c r="E15" s="54" t="s">
        <v>39</v>
      </c>
      <c r="F15" s="54" t="s">
        <v>40</v>
      </c>
      <c r="G15" s="54" t="s">
        <v>41</v>
      </c>
      <c r="H15" s="48"/>
      <c r="I15" s="48"/>
    </row>
    <row r="16" ht="15.75" customHeight="1">
      <c r="A16" s="56" t="s">
        <v>43</v>
      </c>
      <c r="B16" s="59">
        <v>0.8684</v>
      </c>
      <c r="C16" s="57">
        <v>0.16</v>
      </c>
      <c r="D16" s="57">
        <v>5.412</v>
      </c>
      <c r="E16" s="59">
        <v>0.005</v>
      </c>
      <c r="F16" s="57">
        <v>0.547</v>
      </c>
      <c r="G16" s="57">
        <v>1.19</v>
      </c>
      <c r="H16" s="52"/>
      <c r="I16" s="5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6" width="12.63"/>
  </cols>
  <sheetData>
    <row r="1" ht="15.75" customHeight="1">
      <c r="A1" s="52" t="s">
        <v>22</v>
      </c>
    </row>
    <row r="2" ht="15.75" customHeight="1"/>
    <row r="3" ht="15.75" customHeight="1">
      <c r="A3" s="54" t="s">
        <v>23</v>
      </c>
      <c r="B3" s="54"/>
    </row>
    <row r="4" ht="15.75" customHeight="1">
      <c r="A4" s="52" t="s">
        <v>24</v>
      </c>
      <c r="B4" s="43">
        <v>0.418</v>
      </c>
    </row>
    <row r="5" ht="15.75" customHeight="1">
      <c r="A5" s="52" t="s">
        <v>25</v>
      </c>
      <c r="B5" s="32">
        <v>0.316</v>
      </c>
    </row>
    <row r="6" ht="15.75" customHeight="1">
      <c r="A6" s="52" t="s">
        <v>26</v>
      </c>
      <c r="B6" s="32">
        <v>0.304</v>
      </c>
    </row>
    <row r="7" ht="15.75" customHeight="1">
      <c r="A7" s="56" t="s">
        <v>28</v>
      </c>
      <c r="B7" s="51">
        <v>58.0</v>
      </c>
    </row>
    <row r="8" ht="15.75" customHeight="1"/>
    <row r="9" ht="15.75" customHeight="1">
      <c r="A9" s="52"/>
    </row>
    <row r="10" ht="15.75" customHeight="1">
      <c r="A10" s="54"/>
      <c r="B10" s="54" t="s">
        <v>29</v>
      </c>
      <c r="C10" s="54" t="s">
        <v>30</v>
      </c>
      <c r="D10" s="54" t="s">
        <v>31</v>
      </c>
      <c r="E10" s="54" t="s">
        <v>32</v>
      </c>
      <c r="F10" s="54" t="s">
        <v>33</v>
      </c>
    </row>
    <row r="11" ht="15.75" customHeight="1">
      <c r="A11" s="52" t="s">
        <v>34</v>
      </c>
      <c r="B11" s="52">
        <v>1.0</v>
      </c>
      <c r="C11" s="35">
        <v>0.1378</v>
      </c>
      <c r="D11" s="35">
        <v>0.1378</v>
      </c>
      <c r="E11" s="32">
        <v>26.29</v>
      </c>
      <c r="F11" s="46">
        <v>3.66E-6</v>
      </c>
    </row>
    <row r="12" ht="15.75" customHeight="1">
      <c r="A12" s="52" t="s">
        <v>35</v>
      </c>
      <c r="B12" s="52">
        <v>57.0</v>
      </c>
      <c r="C12" s="35">
        <v>0.2984</v>
      </c>
      <c r="D12" s="35">
        <v>0.0052</v>
      </c>
    </row>
    <row r="13" ht="15.75" customHeight="1">
      <c r="A13" s="56" t="s">
        <v>36</v>
      </c>
      <c r="B13" s="56">
        <v>58.0</v>
      </c>
      <c r="C13" s="60">
        <v>0.4362</v>
      </c>
      <c r="D13" s="56"/>
      <c r="E13" s="56"/>
      <c r="F13" s="56"/>
    </row>
    <row r="14" ht="15.75" customHeight="1"/>
    <row r="15" ht="15.75" customHeight="1">
      <c r="A15" s="54"/>
      <c r="B15" s="54" t="s">
        <v>37</v>
      </c>
      <c r="C15" s="54" t="s">
        <v>27</v>
      </c>
      <c r="D15" s="54" t="s">
        <v>38</v>
      </c>
      <c r="E15" s="54" t="s">
        <v>39</v>
      </c>
      <c r="F15" s="54" t="s">
        <v>40</v>
      </c>
      <c r="G15" s="54" t="s">
        <v>41</v>
      </c>
      <c r="H15" s="48"/>
      <c r="I15" s="48"/>
    </row>
    <row r="16" ht="15.75" customHeight="1">
      <c r="A16" s="44" t="s">
        <v>43</v>
      </c>
      <c r="B16" s="61">
        <v>0.8288994132879458</v>
      </c>
      <c r="C16" s="39">
        <v>0.275</v>
      </c>
      <c r="D16" s="39">
        <v>5.127</v>
      </c>
      <c r="E16" s="53">
        <v>9.0E-4</v>
      </c>
      <c r="F16" s="51">
        <v>0.86</v>
      </c>
      <c r="G16" s="39">
        <v>1.962</v>
      </c>
      <c r="H16" s="52"/>
      <c r="I16" s="5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6" width="12.63"/>
  </cols>
  <sheetData>
    <row r="1" ht="15.75" customHeight="1">
      <c r="A1" s="40" t="s">
        <v>22</v>
      </c>
      <c r="B1" s="41"/>
      <c r="C1" s="41"/>
      <c r="D1" s="41"/>
      <c r="E1" s="41"/>
      <c r="F1" s="41"/>
    </row>
    <row r="2" ht="15.75" customHeight="1">
      <c r="A2" s="41"/>
      <c r="B2" s="41"/>
      <c r="C2" s="41"/>
      <c r="D2" s="41"/>
      <c r="E2" s="41"/>
      <c r="F2" s="41"/>
    </row>
    <row r="3" ht="15.75" customHeight="1">
      <c r="A3" s="42" t="s">
        <v>23</v>
      </c>
      <c r="B3" s="42"/>
      <c r="C3" s="41"/>
      <c r="D3" s="41"/>
      <c r="E3" s="41"/>
      <c r="F3" s="41"/>
    </row>
    <row r="4" ht="15.75" customHeight="1">
      <c r="A4" s="40" t="s">
        <v>24</v>
      </c>
      <c r="B4" s="40">
        <v>0.4328606102651733</v>
      </c>
      <c r="C4" s="41"/>
      <c r="D4" s="41"/>
      <c r="E4" s="41"/>
      <c r="F4" s="41"/>
    </row>
    <row r="5" ht="15.75" customHeight="1">
      <c r="A5" s="40" t="s">
        <v>25</v>
      </c>
      <c r="B5" s="32">
        <v>0.413</v>
      </c>
      <c r="C5" s="41"/>
      <c r="D5" s="41"/>
      <c r="E5" s="41"/>
      <c r="F5" s="41"/>
    </row>
    <row r="6" ht="15.75" customHeight="1">
      <c r="A6" s="40" t="s">
        <v>26</v>
      </c>
      <c r="B6" s="32">
        <v>0.403</v>
      </c>
      <c r="C6" s="41"/>
      <c r="D6" s="41"/>
      <c r="E6" s="41"/>
      <c r="F6" s="41"/>
    </row>
    <row r="7" ht="15.75" customHeight="1">
      <c r="A7" s="44" t="s">
        <v>28</v>
      </c>
      <c r="B7" s="51">
        <v>58.0</v>
      </c>
      <c r="C7" s="41"/>
      <c r="D7" s="41"/>
      <c r="E7" s="41"/>
      <c r="F7" s="41"/>
    </row>
    <row r="8" ht="15.75" customHeight="1">
      <c r="A8" s="41"/>
      <c r="B8" s="41"/>
      <c r="C8" s="41"/>
      <c r="D8" s="41"/>
      <c r="E8" s="41"/>
      <c r="F8" s="41"/>
    </row>
    <row r="9" ht="15.75" customHeight="1">
      <c r="A9" s="40"/>
      <c r="B9" s="41"/>
      <c r="C9" s="41"/>
      <c r="D9" s="41"/>
      <c r="E9" s="41"/>
      <c r="F9" s="41"/>
    </row>
    <row r="10" ht="15.75" customHeight="1">
      <c r="A10" s="42"/>
      <c r="B10" s="42" t="s">
        <v>29</v>
      </c>
      <c r="C10" s="42" t="s">
        <v>30</v>
      </c>
      <c r="D10" s="42" t="s">
        <v>31</v>
      </c>
      <c r="E10" s="42" t="s">
        <v>32</v>
      </c>
      <c r="F10" s="42" t="s">
        <v>33</v>
      </c>
    </row>
    <row r="11" ht="15.75" customHeight="1">
      <c r="A11" s="40" t="s">
        <v>34</v>
      </c>
      <c r="B11" s="40">
        <v>1.0</v>
      </c>
      <c r="C11" s="45">
        <v>0.0818</v>
      </c>
      <c r="D11" s="45">
        <v>0.0819</v>
      </c>
      <c r="E11" s="32">
        <v>40.16</v>
      </c>
      <c r="F11" s="43" t="s">
        <v>45</v>
      </c>
    </row>
    <row r="12" ht="15.75" customHeight="1">
      <c r="A12" s="40" t="s">
        <v>35</v>
      </c>
      <c r="B12" s="40">
        <v>57.0</v>
      </c>
      <c r="C12" s="43">
        <v>0.3547</v>
      </c>
      <c r="D12" s="45">
        <v>0.0062</v>
      </c>
      <c r="E12" s="41"/>
      <c r="F12" s="41"/>
    </row>
    <row r="13" ht="15.75" customHeight="1">
      <c r="A13" s="44" t="s">
        <v>36</v>
      </c>
      <c r="B13" s="44">
        <v>58.0</v>
      </c>
      <c r="C13" s="62">
        <v>0.4364</v>
      </c>
      <c r="D13" s="44"/>
      <c r="E13" s="44"/>
      <c r="F13" s="44"/>
    </row>
    <row r="14" ht="15.75" customHeight="1"/>
    <row r="15" ht="15.75" customHeight="1">
      <c r="A15" s="54"/>
      <c r="B15" s="54" t="s">
        <v>37</v>
      </c>
      <c r="C15" s="54" t="s">
        <v>27</v>
      </c>
      <c r="D15" s="54" t="s">
        <v>38</v>
      </c>
      <c r="E15" s="54" t="s">
        <v>39</v>
      </c>
      <c r="F15" s="54" t="s">
        <v>40</v>
      </c>
      <c r="G15" s="54" t="s">
        <v>41</v>
      </c>
      <c r="H15" s="48"/>
      <c r="I15" s="48"/>
    </row>
    <row r="16" ht="15.75" customHeight="1">
      <c r="A16" s="56" t="s">
        <v>43</v>
      </c>
      <c r="B16" s="59">
        <v>1.3546</v>
      </c>
      <c r="C16" s="57">
        <v>0.214</v>
      </c>
      <c r="D16" s="57">
        <v>6.337</v>
      </c>
      <c r="E16" s="59">
        <v>6.0E-4</v>
      </c>
      <c r="F16" s="57">
        <v>0.927</v>
      </c>
      <c r="G16" s="57">
        <v>1.783</v>
      </c>
      <c r="H16" s="52"/>
      <c r="I16" s="5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10.0"/>
    <col customWidth="1" min="4" max="4" width="40.75"/>
    <col customWidth="1" min="5" max="5" width="26.25"/>
    <col customWidth="1" min="6" max="6" width="10.0"/>
    <col customWidth="1" min="7" max="7" width="40.13"/>
    <col customWidth="1" min="8" max="8" width="24.75"/>
    <col customWidth="1" min="9" max="20" width="10.0"/>
    <col customWidth="1" min="21" max="25" width="9.88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ht="15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</row>
    <row r="3" ht="15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</row>
    <row r="4" ht="15.0" customHeight="1">
      <c r="A4" s="1"/>
      <c r="B4" s="1"/>
      <c r="C4" s="1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</row>
    <row r="5" ht="19.5" customHeight="1">
      <c r="A5" s="1"/>
      <c r="B5" s="1"/>
      <c r="C5" s="4"/>
      <c r="D5" s="63" t="s">
        <v>46</v>
      </c>
      <c r="E5" s="64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</row>
    <row r="6" ht="15.0" customHeight="1">
      <c r="A6" s="65"/>
      <c r="B6" s="65"/>
      <c r="C6" s="66"/>
      <c r="D6" s="67"/>
      <c r="E6" s="68"/>
      <c r="F6" s="69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70"/>
      <c r="V6" s="70"/>
      <c r="W6" s="70"/>
      <c r="X6" s="70"/>
      <c r="Y6" s="70"/>
      <c r="Z6" s="70"/>
    </row>
    <row r="7" ht="15.0" customHeight="1">
      <c r="A7" s="1"/>
      <c r="B7" s="1"/>
      <c r="C7" s="4"/>
      <c r="D7" s="71" t="s">
        <v>47</v>
      </c>
      <c r="E7" s="72">
        <v>1074.45</v>
      </c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</row>
    <row r="8" ht="15.0" customHeight="1">
      <c r="A8" s="1"/>
      <c r="B8" s="1"/>
      <c r="C8" s="4"/>
      <c r="D8" s="73" t="s">
        <v>48</v>
      </c>
      <c r="E8" s="74">
        <v>76.1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</row>
    <row r="9" ht="15.0" customHeight="1">
      <c r="A9" s="1"/>
      <c r="B9" s="1"/>
      <c r="C9" s="4"/>
      <c r="D9" s="75" t="s">
        <v>49</v>
      </c>
      <c r="E9" s="76">
        <f>E7/E8</f>
        <v>14.11892247</v>
      </c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</row>
    <row r="10" ht="15.0" customHeight="1">
      <c r="A10" s="65"/>
      <c r="B10" s="65"/>
      <c r="C10" s="66"/>
      <c r="D10" s="77"/>
      <c r="E10" s="78"/>
      <c r="F10" s="69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70"/>
      <c r="V10" s="70"/>
      <c r="W10" s="70"/>
      <c r="X10" s="70"/>
      <c r="Y10" s="70"/>
      <c r="Z10" s="70"/>
    </row>
    <row r="11" ht="15.0" customHeight="1">
      <c r="A11" s="65"/>
      <c r="B11" s="65"/>
      <c r="C11" s="66"/>
      <c r="D11" s="79"/>
      <c r="E11" s="80"/>
      <c r="F11" s="69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70"/>
      <c r="V11" s="70"/>
      <c r="W11" s="70"/>
      <c r="X11" s="70"/>
      <c r="Y11" s="70"/>
      <c r="Z11" s="70"/>
    </row>
    <row r="12" ht="15.0" customHeight="1">
      <c r="A12" s="65"/>
      <c r="B12" s="65"/>
      <c r="C12" s="66"/>
      <c r="D12" s="81"/>
      <c r="E12" s="80"/>
      <c r="F12" s="69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70"/>
      <c r="V12" s="70"/>
      <c r="W12" s="70"/>
      <c r="X12" s="70"/>
      <c r="Y12" s="70"/>
      <c r="Z12" s="70"/>
    </row>
    <row r="13" ht="15.0" customHeight="1">
      <c r="A13" s="1"/>
      <c r="B13" s="1"/>
      <c r="C13" s="4"/>
      <c r="D13" s="71" t="s">
        <v>50</v>
      </c>
      <c r="E13" s="82">
        <v>0.0075</v>
      </c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</row>
    <row r="14" ht="15.0" customHeight="1">
      <c r="A14" s="1"/>
      <c r="B14" s="1"/>
      <c r="C14" s="4"/>
      <c r="D14" s="73" t="s">
        <v>51</v>
      </c>
      <c r="E14" s="83">
        <v>0.0691</v>
      </c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</row>
    <row r="15" ht="15.0" customHeight="1">
      <c r="A15" s="1"/>
      <c r="B15" s="1"/>
      <c r="C15" s="4"/>
      <c r="D15" s="75" t="s">
        <v>52</v>
      </c>
      <c r="E15" s="84">
        <f>E13+E14</f>
        <v>0.0766</v>
      </c>
      <c r="F15" s="8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</row>
    <row r="16" ht="15.0" customHeight="1">
      <c r="A16" s="65"/>
      <c r="B16" s="65"/>
      <c r="C16" s="66"/>
      <c r="D16" s="86"/>
      <c r="E16" s="87"/>
      <c r="F16" s="69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70"/>
      <c r="V16" s="70"/>
      <c r="W16" s="70"/>
      <c r="X16" s="70"/>
      <c r="Y16" s="70"/>
      <c r="Z16" s="70"/>
    </row>
    <row r="17" ht="15.0" customHeight="1">
      <c r="A17" s="65"/>
      <c r="B17" s="65"/>
      <c r="C17" s="66"/>
      <c r="D17" s="88"/>
      <c r="E17" s="89"/>
      <c r="F17" s="69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70"/>
      <c r="V17" s="70"/>
      <c r="W17" s="70"/>
      <c r="X17" s="70"/>
      <c r="Y17" s="70"/>
      <c r="Z17" s="70"/>
    </row>
    <row r="18" ht="15.0" customHeight="1">
      <c r="A18" s="1"/>
      <c r="B18" s="1"/>
      <c r="C18" s="4"/>
      <c r="D18" s="71" t="s">
        <v>53</v>
      </c>
      <c r="E18" s="90">
        <v>301.85</v>
      </c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91"/>
      <c r="T18" s="92"/>
      <c r="U18" s="2"/>
      <c r="V18" s="2"/>
      <c r="W18" s="2"/>
      <c r="X18" s="2"/>
      <c r="Y18" s="2"/>
      <c r="Z18" s="2"/>
    </row>
    <row r="19" ht="15.0" customHeight="1">
      <c r="A19" s="1"/>
      <c r="B19" s="1"/>
      <c r="C19" s="4"/>
      <c r="D19" s="73" t="s">
        <v>54</v>
      </c>
      <c r="E19" s="93">
        <v>730.97</v>
      </c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 ht="15.0" customHeight="1">
      <c r="A20" s="1"/>
      <c r="B20" s="1"/>
      <c r="C20" s="4"/>
      <c r="D20" s="73" t="s">
        <v>55</v>
      </c>
      <c r="E20" s="94">
        <f>E18*E19</f>
        <v>220643.2945</v>
      </c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</row>
    <row r="21" ht="15.0" customHeight="1">
      <c r="A21" s="1"/>
      <c r="B21" s="1"/>
      <c r="C21" s="1"/>
      <c r="D21" s="95"/>
      <c r="E21" s="95"/>
      <c r="F21" s="9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</row>
    <row r="22" ht="15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  <c r="Z28" s="2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  <c r="Z29" s="2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  <c r="Z30" s="2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</row>
    <row r="32" ht="19.5" customHeight="1">
      <c r="A32" s="1"/>
      <c r="B32" s="1"/>
      <c r="C32" s="1"/>
      <c r="D32" s="9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</row>
    <row r="33" ht="19.5" customHeight="1">
      <c r="A33" s="1"/>
      <c r="B33" s="1"/>
      <c r="C33" s="1"/>
      <c r="D33" s="9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</row>
    <row r="34" ht="19.5" customHeight="1">
      <c r="A34" s="1"/>
      <c r="B34" s="1"/>
      <c r="C34" s="1"/>
      <c r="D34" s="9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</row>
    <row r="35" ht="19.5" customHeight="1">
      <c r="A35" s="1"/>
      <c r="B35" s="1"/>
      <c r="C35" s="1"/>
      <c r="D35" s="9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</row>
    <row r="36" ht="19.5" customHeight="1">
      <c r="A36" s="1"/>
      <c r="B36" s="1"/>
      <c r="C36" s="1"/>
      <c r="D36" s="9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</row>
    <row r="37" ht="19.5" customHeight="1">
      <c r="A37" s="1"/>
      <c r="B37" s="1"/>
      <c r="C37" s="1"/>
      <c r="D37" s="9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</row>
    <row r="38" ht="19.5" customHeight="1">
      <c r="A38" s="1"/>
      <c r="B38" s="1"/>
      <c r="C38" s="1"/>
      <c r="D38" s="9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D5:E5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38"/>
    <col customWidth="1" min="2" max="2" width="13.63"/>
    <col customWidth="1" min="3" max="3" width="13.5"/>
    <col customWidth="1" min="4" max="4" width="14.63"/>
    <col customWidth="1" min="5" max="5" width="13.63"/>
    <col customWidth="1" min="6" max="6" width="14.25"/>
    <col customWidth="1" min="7" max="7" width="13.63"/>
    <col customWidth="1" min="8" max="14" width="12.5"/>
  </cols>
  <sheetData>
    <row r="1" ht="15.0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5.75" customHeight="1">
      <c r="A2" s="2"/>
      <c r="B2" s="2"/>
      <c r="C2" s="2"/>
      <c r="D2" s="2"/>
      <c r="E2" s="2"/>
      <c r="F2" s="2"/>
      <c r="G2" s="2"/>
      <c r="J2" s="2"/>
      <c r="K2" s="2"/>
      <c r="L2" s="2"/>
      <c r="M2" s="2"/>
      <c r="N2" s="2"/>
    </row>
    <row r="3" ht="15.75" customHeight="1">
      <c r="A3" s="31" t="s">
        <v>23</v>
      </c>
      <c r="B3" s="31"/>
      <c r="C3" s="2"/>
      <c r="D3" s="2"/>
      <c r="E3" s="2"/>
      <c r="F3" s="2"/>
      <c r="G3" s="2"/>
      <c r="J3" s="2"/>
      <c r="K3" s="2"/>
      <c r="L3" s="2"/>
      <c r="M3" s="2"/>
      <c r="N3" s="2"/>
    </row>
    <row r="4" ht="15.0" customHeight="1">
      <c r="A4" s="2" t="s">
        <v>24</v>
      </c>
      <c r="B4" s="2">
        <v>0.2828704135910439</v>
      </c>
      <c r="C4" s="2"/>
      <c r="D4" s="2"/>
      <c r="E4" s="2"/>
      <c r="F4" s="2"/>
      <c r="G4" s="2"/>
      <c r="J4" s="2"/>
      <c r="K4" s="2"/>
      <c r="L4" s="2"/>
      <c r="M4" s="2"/>
      <c r="N4" s="2"/>
    </row>
    <row r="5" ht="15.0" customHeight="1">
      <c r="A5" s="2" t="s">
        <v>25</v>
      </c>
      <c r="B5" s="32">
        <v>0.181</v>
      </c>
      <c r="C5" s="2"/>
      <c r="D5" s="2"/>
      <c r="E5" s="2"/>
      <c r="F5" s="2"/>
      <c r="G5" s="2"/>
      <c r="J5" s="2"/>
      <c r="K5" s="2"/>
      <c r="L5" s="2"/>
      <c r="M5" s="2"/>
      <c r="N5" s="2"/>
    </row>
    <row r="6" ht="15.0" customHeight="1">
      <c r="A6" s="2" t="s">
        <v>26</v>
      </c>
      <c r="B6" s="32">
        <v>0.166</v>
      </c>
      <c r="C6" s="2"/>
      <c r="D6" s="2"/>
      <c r="E6" s="2"/>
      <c r="F6" s="2"/>
      <c r="G6" s="2"/>
      <c r="J6" s="2"/>
      <c r="K6" s="2"/>
      <c r="L6" s="2"/>
      <c r="M6" s="2"/>
      <c r="N6" s="2"/>
    </row>
    <row r="7" ht="15.0" customHeight="1">
      <c r="A7" s="2" t="s">
        <v>27</v>
      </c>
      <c r="B7" s="2">
        <v>0.07078395516358556</v>
      </c>
      <c r="C7" s="2"/>
      <c r="D7" s="2"/>
      <c r="E7" s="2"/>
      <c r="F7" s="2"/>
      <c r="G7" s="2"/>
      <c r="J7" s="2"/>
      <c r="K7" s="2"/>
      <c r="L7" s="2"/>
      <c r="M7" s="2"/>
      <c r="N7" s="2"/>
    </row>
    <row r="8" ht="15.75" customHeight="1">
      <c r="A8" s="33" t="s">
        <v>28</v>
      </c>
      <c r="B8" s="34">
        <v>58.0</v>
      </c>
      <c r="C8" s="2"/>
      <c r="D8" s="2"/>
      <c r="E8" s="2"/>
      <c r="F8" s="2"/>
      <c r="G8" s="2"/>
      <c r="J8" s="2"/>
      <c r="K8" s="2"/>
      <c r="L8" s="2"/>
      <c r="M8" s="2"/>
      <c r="N8" s="2"/>
    </row>
    <row r="9" ht="15.0" customHeight="1">
      <c r="A9" s="2"/>
      <c r="B9" s="2"/>
      <c r="C9" s="2"/>
      <c r="D9" s="2"/>
      <c r="E9" s="2"/>
      <c r="F9" s="2"/>
      <c r="G9" s="2"/>
      <c r="J9" s="2"/>
      <c r="K9" s="2"/>
      <c r="L9" s="2"/>
      <c r="M9" s="2"/>
      <c r="N9" s="2"/>
    </row>
    <row r="10" ht="15.75" customHeight="1">
      <c r="A10" s="2"/>
      <c r="B10" s="2"/>
      <c r="C10" s="2"/>
      <c r="D10" s="2"/>
      <c r="E10" s="2"/>
      <c r="F10" s="2"/>
      <c r="G10" s="2"/>
      <c r="J10" s="2"/>
      <c r="K10" s="2"/>
      <c r="L10" s="2"/>
      <c r="M10" s="2"/>
      <c r="N10" s="2"/>
    </row>
    <row r="11" ht="15.75" customHeight="1">
      <c r="A11" s="31"/>
      <c r="B11" s="31" t="s">
        <v>29</v>
      </c>
      <c r="C11" s="31" t="s">
        <v>30</v>
      </c>
      <c r="D11" s="31" t="s">
        <v>31</v>
      </c>
      <c r="E11" s="31" t="s">
        <v>32</v>
      </c>
      <c r="F11" s="31" t="s">
        <v>33</v>
      </c>
      <c r="G11" s="2"/>
      <c r="J11" s="2"/>
      <c r="K11" s="2"/>
      <c r="L11" s="2"/>
      <c r="M11" s="2"/>
      <c r="N11" s="2"/>
    </row>
    <row r="12" ht="15.75" customHeight="1">
      <c r="A12" s="2" t="s">
        <v>34</v>
      </c>
      <c r="B12" s="2">
        <v>1.0</v>
      </c>
      <c r="C12" s="35">
        <v>0.073</v>
      </c>
      <c r="D12" s="35">
        <v>0.073</v>
      </c>
      <c r="E12" s="32">
        <v>12.34</v>
      </c>
      <c r="F12" s="32">
        <v>8.85E-4</v>
      </c>
      <c r="G12" s="2"/>
      <c r="J12" s="2"/>
      <c r="K12" s="2"/>
      <c r="L12" s="2"/>
      <c r="M12" s="2"/>
      <c r="N12" s="2"/>
    </row>
    <row r="13" ht="15.0" customHeight="1">
      <c r="A13" s="2" t="s">
        <v>35</v>
      </c>
      <c r="B13" s="2">
        <v>57.0</v>
      </c>
      <c r="C13" s="35">
        <v>0.403</v>
      </c>
      <c r="D13" s="35">
        <v>0.00589</v>
      </c>
      <c r="E13" s="2"/>
      <c r="F13" s="2"/>
      <c r="G13" s="2"/>
      <c r="J13" s="2"/>
      <c r="K13" s="2"/>
      <c r="L13" s="2"/>
      <c r="M13" s="2"/>
      <c r="N13" s="2"/>
    </row>
    <row r="14" ht="15.75" customHeight="1">
      <c r="A14" s="2" t="s">
        <v>36</v>
      </c>
      <c r="B14" s="2">
        <v>58.0</v>
      </c>
      <c r="C14" s="35">
        <v>0.33</v>
      </c>
      <c r="D14" s="2"/>
      <c r="E14" s="2"/>
      <c r="F14" s="2"/>
      <c r="G14" s="2"/>
      <c r="J14" s="2"/>
      <c r="K14" s="2"/>
      <c r="L14" s="2"/>
      <c r="M14" s="2"/>
      <c r="N14" s="2"/>
    </row>
    <row r="15" ht="15.75" customHeight="1">
      <c r="A15" s="36"/>
      <c r="B15" s="36"/>
      <c r="C15" s="36"/>
      <c r="D15" s="36"/>
      <c r="E15" s="36"/>
      <c r="F15" s="36"/>
      <c r="G15" s="2"/>
      <c r="J15" s="2"/>
      <c r="K15" s="2"/>
      <c r="L15" s="2"/>
      <c r="M15" s="2"/>
      <c r="N15" s="2"/>
    </row>
    <row r="16" ht="15.75" customHeight="1">
      <c r="A16" s="31"/>
      <c r="B16" s="31" t="s">
        <v>37</v>
      </c>
      <c r="C16" s="31" t="s">
        <v>27</v>
      </c>
      <c r="D16" s="31" t="s">
        <v>38</v>
      </c>
      <c r="E16" s="31" t="s">
        <v>39</v>
      </c>
      <c r="F16" s="31" t="s">
        <v>40</v>
      </c>
      <c r="G16" s="31" t="s">
        <v>41</v>
      </c>
      <c r="J16" s="2"/>
      <c r="K16" s="2"/>
      <c r="L16" s="2"/>
      <c r="M16" s="2"/>
      <c r="N16" s="2"/>
    </row>
    <row r="17" ht="15.0" customHeight="1">
      <c r="A17" s="2" t="s">
        <v>42</v>
      </c>
      <c r="B17" s="32">
        <v>0.0239</v>
      </c>
      <c r="C17" s="32">
        <v>0.011</v>
      </c>
      <c r="D17" s="32">
        <v>2.209</v>
      </c>
      <c r="E17" s="32">
        <v>0.031</v>
      </c>
      <c r="F17" s="32">
        <v>0.002</v>
      </c>
      <c r="G17" s="32">
        <v>0.046</v>
      </c>
      <c r="J17" s="2"/>
      <c r="K17" s="2"/>
      <c r="L17" s="2"/>
      <c r="M17" s="2"/>
      <c r="N17" s="2"/>
    </row>
    <row r="18" ht="15.75" customHeight="1">
      <c r="A18" s="33" t="s">
        <v>43</v>
      </c>
      <c r="B18" s="38">
        <v>0.6681</v>
      </c>
      <c r="C18" s="39">
        <v>0.19</v>
      </c>
      <c r="D18" s="39">
        <v>3.513</v>
      </c>
      <c r="E18" s="38">
        <v>0.001</v>
      </c>
      <c r="F18" s="39">
        <v>0.287</v>
      </c>
      <c r="G18" s="39">
        <v>1.049</v>
      </c>
      <c r="H18" s="2"/>
      <c r="I18" s="2"/>
      <c r="J18" s="2"/>
      <c r="K18" s="2"/>
      <c r="L18" s="2"/>
      <c r="M18" s="2"/>
      <c r="N18" s="2"/>
    </row>
    <row r="19" ht="15.0" customHeight="1">
      <c r="A19" s="98"/>
      <c r="B19" s="98"/>
      <c r="C19" s="98"/>
      <c r="D19" s="98"/>
      <c r="E19" s="98"/>
      <c r="F19" s="98"/>
      <c r="G19" s="98"/>
      <c r="H19" s="2"/>
      <c r="I19" s="2"/>
      <c r="J19" s="2"/>
      <c r="K19" s="2"/>
      <c r="L19" s="2"/>
      <c r="M19" s="2"/>
      <c r="N19" s="2"/>
    </row>
    <row r="20" ht="15.0" customHeight="1">
      <c r="A20" s="99" t="s">
        <v>56</v>
      </c>
      <c r="B20" s="100">
        <v>0.668</v>
      </c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</row>
    <row r="21" ht="15.0" customHeight="1">
      <c r="A21" s="99" t="s">
        <v>57</v>
      </c>
      <c r="B21" s="101">
        <v>0.1493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</row>
    <row r="22" ht="15.0" customHeight="1">
      <c r="A22" s="99" t="s">
        <v>58</v>
      </c>
      <c r="B22" s="101">
        <v>0.0907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</row>
    <row r="23" ht="15.0" customHeight="1">
      <c r="A23" s="99" t="s">
        <v>59</v>
      </c>
      <c r="B23" s="102">
        <v>0.16445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</row>
    <row r="24" ht="15.0" customHeight="1">
      <c r="A24" s="99" t="s">
        <v>60</v>
      </c>
      <c r="B24" s="103">
        <v>0.0766</v>
      </c>
      <c r="C24" s="104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</row>
    <row r="25" ht="15.0" customHeight="1">
      <c r="A25" s="99" t="s">
        <v>61</v>
      </c>
      <c r="B25" s="105">
        <v>0.849</v>
      </c>
      <c r="C25" s="104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</row>
    <row r="26" ht="15.0" customHeight="1">
      <c r="A26" s="99" t="s">
        <v>62</v>
      </c>
      <c r="B26" s="105">
        <v>0.459</v>
      </c>
      <c r="C26" s="104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</row>
    <row r="27" ht="15.0" customHeight="1">
      <c r="A27" s="99" t="s">
        <v>63</v>
      </c>
      <c r="B27" s="105">
        <v>0.459</v>
      </c>
      <c r="C27" s="104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</row>
    <row r="28" ht="15.0" customHeight="1">
      <c r="A28" s="99" t="s">
        <v>64</v>
      </c>
      <c r="B28" s="106">
        <v>0.25</v>
      </c>
      <c r="C28" s="104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</row>
    <row r="29" ht="15.0" customHeight="1">
      <c r="A29" s="99" t="s">
        <v>65</v>
      </c>
      <c r="B29" s="107">
        <v>0.1141</v>
      </c>
      <c r="C29" s="104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