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gitdemo\DataScienceAZ\Module 1 - Fundamentals of Analysis of Data\Excel\"/>
    </mc:Choice>
  </mc:AlternateContent>
  <xr:revisionPtr revIDLastSave="0" documentId="13_ncr:1_{EB8F869D-3233-40F3-B5AC-836FB263CACB}" xr6:coauthVersionLast="47" xr6:coauthVersionMax="47" xr10:uidLastSave="{00000000-0000-0000-0000-000000000000}"/>
  <bookViews>
    <workbookView xWindow="-108" yWindow="-108" windowWidth="23256" windowHeight="13176" firstSheet="3" activeTab="3" xr2:uid="{13F4AE79-2971-4DD1-83EB-84B9C5A6F743}"/>
  </bookViews>
  <sheets>
    <sheet name="Pivot Analysis" sheetId="3" r:id="rId1"/>
    <sheet name="Insights" sheetId="4" r:id="rId2"/>
    <sheet name="sum of retail price" sheetId="5" r:id="rId3"/>
    <sheet name="highest taxes paying" sheetId="6" r:id="rId4"/>
    <sheet name="Sheet5" sheetId="7" r:id="rId5"/>
    <sheet name="SuperMarket Sales" sheetId="2" r:id="rId6"/>
  </sheets>
  <definedNames>
    <definedName name="_xlcn.WorksheetConnection_SupermarketSalesSampleData.xlsxTable11" hidden="1">Table1[]</definedName>
  </definedNames>
  <calcPr calcId="191029"/>
  <pivotCaches>
    <pivotCache cacheId="63" r:id="rId7"/>
    <pivotCache cacheId="65" r:id="rId8"/>
    <pivotCache cacheId="66" r:id="rId9"/>
    <pivotCache cacheId="81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Supermarket-Sales-Sample-Data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 a="1"/>
  <c r="D13" i="4" s="1"/>
  <c r="C13" i="4" a="1"/>
  <c r="C13" i="4" s="1"/>
  <c r="D6" i="4" a="1"/>
  <c r="D6" i="4" s="1"/>
  <c r="C6" i="4" a="1"/>
  <c r="C6" i="4" s="1"/>
  <c r="D3" i="4"/>
  <c r="D2" i="4"/>
  <c r="H78" i="2"/>
  <c r="I78" i="2" s="1"/>
  <c r="H77" i="2"/>
  <c r="I77" i="2" s="1"/>
  <c r="H76" i="2"/>
  <c r="I76" i="2" s="1"/>
  <c r="H75" i="2"/>
  <c r="I75" i="2" s="1"/>
  <c r="H74" i="2"/>
  <c r="I74" i="2" s="1"/>
  <c r="I73" i="2"/>
  <c r="H73" i="2"/>
  <c r="H72" i="2"/>
  <c r="I72" i="2" s="1"/>
  <c r="H71" i="2"/>
  <c r="I71" i="2" s="1"/>
  <c r="H70" i="2"/>
  <c r="I70" i="2" s="1"/>
  <c r="I69" i="2"/>
  <c r="H69" i="2"/>
  <c r="H68" i="2"/>
  <c r="I68" i="2" s="1"/>
  <c r="H67" i="2"/>
  <c r="I67" i="2" s="1"/>
  <c r="H66" i="2"/>
  <c r="I66" i="2" s="1"/>
  <c r="I65" i="2"/>
  <c r="H65" i="2"/>
  <c r="H64" i="2"/>
  <c r="I64" i="2" s="1"/>
  <c r="H63" i="2"/>
  <c r="I63" i="2" s="1"/>
  <c r="H62" i="2"/>
  <c r="I62" i="2" s="1"/>
  <c r="I61" i="2"/>
  <c r="H61" i="2"/>
  <c r="H60" i="2"/>
  <c r="I60" i="2" s="1"/>
  <c r="H59" i="2"/>
  <c r="I59" i="2" s="1"/>
  <c r="H58" i="2"/>
  <c r="I58" i="2" s="1"/>
  <c r="I57" i="2"/>
  <c r="H57" i="2"/>
  <c r="H56" i="2"/>
  <c r="I56" i="2" s="1"/>
  <c r="H55" i="2"/>
  <c r="I55" i="2" s="1"/>
  <c r="H54" i="2"/>
  <c r="I54" i="2" s="1"/>
  <c r="I53" i="2"/>
  <c r="H53" i="2"/>
  <c r="H52" i="2"/>
  <c r="I52" i="2" s="1"/>
  <c r="H51" i="2"/>
  <c r="I51" i="2" s="1"/>
  <c r="H50" i="2"/>
  <c r="I50" i="2" s="1"/>
  <c r="I49" i="2"/>
  <c r="H49" i="2"/>
  <c r="H48" i="2"/>
  <c r="I48" i="2" s="1"/>
  <c r="H47" i="2"/>
  <c r="I47" i="2" s="1"/>
  <c r="H46" i="2"/>
  <c r="I46" i="2" s="1"/>
  <c r="I45" i="2"/>
  <c r="H45" i="2"/>
  <c r="H44" i="2"/>
  <c r="I44" i="2" s="1"/>
  <c r="H43" i="2"/>
  <c r="I43" i="2" s="1"/>
  <c r="H42" i="2"/>
  <c r="I42" i="2" s="1"/>
  <c r="I41" i="2"/>
  <c r="H41" i="2"/>
  <c r="H40" i="2"/>
  <c r="I40" i="2" s="1"/>
  <c r="H39" i="2"/>
  <c r="I39" i="2" s="1"/>
  <c r="H38" i="2"/>
  <c r="I38" i="2" s="1"/>
  <c r="I37" i="2"/>
  <c r="H37" i="2"/>
  <c r="H36" i="2"/>
  <c r="I36" i="2" s="1"/>
  <c r="H35" i="2"/>
  <c r="I35" i="2" s="1"/>
  <c r="H34" i="2"/>
  <c r="I34" i="2" s="1"/>
  <c r="I33" i="2"/>
  <c r="H33" i="2"/>
  <c r="H32" i="2"/>
  <c r="I32" i="2" s="1"/>
  <c r="H31" i="2"/>
  <c r="I31" i="2" s="1"/>
  <c r="H30" i="2"/>
  <c r="I30" i="2" s="1"/>
  <c r="I29" i="2"/>
  <c r="H29" i="2"/>
  <c r="H28" i="2"/>
  <c r="I28" i="2" s="1"/>
  <c r="H27" i="2"/>
  <c r="I27" i="2" s="1"/>
  <c r="H26" i="2"/>
  <c r="I26" i="2" s="1"/>
  <c r="I25" i="2"/>
  <c r="H25" i="2"/>
  <c r="H24" i="2"/>
  <c r="I24" i="2" s="1"/>
  <c r="H23" i="2"/>
  <c r="I23" i="2" s="1"/>
  <c r="H22" i="2"/>
  <c r="I22" i="2" s="1"/>
  <c r="I21" i="2"/>
  <c r="H21" i="2"/>
  <c r="H20" i="2"/>
  <c r="I20" i="2" s="1"/>
  <c r="H19" i="2"/>
  <c r="I19" i="2" s="1"/>
  <c r="H18" i="2"/>
  <c r="I18" i="2" s="1"/>
  <c r="I17" i="2"/>
  <c r="H17" i="2"/>
  <c r="H16" i="2"/>
  <c r="I16" i="2" s="1"/>
  <c r="H15" i="2"/>
  <c r="I15" i="2" s="1"/>
  <c r="H14" i="2"/>
  <c r="I14" i="2" s="1"/>
  <c r="I13" i="2"/>
  <c r="H13" i="2"/>
  <c r="H12" i="2"/>
  <c r="I12" i="2" s="1"/>
  <c r="H11" i="2"/>
  <c r="I11" i="2" s="1"/>
  <c r="H10" i="2"/>
  <c r="I10" i="2" s="1"/>
  <c r="I9" i="2"/>
  <c r="H9" i="2"/>
  <c r="C3" i="4"/>
  <c r="C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4D4BC-7306-447D-A5A4-D4AE1F5FFD0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51B0A4E-7FA8-4233-9FFE-6E5FB09321A7}" name="WorksheetConnection_Supermarket-Sales-Sample-Data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SupermarketSalesSampleData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<sst xmlns="http://schemas.openxmlformats.org/spreadsheetml/2006/main" count="278" uniqueCount="148">
  <si>
    <t>Excel Sample Data</t>
  </si>
  <si>
    <t>Supermarket Sales Data</t>
  </si>
  <si>
    <t>Tax</t>
  </si>
  <si>
    <t>Order No</t>
  </si>
  <si>
    <t>Order Date</t>
  </si>
  <si>
    <t>Customer Name</t>
  </si>
  <si>
    <t>Ship Date</t>
  </si>
  <si>
    <t>Retail Price (USD)</t>
  </si>
  <si>
    <t>Order Quantity</t>
  </si>
  <si>
    <t>Tax (USD)</t>
  </si>
  <si>
    <t>Total (USD)</t>
  </si>
  <si>
    <t>1001</t>
  </si>
  <si>
    <t>John Smith</t>
  </si>
  <si>
    <t>1002</t>
  </si>
  <si>
    <t>Jane Doe</t>
  </si>
  <si>
    <t>1003</t>
  </si>
  <si>
    <t>Michael Johnson</t>
  </si>
  <si>
    <t>1004</t>
  </si>
  <si>
    <t>Emily Brown</t>
  </si>
  <si>
    <t>1005</t>
  </si>
  <si>
    <t>David Wilson</t>
  </si>
  <si>
    <t>1006</t>
  </si>
  <si>
    <t>Lisa Taylor</t>
  </si>
  <si>
    <t>1007</t>
  </si>
  <si>
    <t>Daniel Martinez</t>
  </si>
  <si>
    <t>1008</t>
  </si>
  <si>
    <t>Sarah Anderson</t>
  </si>
  <si>
    <t>1009</t>
  </si>
  <si>
    <t>Christopher Thomas</t>
  </si>
  <si>
    <t>1010</t>
  </si>
  <si>
    <t>Kimberly Garcia</t>
  </si>
  <si>
    <t>1011</t>
  </si>
  <si>
    <t>William Hernandez</t>
  </si>
  <si>
    <t>1012</t>
  </si>
  <si>
    <t>Melissa Lopez</t>
  </si>
  <si>
    <t>1013</t>
  </si>
  <si>
    <t>Richard Perez</t>
  </si>
  <si>
    <t>1014</t>
  </si>
  <si>
    <t>Jessica Gonzalez</t>
  </si>
  <si>
    <t>1015</t>
  </si>
  <si>
    <t>Matthew Wilson</t>
  </si>
  <si>
    <t>1016</t>
  </si>
  <si>
    <t>Amanda Martinez</t>
  </si>
  <si>
    <t>1017</t>
  </si>
  <si>
    <t>James Johnson</t>
  </si>
  <si>
    <t>1018</t>
  </si>
  <si>
    <t>Laura Brown</t>
  </si>
  <si>
    <t>1019</t>
  </si>
  <si>
    <t>Daniel Smith</t>
  </si>
  <si>
    <t>1020</t>
  </si>
  <si>
    <t>Jennifer Davis</t>
  </si>
  <si>
    <t>1021</t>
  </si>
  <si>
    <t>Michael Garcia</t>
  </si>
  <si>
    <t>1022</t>
  </si>
  <si>
    <t>Amy Hernandez</t>
  </si>
  <si>
    <t>1023</t>
  </si>
  <si>
    <t>Christopher Rodriguez</t>
  </si>
  <si>
    <t>1024</t>
  </si>
  <si>
    <t>Jessica Martinez</t>
  </si>
  <si>
    <t>1025</t>
  </si>
  <si>
    <t>1026</t>
  </si>
  <si>
    <t>Sarah Smith</t>
  </si>
  <si>
    <t>1027</t>
  </si>
  <si>
    <t>Matthew Johnson</t>
  </si>
  <si>
    <t>1028</t>
  </si>
  <si>
    <t>Emily Davis</t>
  </si>
  <si>
    <t>1029</t>
  </si>
  <si>
    <t>Daniel Wilson</t>
  </si>
  <si>
    <t>1030</t>
  </si>
  <si>
    <t>Jennifer Martinez</t>
  </si>
  <si>
    <t>1031</t>
  </si>
  <si>
    <t>Michael Smith</t>
  </si>
  <si>
    <t>1032</t>
  </si>
  <si>
    <t>Jessica Johnson</t>
  </si>
  <si>
    <t>1033</t>
  </si>
  <si>
    <t>David Brown</t>
  </si>
  <si>
    <t>1034</t>
  </si>
  <si>
    <t>Sarah Garcia</t>
  </si>
  <si>
    <t>1035</t>
  </si>
  <si>
    <t>Matthew Hernandez</t>
  </si>
  <si>
    <t>1036</t>
  </si>
  <si>
    <t>Emily Rodriguez</t>
  </si>
  <si>
    <t>1037</t>
  </si>
  <si>
    <t>Daniel Davis</t>
  </si>
  <si>
    <t>1038</t>
  </si>
  <si>
    <t>Jennifer Smith</t>
  </si>
  <si>
    <t>1039</t>
  </si>
  <si>
    <t>1040</t>
  </si>
  <si>
    <t>1041</t>
  </si>
  <si>
    <t>1042</t>
  </si>
  <si>
    <t>Sarah Johnson</t>
  </si>
  <si>
    <t>1043</t>
  </si>
  <si>
    <t>Matthew Garcia</t>
  </si>
  <si>
    <t>1044</t>
  </si>
  <si>
    <t>1045</t>
  </si>
  <si>
    <t>Daniel Hernandez</t>
  </si>
  <si>
    <t>1046</t>
  </si>
  <si>
    <t>1047</t>
  </si>
  <si>
    <t>Michael Martinez</t>
  </si>
  <si>
    <t>1048</t>
  </si>
  <si>
    <t>Jessica Wilson</t>
  </si>
  <si>
    <t>1049</t>
  </si>
  <si>
    <t>David Rodriguez</t>
  </si>
  <si>
    <t>1050</t>
  </si>
  <si>
    <t>Sarah Gonzalez</t>
  </si>
  <si>
    <t>1051</t>
  </si>
  <si>
    <t>Matthew Smith</t>
  </si>
  <si>
    <t>1052</t>
  </si>
  <si>
    <t>Emily Johnson</t>
  </si>
  <si>
    <t>1053</t>
  </si>
  <si>
    <t>Daniel Brown</t>
  </si>
  <si>
    <t>1054</t>
  </si>
  <si>
    <t>Jennifer Hernandez</t>
  </si>
  <si>
    <t>1055</t>
  </si>
  <si>
    <t>Michael Davis</t>
  </si>
  <si>
    <t>1056</t>
  </si>
  <si>
    <t>Jessica Smith</t>
  </si>
  <si>
    <t>1057</t>
  </si>
  <si>
    <t>David Martinez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</si>
  <si>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</si>
  <si>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</si>
  <si>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</si>
  <si>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</si>
  <si>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</si>
  <si>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</si>
  <si>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</si>
  <si>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</si>
  <si>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</si>
  <si>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</si>
  <si>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</si>
  <si>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</si>
  <si>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</si>
  <si>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Row Labels</t>
  </si>
  <si>
    <t>Grand Total</t>
  </si>
  <si>
    <t>Sum of Tax (USD)</t>
  </si>
  <si>
    <t>which day the highest tax paid</t>
  </si>
  <si>
    <t>which day have the highest sales</t>
  </si>
  <si>
    <t>Sum of Retail Price (USD)</t>
  </si>
  <si>
    <t>Sum of Order Quantity</t>
  </si>
  <si>
    <t>Top 5 Customer with highest order</t>
  </si>
  <si>
    <t xml:space="preserve">Name </t>
  </si>
  <si>
    <t>Order no</t>
  </si>
  <si>
    <t xml:space="preserve">Amount </t>
  </si>
  <si>
    <t>Date</t>
  </si>
  <si>
    <t xml:space="preserve">Top 5 Customer with highest sales </t>
  </si>
  <si>
    <t>Total amount</t>
  </si>
  <si>
    <t>Sum of Total (USD)</t>
  </si>
  <si>
    <t xml:space="preserve">From the above sales data we can conclude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</si>
</sst>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9" fontId="6" fillId="0" borderId="2" xfId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14" fontId="3" fillId="0" borderId="0" xfId="0" applyNumberFormat="1" applyFont="1"/>
    <xf numFmtId="0" fontId="5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4" fontId="6" fillId="0" borderId="7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indexed="64"/>
          <bgColor rgb="FF2727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/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border outline="0">
        <left style="thin">
          <color rgb="FFD9D9D9"/>
        </left>
        <right style="thin">
          <color rgb="FFD9D9D9"/>
        </right>
        <bottom style="thin">
          <color rgb="FFD9D9D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[Supermarket-Sales-Sample-Data.xlsx]Pivot Analysis!PivotTable1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Analysis'!$A$4:$A$39</c:f>
              <c:strCache>
                <c:ptCount val="35"/>
                <c:pt idx="0">
                  <c:v>01/02/2024</c:v>
                </c:pt>
                <c:pt idx="1">
                  <c:v>02/01/2024</c:v>
                </c:pt>
                <c:pt idx="2">
                  <c:v>04/02/2024</c:v>
                </c:pt>
                <c:pt idx="3">
                  <c:v>19/01/2024</c:v>
                </c:pt>
                <c:pt idx="4">
                  <c:v>10/01/2024</c:v>
                </c:pt>
                <c:pt idx="5">
                  <c:v>28/01/2024</c:v>
                </c:pt>
                <c:pt idx="6">
                  <c:v>23/01/2024</c:v>
                </c:pt>
                <c:pt idx="7">
                  <c:v>14/01/2024</c:v>
                </c:pt>
                <c:pt idx="8">
                  <c:v>03/01/2024</c:v>
                </c:pt>
                <c:pt idx="9">
                  <c:v>29/01/2024</c:v>
                </c:pt>
                <c:pt idx="10">
                  <c:v>20/01/2024</c:v>
                </c:pt>
                <c:pt idx="11">
                  <c:v>11/01/2024</c:v>
                </c:pt>
                <c:pt idx="12">
                  <c:v>24/01/2024</c:v>
                </c:pt>
                <c:pt idx="13">
                  <c:v>06/01/2024</c:v>
                </c:pt>
                <c:pt idx="14">
                  <c:v>15/01/2024</c:v>
                </c:pt>
                <c:pt idx="15">
                  <c:v>05/01/2024</c:v>
                </c:pt>
                <c:pt idx="16">
                  <c:v>31/01/2024</c:v>
                </c:pt>
                <c:pt idx="17">
                  <c:v>22/01/2024</c:v>
                </c:pt>
                <c:pt idx="18">
                  <c:v>13/01/2024</c:v>
                </c:pt>
                <c:pt idx="19">
                  <c:v>07/01/2024</c:v>
                </c:pt>
                <c:pt idx="20">
                  <c:v>16/01/2024</c:v>
                </c:pt>
                <c:pt idx="21">
                  <c:v>25/01/2024</c:v>
                </c:pt>
                <c:pt idx="22">
                  <c:v>04/01/2024</c:v>
                </c:pt>
                <c:pt idx="23">
                  <c:v>09/01/2024</c:v>
                </c:pt>
                <c:pt idx="24">
                  <c:v>27/01/2024</c:v>
                </c:pt>
                <c:pt idx="25">
                  <c:v>18/01/2024</c:v>
                </c:pt>
                <c:pt idx="26">
                  <c:v>17/01/2024</c:v>
                </c:pt>
                <c:pt idx="27">
                  <c:v>26/01/2024</c:v>
                </c:pt>
                <c:pt idx="28">
                  <c:v>08/01/2024</c:v>
                </c:pt>
                <c:pt idx="29">
                  <c:v>21/01/2024</c:v>
                </c:pt>
                <c:pt idx="30">
                  <c:v>30/01/2024</c:v>
                </c:pt>
                <c:pt idx="31">
                  <c:v>12/01/2024</c:v>
                </c:pt>
                <c:pt idx="32">
                  <c:v>02/02/2024</c:v>
                </c:pt>
                <c:pt idx="33">
                  <c:v>03/02/2024</c:v>
                </c:pt>
                <c:pt idx="34">
                  <c:v>01/01/2024</c:v>
                </c:pt>
              </c:strCache>
            </c:strRef>
          </c:cat>
          <c:val>
            <c:numRef>
              <c:f>'Pivot Analysis'!$B$4:$B$39</c:f>
              <c:numCache>
                <c:formatCode>General</c:formatCode>
                <c:ptCount val="35"/>
                <c:pt idx="0">
                  <c:v>46.991</c:v>
                </c:pt>
                <c:pt idx="1">
                  <c:v>37.993000000000002</c:v>
                </c:pt>
                <c:pt idx="2">
                  <c:v>35.994</c:v>
                </c:pt>
                <c:pt idx="3">
                  <c:v>34.994</c:v>
                </c:pt>
                <c:pt idx="4">
                  <c:v>34.994</c:v>
                </c:pt>
                <c:pt idx="5">
                  <c:v>34.994</c:v>
                </c:pt>
                <c:pt idx="6">
                  <c:v>31.996000000000002</c:v>
                </c:pt>
                <c:pt idx="7">
                  <c:v>31.996000000000002</c:v>
                </c:pt>
                <c:pt idx="8">
                  <c:v>30.997</c:v>
                </c:pt>
                <c:pt idx="9">
                  <c:v>30.994999999999997</c:v>
                </c:pt>
                <c:pt idx="10">
                  <c:v>30.994999999999997</c:v>
                </c:pt>
                <c:pt idx="11">
                  <c:v>30.994999999999997</c:v>
                </c:pt>
                <c:pt idx="12">
                  <c:v>30.992999999999999</c:v>
                </c:pt>
                <c:pt idx="13">
                  <c:v>30.992999999999999</c:v>
                </c:pt>
                <c:pt idx="14">
                  <c:v>30.992999999999999</c:v>
                </c:pt>
                <c:pt idx="15">
                  <c:v>28.998000000000005</c:v>
                </c:pt>
                <c:pt idx="16">
                  <c:v>28.997</c:v>
                </c:pt>
                <c:pt idx="17">
                  <c:v>28.997</c:v>
                </c:pt>
                <c:pt idx="18">
                  <c:v>28.997</c:v>
                </c:pt>
                <c:pt idx="19">
                  <c:v>27.996000000000002</c:v>
                </c:pt>
                <c:pt idx="20">
                  <c:v>27.996000000000002</c:v>
                </c:pt>
                <c:pt idx="21">
                  <c:v>27.996000000000002</c:v>
                </c:pt>
                <c:pt idx="22">
                  <c:v>25.994999999999997</c:v>
                </c:pt>
                <c:pt idx="23">
                  <c:v>25.994999999999997</c:v>
                </c:pt>
                <c:pt idx="24">
                  <c:v>25.994999999999997</c:v>
                </c:pt>
                <c:pt idx="25">
                  <c:v>25.994999999999997</c:v>
                </c:pt>
                <c:pt idx="26">
                  <c:v>22.995000000000001</c:v>
                </c:pt>
                <c:pt idx="27">
                  <c:v>22.995000000000001</c:v>
                </c:pt>
                <c:pt idx="28">
                  <c:v>22.995000000000001</c:v>
                </c:pt>
                <c:pt idx="29">
                  <c:v>20.995000000000001</c:v>
                </c:pt>
                <c:pt idx="30">
                  <c:v>20.995000000000001</c:v>
                </c:pt>
                <c:pt idx="31">
                  <c:v>20.995000000000001</c:v>
                </c:pt>
                <c:pt idx="32">
                  <c:v>15.997999999999999</c:v>
                </c:pt>
                <c:pt idx="33">
                  <c:v>14.997</c:v>
                </c:pt>
                <c:pt idx="34">
                  <c:v>12.997000000000002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2-402B-9CEA-07CBFFFC2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88191"/>
        <c:axId val="41690111"/>
      </c:barChart>
      <c:catAx>
        <c:axId val="4168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0111"/>
        <c:crosses val="autoZero"/>
        <c:auto val="1"/>
        <c:lblAlgn val="ctr"/>
        <c:lblOffset val="100"/>
        <c:noMultiLvlLbl val="0"/>
      </c:catAx>
      <c:valAx>
        <c:axId val="416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8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163830</xdr:rowOff>
    </xdr:from>
    <xdr:to>
      <xdr:col>9</xdr:col>
      <xdr:colOff>342900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20B6E7-1A29-9802-AE6E-8DF8ED2D8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397.479926157408" backgroundQuery="1" createdVersion="8" refreshedVersion="8" minRefreshableVersion="3" recordCount="0" supportSubquery="1" supportAdvancedDrill="1" xr:uid="{F4B82756-53F8-4C64-98D6-11DE33390A55}">
  <cacheSource type="external" connectionId="1"/>
  <cacheFields count="2">
    <cacheField name="[Table1].[Order Date].[Order Date]" caption="Order Date" numFmtId="0" hierarchy="1" level="1">
      <sharedItems containsSemiMixedTypes="0" containsNonDate="0" containsDate="1" containsString="0" minDate="2024-01-01T00:00:00" maxDate="2024-02-05T00:00:00" count="35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</sharedItems>
    </cacheField>
    <cacheField name="[Measures].[Sum of Tax (USD)]" caption="Sum of Tax (USD)" numFmtId="0" hierarchy="10" level="32767"/>
  </cacheFields>
  <cacheHierarchies count="15">
    <cacheHierarchy uniqueName="[Table1].[Order No]" caption="Order No" attribute="1" defaultMemberUniqueName="[Table1].[Order No].[All]" allUniqueName="[Table1].[Order No].[All]" dimensionUniqueName="[Table1]" displayFolder="" count="0" memberValueDatatype="130" unbalanced="0"/>
    <cacheHierarchy uniqueName="[Table1].[Order Date]" caption="Order Date" attribute="1" time="1" defaultMemberUniqueName="[Table1].[Order Date].[All]" allUniqueName="[Table1].[Order Date].[All]" dimensionUniqueName="[Table1]" displayFolder="" count="2" memberValueDatatype="7" unbalanced="0">
      <fieldsUsage count="2">
        <fieldUsage x="-1"/>
        <fieldUsage x="0"/>
      </fieldsUsage>
    </cacheHierarchy>
    <cacheHierarchy uniqueName="[Table1].[Customer Name]" caption="Customer Name" attribute="1" defaultMemberUniqueName="[Table1].[Customer Name].[All]" allUniqueName="[Table1].[Customer Name].[All]" dimensionUniqueName="[Table1]" displayFolder="" count="0" memberValueDatatype="130" unbalanced="0"/>
    <cacheHierarchy uniqueName="[Table1].[Ship Date]" caption="Ship Date" attribute="1" time="1" defaultMemberUniqueName="[Table1].[Ship Date].[All]" allUniqueName="[Table1].[Ship Date].[All]" dimensionUniqueName="[Table1]" displayFolder="" count="0" memberValueDatatype="7" unbalanced="0"/>
    <cacheHierarchy uniqueName="[Table1].[Retail Price (USD)]" caption="Retail Price (USD)" attribute="1" defaultMemberUniqueName="[Table1].[Retail Price (USD)].[All]" allUniqueName="[Table1].[Retail Price (USD)].[All]" dimensionUniqueName="[Table1]" displayFolder="" count="0" memberValueDatatype="5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Tax (USD)]" caption="Tax (USD)" attribute="1" defaultMemberUniqueName="[Table1].[Tax (USD)].[All]" allUniqueName="[Table1].[Tax (USD)].[All]" dimensionUniqueName="[Table1]" displayFolder="" count="0" memberValueDatatype="5" unbalanced="0"/>
    <cacheHierarchy uniqueName="[Table1].[Total (USD)]" caption="Total (USD)" attribute="1" defaultMemberUniqueName="[Table1].[Total (USD)].[All]" allUniqueName="[Table1].[Total (USD)].[All]" dimensionUniqueName="[Table1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Tax (USD)]" caption="Sum of Tax (USD)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Retail Price (USD)]" caption="Sum of Retail Price (USD)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Total (USD)]" caption="Sum of Total (USD)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Customer Name]" caption="Count of Customer Name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397.485676620374" backgroundQuery="1" createdVersion="8" refreshedVersion="8" minRefreshableVersion="3" recordCount="0" supportSubquery="1" supportAdvancedDrill="1" xr:uid="{CEFDDF36-9B42-4345-8364-54F116DA9BCD}">
  <cacheSource type="external" connectionId="1"/>
  <cacheFields count="4">
    <cacheField name="[Table1].[Customer Name].[Customer Name]" caption="Customer Name" numFmtId="0" hierarchy="2" level="1">
      <sharedItems count="51">
        <s v="Amanda Martinez"/>
        <s v="Amy Hernandez"/>
        <s v="Christopher Rodriguez"/>
        <s v="Christopher Thomas"/>
        <s v="Daniel Brown"/>
        <s v="Daniel Davis"/>
        <s v="Daniel Hernandez"/>
        <s v="Daniel Martinez"/>
        <s v="Daniel Smith"/>
        <s v="Daniel Wilson"/>
        <s v="David Brown"/>
        <s v="David Martinez"/>
        <s v="David Rodriguez"/>
        <s v="David Wilson"/>
        <s v="Emily Brown"/>
        <s v="Emily Davis"/>
        <s v="Emily Johnson"/>
        <s v="Emily Rodriguez"/>
        <s v="James Johnson"/>
        <s v="Jane Doe"/>
        <s v="Jennifer Davis"/>
        <s v="Jennifer Hernandez"/>
        <s v="Jennifer Martinez"/>
        <s v="Jennifer Smith"/>
        <s v="Jessica Gonzalez"/>
        <s v="Jessica Johnson"/>
        <s v="Jessica Martinez"/>
        <s v="Jessica Smith"/>
        <s v="Jessica Wilson"/>
        <s v="John Smith"/>
        <s v="Kimberly Garcia"/>
        <s v="Laura Brown"/>
        <s v="Lisa Taylor"/>
        <s v="Matthew Garcia"/>
        <s v="Matthew Hernandez"/>
        <s v="Matthew Johnson"/>
        <s v="Matthew Smith"/>
        <s v="Matthew Wilson"/>
        <s v="Melissa Lopez"/>
        <s v="Michael Davis"/>
        <s v="Michael Garcia"/>
        <s v="Michael Johnson"/>
        <s v="Michael Martinez"/>
        <s v="Michael Smith"/>
        <s v="Richard Perez"/>
        <s v="Sarah Anderson"/>
        <s v="Sarah Garcia"/>
        <s v="Sarah Gonzalez"/>
        <s v="Sarah Johnson"/>
        <s v="Sarah Smith"/>
        <s v="William Hernandez"/>
      </sharedItems>
    </cacheField>
    <cacheField name="[Measures].[Sum of Tax (USD)]" caption="Sum of Tax (USD)" numFmtId="0" hierarchy="10" level="32767"/>
    <cacheField name="[Measures].[Sum of Order Quantity]" caption="Sum of Order Quantity" numFmtId="0" hierarchy="12" level="32767"/>
    <cacheField name="[Measures].[Sum of Retail Price (USD)]" caption="Sum of Retail Price (USD)" numFmtId="0" hierarchy="11" level="32767"/>
  </cacheFields>
  <cacheHierarchies count="15">
    <cacheHierarchy uniqueName="[Table1].[Order No]" caption="Order No" attribute="1" defaultMemberUniqueName="[Table1].[Order No].[All]" allUniqueName="[Table1].[Order No].[All]" dimensionUniqueName="[Table1]" displayFolder="" count="0" memberValueDatatype="130" unbalanced="0"/>
    <cacheHierarchy uniqueName="[Table1].[Order Date]" caption="Order Date" attribute="1" time="1" defaultMemberUniqueName="[Table1].[Order Date].[All]" allUniqueName="[Table1].[Order Date].[All]" dimensionUniqueName="[Table1]" displayFolder="" count="0" memberValueDatatype="7" unbalanced="0"/>
    <cacheHierarchy uniqueName="[Table1].[Customer Name]" caption="Customer Name" attribute="1" defaultMemberUniqueName="[Table1].[Customer Name].[All]" allUniqueName="[Table1].[Customer Name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Ship Date]" caption="Ship Date" attribute="1" time="1" defaultMemberUniqueName="[Table1].[Ship Date].[All]" allUniqueName="[Table1].[Ship Date].[All]" dimensionUniqueName="[Table1]" displayFolder="" count="0" memberValueDatatype="7" unbalanced="0"/>
    <cacheHierarchy uniqueName="[Table1].[Retail Price (USD)]" caption="Retail Price (USD)" attribute="1" defaultMemberUniqueName="[Table1].[Retail Price (USD)].[All]" allUniqueName="[Table1].[Retail Price (USD)].[All]" dimensionUniqueName="[Table1]" displayFolder="" count="0" memberValueDatatype="5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Tax (USD)]" caption="Tax (USD)" attribute="1" defaultMemberUniqueName="[Table1].[Tax (USD)].[All]" allUniqueName="[Table1].[Tax (USD)].[All]" dimensionUniqueName="[Table1]" displayFolder="" count="0" memberValueDatatype="5" unbalanced="0"/>
    <cacheHierarchy uniqueName="[Table1].[Total (USD)]" caption="Total (USD)" attribute="1" defaultMemberUniqueName="[Table1].[Total (USD)].[All]" allUniqueName="[Table1].[Total (USD)].[All]" dimensionUniqueName="[Table1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Tax (USD)]" caption="Sum of Tax (USD)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Retail Price (USD)]" caption="Sum of Retail Price (USD)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Order Quantity]" caption="Sum of Order Quantity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Total (USD)]" caption="Sum of Total (USD)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Customer Name]" caption="Count of Customer Name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397.488907870371" backgroundQuery="1" createdVersion="8" refreshedVersion="8" minRefreshableVersion="3" recordCount="0" supportSubquery="1" supportAdvancedDrill="1" xr:uid="{25B537D5-2C48-4097-838C-0EF612CE9DB7}">
  <cacheSource type="external" connectionId="1"/>
  <cacheFields count="2">
    <cacheField name="[Table1].[Customer Name].[Customer Name]" caption="Customer Name" numFmtId="0" hierarchy="2" level="1">
      <sharedItems count="51">
        <s v="Amanda Martinez"/>
        <s v="Amy Hernandez"/>
        <s v="Christopher Rodriguez"/>
        <s v="Christopher Thomas"/>
        <s v="Daniel Brown"/>
        <s v="Daniel Davis"/>
        <s v="Daniel Hernandez"/>
        <s v="Daniel Martinez"/>
        <s v="Daniel Smith"/>
        <s v="Daniel Wilson"/>
        <s v="David Brown"/>
        <s v="David Martinez"/>
        <s v="David Rodriguez"/>
        <s v="David Wilson"/>
        <s v="Emily Brown"/>
        <s v="Emily Davis"/>
        <s v="Emily Johnson"/>
        <s v="Emily Rodriguez"/>
        <s v="James Johnson"/>
        <s v="Jane Doe"/>
        <s v="Jennifer Davis"/>
        <s v="Jennifer Hernandez"/>
        <s v="Jennifer Martinez"/>
        <s v="Jennifer Smith"/>
        <s v="Jessica Gonzalez"/>
        <s v="Jessica Johnson"/>
        <s v="Jessica Martinez"/>
        <s v="Jessica Smith"/>
        <s v="Jessica Wilson"/>
        <s v="John Smith"/>
        <s v="Kimberly Garcia"/>
        <s v="Laura Brown"/>
        <s v="Lisa Taylor"/>
        <s v="Matthew Garcia"/>
        <s v="Matthew Hernandez"/>
        <s v="Matthew Johnson"/>
        <s v="Matthew Smith"/>
        <s v="Matthew Wilson"/>
        <s v="Melissa Lopez"/>
        <s v="Michael Davis"/>
        <s v="Michael Garcia"/>
        <s v="Michael Johnson"/>
        <s v="Michael Martinez"/>
        <s v="Michael Smith"/>
        <s v="Richard Perez"/>
        <s v="Sarah Anderson"/>
        <s v="Sarah Garcia"/>
        <s v="Sarah Gonzalez"/>
        <s v="Sarah Johnson"/>
        <s v="Sarah Smith"/>
        <s v="William Hernandez"/>
      </sharedItems>
    </cacheField>
    <cacheField name="[Measures].[Sum of Total (USD)]" caption="Sum of Total (USD)" numFmtId="0" hierarchy="13" level="32767"/>
  </cacheFields>
  <cacheHierarchies count="15">
    <cacheHierarchy uniqueName="[Table1].[Order No]" caption="Order No" attribute="1" defaultMemberUniqueName="[Table1].[Order No].[All]" allUniqueName="[Table1].[Order No].[All]" dimensionUniqueName="[Table1]" displayFolder="" count="0" memberValueDatatype="130" unbalanced="0"/>
    <cacheHierarchy uniqueName="[Table1].[Order Date]" caption="Order Date" attribute="1" time="1" defaultMemberUniqueName="[Table1].[Order Date].[All]" allUniqueName="[Table1].[Order Date].[All]" dimensionUniqueName="[Table1]" displayFolder="" count="0" memberValueDatatype="7" unbalanced="0"/>
    <cacheHierarchy uniqueName="[Table1].[Customer Name]" caption="Customer Name" attribute="1" defaultMemberUniqueName="[Table1].[Customer Name].[All]" allUniqueName="[Table1].[Customer Name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Ship Date]" caption="Ship Date" attribute="1" time="1" defaultMemberUniqueName="[Table1].[Ship Date].[All]" allUniqueName="[Table1].[Ship Date].[All]" dimensionUniqueName="[Table1]" displayFolder="" count="0" memberValueDatatype="7" unbalanced="0"/>
    <cacheHierarchy uniqueName="[Table1].[Retail Price (USD)]" caption="Retail Price (USD)" attribute="1" defaultMemberUniqueName="[Table1].[Retail Price (USD)].[All]" allUniqueName="[Table1].[Retail Price (USD)].[All]" dimensionUniqueName="[Table1]" displayFolder="" count="0" memberValueDatatype="5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Tax (USD)]" caption="Tax (USD)" attribute="1" defaultMemberUniqueName="[Table1].[Tax (USD)].[All]" allUniqueName="[Table1].[Tax (USD)].[All]" dimensionUniqueName="[Table1]" displayFolder="" count="0" memberValueDatatype="5" unbalanced="0"/>
    <cacheHierarchy uniqueName="[Table1].[Total (USD)]" caption="Total (USD)" attribute="1" defaultMemberUniqueName="[Table1].[Total (USD)].[All]" allUniqueName="[Table1].[Total (USD)].[All]" dimensionUniqueName="[Table1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Tax (USD)]" caption="Sum of Tax (USD)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Retail Price (USD)]" caption="Sum of Retail Price (USD)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Total (USD)]" caption="Sum of Total (USD)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Customer Name]" caption="Count of Customer Name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397.491376388891" backgroundQuery="1" createdVersion="8" refreshedVersion="8" minRefreshableVersion="3" recordCount="0" supportSubquery="1" supportAdvancedDrill="1" xr:uid="{6943FFD1-ABE6-40AD-8035-186E4CA8D9B7}">
  <cacheSource type="external" connectionId="1"/>
  <cacheFields count="2">
    <cacheField name="[Table1].[Order Date].[Order Date]" caption="Order Date" numFmtId="0" hierarchy="1" level="1">
      <sharedItems containsSemiMixedTypes="0" containsNonDate="0" containsDate="1" containsString="0" minDate="2024-01-01T00:00:00" maxDate="2024-02-05T00:00:00" count="35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</sharedItems>
    </cacheField>
    <cacheField name="[Measures].[Sum of Retail Price (USD)]" caption="Sum of Retail Price (USD)" numFmtId="0" hierarchy="11" level="32767"/>
  </cacheFields>
  <cacheHierarchies count="15">
    <cacheHierarchy uniqueName="[Table1].[Order No]" caption="Order No" attribute="1" defaultMemberUniqueName="[Table1].[Order No].[All]" allUniqueName="[Table1].[Order No].[All]" dimensionUniqueName="[Table1]" displayFolder="" count="0" memberValueDatatype="130" unbalanced="0"/>
    <cacheHierarchy uniqueName="[Table1].[Order Date]" caption="Order Date" attribute="1" time="1" defaultMemberUniqueName="[Table1].[Order Date].[All]" allUniqueName="[Table1].[Order Date].[All]" dimensionUniqueName="[Table1]" displayFolder="" count="2" memberValueDatatype="7" unbalanced="0">
      <fieldsUsage count="2">
        <fieldUsage x="-1"/>
        <fieldUsage x="0"/>
      </fieldsUsage>
    </cacheHierarchy>
    <cacheHierarchy uniqueName="[Table1].[Customer Name]" caption="Customer Name" attribute="1" defaultMemberUniqueName="[Table1].[Customer Name].[All]" allUniqueName="[Table1].[Customer Name].[All]" dimensionUniqueName="[Table1]" displayFolder="" count="2" memberValueDatatype="130" unbalanced="0"/>
    <cacheHierarchy uniqueName="[Table1].[Ship Date]" caption="Ship Date" attribute="1" time="1" defaultMemberUniqueName="[Table1].[Ship Date].[All]" allUniqueName="[Table1].[Ship Date].[All]" dimensionUniqueName="[Table1]" displayFolder="" count="0" memberValueDatatype="7" unbalanced="0"/>
    <cacheHierarchy uniqueName="[Table1].[Retail Price (USD)]" caption="Retail Price (USD)" attribute="1" defaultMemberUniqueName="[Table1].[Retail Price (USD)].[All]" allUniqueName="[Table1].[Retail Price (USD)].[All]" dimensionUniqueName="[Table1]" displayFolder="" count="0" memberValueDatatype="5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Tax (USD)]" caption="Tax (USD)" attribute="1" defaultMemberUniqueName="[Table1].[Tax (USD)].[All]" allUniqueName="[Table1].[Tax (USD)].[All]" dimensionUniqueName="[Table1]" displayFolder="" count="0" memberValueDatatype="5" unbalanced="0"/>
    <cacheHierarchy uniqueName="[Table1].[Total (USD)]" caption="Total (USD)" attribute="1" defaultMemberUniqueName="[Table1].[Total (USD)].[All]" allUniqueName="[Table1].[Total (USD)].[All]" dimensionUniqueName="[Table1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Tax (USD)]" caption="Sum of Tax (USD)" measure="1" displayFolder="" measureGroup="Table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Retail Price (USD)]" caption="Sum of Retail Price (USD)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Total (USD)]" caption="Sum of Total (USD)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Customer Name]" caption="Count of Customer Name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9F80E2-DB84-485C-BE34-3CB9B7D8FA89}" name="PivotTable1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39" firstHeaderRow="1" firstDataRow="1" firstDataCol="1"/>
  <pivotFields count="2">
    <pivotField axis="axisRow" allDrilled="1" subtotalTop="0" showAll="0" sortType="descending" defaultSubtotal="0" defaultAttributeDrillState="1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36">
    <i>
      <x v="31"/>
    </i>
    <i>
      <x v="1"/>
    </i>
    <i>
      <x v="34"/>
    </i>
    <i>
      <x v="18"/>
    </i>
    <i>
      <x v="9"/>
    </i>
    <i>
      <x v="27"/>
    </i>
    <i>
      <x v="22"/>
    </i>
    <i>
      <x v="13"/>
    </i>
    <i>
      <x v="2"/>
    </i>
    <i>
      <x v="28"/>
    </i>
    <i>
      <x v="19"/>
    </i>
    <i>
      <x v="10"/>
    </i>
    <i>
      <x v="23"/>
    </i>
    <i>
      <x v="5"/>
    </i>
    <i>
      <x v="14"/>
    </i>
    <i>
      <x v="4"/>
    </i>
    <i>
      <x v="30"/>
    </i>
    <i>
      <x v="21"/>
    </i>
    <i>
      <x v="12"/>
    </i>
    <i>
      <x v="6"/>
    </i>
    <i>
      <x v="15"/>
    </i>
    <i>
      <x v="24"/>
    </i>
    <i>
      <x v="3"/>
    </i>
    <i>
      <x v="8"/>
    </i>
    <i>
      <x v="26"/>
    </i>
    <i>
      <x v="17"/>
    </i>
    <i>
      <x v="16"/>
    </i>
    <i>
      <x v="25"/>
    </i>
    <i>
      <x v="7"/>
    </i>
    <i>
      <x v="20"/>
    </i>
    <i>
      <x v="29"/>
    </i>
    <i>
      <x v="11"/>
    </i>
    <i>
      <x v="32"/>
    </i>
    <i>
      <x v="33"/>
    </i>
    <i>
      <x/>
    </i>
    <i t="grand">
      <x/>
    </i>
  </rowItems>
  <colItems count="1">
    <i/>
  </colItems>
  <dataFields count="1">
    <dataField name="Sum of Tax (USD)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upermarket-Sales-Sample-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DD159-53E7-4B2B-8DEE-23B520428619}" name="PivotTable2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9" firstHeaderRow="1" firstDataRow="1" firstDataCol="1"/>
  <pivotFields count="2">
    <pivotField axis="axisRow" allDrilled="1" subtotalTop="0" showAll="0" defaultSubtotal="0" defaultAttributeDrillState="1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dataField="1" subtotalTop="0" showAll="0" defaultSubtota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Sum of Retail Price (USD)" fld="1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upermarket-Sales-Sample-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4CA3A-6FEE-43EB-96FE-682201C7E782}" name="PivotTable3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5" firstHeaderRow="0" firstDataRow="1" firstDataCol="1"/>
  <pivotFields count="4">
    <pivotField axis="axisRow" allDrilled="1" subtotalTop="0" showAll="0" sortType="descending" defaultSubtotal="0" defaultAttributeDrillState="1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2">
    <i>
      <x v="14"/>
    </i>
    <i>
      <x v="42"/>
    </i>
    <i>
      <x v="12"/>
    </i>
    <i>
      <x v="20"/>
    </i>
    <i>
      <x v="48"/>
    </i>
    <i>
      <x v="36"/>
    </i>
    <i>
      <x v="26"/>
    </i>
    <i>
      <x v="4"/>
    </i>
    <i>
      <x v="9"/>
    </i>
    <i>
      <x v="41"/>
    </i>
    <i>
      <x v="27"/>
    </i>
    <i>
      <x v="23"/>
    </i>
    <i>
      <x v="50"/>
    </i>
    <i>
      <x v="37"/>
    </i>
    <i>
      <x v="10"/>
    </i>
    <i>
      <x v="21"/>
    </i>
    <i>
      <x v="6"/>
    </i>
    <i>
      <x v="31"/>
    </i>
    <i>
      <x v="1"/>
    </i>
    <i>
      <x v="35"/>
    </i>
    <i>
      <x v="43"/>
    </i>
    <i>
      <x v="17"/>
    </i>
    <i>
      <x v="47"/>
    </i>
    <i>
      <x v="44"/>
    </i>
    <i>
      <x v="7"/>
    </i>
    <i>
      <x v="28"/>
    </i>
    <i>
      <x v="13"/>
    </i>
    <i>
      <x v="40"/>
    </i>
    <i>
      <x v="18"/>
    </i>
    <i>
      <x v="49"/>
    </i>
    <i>
      <x v="29"/>
    </i>
    <i>
      <x v="38"/>
    </i>
    <i>
      <x v="32"/>
    </i>
    <i>
      <x v="11"/>
    </i>
    <i>
      <x v="33"/>
    </i>
    <i>
      <x v="45"/>
    </i>
    <i>
      <x v="34"/>
    </i>
    <i>
      <x v="16"/>
    </i>
    <i>
      <x v="22"/>
    </i>
    <i>
      <x v="46"/>
    </i>
    <i>
      <x/>
    </i>
    <i>
      <x v="39"/>
    </i>
    <i>
      <x v="5"/>
    </i>
    <i>
      <x v="8"/>
    </i>
    <i>
      <x v="15"/>
    </i>
    <i>
      <x v="3"/>
    </i>
    <i>
      <x v="19"/>
    </i>
    <i>
      <x v="2"/>
    </i>
    <i>
      <x v="30"/>
    </i>
    <i>
      <x v="24"/>
    </i>
    <i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ax (USD)" fld="1" baseField="0" baseItem="0"/>
    <dataField name="Sum of Order Quantity" fld="2" baseField="0" baseItem="0"/>
    <dataField name="Sum of Retail Price (USD)" fld="3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upermarket-Sales-Sample-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F535D-AED9-4D4B-A91F-2927BCA12761}" name="PivotTable4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5" firstHeaderRow="1" firstDataRow="1" firstDataCol="1"/>
  <pivotFields count="2">
    <pivotField axis="axisRow" allDrilled="1" subtotalTop="0" showAll="0" sortType="descending" defaultSubtotal="0" defaultAttributeDrillState="1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52">
    <i>
      <x v="20"/>
    </i>
    <i>
      <x v="41"/>
    </i>
    <i>
      <x v="13"/>
    </i>
    <i>
      <x v="28"/>
    </i>
    <i>
      <x v="12"/>
    </i>
    <i>
      <x v="14"/>
    </i>
    <i>
      <x v="47"/>
    </i>
    <i>
      <x v="33"/>
    </i>
    <i>
      <x v="16"/>
    </i>
    <i>
      <x v="6"/>
    </i>
    <i>
      <x v="21"/>
    </i>
    <i>
      <x v="42"/>
    </i>
    <i>
      <x v="36"/>
    </i>
    <i>
      <x v="48"/>
    </i>
    <i>
      <x v="26"/>
    </i>
    <i>
      <x v="4"/>
    </i>
    <i>
      <x v="15"/>
    </i>
    <i>
      <x v="39"/>
    </i>
    <i>
      <x v="30"/>
    </i>
    <i>
      <x v="8"/>
    </i>
    <i>
      <x v="5"/>
    </i>
    <i>
      <x v="38"/>
    </i>
    <i>
      <x v="11"/>
    </i>
    <i>
      <x v="40"/>
    </i>
    <i>
      <x v="32"/>
    </i>
    <i>
      <x v="22"/>
    </i>
    <i>
      <x v="46"/>
    </i>
    <i>
      <x/>
    </i>
    <i>
      <x v="1"/>
    </i>
    <i>
      <x v="44"/>
    </i>
    <i>
      <x v="43"/>
    </i>
    <i>
      <x v="23"/>
    </i>
    <i>
      <x v="9"/>
    </i>
    <i>
      <x v="50"/>
    </i>
    <i>
      <x v="27"/>
    </i>
    <i>
      <x v="49"/>
    </i>
    <i>
      <x v="34"/>
    </i>
    <i>
      <x v="45"/>
    </i>
    <i>
      <x v="18"/>
    </i>
    <i>
      <x v="24"/>
    </i>
    <i>
      <x v="2"/>
    </i>
    <i>
      <x v="25"/>
    </i>
    <i>
      <x v="7"/>
    </i>
    <i>
      <x v="31"/>
    </i>
    <i>
      <x v="17"/>
    </i>
    <i>
      <x v="35"/>
    </i>
    <i>
      <x v="29"/>
    </i>
    <i>
      <x v="3"/>
    </i>
    <i>
      <x v="10"/>
    </i>
    <i>
      <x v="37"/>
    </i>
    <i>
      <x v="19"/>
    </i>
    <i t="grand">
      <x/>
    </i>
  </rowItems>
  <colItems count="1">
    <i/>
  </colItems>
  <dataFields count="1">
    <dataField name="Sum of Total (USD)" fld="1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upermarket-Sales-Sample-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0A263-B56A-4D03-9CF3-555181966717}" name="Table1" displayName="Table1" ref="B8:I78" totalsRowShown="0" headerRowDxfId="0" dataDxfId="1" tableBorderDxfId="10">
  <autoFilter ref="B8:I78" xr:uid="{E5F0A263-B56A-4D03-9CF3-555181966717}"/>
  <tableColumns count="8">
    <tableColumn id="1" xr3:uid="{CC7C1189-48EB-4D03-9CE8-EC5A3E776123}" name="Order No" dataDxfId="9"/>
    <tableColumn id="2" xr3:uid="{9540C66A-1A8A-4C7B-B215-437C59240DE4}" name="Order Date" dataDxfId="8"/>
    <tableColumn id="3" xr3:uid="{E4991822-83D7-46C5-A112-0BE53E5A064C}" name="Customer Name" dataDxfId="7"/>
    <tableColumn id="4" xr3:uid="{F599A2F7-909A-4E9D-AE3A-CE9BA2E28611}" name="Ship Date" dataDxfId="6"/>
    <tableColumn id="5" xr3:uid="{7FF3161E-7612-4102-86AF-890056CDEA6E}" name="Retail Price (USD)" dataDxfId="5"/>
    <tableColumn id="6" xr3:uid="{A8C998A5-DE04-4AF5-A592-F40424DCBC1E}" name="Order Quantity" dataDxfId="4"/>
    <tableColumn id="7" xr3:uid="{B65458D1-D1DE-471B-894F-7E19EE475C87}" name="Tax (USD)" dataDxfId="3">
      <calculatedColumnFormula>F9*G9*$I$6</calculatedColumnFormula>
    </tableColumn>
    <tableColumn id="8" xr3:uid="{8BCC1DDA-2CD3-4EB1-A624-C2BFD9081650}" name="Total (USD)" dataDxfId="2">
      <calculatedColumnFormula>F9*G9+H9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A78C-C662-4C42-B0FE-CD8A446934BA}">
  <dimension ref="A3:B39"/>
  <sheetViews>
    <sheetView workbookViewId="0">
      <selection activeCell="O16" sqref="O16"/>
    </sheetView>
  </sheetViews>
  <sheetFormatPr defaultRowHeight="14.4" x14ac:dyDescent="0.3"/>
  <cols>
    <col min="1" max="1" width="12.44140625" bestFit="1" customWidth="1"/>
    <col min="2" max="2" width="15.109375" bestFit="1" customWidth="1"/>
  </cols>
  <sheetData>
    <row r="3" spans="1:2" x14ac:dyDescent="0.3">
      <c r="A3" s="17" t="s">
        <v>132</v>
      </c>
      <c r="B3" t="s">
        <v>134</v>
      </c>
    </row>
    <row r="4" spans="1:2" x14ac:dyDescent="0.3">
      <c r="A4" s="18">
        <v>45323</v>
      </c>
      <c r="B4" s="20">
        <v>46.991</v>
      </c>
    </row>
    <row r="5" spans="1:2" x14ac:dyDescent="0.3">
      <c r="A5" s="18">
        <v>45293</v>
      </c>
      <c r="B5" s="20">
        <v>37.993000000000002</v>
      </c>
    </row>
    <row r="6" spans="1:2" x14ac:dyDescent="0.3">
      <c r="A6" s="18">
        <v>45326</v>
      </c>
      <c r="B6" s="20">
        <v>35.994</v>
      </c>
    </row>
    <row r="7" spans="1:2" x14ac:dyDescent="0.3">
      <c r="A7" s="18">
        <v>45310</v>
      </c>
      <c r="B7" s="20">
        <v>34.994</v>
      </c>
    </row>
    <row r="8" spans="1:2" x14ac:dyDescent="0.3">
      <c r="A8" s="18">
        <v>45301</v>
      </c>
      <c r="B8" s="20">
        <v>34.994</v>
      </c>
    </row>
    <row r="9" spans="1:2" x14ac:dyDescent="0.3">
      <c r="A9" s="18">
        <v>45319</v>
      </c>
      <c r="B9" s="20">
        <v>34.994</v>
      </c>
    </row>
    <row r="10" spans="1:2" x14ac:dyDescent="0.3">
      <c r="A10" s="18">
        <v>45314</v>
      </c>
      <c r="B10" s="20">
        <v>31.996000000000002</v>
      </c>
    </row>
    <row r="11" spans="1:2" x14ac:dyDescent="0.3">
      <c r="A11" s="18">
        <v>45305</v>
      </c>
      <c r="B11" s="20">
        <v>31.996000000000002</v>
      </c>
    </row>
    <row r="12" spans="1:2" x14ac:dyDescent="0.3">
      <c r="A12" s="18">
        <v>45294</v>
      </c>
      <c r="B12" s="20">
        <v>30.997</v>
      </c>
    </row>
    <row r="13" spans="1:2" x14ac:dyDescent="0.3">
      <c r="A13" s="18">
        <v>45320</v>
      </c>
      <c r="B13" s="20">
        <v>30.994999999999997</v>
      </c>
    </row>
    <row r="14" spans="1:2" x14ac:dyDescent="0.3">
      <c r="A14" s="18">
        <v>45311</v>
      </c>
      <c r="B14" s="20">
        <v>30.994999999999997</v>
      </c>
    </row>
    <row r="15" spans="1:2" x14ac:dyDescent="0.3">
      <c r="A15" s="18">
        <v>45302</v>
      </c>
      <c r="B15" s="20">
        <v>30.994999999999997</v>
      </c>
    </row>
    <row r="16" spans="1:2" x14ac:dyDescent="0.3">
      <c r="A16" s="18">
        <v>45315</v>
      </c>
      <c r="B16" s="20">
        <v>30.992999999999999</v>
      </c>
    </row>
    <row r="17" spans="1:2" x14ac:dyDescent="0.3">
      <c r="A17" s="18">
        <v>45297</v>
      </c>
      <c r="B17" s="20">
        <v>30.992999999999999</v>
      </c>
    </row>
    <row r="18" spans="1:2" x14ac:dyDescent="0.3">
      <c r="A18" s="18">
        <v>45306</v>
      </c>
      <c r="B18" s="20">
        <v>30.992999999999999</v>
      </c>
    </row>
    <row r="19" spans="1:2" x14ac:dyDescent="0.3">
      <c r="A19" s="18">
        <v>45296</v>
      </c>
      <c r="B19" s="20">
        <v>28.998000000000005</v>
      </c>
    </row>
    <row r="20" spans="1:2" x14ac:dyDescent="0.3">
      <c r="A20" s="18">
        <v>45322</v>
      </c>
      <c r="B20" s="20">
        <v>28.997</v>
      </c>
    </row>
    <row r="21" spans="1:2" x14ac:dyDescent="0.3">
      <c r="A21" s="18">
        <v>45313</v>
      </c>
      <c r="B21" s="20">
        <v>28.997</v>
      </c>
    </row>
    <row r="22" spans="1:2" x14ac:dyDescent="0.3">
      <c r="A22" s="18">
        <v>45304</v>
      </c>
      <c r="B22" s="20">
        <v>28.997</v>
      </c>
    </row>
    <row r="23" spans="1:2" x14ac:dyDescent="0.3">
      <c r="A23" s="18">
        <v>45298</v>
      </c>
      <c r="B23" s="20">
        <v>27.996000000000002</v>
      </c>
    </row>
    <row r="24" spans="1:2" x14ac:dyDescent="0.3">
      <c r="A24" s="18">
        <v>45307</v>
      </c>
      <c r="B24" s="20">
        <v>27.996000000000002</v>
      </c>
    </row>
    <row r="25" spans="1:2" x14ac:dyDescent="0.3">
      <c r="A25" s="18">
        <v>45316</v>
      </c>
      <c r="B25" s="20">
        <v>27.996000000000002</v>
      </c>
    </row>
    <row r="26" spans="1:2" x14ac:dyDescent="0.3">
      <c r="A26" s="18">
        <v>45295</v>
      </c>
      <c r="B26" s="20">
        <v>25.994999999999997</v>
      </c>
    </row>
    <row r="27" spans="1:2" x14ac:dyDescent="0.3">
      <c r="A27" s="18">
        <v>45300</v>
      </c>
      <c r="B27" s="20">
        <v>25.994999999999997</v>
      </c>
    </row>
    <row r="28" spans="1:2" x14ac:dyDescent="0.3">
      <c r="A28" s="18">
        <v>45318</v>
      </c>
      <c r="B28" s="20">
        <v>25.994999999999997</v>
      </c>
    </row>
    <row r="29" spans="1:2" x14ac:dyDescent="0.3">
      <c r="A29" s="18">
        <v>45309</v>
      </c>
      <c r="B29" s="20">
        <v>25.994999999999997</v>
      </c>
    </row>
    <row r="30" spans="1:2" x14ac:dyDescent="0.3">
      <c r="A30" s="18">
        <v>45308</v>
      </c>
      <c r="B30" s="20">
        <v>22.995000000000001</v>
      </c>
    </row>
    <row r="31" spans="1:2" x14ac:dyDescent="0.3">
      <c r="A31" s="18">
        <v>45317</v>
      </c>
      <c r="B31" s="20">
        <v>22.995000000000001</v>
      </c>
    </row>
    <row r="32" spans="1:2" x14ac:dyDescent="0.3">
      <c r="A32" s="18">
        <v>45299</v>
      </c>
      <c r="B32" s="20">
        <v>22.995000000000001</v>
      </c>
    </row>
    <row r="33" spans="1:2" x14ac:dyDescent="0.3">
      <c r="A33" s="18">
        <v>45312</v>
      </c>
      <c r="B33" s="20">
        <v>20.995000000000001</v>
      </c>
    </row>
    <row r="34" spans="1:2" x14ac:dyDescent="0.3">
      <c r="A34" s="18">
        <v>45321</v>
      </c>
      <c r="B34" s="20">
        <v>20.995000000000001</v>
      </c>
    </row>
    <row r="35" spans="1:2" x14ac:dyDescent="0.3">
      <c r="A35" s="18">
        <v>45303</v>
      </c>
      <c r="B35" s="20">
        <v>20.995000000000001</v>
      </c>
    </row>
    <row r="36" spans="1:2" x14ac:dyDescent="0.3">
      <c r="A36" s="18">
        <v>45324</v>
      </c>
      <c r="B36" s="20">
        <v>15.997999999999999</v>
      </c>
    </row>
    <row r="37" spans="1:2" x14ac:dyDescent="0.3">
      <c r="A37" s="18">
        <v>45325</v>
      </c>
      <c r="B37" s="20">
        <v>14.997</v>
      </c>
    </row>
    <row r="38" spans="1:2" x14ac:dyDescent="0.3">
      <c r="A38" s="18">
        <v>45292</v>
      </c>
      <c r="B38" s="20">
        <v>12.997000000000002</v>
      </c>
    </row>
    <row r="39" spans="1:2" x14ac:dyDescent="0.3">
      <c r="A39" s="19" t="s">
        <v>133</v>
      </c>
      <c r="B39" s="20">
        <v>986.83200000000033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50EC-0BFD-4DCB-AE74-5A93152B0EE7}">
  <dimension ref="B1:D20"/>
  <sheetViews>
    <sheetView workbookViewId="0">
      <selection activeCell="B1" sqref="B1:D17"/>
    </sheetView>
  </sheetViews>
  <sheetFormatPr defaultRowHeight="14.4" x14ac:dyDescent="0.3"/>
  <cols>
    <col min="2" max="2" width="28.33203125" bestFit="1" customWidth="1"/>
    <col min="3" max="3" width="14.6640625" bestFit="1" customWidth="1"/>
    <col min="4" max="4" width="10.33203125" bestFit="1" customWidth="1"/>
  </cols>
  <sheetData>
    <row r="1" spans="2:4" x14ac:dyDescent="0.3">
      <c r="C1" t="s">
        <v>142</v>
      </c>
      <c r="D1" t="s">
        <v>143</v>
      </c>
    </row>
    <row r="2" spans="2:4" x14ac:dyDescent="0.3">
      <c r="B2" t="s">
        <v>135</v>
      </c>
      <c r="C2">
        <f>GETPIVOTDATA("[Measures].[Sum of Tax (USD)]",'Pivot Analysis'!$A$3,"[Table1].[Order Date]","[Table1].[Order Date].&amp;[2024-02-01T00:00:00]")</f>
        <v>46.991</v>
      </c>
      <c r="D2" s="21">
        <f>'Pivot Analysis'!A4</f>
        <v>45323</v>
      </c>
    </row>
    <row r="3" spans="2:4" x14ac:dyDescent="0.3">
      <c r="B3" t="s">
        <v>136</v>
      </c>
      <c r="C3">
        <f>GETPIVOTDATA("[Measures].[Sum of Retail Price (USD)]",'sum of retail price'!$A$3,"[Table1].[Order Date]","[Table1].[Order Date].&amp;[2024-02-04T00:00:00]")</f>
        <v>299.97000000000003</v>
      </c>
      <c r="D3" s="21">
        <f>'sum of retail price'!A4</f>
        <v>45292</v>
      </c>
    </row>
    <row r="5" spans="2:4" x14ac:dyDescent="0.3">
      <c r="B5" s="22" t="s">
        <v>139</v>
      </c>
      <c r="C5" t="s">
        <v>140</v>
      </c>
      <c r="D5" t="s">
        <v>141</v>
      </c>
    </row>
    <row r="6" spans="2:4" x14ac:dyDescent="0.3">
      <c r="B6" s="22"/>
      <c r="C6" t="str" cm="1">
        <f t="array" ref="C6:C10">'highest taxes paying'!A4:A8</f>
        <v>Emily Brown</v>
      </c>
      <c r="D6" cm="1">
        <f t="array" ref="D6:D10">'highest taxes paying'!C4:C8</f>
        <v>10</v>
      </c>
    </row>
    <row r="7" spans="2:4" x14ac:dyDescent="0.3">
      <c r="B7" s="22"/>
      <c r="C7" t="str">
        <v>Michael Martinez</v>
      </c>
      <c r="D7">
        <v>8</v>
      </c>
    </row>
    <row r="8" spans="2:4" x14ac:dyDescent="0.3">
      <c r="B8" s="22"/>
      <c r="C8" t="str">
        <v>David Rodriguez</v>
      </c>
      <c r="D8">
        <v>8</v>
      </c>
    </row>
    <row r="9" spans="2:4" x14ac:dyDescent="0.3">
      <c r="B9" s="22"/>
      <c r="C9" t="str">
        <v>Jennifer Davis</v>
      </c>
      <c r="D9">
        <v>8</v>
      </c>
    </row>
    <row r="10" spans="2:4" x14ac:dyDescent="0.3">
      <c r="B10" s="22"/>
      <c r="C10" t="str">
        <v>Sarah Johnson</v>
      </c>
      <c r="D10">
        <v>7</v>
      </c>
    </row>
    <row r="12" spans="2:4" x14ac:dyDescent="0.3">
      <c r="B12" t="s">
        <v>144</v>
      </c>
      <c r="C12" t="s">
        <v>140</v>
      </c>
      <c r="D12" t="s">
        <v>145</v>
      </c>
    </row>
    <row r="13" spans="2:4" x14ac:dyDescent="0.3">
      <c r="C13" t="str" cm="1">
        <f t="array" ref="C13:C17">Sheet5!A4:A8</f>
        <v>Jennifer Davis</v>
      </c>
      <c r="D13" cm="1">
        <f t="array" ref="D13:D17">Sheet5!B4:B8</f>
        <v>538.91199999999992</v>
      </c>
    </row>
    <row r="14" spans="2:4" x14ac:dyDescent="0.3">
      <c r="C14" t="str">
        <v>Michael Johnson</v>
      </c>
      <c r="D14">
        <v>505.94499999999994</v>
      </c>
    </row>
    <row r="15" spans="2:4" x14ac:dyDescent="0.3">
      <c r="C15" t="str">
        <v>David Wilson</v>
      </c>
      <c r="D15">
        <v>472.96699999999998</v>
      </c>
    </row>
    <row r="16" spans="2:4" x14ac:dyDescent="0.3">
      <c r="C16" t="str">
        <v>Jessica Wilson</v>
      </c>
      <c r="D16">
        <v>395.96699999999998</v>
      </c>
    </row>
    <row r="17" spans="2:4" x14ac:dyDescent="0.3">
      <c r="C17" t="str">
        <v>David Rodriguez</v>
      </c>
      <c r="D17">
        <v>329.91199999999998</v>
      </c>
    </row>
    <row r="20" spans="2:4" x14ac:dyDescent="0.3">
      <c r="B20" t="s">
        <v>147</v>
      </c>
    </row>
  </sheetData>
  <mergeCells count="1">
    <mergeCell ref="B5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D5F8-2BC1-454F-A40A-6A413F1E2B19}">
  <dimension ref="A3:B39"/>
  <sheetViews>
    <sheetView zoomScale="116" workbookViewId="0">
      <selection activeCell="A3" sqref="A3"/>
    </sheetView>
  </sheetViews>
  <sheetFormatPr defaultRowHeight="14.4" x14ac:dyDescent="0.3"/>
  <cols>
    <col min="1" max="1" width="13.21875" bestFit="1" customWidth="1"/>
    <col min="2" max="2" width="22.88671875" bestFit="1" customWidth="1"/>
    <col min="3" max="3" width="14.109375" bestFit="1" customWidth="1"/>
    <col min="4" max="4" width="19.5546875" bestFit="1" customWidth="1"/>
    <col min="5" max="5" width="17.77734375" bestFit="1" customWidth="1"/>
    <col min="6" max="6" width="11.77734375" bestFit="1" customWidth="1"/>
    <col min="7" max="7" width="11.21875" bestFit="1" customWidth="1"/>
    <col min="8" max="8" width="15.77734375" bestFit="1" customWidth="1"/>
    <col min="9" max="9" width="14" bestFit="1" customWidth="1"/>
    <col min="10" max="10" width="11.6640625" bestFit="1" customWidth="1"/>
    <col min="11" max="11" width="12.33203125" bestFit="1" customWidth="1"/>
    <col min="12" max="12" width="11.21875" bestFit="1" customWidth="1"/>
    <col min="13" max="13" width="13.44140625" bestFit="1" customWidth="1"/>
    <col min="14" max="14" width="14.44140625" bestFit="1" customWidth="1"/>
    <col min="15" max="15" width="11.77734375" bestFit="1" customWidth="1"/>
    <col min="16" max="16" width="11.109375" bestFit="1" customWidth="1"/>
    <col min="17" max="17" width="10.5546875" bestFit="1" customWidth="1"/>
    <col min="18" max="18" width="12.5546875" bestFit="1" customWidth="1"/>
    <col min="19" max="19" width="14.33203125" bestFit="1" customWidth="1"/>
    <col min="20" max="20" width="13.21875" bestFit="1" customWidth="1"/>
    <col min="21" max="21" width="8.21875" bestFit="1" customWidth="1"/>
    <col min="22" max="22" width="12.33203125" bestFit="1" customWidth="1"/>
    <col min="23" max="23" width="16.88671875" bestFit="1" customWidth="1"/>
    <col min="24" max="24" width="15.109375" bestFit="1" customWidth="1"/>
    <col min="25" max="25" width="12.77734375" bestFit="1" customWidth="1"/>
    <col min="26" max="26" width="15.109375" bestFit="1" customWidth="1"/>
    <col min="27" max="27" width="14" bestFit="1" customWidth="1"/>
    <col min="28" max="28" width="14.6640625" bestFit="1" customWidth="1"/>
    <col min="29" max="29" width="12.33203125" bestFit="1" customWidth="1"/>
    <col min="30" max="30" width="13.109375" bestFit="1" customWidth="1"/>
    <col min="31" max="31" width="10" bestFit="1" customWidth="1"/>
    <col min="32" max="32" width="14.5546875" bestFit="1" customWidth="1"/>
    <col min="33" max="33" width="11" bestFit="1" customWidth="1"/>
    <col min="34" max="34" width="9.6640625" bestFit="1" customWidth="1"/>
    <col min="35" max="35" width="14.109375" bestFit="1" customWidth="1"/>
    <col min="36" max="36" width="17.6640625" bestFit="1" customWidth="1"/>
    <col min="37" max="37" width="15.109375" bestFit="1" customWidth="1"/>
    <col min="38" max="38" width="13.5546875" bestFit="1" customWidth="1"/>
    <col min="39" max="39" width="14.21875" bestFit="1" customWidth="1"/>
    <col min="40" max="40" width="12.5546875" bestFit="1" customWidth="1"/>
    <col min="41" max="41" width="12.44140625" bestFit="1" customWidth="1"/>
    <col min="42" max="42" width="13.5546875" bestFit="1" customWidth="1"/>
    <col min="43" max="43" width="14.5546875" bestFit="1" customWidth="1"/>
    <col min="44" max="44" width="15.21875" bestFit="1" customWidth="1"/>
    <col min="45" max="45" width="12.88671875" bestFit="1" customWidth="1"/>
    <col min="46" max="46" width="12.44140625" bestFit="1" customWidth="1"/>
    <col min="47" max="47" width="14" bestFit="1" customWidth="1"/>
    <col min="48" max="48" width="11.6640625" bestFit="1" customWidth="1"/>
    <col min="49" max="49" width="13.88671875" bestFit="1" customWidth="1"/>
    <col min="50" max="50" width="12.6640625" bestFit="1" customWidth="1"/>
    <col min="51" max="51" width="11.109375" bestFit="1" customWidth="1"/>
    <col min="52" max="52" width="17" bestFit="1" customWidth="1"/>
    <col min="53" max="53" width="10.5546875" bestFit="1" customWidth="1"/>
  </cols>
  <sheetData>
    <row r="3" spans="1:2" x14ac:dyDescent="0.3">
      <c r="A3" s="17" t="s">
        <v>132</v>
      </c>
      <c r="B3" t="s">
        <v>137</v>
      </c>
    </row>
    <row r="4" spans="1:2" x14ac:dyDescent="0.3">
      <c r="A4" s="18">
        <v>45292</v>
      </c>
      <c r="B4" s="20">
        <v>79.98</v>
      </c>
    </row>
    <row r="5" spans="1:2" x14ac:dyDescent="0.3">
      <c r="A5" s="18">
        <v>45293</v>
      </c>
      <c r="B5" s="20">
        <v>119.98</v>
      </c>
    </row>
    <row r="6" spans="1:2" x14ac:dyDescent="0.3">
      <c r="A6" s="18">
        <v>45294</v>
      </c>
      <c r="B6" s="20">
        <v>229.98</v>
      </c>
    </row>
    <row r="7" spans="1:2" x14ac:dyDescent="0.3">
      <c r="A7" s="18">
        <v>45295</v>
      </c>
      <c r="B7" s="20">
        <v>109.98</v>
      </c>
    </row>
    <row r="8" spans="1:2" x14ac:dyDescent="0.3">
      <c r="A8" s="18">
        <v>45296</v>
      </c>
      <c r="B8" s="20">
        <v>289.98</v>
      </c>
    </row>
    <row r="9" spans="1:2" x14ac:dyDescent="0.3">
      <c r="A9" s="18">
        <v>45297</v>
      </c>
      <c r="B9" s="20">
        <v>109.98</v>
      </c>
    </row>
    <row r="10" spans="1:2" x14ac:dyDescent="0.3">
      <c r="A10" s="18">
        <v>45298</v>
      </c>
      <c r="B10" s="20">
        <v>179.98</v>
      </c>
    </row>
    <row r="11" spans="1:2" x14ac:dyDescent="0.3">
      <c r="A11" s="18">
        <v>45299</v>
      </c>
      <c r="B11" s="20">
        <v>169.98</v>
      </c>
    </row>
    <row r="12" spans="1:2" x14ac:dyDescent="0.3">
      <c r="A12" s="18">
        <v>45300</v>
      </c>
      <c r="B12" s="20">
        <v>109.98</v>
      </c>
    </row>
    <row r="13" spans="1:2" x14ac:dyDescent="0.3">
      <c r="A13" s="18">
        <v>45301</v>
      </c>
      <c r="B13" s="20">
        <v>229.98</v>
      </c>
    </row>
    <row r="14" spans="1:2" x14ac:dyDescent="0.3">
      <c r="A14" s="18">
        <v>45302</v>
      </c>
      <c r="B14" s="20">
        <v>129.97999999999999</v>
      </c>
    </row>
    <row r="15" spans="1:2" x14ac:dyDescent="0.3">
      <c r="A15" s="18">
        <v>45303</v>
      </c>
      <c r="B15" s="20">
        <v>149.97999999999999</v>
      </c>
    </row>
    <row r="16" spans="1:2" x14ac:dyDescent="0.3">
      <c r="A16" s="18">
        <v>45304</v>
      </c>
      <c r="B16" s="20">
        <v>219.98</v>
      </c>
    </row>
    <row r="17" spans="1:2" x14ac:dyDescent="0.3">
      <c r="A17" s="18">
        <v>45305</v>
      </c>
      <c r="B17" s="20">
        <v>239.98</v>
      </c>
    </row>
    <row r="18" spans="1:2" x14ac:dyDescent="0.3">
      <c r="A18" s="18">
        <v>45306</v>
      </c>
      <c r="B18" s="20">
        <v>109.98</v>
      </c>
    </row>
    <row r="19" spans="1:2" x14ac:dyDescent="0.3">
      <c r="A19" s="18">
        <v>45307</v>
      </c>
      <c r="B19" s="20">
        <v>179.98</v>
      </c>
    </row>
    <row r="20" spans="1:2" x14ac:dyDescent="0.3">
      <c r="A20" s="18">
        <v>45308</v>
      </c>
      <c r="B20" s="20">
        <v>169.98</v>
      </c>
    </row>
    <row r="21" spans="1:2" x14ac:dyDescent="0.3">
      <c r="A21" s="18">
        <v>45309</v>
      </c>
      <c r="B21" s="20">
        <v>109.98</v>
      </c>
    </row>
    <row r="22" spans="1:2" x14ac:dyDescent="0.3">
      <c r="A22" s="18">
        <v>45310</v>
      </c>
      <c r="B22" s="20">
        <v>229.98</v>
      </c>
    </row>
    <row r="23" spans="1:2" x14ac:dyDescent="0.3">
      <c r="A23" s="18">
        <v>45311</v>
      </c>
      <c r="B23" s="20">
        <v>129.97999999999999</v>
      </c>
    </row>
    <row r="24" spans="1:2" x14ac:dyDescent="0.3">
      <c r="A24" s="18">
        <v>45312</v>
      </c>
      <c r="B24" s="20">
        <v>149.97999999999999</v>
      </c>
    </row>
    <row r="25" spans="1:2" x14ac:dyDescent="0.3">
      <c r="A25" s="18">
        <v>45313</v>
      </c>
      <c r="B25" s="20">
        <v>219.98</v>
      </c>
    </row>
    <row r="26" spans="1:2" x14ac:dyDescent="0.3">
      <c r="A26" s="18">
        <v>45314</v>
      </c>
      <c r="B26" s="20">
        <v>239.98</v>
      </c>
    </row>
    <row r="27" spans="1:2" x14ac:dyDescent="0.3">
      <c r="A27" s="18">
        <v>45315</v>
      </c>
      <c r="B27" s="20">
        <v>109.98</v>
      </c>
    </row>
    <row r="28" spans="1:2" x14ac:dyDescent="0.3">
      <c r="A28" s="18">
        <v>45316</v>
      </c>
      <c r="B28" s="20">
        <v>179.98</v>
      </c>
    </row>
    <row r="29" spans="1:2" x14ac:dyDescent="0.3">
      <c r="A29" s="18">
        <v>45317</v>
      </c>
      <c r="B29" s="20">
        <v>169.98</v>
      </c>
    </row>
    <row r="30" spans="1:2" x14ac:dyDescent="0.3">
      <c r="A30" s="18">
        <v>45318</v>
      </c>
      <c r="B30" s="20">
        <v>109.98</v>
      </c>
    </row>
    <row r="31" spans="1:2" x14ac:dyDescent="0.3">
      <c r="A31" s="18">
        <v>45319</v>
      </c>
      <c r="B31" s="20">
        <v>229.98</v>
      </c>
    </row>
    <row r="32" spans="1:2" x14ac:dyDescent="0.3">
      <c r="A32" s="18">
        <v>45320</v>
      </c>
      <c r="B32" s="20">
        <v>129.97999999999999</v>
      </c>
    </row>
    <row r="33" spans="1:2" x14ac:dyDescent="0.3">
      <c r="A33" s="18">
        <v>45321</v>
      </c>
      <c r="B33" s="20">
        <v>149.97999999999999</v>
      </c>
    </row>
    <row r="34" spans="1:2" x14ac:dyDescent="0.3">
      <c r="A34" s="18">
        <v>45322</v>
      </c>
      <c r="B34" s="20">
        <v>219.98</v>
      </c>
    </row>
    <row r="35" spans="1:2" x14ac:dyDescent="0.3">
      <c r="A35" s="18">
        <v>45323</v>
      </c>
      <c r="B35" s="20">
        <v>269.97000000000003</v>
      </c>
    </row>
    <row r="36" spans="1:2" x14ac:dyDescent="0.3">
      <c r="A36" s="18">
        <v>45324</v>
      </c>
      <c r="B36" s="20">
        <v>79.989999999999995</v>
      </c>
    </row>
    <row r="37" spans="1:2" x14ac:dyDescent="0.3">
      <c r="A37" s="18">
        <v>45325</v>
      </c>
      <c r="B37" s="20">
        <v>49.99</v>
      </c>
    </row>
    <row r="38" spans="1:2" x14ac:dyDescent="0.3">
      <c r="A38" s="18">
        <v>45326</v>
      </c>
      <c r="B38" s="20">
        <v>299.97000000000003</v>
      </c>
    </row>
    <row r="39" spans="1:2" x14ac:dyDescent="0.3">
      <c r="A39" s="19" t="s">
        <v>133</v>
      </c>
      <c r="B39" s="20">
        <v>5909.3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91A6-0ABE-4C13-9983-BC8D3B38F82B}">
  <dimension ref="A3:D55"/>
  <sheetViews>
    <sheetView tabSelected="1" topLeftCell="A2" zoomScale="122" workbookViewId="0">
      <selection activeCell="A3" sqref="A3"/>
    </sheetView>
  </sheetViews>
  <sheetFormatPr defaultRowHeight="14.4" x14ac:dyDescent="0.3"/>
  <cols>
    <col min="1" max="1" width="18.88671875" bestFit="1" customWidth="1"/>
    <col min="2" max="2" width="15.109375" bestFit="1" customWidth="1"/>
    <col min="3" max="3" width="19.44140625" bestFit="1" customWidth="1"/>
    <col min="4" max="4" width="22.109375" bestFit="1" customWidth="1"/>
  </cols>
  <sheetData>
    <row r="3" spans="1:4" x14ac:dyDescent="0.3">
      <c r="A3" s="17" t="s">
        <v>132</v>
      </c>
      <c r="B3" t="s">
        <v>134</v>
      </c>
      <c r="C3" t="s">
        <v>138</v>
      </c>
      <c r="D3" t="s">
        <v>137</v>
      </c>
    </row>
    <row r="4" spans="1:4" x14ac:dyDescent="0.3">
      <c r="A4" s="19" t="s">
        <v>18</v>
      </c>
      <c r="B4" s="20">
        <v>29.99</v>
      </c>
      <c r="C4" s="20">
        <v>10</v>
      </c>
      <c r="D4" s="20">
        <v>109.97</v>
      </c>
    </row>
    <row r="5" spans="1:4" x14ac:dyDescent="0.3">
      <c r="A5" s="19" t="s">
        <v>98</v>
      </c>
      <c r="B5" s="20">
        <v>26.991999999999997</v>
      </c>
      <c r="C5" s="20">
        <v>8</v>
      </c>
      <c r="D5" s="20">
        <v>69.98</v>
      </c>
    </row>
    <row r="6" spans="1:4" x14ac:dyDescent="0.3">
      <c r="A6" s="19" t="s">
        <v>102</v>
      </c>
      <c r="B6" s="20">
        <v>29.991999999999997</v>
      </c>
      <c r="C6" s="20">
        <v>8</v>
      </c>
      <c r="D6" s="20">
        <v>79.98</v>
      </c>
    </row>
    <row r="7" spans="1:4" x14ac:dyDescent="0.3">
      <c r="A7" s="19" t="s">
        <v>50</v>
      </c>
      <c r="B7" s="20">
        <v>48.991999999999997</v>
      </c>
      <c r="C7" s="20">
        <v>8</v>
      </c>
      <c r="D7" s="20">
        <v>299.97000000000003</v>
      </c>
    </row>
    <row r="8" spans="1:4" x14ac:dyDescent="0.3">
      <c r="A8" s="19" t="s">
        <v>90</v>
      </c>
      <c r="B8" s="20">
        <v>22.992999999999999</v>
      </c>
      <c r="C8" s="20">
        <v>7</v>
      </c>
      <c r="D8" s="20">
        <v>69.98</v>
      </c>
    </row>
    <row r="9" spans="1:4" x14ac:dyDescent="0.3">
      <c r="A9" s="19" t="s">
        <v>106</v>
      </c>
      <c r="B9" s="20">
        <v>22.992999999999999</v>
      </c>
      <c r="C9" s="20">
        <v>7</v>
      </c>
      <c r="D9" s="20">
        <v>69.98</v>
      </c>
    </row>
    <row r="10" spans="1:4" x14ac:dyDescent="0.3">
      <c r="A10" s="19" t="s">
        <v>58</v>
      </c>
      <c r="B10" s="20">
        <v>22.992999999999999</v>
      </c>
      <c r="C10" s="20">
        <v>7</v>
      </c>
      <c r="D10" s="20">
        <v>69.98</v>
      </c>
    </row>
    <row r="11" spans="1:4" x14ac:dyDescent="0.3">
      <c r="A11" s="19" t="s">
        <v>110</v>
      </c>
      <c r="B11" s="20">
        <v>21.994</v>
      </c>
      <c r="C11" s="20">
        <v>6</v>
      </c>
      <c r="D11" s="20">
        <v>89.98</v>
      </c>
    </row>
    <row r="12" spans="1:4" x14ac:dyDescent="0.3">
      <c r="A12" s="19" t="s">
        <v>67</v>
      </c>
      <c r="B12" s="20">
        <v>14.994999999999999</v>
      </c>
      <c r="C12" s="20">
        <v>5</v>
      </c>
      <c r="D12" s="20">
        <v>29.99</v>
      </c>
    </row>
    <row r="13" spans="1:4" x14ac:dyDescent="0.3">
      <c r="A13" s="19" t="s">
        <v>16</v>
      </c>
      <c r="B13" s="20">
        <v>45.994999999999997</v>
      </c>
      <c r="C13" s="20">
        <v>5</v>
      </c>
      <c r="D13" s="20">
        <v>179.98</v>
      </c>
    </row>
    <row r="14" spans="1:4" x14ac:dyDescent="0.3">
      <c r="A14" s="19" t="s">
        <v>116</v>
      </c>
      <c r="B14" s="20">
        <v>14.994999999999999</v>
      </c>
      <c r="C14" s="20">
        <v>5</v>
      </c>
      <c r="D14" s="20">
        <v>29.99</v>
      </c>
    </row>
    <row r="15" spans="1:4" x14ac:dyDescent="0.3">
      <c r="A15" s="19" t="s">
        <v>85</v>
      </c>
      <c r="B15" s="20">
        <v>14.994999999999999</v>
      </c>
      <c r="C15" s="20">
        <v>5</v>
      </c>
      <c r="D15" s="20">
        <v>29.99</v>
      </c>
    </row>
    <row r="16" spans="1:4" x14ac:dyDescent="0.3">
      <c r="A16" s="19" t="s">
        <v>32</v>
      </c>
      <c r="B16" s="20">
        <v>14.994999999999999</v>
      </c>
      <c r="C16" s="20">
        <v>5</v>
      </c>
      <c r="D16" s="20">
        <v>29.99</v>
      </c>
    </row>
    <row r="17" spans="1:4" x14ac:dyDescent="0.3">
      <c r="A17" s="19" t="s">
        <v>40</v>
      </c>
      <c r="B17" s="20">
        <v>7.9959999999999996</v>
      </c>
      <c r="C17" s="20">
        <v>4</v>
      </c>
      <c r="D17" s="20">
        <v>19.989999999999998</v>
      </c>
    </row>
    <row r="18" spans="1:4" x14ac:dyDescent="0.3">
      <c r="A18" s="19" t="s">
        <v>75</v>
      </c>
      <c r="B18" s="20">
        <v>7.9959999999999996</v>
      </c>
      <c r="C18" s="20">
        <v>4</v>
      </c>
      <c r="D18" s="20">
        <v>19.989999999999998</v>
      </c>
    </row>
    <row r="19" spans="1:4" x14ac:dyDescent="0.3">
      <c r="A19" s="19" t="s">
        <v>112</v>
      </c>
      <c r="B19" s="20">
        <v>26.996000000000002</v>
      </c>
      <c r="C19" s="20">
        <v>4</v>
      </c>
      <c r="D19" s="20">
        <v>189.98</v>
      </c>
    </row>
    <row r="20" spans="1:4" x14ac:dyDescent="0.3">
      <c r="A20" s="19" t="s">
        <v>95</v>
      </c>
      <c r="B20" s="20">
        <v>26.996000000000002</v>
      </c>
      <c r="C20" s="20">
        <v>4</v>
      </c>
      <c r="D20" s="20">
        <v>189.98</v>
      </c>
    </row>
    <row r="21" spans="1:4" x14ac:dyDescent="0.3">
      <c r="A21" s="19" t="s">
        <v>46</v>
      </c>
      <c r="B21" s="20">
        <v>11.997</v>
      </c>
      <c r="C21" s="20">
        <v>3</v>
      </c>
      <c r="D21" s="20">
        <v>39.99</v>
      </c>
    </row>
    <row r="22" spans="1:4" x14ac:dyDescent="0.3">
      <c r="A22" s="19" t="s">
        <v>54</v>
      </c>
      <c r="B22" s="20">
        <v>14.997</v>
      </c>
      <c r="C22" s="20">
        <v>3</v>
      </c>
      <c r="D22" s="20">
        <v>49.99</v>
      </c>
    </row>
    <row r="23" spans="1:4" x14ac:dyDescent="0.3">
      <c r="A23" s="19" t="s">
        <v>63</v>
      </c>
      <c r="B23" s="20">
        <v>11.997</v>
      </c>
      <c r="C23" s="20">
        <v>3</v>
      </c>
      <c r="D23" s="20">
        <v>39.99</v>
      </c>
    </row>
    <row r="24" spans="1:4" x14ac:dyDescent="0.3">
      <c r="A24" s="19" t="s">
        <v>71</v>
      </c>
      <c r="B24" s="20">
        <v>14.997</v>
      </c>
      <c r="C24" s="20">
        <v>3</v>
      </c>
      <c r="D24" s="20">
        <v>49.99</v>
      </c>
    </row>
    <row r="25" spans="1:4" x14ac:dyDescent="0.3">
      <c r="A25" s="19" t="s">
        <v>81</v>
      </c>
      <c r="B25" s="20">
        <v>11.997</v>
      </c>
      <c r="C25" s="20">
        <v>3</v>
      </c>
      <c r="D25" s="20">
        <v>39.99</v>
      </c>
    </row>
    <row r="26" spans="1:4" x14ac:dyDescent="0.3">
      <c r="A26" s="19" t="s">
        <v>104</v>
      </c>
      <c r="B26" s="20">
        <v>28.997</v>
      </c>
      <c r="C26" s="20">
        <v>3</v>
      </c>
      <c r="D26" s="20">
        <v>209.98</v>
      </c>
    </row>
    <row r="27" spans="1:4" x14ac:dyDescent="0.3">
      <c r="A27" s="19" t="s">
        <v>36</v>
      </c>
      <c r="B27" s="20">
        <v>14.997</v>
      </c>
      <c r="C27" s="20">
        <v>3</v>
      </c>
      <c r="D27" s="20">
        <v>49.99</v>
      </c>
    </row>
    <row r="28" spans="1:4" x14ac:dyDescent="0.3">
      <c r="A28" s="19" t="s">
        <v>24</v>
      </c>
      <c r="B28" s="20">
        <v>11.997</v>
      </c>
      <c r="C28" s="20">
        <v>3</v>
      </c>
      <c r="D28" s="20">
        <v>39.99</v>
      </c>
    </row>
    <row r="29" spans="1:4" x14ac:dyDescent="0.3">
      <c r="A29" s="19" t="s">
        <v>100</v>
      </c>
      <c r="B29" s="20">
        <v>35.997</v>
      </c>
      <c r="C29" s="20">
        <v>3</v>
      </c>
      <c r="D29" s="20">
        <v>279.98</v>
      </c>
    </row>
    <row r="30" spans="1:4" x14ac:dyDescent="0.3">
      <c r="A30" s="19" t="s">
        <v>20</v>
      </c>
      <c r="B30" s="20">
        <v>42.997000000000007</v>
      </c>
      <c r="C30" s="20">
        <v>3</v>
      </c>
      <c r="D30" s="20">
        <v>429.97</v>
      </c>
    </row>
    <row r="31" spans="1:4" x14ac:dyDescent="0.3">
      <c r="A31" s="19" t="s">
        <v>52</v>
      </c>
      <c r="B31" s="20">
        <v>15.997999999999999</v>
      </c>
      <c r="C31" s="20">
        <v>2</v>
      </c>
      <c r="D31" s="20">
        <v>79.989999999999995</v>
      </c>
    </row>
    <row r="32" spans="1:4" x14ac:dyDescent="0.3">
      <c r="A32" s="19" t="s">
        <v>44</v>
      </c>
      <c r="B32" s="20">
        <v>13.997999999999999</v>
      </c>
      <c r="C32" s="20">
        <v>2</v>
      </c>
      <c r="D32" s="20">
        <v>69.989999999999995</v>
      </c>
    </row>
    <row r="33" spans="1:4" x14ac:dyDescent="0.3">
      <c r="A33" s="19" t="s">
        <v>61</v>
      </c>
      <c r="B33" s="20">
        <v>13.997999999999999</v>
      </c>
      <c r="C33" s="20">
        <v>2</v>
      </c>
      <c r="D33" s="20">
        <v>69.989999999999995</v>
      </c>
    </row>
    <row r="34" spans="1:4" x14ac:dyDescent="0.3">
      <c r="A34" s="19" t="s">
        <v>12</v>
      </c>
      <c r="B34" s="20">
        <v>9.9980000000000011</v>
      </c>
      <c r="C34" s="20">
        <v>2</v>
      </c>
      <c r="D34" s="20">
        <v>49.99</v>
      </c>
    </row>
    <row r="35" spans="1:4" x14ac:dyDescent="0.3">
      <c r="A35" s="19" t="s">
        <v>34</v>
      </c>
      <c r="B35" s="20">
        <v>15.997999999999999</v>
      </c>
      <c r="C35" s="20">
        <v>2</v>
      </c>
      <c r="D35" s="20">
        <v>79.989999999999995</v>
      </c>
    </row>
    <row r="36" spans="1:4" x14ac:dyDescent="0.3">
      <c r="A36" s="19" t="s">
        <v>22</v>
      </c>
      <c r="B36" s="20">
        <v>15.997999999999999</v>
      </c>
      <c r="C36" s="20">
        <v>2</v>
      </c>
      <c r="D36" s="20">
        <v>79.989999999999995</v>
      </c>
    </row>
    <row r="37" spans="1:4" x14ac:dyDescent="0.3">
      <c r="A37" s="19" t="s">
        <v>118</v>
      </c>
      <c r="B37" s="20">
        <v>15.997999999999999</v>
      </c>
      <c r="C37" s="20">
        <v>2</v>
      </c>
      <c r="D37" s="20">
        <v>79.989999999999995</v>
      </c>
    </row>
    <row r="38" spans="1:4" x14ac:dyDescent="0.3">
      <c r="A38" s="19" t="s">
        <v>92</v>
      </c>
      <c r="B38" s="20">
        <v>27.998000000000005</v>
      </c>
      <c r="C38" s="20">
        <v>2</v>
      </c>
      <c r="D38" s="20">
        <v>279.98</v>
      </c>
    </row>
    <row r="39" spans="1:4" x14ac:dyDescent="0.3">
      <c r="A39" s="19" t="s">
        <v>26</v>
      </c>
      <c r="B39" s="20">
        <v>13.997999999999999</v>
      </c>
      <c r="C39" s="20">
        <v>2</v>
      </c>
      <c r="D39" s="20">
        <v>69.989999999999995</v>
      </c>
    </row>
    <row r="40" spans="1:4" x14ac:dyDescent="0.3">
      <c r="A40" s="19" t="s">
        <v>79</v>
      </c>
      <c r="B40" s="20">
        <v>13.997999999999999</v>
      </c>
      <c r="C40" s="20">
        <v>2</v>
      </c>
      <c r="D40" s="20">
        <v>69.989999999999995</v>
      </c>
    </row>
    <row r="41" spans="1:4" x14ac:dyDescent="0.3">
      <c r="A41" s="19" t="s">
        <v>108</v>
      </c>
      <c r="B41" s="20">
        <v>27.998000000000005</v>
      </c>
      <c r="C41" s="20">
        <v>2</v>
      </c>
      <c r="D41" s="20">
        <v>279.98</v>
      </c>
    </row>
    <row r="42" spans="1:4" x14ac:dyDescent="0.3">
      <c r="A42" s="19" t="s">
        <v>69</v>
      </c>
      <c r="B42" s="20">
        <v>15.997999999999999</v>
      </c>
      <c r="C42" s="20">
        <v>2</v>
      </c>
      <c r="D42" s="20">
        <v>79.989999999999995</v>
      </c>
    </row>
    <row r="43" spans="1:4" x14ac:dyDescent="0.3">
      <c r="A43" s="19" t="s">
        <v>77</v>
      </c>
      <c r="B43" s="20">
        <v>14.999000000000002</v>
      </c>
      <c r="C43" s="20">
        <v>1</v>
      </c>
      <c r="D43" s="20">
        <v>149.99</v>
      </c>
    </row>
    <row r="44" spans="1:4" x14ac:dyDescent="0.3">
      <c r="A44" s="19" t="s">
        <v>42</v>
      </c>
      <c r="B44" s="20">
        <v>14.999000000000002</v>
      </c>
      <c r="C44" s="20">
        <v>1</v>
      </c>
      <c r="D44" s="20">
        <v>149.99</v>
      </c>
    </row>
    <row r="45" spans="1:4" x14ac:dyDescent="0.3">
      <c r="A45" s="19" t="s">
        <v>114</v>
      </c>
      <c r="B45" s="20">
        <v>19.999000000000002</v>
      </c>
      <c r="C45" s="20">
        <v>1</v>
      </c>
      <c r="D45" s="20">
        <v>199.99</v>
      </c>
    </row>
    <row r="46" spans="1:4" x14ac:dyDescent="0.3">
      <c r="A46" s="19" t="s">
        <v>83</v>
      </c>
      <c r="B46" s="20">
        <v>19.999000000000002</v>
      </c>
      <c r="C46" s="20">
        <v>1</v>
      </c>
      <c r="D46" s="20">
        <v>199.99</v>
      </c>
    </row>
    <row r="47" spans="1:4" x14ac:dyDescent="0.3">
      <c r="A47" s="19" t="s">
        <v>48</v>
      </c>
      <c r="B47" s="20">
        <v>19.999000000000002</v>
      </c>
      <c r="C47" s="20">
        <v>1</v>
      </c>
      <c r="D47" s="20">
        <v>199.99</v>
      </c>
    </row>
    <row r="48" spans="1:4" x14ac:dyDescent="0.3">
      <c r="A48" s="19" t="s">
        <v>65</v>
      </c>
      <c r="B48" s="20">
        <v>19.999000000000002</v>
      </c>
      <c r="C48" s="20">
        <v>1</v>
      </c>
      <c r="D48" s="20">
        <v>199.99</v>
      </c>
    </row>
    <row r="49" spans="1:4" x14ac:dyDescent="0.3">
      <c r="A49" s="19" t="s">
        <v>28</v>
      </c>
      <c r="B49" s="20">
        <v>8.9990000000000006</v>
      </c>
      <c r="C49" s="20">
        <v>1</v>
      </c>
      <c r="D49" s="20">
        <v>89.99</v>
      </c>
    </row>
    <row r="50" spans="1:4" x14ac:dyDescent="0.3">
      <c r="A50" s="19" t="s">
        <v>14</v>
      </c>
      <c r="B50" s="20">
        <v>2.9990000000000001</v>
      </c>
      <c r="C50" s="20">
        <v>1</v>
      </c>
      <c r="D50" s="20">
        <v>29.99</v>
      </c>
    </row>
    <row r="51" spans="1:4" x14ac:dyDescent="0.3">
      <c r="A51" s="19" t="s">
        <v>56</v>
      </c>
      <c r="B51" s="20">
        <v>12.999000000000002</v>
      </c>
      <c r="C51" s="20">
        <v>1</v>
      </c>
      <c r="D51" s="20">
        <v>129.99</v>
      </c>
    </row>
    <row r="52" spans="1:4" x14ac:dyDescent="0.3">
      <c r="A52" s="19" t="s">
        <v>30</v>
      </c>
      <c r="B52" s="20">
        <v>19.999000000000002</v>
      </c>
      <c r="C52" s="20">
        <v>1</v>
      </c>
      <c r="D52" s="20">
        <v>199.99</v>
      </c>
    </row>
    <row r="53" spans="1:4" x14ac:dyDescent="0.3">
      <c r="A53" s="19" t="s">
        <v>38</v>
      </c>
      <c r="B53" s="20">
        <v>12.999000000000002</v>
      </c>
      <c r="C53" s="20">
        <v>1</v>
      </c>
      <c r="D53" s="20">
        <v>129.99</v>
      </c>
    </row>
    <row r="54" spans="1:4" x14ac:dyDescent="0.3">
      <c r="A54" s="19" t="s">
        <v>73</v>
      </c>
      <c r="B54" s="20">
        <v>12.999000000000002</v>
      </c>
      <c r="C54" s="20">
        <v>1</v>
      </c>
      <c r="D54" s="20">
        <v>129.99</v>
      </c>
    </row>
    <row r="55" spans="1:4" x14ac:dyDescent="0.3">
      <c r="A55" s="19" t="s">
        <v>133</v>
      </c>
      <c r="B55" s="20">
        <v>986.83200000000033</v>
      </c>
      <c r="C55" s="20">
        <v>168</v>
      </c>
      <c r="D55" s="20">
        <v>5909.3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9461-3E28-4C20-9BBA-5A2B22704AFC}">
  <dimension ref="A3:B55"/>
  <sheetViews>
    <sheetView topLeftCell="A5" workbookViewId="0">
      <selection activeCell="F6" sqref="F6"/>
    </sheetView>
  </sheetViews>
  <sheetFormatPr defaultRowHeight="14.4" x14ac:dyDescent="0.3"/>
  <cols>
    <col min="1" max="1" width="18.88671875" bestFit="1" customWidth="1"/>
    <col min="2" max="2" width="16.44140625" bestFit="1" customWidth="1"/>
  </cols>
  <sheetData>
    <row r="3" spans="1:2" x14ac:dyDescent="0.3">
      <c r="A3" s="17" t="s">
        <v>132</v>
      </c>
      <c r="B3" t="s">
        <v>146</v>
      </c>
    </row>
    <row r="4" spans="1:2" x14ac:dyDescent="0.3">
      <c r="A4" s="19" t="s">
        <v>50</v>
      </c>
      <c r="B4" s="20">
        <v>538.91199999999992</v>
      </c>
    </row>
    <row r="5" spans="1:2" x14ac:dyDescent="0.3">
      <c r="A5" s="19" t="s">
        <v>16</v>
      </c>
      <c r="B5" s="20">
        <v>505.94499999999994</v>
      </c>
    </row>
    <row r="6" spans="1:2" x14ac:dyDescent="0.3">
      <c r="A6" s="19" t="s">
        <v>20</v>
      </c>
      <c r="B6" s="20">
        <v>472.96699999999998</v>
      </c>
    </row>
    <row r="7" spans="1:2" x14ac:dyDescent="0.3">
      <c r="A7" s="19" t="s">
        <v>100</v>
      </c>
      <c r="B7" s="20">
        <v>395.96699999999998</v>
      </c>
    </row>
    <row r="8" spans="1:2" x14ac:dyDescent="0.3">
      <c r="A8" s="19" t="s">
        <v>102</v>
      </c>
      <c r="B8" s="20">
        <v>329.91199999999998</v>
      </c>
    </row>
    <row r="9" spans="1:2" x14ac:dyDescent="0.3">
      <c r="A9" s="19" t="s">
        <v>18</v>
      </c>
      <c r="B9" s="20">
        <v>329.89</v>
      </c>
    </row>
    <row r="10" spans="1:2" x14ac:dyDescent="0.3">
      <c r="A10" s="19" t="s">
        <v>104</v>
      </c>
      <c r="B10" s="20">
        <v>318.96699999999998</v>
      </c>
    </row>
    <row r="11" spans="1:2" x14ac:dyDescent="0.3">
      <c r="A11" s="19" t="s">
        <v>92</v>
      </c>
      <c r="B11" s="20">
        <v>307.97800000000001</v>
      </c>
    </row>
    <row r="12" spans="1:2" x14ac:dyDescent="0.3">
      <c r="A12" s="19" t="s">
        <v>108</v>
      </c>
      <c r="B12" s="20">
        <v>307.97800000000001</v>
      </c>
    </row>
    <row r="13" spans="1:2" x14ac:dyDescent="0.3">
      <c r="A13" s="19" t="s">
        <v>95</v>
      </c>
      <c r="B13" s="20">
        <v>296.95600000000002</v>
      </c>
    </row>
    <row r="14" spans="1:2" x14ac:dyDescent="0.3">
      <c r="A14" s="19" t="s">
        <v>112</v>
      </c>
      <c r="B14" s="20">
        <v>296.95600000000002</v>
      </c>
    </row>
    <row r="15" spans="1:2" x14ac:dyDescent="0.3">
      <c r="A15" s="19" t="s">
        <v>98</v>
      </c>
      <c r="B15" s="20">
        <v>296.91199999999998</v>
      </c>
    </row>
    <row r="16" spans="1:2" x14ac:dyDescent="0.3">
      <c r="A16" s="19" t="s">
        <v>106</v>
      </c>
      <c r="B16" s="20">
        <v>252.92299999999997</v>
      </c>
    </row>
    <row r="17" spans="1:2" x14ac:dyDescent="0.3">
      <c r="A17" s="19" t="s">
        <v>90</v>
      </c>
      <c r="B17" s="20">
        <v>252.92299999999997</v>
      </c>
    </row>
    <row r="18" spans="1:2" x14ac:dyDescent="0.3">
      <c r="A18" s="19" t="s">
        <v>58</v>
      </c>
      <c r="B18" s="20">
        <v>252.92299999999997</v>
      </c>
    </row>
    <row r="19" spans="1:2" x14ac:dyDescent="0.3">
      <c r="A19" s="19" t="s">
        <v>110</v>
      </c>
      <c r="B19" s="20">
        <v>241.93399999999997</v>
      </c>
    </row>
    <row r="20" spans="1:2" x14ac:dyDescent="0.3">
      <c r="A20" s="19" t="s">
        <v>65</v>
      </c>
      <c r="B20" s="20">
        <v>219.989</v>
      </c>
    </row>
    <row r="21" spans="1:2" x14ac:dyDescent="0.3">
      <c r="A21" s="19" t="s">
        <v>114</v>
      </c>
      <c r="B21" s="20">
        <v>219.989</v>
      </c>
    </row>
    <row r="22" spans="1:2" x14ac:dyDescent="0.3">
      <c r="A22" s="19" t="s">
        <v>30</v>
      </c>
      <c r="B22" s="20">
        <v>219.989</v>
      </c>
    </row>
    <row r="23" spans="1:2" x14ac:dyDescent="0.3">
      <c r="A23" s="19" t="s">
        <v>48</v>
      </c>
      <c r="B23" s="20">
        <v>219.989</v>
      </c>
    </row>
    <row r="24" spans="1:2" x14ac:dyDescent="0.3">
      <c r="A24" s="19" t="s">
        <v>83</v>
      </c>
      <c r="B24" s="20">
        <v>219.989</v>
      </c>
    </row>
    <row r="25" spans="1:2" x14ac:dyDescent="0.3">
      <c r="A25" s="19" t="s">
        <v>34</v>
      </c>
      <c r="B25" s="20">
        <v>175.97799999999998</v>
      </c>
    </row>
    <row r="26" spans="1:2" x14ac:dyDescent="0.3">
      <c r="A26" s="19" t="s">
        <v>118</v>
      </c>
      <c r="B26" s="20">
        <v>175.97799999999998</v>
      </c>
    </row>
    <row r="27" spans="1:2" x14ac:dyDescent="0.3">
      <c r="A27" s="19" t="s">
        <v>52</v>
      </c>
      <c r="B27" s="20">
        <v>175.97799999999998</v>
      </c>
    </row>
    <row r="28" spans="1:2" x14ac:dyDescent="0.3">
      <c r="A28" s="19" t="s">
        <v>22</v>
      </c>
      <c r="B28" s="20">
        <v>175.97799999999998</v>
      </c>
    </row>
    <row r="29" spans="1:2" x14ac:dyDescent="0.3">
      <c r="A29" s="19" t="s">
        <v>69</v>
      </c>
      <c r="B29" s="20">
        <v>175.97799999999998</v>
      </c>
    </row>
    <row r="30" spans="1:2" x14ac:dyDescent="0.3">
      <c r="A30" s="19" t="s">
        <v>77</v>
      </c>
      <c r="B30" s="20">
        <v>164.989</v>
      </c>
    </row>
    <row r="31" spans="1:2" x14ac:dyDescent="0.3">
      <c r="A31" s="19" t="s">
        <v>42</v>
      </c>
      <c r="B31" s="20">
        <v>164.989</v>
      </c>
    </row>
    <row r="32" spans="1:2" x14ac:dyDescent="0.3">
      <c r="A32" s="19" t="s">
        <v>54</v>
      </c>
      <c r="B32" s="20">
        <v>164.96699999999998</v>
      </c>
    </row>
    <row r="33" spans="1:2" x14ac:dyDescent="0.3">
      <c r="A33" s="19" t="s">
        <v>36</v>
      </c>
      <c r="B33" s="20">
        <v>164.96699999999998</v>
      </c>
    </row>
    <row r="34" spans="1:2" x14ac:dyDescent="0.3">
      <c r="A34" s="19" t="s">
        <v>71</v>
      </c>
      <c r="B34" s="20">
        <v>164.96699999999998</v>
      </c>
    </row>
    <row r="35" spans="1:2" x14ac:dyDescent="0.3">
      <c r="A35" s="19" t="s">
        <v>85</v>
      </c>
      <c r="B35" s="20">
        <v>164.94499999999999</v>
      </c>
    </row>
    <row r="36" spans="1:2" x14ac:dyDescent="0.3">
      <c r="A36" s="19" t="s">
        <v>67</v>
      </c>
      <c r="B36" s="20">
        <v>164.94499999999999</v>
      </c>
    </row>
    <row r="37" spans="1:2" x14ac:dyDescent="0.3">
      <c r="A37" s="19" t="s">
        <v>32</v>
      </c>
      <c r="B37" s="20">
        <v>164.94499999999999</v>
      </c>
    </row>
    <row r="38" spans="1:2" x14ac:dyDescent="0.3">
      <c r="A38" s="19" t="s">
        <v>116</v>
      </c>
      <c r="B38" s="20">
        <v>164.94499999999999</v>
      </c>
    </row>
    <row r="39" spans="1:2" x14ac:dyDescent="0.3">
      <c r="A39" s="19" t="s">
        <v>61</v>
      </c>
      <c r="B39" s="20">
        <v>153.97799999999998</v>
      </c>
    </row>
    <row r="40" spans="1:2" x14ac:dyDescent="0.3">
      <c r="A40" s="19" t="s">
        <v>79</v>
      </c>
      <c r="B40" s="20">
        <v>153.97799999999998</v>
      </c>
    </row>
    <row r="41" spans="1:2" x14ac:dyDescent="0.3">
      <c r="A41" s="19" t="s">
        <v>26</v>
      </c>
      <c r="B41" s="20">
        <v>153.97799999999998</v>
      </c>
    </row>
    <row r="42" spans="1:2" x14ac:dyDescent="0.3">
      <c r="A42" s="19" t="s">
        <v>44</v>
      </c>
      <c r="B42" s="20">
        <v>153.97799999999998</v>
      </c>
    </row>
    <row r="43" spans="1:2" x14ac:dyDescent="0.3">
      <c r="A43" s="19" t="s">
        <v>38</v>
      </c>
      <c r="B43" s="20">
        <v>142.989</v>
      </c>
    </row>
    <row r="44" spans="1:2" x14ac:dyDescent="0.3">
      <c r="A44" s="19" t="s">
        <v>56</v>
      </c>
      <c r="B44" s="20">
        <v>142.989</v>
      </c>
    </row>
    <row r="45" spans="1:2" x14ac:dyDescent="0.3">
      <c r="A45" s="19" t="s">
        <v>73</v>
      </c>
      <c r="B45" s="20">
        <v>142.989</v>
      </c>
    </row>
    <row r="46" spans="1:2" x14ac:dyDescent="0.3">
      <c r="A46" s="19" t="s">
        <v>24</v>
      </c>
      <c r="B46" s="20">
        <v>131.96699999999998</v>
      </c>
    </row>
    <row r="47" spans="1:2" x14ac:dyDescent="0.3">
      <c r="A47" s="19" t="s">
        <v>46</v>
      </c>
      <c r="B47" s="20">
        <v>131.96699999999998</v>
      </c>
    </row>
    <row r="48" spans="1:2" x14ac:dyDescent="0.3">
      <c r="A48" s="19" t="s">
        <v>81</v>
      </c>
      <c r="B48" s="20">
        <v>131.96699999999998</v>
      </c>
    </row>
    <row r="49" spans="1:2" x14ac:dyDescent="0.3">
      <c r="A49" s="19" t="s">
        <v>63</v>
      </c>
      <c r="B49" s="20">
        <v>131.96699999999998</v>
      </c>
    </row>
    <row r="50" spans="1:2" x14ac:dyDescent="0.3">
      <c r="A50" s="19" t="s">
        <v>12</v>
      </c>
      <c r="B50" s="20">
        <v>109.97800000000001</v>
      </c>
    </row>
    <row r="51" spans="1:2" x14ac:dyDescent="0.3">
      <c r="A51" s="19" t="s">
        <v>28</v>
      </c>
      <c r="B51" s="20">
        <v>98.98899999999999</v>
      </c>
    </row>
    <row r="52" spans="1:2" x14ac:dyDescent="0.3">
      <c r="A52" s="19" t="s">
        <v>75</v>
      </c>
      <c r="B52" s="20">
        <v>87.955999999999989</v>
      </c>
    </row>
    <row r="53" spans="1:2" x14ac:dyDescent="0.3">
      <c r="A53" s="19" t="s">
        <v>40</v>
      </c>
      <c r="B53" s="20">
        <v>87.955999999999989</v>
      </c>
    </row>
    <row r="54" spans="1:2" x14ac:dyDescent="0.3">
      <c r="A54" s="19" t="s">
        <v>14</v>
      </c>
      <c r="B54" s="20">
        <v>32.988999999999997</v>
      </c>
    </row>
    <row r="55" spans="1:2" x14ac:dyDescent="0.3">
      <c r="A55" s="19" t="s">
        <v>133</v>
      </c>
      <c r="B55" s="20">
        <v>10855.151999999991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B641-85A2-41D5-8251-12E6997024AE}">
  <dimension ref="B2:I80"/>
  <sheetViews>
    <sheetView showGridLines="0" workbookViewId="0">
      <selection activeCell="B8" sqref="B8:I8"/>
    </sheetView>
  </sheetViews>
  <sheetFormatPr defaultRowHeight="14.4" x14ac:dyDescent="0.3"/>
  <cols>
    <col min="1" max="1" width="4.44140625" style="2" customWidth="1"/>
    <col min="2" max="2" width="11.5546875" style="2" customWidth="1"/>
    <col min="3" max="3" width="13.6640625" style="2" customWidth="1"/>
    <col min="4" max="4" width="19.44140625" style="2" customWidth="1"/>
    <col min="5" max="5" width="13.5546875" style="2" customWidth="1"/>
    <col min="6" max="6" width="19.5546875" style="2" customWidth="1"/>
    <col min="7" max="7" width="17.33203125" style="2" customWidth="1"/>
    <col min="8" max="8" width="11.88671875" style="2" customWidth="1"/>
    <col min="9" max="9" width="13.44140625" style="2" customWidth="1"/>
    <col min="10" max="16384" width="8.88671875" style="2"/>
  </cols>
  <sheetData>
    <row r="2" spans="2:9" ht="18.600000000000001" thickBot="1" x14ac:dyDescent="0.35">
      <c r="B2" s="1" t="s">
        <v>0</v>
      </c>
      <c r="C2" s="1"/>
      <c r="D2" s="1"/>
      <c r="E2" s="1"/>
      <c r="F2" s="1"/>
      <c r="G2" s="1"/>
      <c r="H2" s="1"/>
      <c r="I2" s="1"/>
    </row>
    <row r="4" spans="2:9" ht="18.600000000000001" thickBot="1" x14ac:dyDescent="0.35">
      <c r="B4" s="3" t="s">
        <v>1</v>
      </c>
      <c r="C4" s="1"/>
      <c r="D4" s="1"/>
      <c r="E4" s="1"/>
      <c r="F4" s="1"/>
      <c r="G4" s="1"/>
      <c r="H4" s="1"/>
      <c r="I4" s="1"/>
    </row>
    <row r="6" spans="2:9" ht="15.6" x14ac:dyDescent="0.3">
      <c r="H6" s="4" t="s">
        <v>2</v>
      </c>
      <c r="I6" s="5">
        <v>0.1</v>
      </c>
    </row>
    <row r="8" spans="2:9" ht="15.6" x14ac:dyDescent="0.3">
      <c r="B8" s="9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11" t="s">
        <v>10</v>
      </c>
    </row>
    <row r="9" spans="2:9" x14ac:dyDescent="0.3">
      <c r="B9" s="10" t="s">
        <v>11</v>
      </c>
      <c r="C9" s="7">
        <v>45292</v>
      </c>
      <c r="D9" s="6" t="s">
        <v>12</v>
      </c>
      <c r="E9" s="7">
        <v>45294</v>
      </c>
      <c r="F9" s="6">
        <v>49.99</v>
      </c>
      <c r="G9" s="6">
        <v>2</v>
      </c>
      <c r="H9" s="6">
        <f>F9*G9*$I$6</f>
        <v>9.9980000000000011</v>
      </c>
      <c r="I9" s="12">
        <f>F9*G9+H9</f>
        <v>109.97800000000001</v>
      </c>
    </row>
    <row r="10" spans="2:9" x14ac:dyDescent="0.3">
      <c r="B10" s="10" t="s">
        <v>13</v>
      </c>
      <c r="C10" s="7">
        <v>45292</v>
      </c>
      <c r="D10" s="6" t="s">
        <v>14</v>
      </c>
      <c r="E10" s="7">
        <v>45295</v>
      </c>
      <c r="F10" s="6">
        <v>29.99</v>
      </c>
      <c r="G10" s="6">
        <v>1</v>
      </c>
      <c r="H10" s="6">
        <f t="shared" ref="H10:H73" si="0">F10*G10*$I$6</f>
        <v>2.9990000000000001</v>
      </c>
      <c r="I10" s="12">
        <f t="shared" ref="I10:I73" si="1">F10*G10+H10</f>
        <v>32.988999999999997</v>
      </c>
    </row>
    <row r="11" spans="2:9" x14ac:dyDescent="0.3">
      <c r="B11" s="10" t="s">
        <v>15</v>
      </c>
      <c r="C11" s="7">
        <v>45293</v>
      </c>
      <c r="D11" s="6" t="s">
        <v>16</v>
      </c>
      <c r="E11" s="7">
        <v>45298</v>
      </c>
      <c r="F11" s="6">
        <v>99.99</v>
      </c>
      <c r="G11" s="6">
        <v>3</v>
      </c>
      <c r="H11" s="6">
        <f t="shared" si="0"/>
        <v>29.997</v>
      </c>
      <c r="I11" s="12">
        <f t="shared" si="1"/>
        <v>329.96699999999998</v>
      </c>
    </row>
    <row r="12" spans="2:9" x14ac:dyDescent="0.3">
      <c r="B12" s="10" t="s">
        <v>17</v>
      </c>
      <c r="C12" s="7">
        <v>45293</v>
      </c>
      <c r="D12" s="6" t="s">
        <v>18</v>
      </c>
      <c r="E12" s="7">
        <v>45294</v>
      </c>
      <c r="F12" s="6">
        <v>19.989999999999998</v>
      </c>
      <c r="G12" s="6">
        <v>4</v>
      </c>
      <c r="H12" s="6">
        <f t="shared" si="0"/>
        <v>7.9959999999999996</v>
      </c>
      <c r="I12" s="12">
        <f t="shared" si="1"/>
        <v>87.955999999999989</v>
      </c>
    </row>
    <row r="13" spans="2:9" x14ac:dyDescent="0.3">
      <c r="B13" s="10" t="s">
        <v>19</v>
      </c>
      <c r="C13" s="7">
        <v>45294</v>
      </c>
      <c r="D13" s="6" t="s">
        <v>20</v>
      </c>
      <c r="E13" s="7">
        <v>45299</v>
      </c>
      <c r="F13" s="6">
        <v>149.99</v>
      </c>
      <c r="G13" s="6">
        <v>1</v>
      </c>
      <c r="H13" s="6">
        <f t="shared" si="0"/>
        <v>14.999000000000002</v>
      </c>
      <c r="I13" s="12">
        <f t="shared" si="1"/>
        <v>164.989</v>
      </c>
    </row>
    <row r="14" spans="2:9" x14ac:dyDescent="0.3">
      <c r="B14" s="10" t="s">
        <v>21</v>
      </c>
      <c r="C14" s="7">
        <v>45294</v>
      </c>
      <c r="D14" s="6" t="s">
        <v>22</v>
      </c>
      <c r="E14" s="7">
        <v>45297</v>
      </c>
      <c r="F14" s="6">
        <v>79.989999999999995</v>
      </c>
      <c r="G14" s="6">
        <v>2</v>
      </c>
      <c r="H14" s="6">
        <f t="shared" si="0"/>
        <v>15.997999999999999</v>
      </c>
      <c r="I14" s="12">
        <f t="shared" si="1"/>
        <v>175.97799999999998</v>
      </c>
    </row>
    <row r="15" spans="2:9" x14ac:dyDescent="0.3">
      <c r="B15" s="10" t="s">
        <v>23</v>
      </c>
      <c r="C15" s="7">
        <v>45295</v>
      </c>
      <c r="D15" s="6" t="s">
        <v>24</v>
      </c>
      <c r="E15" s="7">
        <v>45297</v>
      </c>
      <c r="F15" s="6">
        <v>39.99</v>
      </c>
      <c r="G15" s="6">
        <v>3</v>
      </c>
      <c r="H15" s="6">
        <f t="shared" si="0"/>
        <v>11.997</v>
      </c>
      <c r="I15" s="12">
        <f t="shared" si="1"/>
        <v>131.96699999999998</v>
      </c>
    </row>
    <row r="16" spans="2:9" x14ac:dyDescent="0.3">
      <c r="B16" s="10" t="s">
        <v>25</v>
      </c>
      <c r="C16" s="7">
        <v>45295</v>
      </c>
      <c r="D16" s="6" t="s">
        <v>26</v>
      </c>
      <c r="E16" s="7">
        <v>45300</v>
      </c>
      <c r="F16" s="6">
        <v>69.989999999999995</v>
      </c>
      <c r="G16" s="6">
        <v>2</v>
      </c>
      <c r="H16" s="6">
        <f t="shared" si="0"/>
        <v>13.997999999999999</v>
      </c>
      <c r="I16" s="12">
        <f t="shared" si="1"/>
        <v>153.97799999999998</v>
      </c>
    </row>
    <row r="17" spans="2:9" x14ac:dyDescent="0.3">
      <c r="B17" s="10" t="s">
        <v>27</v>
      </c>
      <c r="C17" s="7">
        <v>45296</v>
      </c>
      <c r="D17" s="6" t="s">
        <v>28</v>
      </c>
      <c r="E17" s="7">
        <v>45297</v>
      </c>
      <c r="F17" s="6">
        <v>89.99</v>
      </c>
      <c r="G17" s="6">
        <v>1</v>
      </c>
      <c r="H17" s="6">
        <f t="shared" si="0"/>
        <v>8.9990000000000006</v>
      </c>
      <c r="I17" s="12">
        <f t="shared" si="1"/>
        <v>98.98899999999999</v>
      </c>
    </row>
    <row r="18" spans="2:9" x14ac:dyDescent="0.3">
      <c r="B18" s="10" t="s">
        <v>29</v>
      </c>
      <c r="C18" s="7">
        <v>45296</v>
      </c>
      <c r="D18" s="6" t="s">
        <v>30</v>
      </c>
      <c r="E18" s="7">
        <v>45299</v>
      </c>
      <c r="F18" s="6">
        <v>199.99</v>
      </c>
      <c r="G18" s="6">
        <v>1</v>
      </c>
      <c r="H18" s="6">
        <f t="shared" si="0"/>
        <v>19.999000000000002</v>
      </c>
      <c r="I18" s="12">
        <f t="shared" si="1"/>
        <v>219.989</v>
      </c>
    </row>
    <row r="19" spans="2:9" x14ac:dyDescent="0.3">
      <c r="B19" s="10" t="s">
        <v>31</v>
      </c>
      <c r="C19" s="7">
        <v>45297</v>
      </c>
      <c r="D19" s="6" t="s">
        <v>32</v>
      </c>
      <c r="E19" s="7">
        <v>45298</v>
      </c>
      <c r="F19" s="6">
        <v>29.99</v>
      </c>
      <c r="G19" s="6">
        <v>5</v>
      </c>
      <c r="H19" s="6">
        <f t="shared" si="0"/>
        <v>14.994999999999999</v>
      </c>
      <c r="I19" s="12">
        <f t="shared" si="1"/>
        <v>164.94499999999999</v>
      </c>
    </row>
    <row r="20" spans="2:9" x14ac:dyDescent="0.3">
      <c r="B20" s="10" t="s">
        <v>33</v>
      </c>
      <c r="C20" s="7">
        <v>45297</v>
      </c>
      <c r="D20" s="6" t="s">
        <v>34</v>
      </c>
      <c r="E20" s="7">
        <v>45299</v>
      </c>
      <c r="F20" s="6">
        <v>79.989999999999995</v>
      </c>
      <c r="G20" s="6">
        <v>2</v>
      </c>
      <c r="H20" s="6">
        <f t="shared" si="0"/>
        <v>15.997999999999999</v>
      </c>
      <c r="I20" s="12">
        <f t="shared" si="1"/>
        <v>175.97799999999998</v>
      </c>
    </row>
    <row r="21" spans="2:9" x14ac:dyDescent="0.3">
      <c r="B21" s="10" t="s">
        <v>35</v>
      </c>
      <c r="C21" s="7">
        <v>45298</v>
      </c>
      <c r="D21" s="6" t="s">
        <v>36</v>
      </c>
      <c r="E21" s="7">
        <v>45300</v>
      </c>
      <c r="F21" s="6">
        <v>49.99</v>
      </c>
      <c r="G21" s="6">
        <v>3</v>
      </c>
      <c r="H21" s="6">
        <f t="shared" si="0"/>
        <v>14.997</v>
      </c>
      <c r="I21" s="12">
        <f t="shared" si="1"/>
        <v>164.96699999999998</v>
      </c>
    </row>
    <row r="22" spans="2:9" x14ac:dyDescent="0.3">
      <c r="B22" s="10" t="s">
        <v>37</v>
      </c>
      <c r="C22" s="7">
        <v>45298</v>
      </c>
      <c r="D22" s="6" t="s">
        <v>38</v>
      </c>
      <c r="E22" s="7">
        <v>45303</v>
      </c>
      <c r="F22" s="6">
        <v>129.99</v>
      </c>
      <c r="G22" s="6">
        <v>1</v>
      </c>
      <c r="H22" s="6">
        <f t="shared" si="0"/>
        <v>12.999000000000002</v>
      </c>
      <c r="I22" s="12">
        <f t="shared" si="1"/>
        <v>142.989</v>
      </c>
    </row>
    <row r="23" spans="2:9" x14ac:dyDescent="0.3">
      <c r="B23" s="10" t="s">
        <v>39</v>
      </c>
      <c r="C23" s="7">
        <v>45299</v>
      </c>
      <c r="D23" s="6" t="s">
        <v>40</v>
      </c>
      <c r="E23" s="7">
        <v>45304</v>
      </c>
      <c r="F23" s="6">
        <v>19.989999999999998</v>
      </c>
      <c r="G23" s="6">
        <v>4</v>
      </c>
      <c r="H23" s="6">
        <f t="shared" si="0"/>
        <v>7.9959999999999996</v>
      </c>
      <c r="I23" s="12">
        <f t="shared" si="1"/>
        <v>87.955999999999989</v>
      </c>
    </row>
    <row r="24" spans="2:9" x14ac:dyDescent="0.3">
      <c r="B24" s="10" t="s">
        <v>41</v>
      </c>
      <c r="C24" s="7">
        <v>45299</v>
      </c>
      <c r="D24" s="6" t="s">
        <v>42</v>
      </c>
      <c r="E24" s="7">
        <v>45303</v>
      </c>
      <c r="F24" s="6">
        <v>149.99</v>
      </c>
      <c r="G24" s="6">
        <v>1</v>
      </c>
      <c r="H24" s="6">
        <f t="shared" si="0"/>
        <v>14.999000000000002</v>
      </c>
      <c r="I24" s="12">
        <f t="shared" si="1"/>
        <v>164.989</v>
      </c>
    </row>
    <row r="25" spans="2:9" x14ac:dyDescent="0.3">
      <c r="B25" s="10" t="s">
        <v>43</v>
      </c>
      <c r="C25" s="7">
        <v>45300</v>
      </c>
      <c r="D25" s="6" t="s">
        <v>44</v>
      </c>
      <c r="E25" s="7">
        <v>45305</v>
      </c>
      <c r="F25" s="6">
        <v>69.989999999999995</v>
      </c>
      <c r="G25" s="6">
        <v>2</v>
      </c>
      <c r="H25" s="6">
        <f t="shared" si="0"/>
        <v>13.997999999999999</v>
      </c>
      <c r="I25" s="12">
        <f t="shared" si="1"/>
        <v>153.97799999999998</v>
      </c>
    </row>
    <row r="26" spans="2:9" x14ac:dyDescent="0.3">
      <c r="B26" s="10" t="s">
        <v>45</v>
      </c>
      <c r="C26" s="7">
        <v>45300</v>
      </c>
      <c r="D26" s="6" t="s">
        <v>46</v>
      </c>
      <c r="E26" s="7">
        <v>45303</v>
      </c>
      <c r="F26" s="6">
        <v>39.99</v>
      </c>
      <c r="G26" s="6">
        <v>3</v>
      </c>
      <c r="H26" s="6">
        <f t="shared" si="0"/>
        <v>11.997</v>
      </c>
      <c r="I26" s="12">
        <f t="shared" si="1"/>
        <v>131.96699999999998</v>
      </c>
    </row>
    <row r="27" spans="2:9" x14ac:dyDescent="0.3">
      <c r="B27" s="10" t="s">
        <v>47</v>
      </c>
      <c r="C27" s="7">
        <v>45301</v>
      </c>
      <c r="D27" s="6" t="s">
        <v>48</v>
      </c>
      <c r="E27" s="7">
        <v>45302</v>
      </c>
      <c r="F27" s="6">
        <v>199.99</v>
      </c>
      <c r="G27" s="6">
        <v>1</v>
      </c>
      <c r="H27" s="6">
        <f t="shared" si="0"/>
        <v>19.999000000000002</v>
      </c>
      <c r="I27" s="12">
        <f t="shared" si="1"/>
        <v>219.989</v>
      </c>
    </row>
    <row r="28" spans="2:9" x14ac:dyDescent="0.3">
      <c r="B28" s="10" t="s">
        <v>49</v>
      </c>
      <c r="C28" s="7">
        <v>45301</v>
      </c>
      <c r="D28" s="6" t="s">
        <v>50</v>
      </c>
      <c r="E28" s="7">
        <v>45305</v>
      </c>
      <c r="F28" s="6">
        <v>29.99</v>
      </c>
      <c r="G28" s="6">
        <v>5</v>
      </c>
      <c r="H28" s="6">
        <f t="shared" si="0"/>
        <v>14.994999999999999</v>
      </c>
      <c r="I28" s="12">
        <f t="shared" si="1"/>
        <v>164.94499999999999</v>
      </c>
    </row>
    <row r="29" spans="2:9" x14ac:dyDescent="0.3">
      <c r="B29" s="10" t="s">
        <v>51</v>
      </c>
      <c r="C29" s="7">
        <v>45302</v>
      </c>
      <c r="D29" s="6" t="s">
        <v>52</v>
      </c>
      <c r="E29" s="7">
        <v>45305</v>
      </c>
      <c r="F29" s="6">
        <v>79.989999999999995</v>
      </c>
      <c r="G29" s="6">
        <v>2</v>
      </c>
      <c r="H29" s="6">
        <f t="shared" si="0"/>
        <v>15.997999999999999</v>
      </c>
      <c r="I29" s="12">
        <f t="shared" si="1"/>
        <v>175.97799999999998</v>
      </c>
    </row>
    <row r="30" spans="2:9" x14ac:dyDescent="0.3">
      <c r="B30" s="10" t="s">
        <v>53</v>
      </c>
      <c r="C30" s="7">
        <v>45302</v>
      </c>
      <c r="D30" s="6" t="s">
        <v>54</v>
      </c>
      <c r="E30" s="7">
        <v>45306</v>
      </c>
      <c r="F30" s="6">
        <v>49.99</v>
      </c>
      <c r="G30" s="6">
        <v>3</v>
      </c>
      <c r="H30" s="6">
        <f t="shared" si="0"/>
        <v>14.997</v>
      </c>
      <c r="I30" s="12">
        <f t="shared" si="1"/>
        <v>164.96699999999998</v>
      </c>
    </row>
    <row r="31" spans="2:9" x14ac:dyDescent="0.3">
      <c r="B31" s="10" t="s">
        <v>55</v>
      </c>
      <c r="C31" s="7">
        <v>45303</v>
      </c>
      <c r="D31" s="6" t="s">
        <v>56</v>
      </c>
      <c r="E31" s="7">
        <v>45308</v>
      </c>
      <c r="F31" s="6">
        <v>129.99</v>
      </c>
      <c r="G31" s="6">
        <v>1</v>
      </c>
      <c r="H31" s="6">
        <f t="shared" si="0"/>
        <v>12.999000000000002</v>
      </c>
      <c r="I31" s="12">
        <f t="shared" si="1"/>
        <v>142.989</v>
      </c>
    </row>
    <row r="32" spans="2:9" x14ac:dyDescent="0.3">
      <c r="B32" s="10" t="s">
        <v>57</v>
      </c>
      <c r="C32" s="7">
        <v>45303</v>
      </c>
      <c r="D32" s="6" t="s">
        <v>58</v>
      </c>
      <c r="E32" s="7">
        <v>45308</v>
      </c>
      <c r="F32" s="6">
        <v>19.989999999999998</v>
      </c>
      <c r="G32" s="6">
        <v>4</v>
      </c>
      <c r="H32" s="6">
        <f t="shared" si="0"/>
        <v>7.9959999999999996</v>
      </c>
      <c r="I32" s="12">
        <f t="shared" si="1"/>
        <v>87.955999999999989</v>
      </c>
    </row>
    <row r="33" spans="2:9" x14ac:dyDescent="0.3">
      <c r="B33" s="10" t="s">
        <v>59</v>
      </c>
      <c r="C33" s="7">
        <v>45304</v>
      </c>
      <c r="D33" s="6" t="s">
        <v>20</v>
      </c>
      <c r="E33" s="7">
        <v>45308</v>
      </c>
      <c r="F33" s="6">
        <v>149.99</v>
      </c>
      <c r="G33" s="6">
        <v>1</v>
      </c>
      <c r="H33" s="6">
        <f t="shared" si="0"/>
        <v>14.999000000000002</v>
      </c>
      <c r="I33" s="12">
        <f t="shared" si="1"/>
        <v>164.989</v>
      </c>
    </row>
    <row r="34" spans="2:9" x14ac:dyDescent="0.3">
      <c r="B34" s="10" t="s">
        <v>60</v>
      </c>
      <c r="C34" s="7">
        <v>45304</v>
      </c>
      <c r="D34" s="6" t="s">
        <v>61</v>
      </c>
      <c r="E34" s="7">
        <v>45305</v>
      </c>
      <c r="F34" s="6">
        <v>69.989999999999995</v>
      </c>
      <c r="G34" s="6">
        <v>2</v>
      </c>
      <c r="H34" s="6">
        <f t="shared" si="0"/>
        <v>13.997999999999999</v>
      </c>
      <c r="I34" s="12">
        <f t="shared" si="1"/>
        <v>153.97799999999998</v>
      </c>
    </row>
    <row r="35" spans="2:9" x14ac:dyDescent="0.3">
      <c r="B35" s="10" t="s">
        <v>62</v>
      </c>
      <c r="C35" s="7">
        <v>45305</v>
      </c>
      <c r="D35" s="6" t="s">
        <v>63</v>
      </c>
      <c r="E35" s="7">
        <v>45309</v>
      </c>
      <c r="F35" s="6">
        <v>39.99</v>
      </c>
      <c r="G35" s="6">
        <v>3</v>
      </c>
      <c r="H35" s="6">
        <f t="shared" si="0"/>
        <v>11.997</v>
      </c>
      <c r="I35" s="12">
        <f t="shared" si="1"/>
        <v>131.96699999999998</v>
      </c>
    </row>
    <row r="36" spans="2:9" x14ac:dyDescent="0.3">
      <c r="B36" s="10" t="s">
        <v>64</v>
      </c>
      <c r="C36" s="7">
        <v>45305</v>
      </c>
      <c r="D36" s="6" t="s">
        <v>65</v>
      </c>
      <c r="E36" s="7">
        <v>45310</v>
      </c>
      <c r="F36" s="6">
        <v>199.99</v>
      </c>
      <c r="G36" s="6">
        <v>1</v>
      </c>
      <c r="H36" s="6">
        <f t="shared" si="0"/>
        <v>19.999000000000002</v>
      </c>
      <c r="I36" s="12">
        <f t="shared" si="1"/>
        <v>219.989</v>
      </c>
    </row>
    <row r="37" spans="2:9" x14ac:dyDescent="0.3">
      <c r="B37" s="10" t="s">
        <v>66</v>
      </c>
      <c r="C37" s="7">
        <v>45306</v>
      </c>
      <c r="D37" s="6" t="s">
        <v>67</v>
      </c>
      <c r="E37" s="7">
        <v>45310</v>
      </c>
      <c r="F37" s="6">
        <v>29.99</v>
      </c>
      <c r="G37" s="6">
        <v>5</v>
      </c>
      <c r="H37" s="6">
        <f t="shared" si="0"/>
        <v>14.994999999999999</v>
      </c>
      <c r="I37" s="12">
        <f t="shared" si="1"/>
        <v>164.94499999999999</v>
      </c>
    </row>
    <row r="38" spans="2:9" x14ac:dyDescent="0.3">
      <c r="B38" s="10" t="s">
        <v>68</v>
      </c>
      <c r="C38" s="7">
        <v>45306</v>
      </c>
      <c r="D38" s="6" t="s">
        <v>69</v>
      </c>
      <c r="E38" s="7">
        <v>45310</v>
      </c>
      <c r="F38" s="6">
        <v>79.989999999999995</v>
      </c>
      <c r="G38" s="6">
        <v>2</v>
      </c>
      <c r="H38" s="6">
        <f t="shared" si="0"/>
        <v>15.997999999999999</v>
      </c>
      <c r="I38" s="12">
        <f t="shared" si="1"/>
        <v>175.97799999999998</v>
      </c>
    </row>
    <row r="39" spans="2:9" x14ac:dyDescent="0.3">
      <c r="B39" s="10" t="s">
        <v>70</v>
      </c>
      <c r="C39" s="7">
        <v>45307</v>
      </c>
      <c r="D39" s="6" t="s">
        <v>71</v>
      </c>
      <c r="E39" s="7">
        <v>45310</v>
      </c>
      <c r="F39" s="6">
        <v>49.99</v>
      </c>
      <c r="G39" s="6">
        <v>3</v>
      </c>
      <c r="H39" s="6">
        <f t="shared" si="0"/>
        <v>14.997</v>
      </c>
      <c r="I39" s="12">
        <f t="shared" si="1"/>
        <v>164.96699999999998</v>
      </c>
    </row>
    <row r="40" spans="2:9" x14ac:dyDescent="0.3">
      <c r="B40" s="10" t="s">
        <v>72</v>
      </c>
      <c r="C40" s="7">
        <v>45307</v>
      </c>
      <c r="D40" s="6" t="s">
        <v>73</v>
      </c>
      <c r="E40" s="7">
        <v>45308</v>
      </c>
      <c r="F40" s="6">
        <v>129.99</v>
      </c>
      <c r="G40" s="6">
        <v>1</v>
      </c>
      <c r="H40" s="6">
        <f t="shared" si="0"/>
        <v>12.999000000000002</v>
      </c>
      <c r="I40" s="12">
        <f t="shared" si="1"/>
        <v>142.989</v>
      </c>
    </row>
    <row r="41" spans="2:9" x14ac:dyDescent="0.3">
      <c r="B41" s="10" t="s">
        <v>74</v>
      </c>
      <c r="C41" s="7">
        <v>45308</v>
      </c>
      <c r="D41" s="6" t="s">
        <v>75</v>
      </c>
      <c r="E41" s="7">
        <v>45310</v>
      </c>
      <c r="F41" s="6">
        <v>19.989999999999998</v>
      </c>
      <c r="G41" s="6">
        <v>4</v>
      </c>
      <c r="H41" s="6">
        <f t="shared" si="0"/>
        <v>7.9959999999999996</v>
      </c>
      <c r="I41" s="12">
        <f t="shared" si="1"/>
        <v>87.955999999999989</v>
      </c>
    </row>
    <row r="42" spans="2:9" x14ac:dyDescent="0.3">
      <c r="B42" s="10" t="s">
        <v>76</v>
      </c>
      <c r="C42" s="7">
        <v>45308</v>
      </c>
      <c r="D42" s="6" t="s">
        <v>77</v>
      </c>
      <c r="E42" s="7">
        <v>45310</v>
      </c>
      <c r="F42" s="6">
        <v>149.99</v>
      </c>
      <c r="G42" s="6">
        <v>1</v>
      </c>
      <c r="H42" s="6">
        <f t="shared" si="0"/>
        <v>14.999000000000002</v>
      </c>
      <c r="I42" s="12">
        <f t="shared" si="1"/>
        <v>164.989</v>
      </c>
    </row>
    <row r="43" spans="2:9" x14ac:dyDescent="0.3">
      <c r="B43" s="10" t="s">
        <v>78</v>
      </c>
      <c r="C43" s="7">
        <v>45309</v>
      </c>
      <c r="D43" s="6" t="s">
        <v>79</v>
      </c>
      <c r="E43" s="7">
        <v>45314</v>
      </c>
      <c r="F43" s="6">
        <v>69.989999999999995</v>
      </c>
      <c r="G43" s="6">
        <v>2</v>
      </c>
      <c r="H43" s="6">
        <f t="shared" si="0"/>
        <v>13.997999999999999</v>
      </c>
      <c r="I43" s="12">
        <f t="shared" si="1"/>
        <v>153.97799999999998</v>
      </c>
    </row>
    <row r="44" spans="2:9" x14ac:dyDescent="0.3">
      <c r="B44" s="10" t="s">
        <v>80</v>
      </c>
      <c r="C44" s="7">
        <v>45309</v>
      </c>
      <c r="D44" s="6" t="s">
        <v>81</v>
      </c>
      <c r="E44" s="7">
        <v>45310</v>
      </c>
      <c r="F44" s="6">
        <v>39.99</v>
      </c>
      <c r="G44" s="6">
        <v>3</v>
      </c>
      <c r="H44" s="6">
        <f t="shared" si="0"/>
        <v>11.997</v>
      </c>
      <c r="I44" s="12">
        <f t="shared" si="1"/>
        <v>131.96699999999998</v>
      </c>
    </row>
    <row r="45" spans="2:9" x14ac:dyDescent="0.3">
      <c r="B45" s="10" t="s">
        <v>82</v>
      </c>
      <c r="C45" s="7">
        <v>45310</v>
      </c>
      <c r="D45" s="6" t="s">
        <v>83</v>
      </c>
      <c r="E45" s="7">
        <v>45311</v>
      </c>
      <c r="F45" s="6">
        <v>199.99</v>
      </c>
      <c r="G45" s="6">
        <v>1</v>
      </c>
      <c r="H45" s="6">
        <f t="shared" si="0"/>
        <v>19.999000000000002</v>
      </c>
      <c r="I45" s="12">
        <f t="shared" si="1"/>
        <v>219.989</v>
      </c>
    </row>
    <row r="46" spans="2:9" x14ac:dyDescent="0.3">
      <c r="B46" s="10" t="s">
        <v>84</v>
      </c>
      <c r="C46" s="7">
        <v>45310</v>
      </c>
      <c r="D46" s="6" t="s">
        <v>85</v>
      </c>
      <c r="E46" s="7">
        <v>45313</v>
      </c>
      <c r="F46" s="6">
        <v>29.99</v>
      </c>
      <c r="G46" s="6">
        <v>5</v>
      </c>
      <c r="H46" s="6">
        <f t="shared" si="0"/>
        <v>14.994999999999999</v>
      </c>
      <c r="I46" s="12">
        <f t="shared" si="1"/>
        <v>164.94499999999999</v>
      </c>
    </row>
    <row r="47" spans="2:9" x14ac:dyDescent="0.3">
      <c r="B47" s="10" t="s">
        <v>86</v>
      </c>
      <c r="C47" s="7">
        <v>45311</v>
      </c>
      <c r="D47" s="6" t="s">
        <v>16</v>
      </c>
      <c r="E47" s="7">
        <v>45315</v>
      </c>
      <c r="F47" s="6">
        <v>79.989999999999995</v>
      </c>
      <c r="G47" s="6">
        <v>2</v>
      </c>
      <c r="H47" s="6">
        <f t="shared" si="0"/>
        <v>15.997999999999999</v>
      </c>
      <c r="I47" s="12">
        <f t="shared" si="1"/>
        <v>175.97799999999998</v>
      </c>
    </row>
    <row r="48" spans="2:9" x14ac:dyDescent="0.3">
      <c r="B48" s="10" t="s">
        <v>87</v>
      </c>
      <c r="C48" s="7">
        <v>45311</v>
      </c>
      <c r="D48" s="6" t="s">
        <v>58</v>
      </c>
      <c r="E48" s="7">
        <v>45312</v>
      </c>
      <c r="F48" s="6">
        <v>49.99</v>
      </c>
      <c r="G48" s="6">
        <v>3</v>
      </c>
      <c r="H48" s="6">
        <f t="shared" si="0"/>
        <v>14.997</v>
      </c>
      <c r="I48" s="12">
        <f t="shared" si="1"/>
        <v>164.96699999999998</v>
      </c>
    </row>
    <row r="49" spans="2:9" x14ac:dyDescent="0.3">
      <c r="B49" s="10" t="s">
        <v>88</v>
      </c>
      <c r="C49" s="7">
        <v>45312</v>
      </c>
      <c r="D49" s="6" t="s">
        <v>20</v>
      </c>
      <c r="E49" s="7">
        <v>45317</v>
      </c>
      <c r="F49" s="6">
        <v>129.99</v>
      </c>
      <c r="G49" s="6">
        <v>1</v>
      </c>
      <c r="H49" s="6">
        <f t="shared" si="0"/>
        <v>12.999000000000002</v>
      </c>
      <c r="I49" s="12">
        <f t="shared" si="1"/>
        <v>142.989</v>
      </c>
    </row>
    <row r="50" spans="2:9" x14ac:dyDescent="0.3">
      <c r="B50" s="10" t="s">
        <v>89</v>
      </c>
      <c r="C50" s="7">
        <v>45312</v>
      </c>
      <c r="D50" s="6" t="s">
        <v>90</v>
      </c>
      <c r="E50" s="7">
        <v>45314</v>
      </c>
      <c r="F50" s="6">
        <v>19.989999999999998</v>
      </c>
      <c r="G50" s="6">
        <v>4</v>
      </c>
      <c r="H50" s="6">
        <f t="shared" si="0"/>
        <v>7.9959999999999996</v>
      </c>
      <c r="I50" s="12">
        <f t="shared" si="1"/>
        <v>87.955999999999989</v>
      </c>
    </row>
    <row r="51" spans="2:9" x14ac:dyDescent="0.3">
      <c r="B51" s="10" t="s">
        <v>91</v>
      </c>
      <c r="C51" s="7">
        <v>45313</v>
      </c>
      <c r="D51" s="6" t="s">
        <v>92</v>
      </c>
      <c r="E51" s="7">
        <v>45316</v>
      </c>
      <c r="F51" s="6">
        <v>149.99</v>
      </c>
      <c r="G51" s="6">
        <v>1</v>
      </c>
      <c r="H51" s="6">
        <f t="shared" si="0"/>
        <v>14.999000000000002</v>
      </c>
      <c r="I51" s="12">
        <f t="shared" si="1"/>
        <v>164.989</v>
      </c>
    </row>
    <row r="52" spans="2:9" x14ac:dyDescent="0.3">
      <c r="B52" s="10" t="s">
        <v>93</v>
      </c>
      <c r="C52" s="7">
        <v>45313</v>
      </c>
      <c r="D52" s="6" t="s">
        <v>18</v>
      </c>
      <c r="E52" s="7">
        <v>45316</v>
      </c>
      <c r="F52" s="6">
        <v>69.989999999999995</v>
      </c>
      <c r="G52" s="6">
        <v>2</v>
      </c>
      <c r="H52" s="6">
        <f t="shared" si="0"/>
        <v>13.997999999999999</v>
      </c>
      <c r="I52" s="12">
        <f t="shared" si="1"/>
        <v>153.97799999999998</v>
      </c>
    </row>
    <row r="53" spans="2:9" x14ac:dyDescent="0.3">
      <c r="B53" s="10" t="s">
        <v>94</v>
      </c>
      <c r="C53" s="7">
        <v>45314</v>
      </c>
      <c r="D53" s="6" t="s">
        <v>95</v>
      </c>
      <c r="E53" s="7">
        <v>45318</v>
      </c>
      <c r="F53" s="6">
        <v>39.99</v>
      </c>
      <c r="G53" s="6">
        <v>3</v>
      </c>
      <c r="H53" s="6">
        <f t="shared" si="0"/>
        <v>11.997</v>
      </c>
      <c r="I53" s="12">
        <f t="shared" si="1"/>
        <v>131.96699999999998</v>
      </c>
    </row>
    <row r="54" spans="2:9" x14ac:dyDescent="0.3">
      <c r="B54" s="10" t="s">
        <v>96</v>
      </c>
      <c r="C54" s="7">
        <v>45314</v>
      </c>
      <c r="D54" s="6" t="s">
        <v>50</v>
      </c>
      <c r="E54" s="7">
        <v>45317</v>
      </c>
      <c r="F54" s="6">
        <v>199.99</v>
      </c>
      <c r="G54" s="6">
        <v>1</v>
      </c>
      <c r="H54" s="6">
        <f t="shared" si="0"/>
        <v>19.999000000000002</v>
      </c>
      <c r="I54" s="12">
        <f t="shared" si="1"/>
        <v>219.989</v>
      </c>
    </row>
    <row r="55" spans="2:9" x14ac:dyDescent="0.3">
      <c r="B55" s="10" t="s">
        <v>97</v>
      </c>
      <c r="C55" s="7">
        <v>45315</v>
      </c>
      <c r="D55" s="6" t="s">
        <v>98</v>
      </c>
      <c r="E55" s="7">
        <v>45316</v>
      </c>
      <c r="F55" s="6">
        <v>29.99</v>
      </c>
      <c r="G55" s="6">
        <v>5</v>
      </c>
      <c r="H55" s="6">
        <f t="shared" si="0"/>
        <v>14.994999999999999</v>
      </c>
      <c r="I55" s="12">
        <f t="shared" si="1"/>
        <v>164.94499999999999</v>
      </c>
    </row>
    <row r="56" spans="2:9" x14ac:dyDescent="0.3">
      <c r="B56" s="10" t="s">
        <v>99</v>
      </c>
      <c r="C56" s="7">
        <v>45315</v>
      </c>
      <c r="D56" s="6" t="s">
        <v>100</v>
      </c>
      <c r="E56" s="7">
        <v>45317</v>
      </c>
      <c r="F56" s="6">
        <v>79.989999999999995</v>
      </c>
      <c r="G56" s="6">
        <v>2</v>
      </c>
      <c r="H56" s="6">
        <f t="shared" si="0"/>
        <v>15.997999999999999</v>
      </c>
      <c r="I56" s="12">
        <f t="shared" si="1"/>
        <v>175.97799999999998</v>
      </c>
    </row>
    <row r="57" spans="2:9" x14ac:dyDescent="0.3">
      <c r="B57" s="10" t="s">
        <v>101</v>
      </c>
      <c r="C57" s="7">
        <v>45316</v>
      </c>
      <c r="D57" s="6" t="s">
        <v>102</v>
      </c>
      <c r="E57" s="7">
        <v>45321</v>
      </c>
      <c r="F57" s="6">
        <v>49.99</v>
      </c>
      <c r="G57" s="6">
        <v>3</v>
      </c>
      <c r="H57" s="6">
        <f t="shared" si="0"/>
        <v>14.997</v>
      </c>
      <c r="I57" s="12">
        <f t="shared" si="1"/>
        <v>164.96699999999998</v>
      </c>
    </row>
    <row r="58" spans="2:9" x14ac:dyDescent="0.3">
      <c r="B58" s="10" t="s">
        <v>103</v>
      </c>
      <c r="C58" s="7">
        <v>45316</v>
      </c>
      <c r="D58" s="6" t="s">
        <v>104</v>
      </c>
      <c r="E58" s="7">
        <v>45318</v>
      </c>
      <c r="F58" s="6">
        <v>129.99</v>
      </c>
      <c r="G58" s="6">
        <v>1</v>
      </c>
      <c r="H58" s="6">
        <f t="shared" si="0"/>
        <v>12.999000000000002</v>
      </c>
      <c r="I58" s="12">
        <f t="shared" si="1"/>
        <v>142.989</v>
      </c>
    </row>
    <row r="59" spans="2:9" x14ac:dyDescent="0.3">
      <c r="B59" s="10" t="s">
        <v>105</v>
      </c>
      <c r="C59" s="7">
        <v>45317</v>
      </c>
      <c r="D59" s="6" t="s">
        <v>106</v>
      </c>
      <c r="E59" s="7">
        <v>45320</v>
      </c>
      <c r="F59" s="6">
        <v>19.989999999999998</v>
      </c>
      <c r="G59" s="6">
        <v>4</v>
      </c>
      <c r="H59" s="6">
        <f t="shared" si="0"/>
        <v>7.9959999999999996</v>
      </c>
      <c r="I59" s="12">
        <f t="shared" si="1"/>
        <v>87.955999999999989</v>
      </c>
    </row>
    <row r="60" spans="2:9" x14ac:dyDescent="0.3">
      <c r="B60" s="10" t="s">
        <v>107</v>
      </c>
      <c r="C60" s="7">
        <v>45317</v>
      </c>
      <c r="D60" s="6" t="s">
        <v>108</v>
      </c>
      <c r="E60" s="7">
        <v>45319</v>
      </c>
      <c r="F60" s="6">
        <v>149.99</v>
      </c>
      <c r="G60" s="6">
        <v>1</v>
      </c>
      <c r="H60" s="6">
        <f t="shared" si="0"/>
        <v>14.999000000000002</v>
      </c>
      <c r="I60" s="12">
        <f t="shared" si="1"/>
        <v>164.989</v>
      </c>
    </row>
    <row r="61" spans="2:9" x14ac:dyDescent="0.3">
      <c r="B61" s="10" t="s">
        <v>109</v>
      </c>
      <c r="C61" s="7">
        <v>45318</v>
      </c>
      <c r="D61" s="6" t="s">
        <v>110</v>
      </c>
      <c r="E61" s="7">
        <v>45322</v>
      </c>
      <c r="F61" s="6">
        <v>69.989999999999995</v>
      </c>
      <c r="G61" s="6">
        <v>2</v>
      </c>
      <c r="H61" s="6">
        <f t="shared" si="0"/>
        <v>13.997999999999999</v>
      </c>
      <c r="I61" s="12">
        <f t="shared" si="1"/>
        <v>153.97799999999998</v>
      </c>
    </row>
    <row r="62" spans="2:9" x14ac:dyDescent="0.3">
      <c r="B62" s="10" t="s">
        <v>111</v>
      </c>
      <c r="C62" s="7">
        <v>45318</v>
      </c>
      <c r="D62" s="6" t="s">
        <v>112</v>
      </c>
      <c r="E62" s="7">
        <v>45322</v>
      </c>
      <c r="F62" s="6">
        <v>39.99</v>
      </c>
      <c r="G62" s="6">
        <v>3</v>
      </c>
      <c r="H62" s="6">
        <f t="shared" si="0"/>
        <v>11.997</v>
      </c>
      <c r="I62" s="12">
        <f t="shared" si="1"/>
        <v>131.96699999999998</v>
      </c>
    </row>
    <row r="63" spans="2:9" x14ac:dyDescent="0.3">
      <c r="B63" s="10" t="s">
        <v>113</v>
      </c>
      <c r="C63" s="7">
        <v>45319</v>
      </c>
      <c r="D63" s="6" t="s">
        <v>114</v>
      </c>
      <c r="E63" s="7">
        <v>45320</v>
      </c>
      <c r="F63" s="6">
        <v>199.99</v>
      </c>
      <c r="G63" s="6">
        <v>1</v>
      </c>
      <c r="H63" s="6">
        <f t="shared" si="0"/>
        <v>19.999000000000002</v>
      </c>
      <c r="I63" s="12">
        <f t="shared" si="1"/>
        <v>219.989</v>
      </c>
    </row>
    <row r="64" spans="2:9" x14ac:dyDescent="0.3">
      <c r="B64" s="10" t="s">
        <v>115</v>
      </c>
      <c r="C64" s="7">
        <v>45319</v>
      </c>
      <c r="D64" s="6" t="s">
        <v>116</v>
      </c>
      <c r="E64" s="7">
        <v>45320</v>
      </c>
      <c r="F64" s="6">
        <v>29.99</v>
      </c>
      <c r="G64" s="6">
        <v>5</v>
      </c>
      <c r="H64" s="6">
        <f t="shared" si="0"/>
        <v>14.994999999999999</v>
      </c>
      <c r="I64" s="12">
        <f t="shared" si="1"/>
        <v>164.94499999999999</v>
      </c>
    </row>
    <row r="65" spans="2:9" x14ac:dyDescent="0.3">
      <c r="B65" s="10" t="s">
        <v>117</v>
      </c>
      <c r="C65" s="7">
        <v>45320</v>
      </c>
      <c r="D65" s="6" t="s">
        <v>118</v>
      </c>
      <c r="E65" s="7">
        <v>45321</v>
      </c>
      <c r="F65" s="6">
        <v>79.989999999999995</v>
      </c>
      <c r="G65" s="6">
        <v>2</v>
      </c>
      <c r="H65" s="6">
        <f t="shared" si="0"/>
        <v>15.997999999999999</v>
      </c>
      <c r="I65" s="12">
        <f t="shared" si="1"/>
        <v>175.97799999999998</v>
      </c>
    </row>
    <row r="66" spans="2:9" x14ac:dyDescent="0.3">
      <c r="B66" s="10" t="s">
        <v>119</v>
      </c>
      <c r="C66" s="7">
        <v>45320</v>
      </c>
      <c r="D66" s="6" t="s">
        <v>90</v>
      </c>
      <c r="E66" s="7">
        <v>45322</v>
      </c>
      <c r="F66" s="6">
        <v>49.99</v>
      </c>
      <c r="G66" s="6">
        <v>3</v>
      </c>
      <c r="H66" s="6">
        <f t="shared" si="0"/>
        <v>14.997</v>
      </c>
      <c r="I66" s="12">
        <f t="shared" si="1"/>
        <v>164.96699999999998</v>
      </c>
    </row>
    <row r="67" spans="2:9" x14ac:dyDescent="0.3">
      <c r="B67" s="10" t="s">
        <v>120</v>
      </c>
      <c r="C67" s="7">
        <v>45321</v>
      </c>
      <c r="D67" s="6" t="s">
        <v>92</v>
      </c>
      <c r="E67" s="7">
        <v>45322</v>
      </c>
      <c r="F67" s="6">
        <v>129.99</v>
      </c>
      <c r="G67" s="6">
        <v>1</v>
      </c>
      <c r="H67" s="6">
        <f t="shared" si="0"/>
        <v>12.999000000000002</v>
      </c>
      <c r="I67" s="12">
        <f t="shared" si="1"/>
        <v>142.989</v>
      </c>
    </row>
    <row r="68" spans="2:9" x14ac:dyDescent="0.3">
      <c r="B68" s="10" t="s">
        <v>121</v>
      </c>
      <c r="C68" s="7">
        <v>45321</v>
      </c>
      <c r="D68" s="6" t="s">
        <v>18</v>
      </c>
      <c r="E68" s="7">
        <v>45323</v>
      </c>
      <c r="F68" s="6">
        <v>19.989999999999998</v>
      </c>
      <c r="G68" s="6">
        <v>4</v>
      </c>
      <c r="H68" s="6">
        <f t="shared" si="0"/>
        <v>7.9959999999999996</v>
      </c>
      <c r="I68" s="12">
        <f t="shared" si="1"/>
        <v>87.955999999999989</v>
      </c>
    </row>
    <row r="69" spans="2:9" x14ac:dyDescent="0.3">
      <c r="B69" s="10" t="s">
        <v>122</v>
      </c>
      <c r="C69" s="7">
        <v>45322</v>
      </c>
      <c r="D69" s="6" t="s">
        <v>95</v>
      </c>
      <c r="E69" s="7">
        <v>45324</v>
      </c>
      <c r="F69" s="6">
        <v>149.99</v>
      </c>
      <c r="G69" s="6">
        <v>1</v>
      </c>
      <c r="H69" s="6">
        <f t="shared" si="0"/>
        <v>14.999000000000002</v>
      </c>
      <c r="I69" s="12">
        <f t="shared" si="1"/>
        <v>164.989</v>
      </c>
    </row>
    <row r="70" spans="2:9" x14ac:dyDescent="0.3">
      <c r="B70" s="10" t="s">
        <v>123</v>
      </c>
      <c r="C70" s="7">
        <v>45322</v>
      </c>
      <c r="D70" s="6" t="s">
        <v>50</v>
      </c>
      <c r="E70" s="7">
        <v>45326</v>
      </c>
      <c r="F70" s="6">
        <v>69.989999999999995</v>
      </c>
      <c r="G70" s="6">
        <v>2</v>
      </c>
      <c r="H70" s="6">
        <f t="shared" si="0"/>
        <v>13.997999999999999</v>
      </c>
      <c r="I70" s="12">
        <f t="shared" si="1"/>
        <v>153.97799999999998</v>
      </c>
    </row>
    <row r="71" spans="2:9" x14ac:dyDescent="0.3">
      <c r="B71" s="10" t="s">
        <v>124</v>
      </c>
      <c r="C71" s="7">
        <v>45323</v>
      </c>
      <c r="D71" s="6" t="s">
        <v>98</v>
      </c>
      <c r="E71" s="7">
        <v>45324</v>
      </c>
      <c r="F71" s="6">
        <v>39.99</v>
      </c>
      <c r="G71" s="6">
        <v>3</v>
      </c>
      <c r="H71" s="6">
        <f t="shared" si="0"/>
        <v>11.997</v>
      </c>
      <c r="I71" s="12">
        <f t="shared" si="1"/>
        <v>131.96699999999998</v>
      </c>
    </row>
    <row r="72" spans="2:9" x14ac:dyDescent="0.3">
      <c r="B72" s="10" t="s">
        <v>125</v>
      </c>
      <c r="C72" s="7">
        <v>45323</v>
      </c>
      <c r="D72" s="6" t="s">
        <v>100</v>
      </c>
      <c r="E72" s="7">
        <v>45327</v>
      </c>
      <c r="F72" s="6">
        <v>199.99</v>
      </c>
      <c r="G72" s="6">
        <v>1</v>
      </c>
      <c r="H72" s="6">
        <f t="shared" si="0"/>
        <v>19.999000000000002</v>
      </c>
      <c r="I72" s="12">
        <f t="shared" si="1"/>
        <v>219.989</v>
      </c>
    </row>
    <row r="73" spans="2:9" x14ac:dyDescent="0.3">
      <c r="B73" s="10" t="s">
        <v>126</v>
      </c>
      <c r="C73" s="7">
        <v>45323</v>
      </c>
      <c r="D73" s="6" t="s">
        <v>102</v>
      </c>
      <c r="E73" s="7">
        <v>45325</v>
      </c>
      <c r="F73" s="6">
        <v>29.99</v>
      </c>
      <c r="G73" s="6">
        <v>5</v>
      </c>
      <c r="H73" s="6">
        <f t="shared" si="0"/>
        <v>14.994999999999999</v>
      </c>
      <c r="I73" s="12">
        <f t="shared" si="1"/>
        <v>164.94499999999999</v>
      </c>
    </row>
    <row r="74" spans="2:9" x14ac:dyDescent="0.3">
      <c r="B74" s="10" t="s">
        <v>127</v>
      </c>
      <c r="C74" s="7">
        <v>45324</v>
      </c>
      <c r="D74" s="6" t="s">
        <v>104</v>
      </c>
      <c r="E74" s="7">
        <v>45328</v>
      </c>
      <c r="F74" s="6">
        <v>79.989999999999995</v>
      </c>
      <c r="G74" s="6">
        <v>2</v>
      </c>
      <c r="H74" s="6">
        <f t="shared" ref="H74:H78" si="2">F74*G74*$I$6</f>
        <v>15.997999999999999</v>
      </c>
      <c r="I74" s="12">
        <f t="shared" ref="I74:I78" si="3">F74*G74+H74</f>
        <v>175.97799999999998</v>
      </c>
    </row>
    <row r="75" spans="2:9" x14ac:dyDescent="0.3">
      <c r="B75" s="10" t="s">
        <v>128</v>
      </c>
      <c r="C75" s="7">
        <v>45325</v>
      </c>
      <c r="D75" s="6" t="s">
        <v>106</v>
      </c>
      <c r="E75" s="7">
        <v>45328</v>
      </c>
      <c r="F75" s="6">
        <v>49.99</v>
      </c>
      <c r="G75" s="6">
        <v>3</v>
      </c>
      <c r="H75" s="6">
        <f t="shared" si="2"/>
        <v>14.997</v>
      </c>
      <c r="I75" s="12">
        <f t="shared" si="3"/>
        <v>164.96699999999998</v>
      </c>
    </row>
    <row r="76" spans="2:9" x14ac:dyDescent="0.3">
      <c r="B76" s="10" t="s">
        <v>129</v>
      </c>
      <c r="C76" s="7">
        <v>45326</v>
      </c>
      <c r="D76" s="6" t="s">
        <v>108</v>
      </c>
      <c r="E76" s="7">
        <v>45327</v>
      </c>
      <c r="F76" s="6">
        <v>129.99</v>
      </c>
      <c r="G76" s="6">
        <v>1</v>
      </c>
      <c r="H76" s="6">
        <f t="shared" si="2"/>
        <v>12.999000000000002</v>
      </c>
      <c r="I76" s="12">
        <f t="shared" si="3"/>
        <v>142.989</v>
      </c>
    </row>
    <row r="77" spans="2:9" x14ac:dyDescent="0.3">
      <c r="B77" s="10" t="s">
        <v>130</v>
      </c>
      <c r="C77" s="7">
        <v>45326</v>
      </c>
      <c r="D77" s="6" t="s">
        <v>110</v>
      </c>
      <c r="E77" s="7">
        <v>45330</v>
      </c>
      <c r="F77" s="6">
        <v>19.989999999999998</v>
      </c>
      <c r="G77" s="6">
        <v>4</v>
      </c>
      <c r="H77" s="6">
        <f t="shared" si="2"/>
        <v>7.9959999999999996</v>
      </c>
      <c r="I77" s="12">
        <f t="shared" si="3"/>
        <v>87.955999999999989</v>
      </c>
    </row>
    <row r="78" spans="2:9" x14ac:dyDescent="0.3">
      <c r="B78" s="13" t="s">
        <v>131</v>
      </c>
      <c r="C78" s="14">
        <v>45326</v>
      </c>
      <c r="D78" s="15" t="s">
        <v>112</v>
      </c>
      <c r="E78" s="14">
        <v>45329</v>
      </c>
      <c r="F78" s="15">
        <v>149.99</v>
      </c>
      <c r="G78" s="15">
        <v>1</v>
      </c>
      <c r="H78" s="15">
        <f t="shared" si="2"/>
        <v>14.999000000000002</v>
      </c>
      <c r="I78" s="16">
        <f t="shared" si="3"/>
        <v>164.989</v>
      </c>
    </row>
    <row r="79" spans="2:9" x14ac:dyDescent="0.3">
      <c r="C79" s="8"/>
    </row>
    <row r="80" spans="2:9" x14ac:dyDescent="0.3">
      <c r="C8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Analysis</vt:lpstr>
      <vt:lpstr>Insights</vt:lpstr>
      <vt:lpstr>sum of retail price</vt:lpstr>
      <vt:lpstr>highest taxes paying</vt:lpstr>
      <vt:lpstr>Sheet5</vt:lpstr>
      <vt:lpstr>SuperMarket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Pukar Sharma</cp:lastModifiedBy>
  <dcterms:created xsi:type="dcterms:W3CDTF">2024-02-19T11:17:54Z</dcterms:created>
  <dcterms:modified xsi:type="dcterms:W3CDTF">2024-04-15T06:11:52Z</dcterms:modified>
</cp:coreProperties>
</file>