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44" yWindow="984" windowWidth="15300" windowHeight="5496" activeTab="2"/>
  </bookViews>
  <sheets>
    <sheet name="Summary " sheetId="4" r:id="rId1"/>
    <sheet name="Appendix" sheetId="5" r:id="rId2"/>
    <sheet name="Not Significant Appendix" sheetId="1" r:id="rId3"/>
    <sheet name="Handled Time" sheetId="2" r:id="rId4"/>
    <sheet name="Sheet3" sheetId="3" r:id="rId5"/>
  </sheets>
  <calcPr calcId="145621"/>
</workbook>
</file>

<file path=xl/calcChain.xml><?xml version="1.0" encoding="utf-8"?>
<calcChain xmlns="http://schemas.openxmlformats.org/spreadsheetml/2006/main">
  <c r="G79" i="2" l="1"/>
  <c r="H79" i="2"/>
  <c r="F79" i="2"/>
  <c r="G70" i="2"/>
  <c r="H70" i="2"/>
  <c r="F70" i="2"/>
  <c r="G61" i="2"/>
  <c r="H61" i="2"/>
  <c r="F61" i="2"/>
  <c r="G52" i="2"/>
  <c r="H52" i="2"/>
  <c r="F52" i="2"/>
  <c r="G43" i="2"/>
  <c r="H43" i="2"/>
  <c r="F43" i="2"/>
  <c r="G34" i="2"/>
  <c r="H34" i="2"/>
  <c r="F34" i="2"/>
  <c r="G25" i="2"/>
  <c r="H25" i="2"/>
  <c r="F25" i="2"/>
  <c r="I24" i="2"/>
  <c r="I31" i="2"/>
  <c r="I33" i="2"/>
  <c r="I40" i="2"/>
  <c r="I42" i="2"/>
  <c r="I49" i="2"/>
  <c r="I51" i="2"/>
  <c r="I58" i="2"/>
  <c r="I60" i="2"/>
  <c r="I67" i="2"/>
  <c r="I69" i="2"/>
  <c r="I76" i="2"/>
  <c r="I78" i="2"/>
  <c r="I22" i="2"/>
  <c r="H8" i="2"/>
  <c r="H9" i="2"/>
  <c r="H10" i="2"/>
  <c r="H11" i="2"/>
  <c r="H12" i="2"/>
  <c r="H13" i="2"/>
  <c r="H7" i="2"/>
  <c r="H51" i="4"/>
  <c r="H50" i="4"/>
  <c r="L23" i="1"/>
  <c r="L21" i="1"/>
  <c r="K24" i="1"/>
  <c r="J24" i="1"/>
  <c r="I24" i="1"/>
  <c r="H24" i="1"/>
  <c r="G24" i="1"/>
  <c r="F24" i="1"/>
  <c r="E24" i="1"/>
  <c r="L24" i="1"/>
  <c r="F12" i="1"/>
  <c r="G12" i="1"/>
  <c r="H12" i="1"/>
  <c r="I12" i="1"/>
  <c r="J12" i="1"/>
  <c r="K12" i="1"/>
  <c r="L12" i="1"/>
  <c r="E12" i="1"/>
  <c r="L11" i="1"/>
  <c r="L9" i="1"/>
  <c r="N98" i="4"/>
  <c r="J98" i="4"/>
  <c r="J120" i="4"/>
  <c r="N119" i="4"/>
  <c r="N117" i="4"/>
  <c r="M120" i="4"/>
  <c r="L120" i="4"/>
  <c r="K120" i="4"/>
  <c r="I120" i="4"/>
  <c r="H120" i="4"/>
  <c r="G120" i="4"/>
  <c r="J109" i="4"/>
  <c r="N108" i="4"/>
  <c r="N106" i="4"/>
  <c r="M109" i="4"/>
  <c r="L109" i="4"/>
  <c r="K109" i="4"/>
  <c r="I109" i="4"/>
  <c r="H109" i="4"/>
  <c r="G109" i="4"/>
  <c r="M98" i="4"/>
  <c r="L98" i="4"/>
  <c r="K98" i="4"/>
  <c r="I98" i="4"/>
  <c r="H98" i="4"/>
  <c r="G98" i="4"/>
  <c r="N97" i="4"/>
  <c r="N95" i="4"/>
  <c r="T109" i="4"/>
  <c r="W109" i="4"/>
  <c r="V109" i="4"/>
  <c r="U109" i="4"/>
  <c r="S109" i="4"/>
  <c r="R109" i="4"/>
  <c r="Q109" i="4"/>
  <c r="X108" i="4"/>
  <c r="X106" i="4"/>
  <c r="L30" i="5"/>
  <c r="L29" i="5"/>
  <c r="L28" i="5"/>
  <c r="L27" i="5"/>
  <c r="L26" i="5"/>
  <c r="L25" i="5"/>
  <c r="L24" i="5"/>
  <c r="T98" i="4"/>
  <c r="W98" i="4"/>
  <c r="V98" i="4"/>
  <c r="U98" i="4"/>
  <c r="S98" i="4"/>
  <c r="R98" i="4"/>
  <c r="Q98" i="4"/>
  <c r="X97" i="4"/>
  <c r="X95" i="4"/>
  <c r="L74" i="4"/>
  <c r="T73" i="4"/>
  <c r="L73" i="4"/>
  <c r="T72" i="4"/>
  <c r="L72" i="4"/>
  <c r="L63" i="4"/>
  <c r="T62" i="4"/>
  <c r="L62" i="4"/>
  <c r="T61" i="4"/>
  <c r="L61" i="4"/>
  <c r="AH50" i="4"/>
  <c r="I70" i="2" l="1"/>
  <c r="I34" i="2"/>
  <c r="I79" i="2"/>
  <c r="I25" i="2"/>
  <c r="I61" i="2"/>
  <c r="I52" i="2"/>
  <c r="I43" i="2"/>
  <c r="N120" i="4"/>
  <c r="N109" i="4"/>
  <c r="X109" i="4"/>
  <c r="X98" i="4"/>
</calcChain>
</file>

<file path=xl/sharedStrings.xml><?xml version="1.0" encoding="utf-8"?>
<sst xmlns="http://schemas.openxmlformats.org/spreadsheetml/2006/main" count="360" uniqueCount="91">
  <si>
    <t>Impact of MCR Automation on Workforce Metrics</t>
  </si>
  <si>
    <t>Objective</t>
  </si>
  <si>
    <t>To measure the impact of automation on the VPH of work queues in the MCR domain</t>
  </si>
  <si>
    <t>Hypothesis</t>
  </si>
  <si>
    <t>LOB</t>
  </si>
  <si>
    <t>E&amp;I</t>
  </si>
  <si>
    <t>Target Work queues</t>
  </si>
  <si>
    <t>UCS_MCR_EI_UNET_Gatekeeper
UCS_MCR_EI_UNET_Gatekeeper_Compliance
UCS_MCR_EI_UNET_RN_Queue
UCS_MCR_EI_UNET_RN_Texas_Compliance_Queue
UCS_MCR_EI_UNET_RN_Gated_Queue
UCS_MCR_EI_UNET_DME_Queue
UCS_MCR_EI_UNET_RN_ORS</t>
  </si>
  <si>
    <t>Database</t>
  </si>
  <si>
    <t>Omega</t>
  </si>
  <si>
    <t xml:space="preserve">Time Period </t>
  </si>
  <si>
    <t>Methodology</t>
  </si>
  <si>
    <t>The two tailed T test for independent samples ( assuming unequal variance) was used to test for significance at 95 % confidence level</t>
  </si>
  <si>
    <t>Results</t>
  </si>
  <si>
    <r>
      <t xml:space="preserve">A statistically significant </t>
    </r>
    <r>
      <rPr>
        <b/>
        <i/>
        <sz val="11"/>
        <color theme="1"/>
        <rFont val="Calibri"/>
        <family val="2"/>
        <scheme val="minor"/>
      </rPr>
      <t>decrease</t>
    </r>
    <r>
      <rPr>
        <i/>
        <sz val="11"/>
        <color theme="1"/>
        <rFont val="Calibri"/>
        <family val="2"/>
        <scheme val="minor"/>
      </rPr>
      <t xml:space="preserve"> in the VPH was observed for the </t>
    </r>
    <r>
      <rPr>
        <b/>
        <i/>
        <sz val="11"/>
        <color theme="1"/>
        <rFont val="Calibri"/>
        <family val="2"/>
        <scheme val="minor"/>
      </rPr>
      <t xml:space="preserve">RN Queue </t>
    </r>
    <r>
      <rPr>
        <i/>
        <sz val="11"/>
        <color theme="1"/>
        <rFont val="Calibri"/>
        <family val="2"/>
        <scheme val="minor"/>
      </rPr>
      <t xml:space="preserve">and </t>
    </r>
    <r>
      <rPr>
        <b/>
        <i/>
        <sz val="11"/>
        <color theme="1"/>
        <rFont val="Calibri"/>
        <family val="2"/>
        <scheme val="minor"/>
      </rPr>
      <t>RN Texas Compliance Queue</t>
    </r>
  </si>
  <si>
    <r>
      <t xml:space="preserve">A statistically significant </t>
    </r>
    <r>
      <rPr>
        <b/>
        <i/>
        <sz val="11"/>
        <color theme="1"/>
        <rFont val="Calibri"/>
        <family val="2"/>
        <scheme val="minor"/>
      </rPr>
      <t xml:space="preserve">increase </t>
    </r>
    <r>
      <rPr>
        <i/>
        <sz val="11"/>
        <color theme="1"/>
        <rFont val="Calibri"/>
        <family val="2"/>
        <scheme val="minor"/>
      </rPr>
      <t xml:space="preserve">in the VPH was observed for the </t>
    </r>
    <r>
      <rPr>
        <b/>
        <i/>
        <sz val="11"/>
        <color theme="1"/>
        <rFont val="Calibri"/>
        <family val="2"/>
        <scheme val="minor"/>
      </rPr>
      <t>DME Queue</t>
    </r>
    <r>
      <rPr>
        <i/>
        <sz val="11"/>
        <color theme="1"/>
        <rFont val="Calibri"/>
        <family val="2"/>
        <scheme val="minor"/>
      </rPr>
      <t xml:space="preserve">, </t>
    </r>
    <r>
      <rPr>
        <b/>
        <i/>
        <sz val="11"/>
        <color theme="1"/>
        <rFont val="Calibri"/>
        <family val="2"/>
        <scheme val="minor"/>
      </rPr>
      <t>Gatekeeper Compliance Queue</t>
    </r>
    <r>
      <rPr>
        <i/>
        <sz val="11"/>
        <color theme="1"/>
        <rFont val="Calibri"/>
        <family val="2"/>
        <scheme val="minor"/>
      </rPr>
      <t xml:space="preserve"> and </t>
    </r>
    <r>
      <rPr>
        <b/>
        <i/>
        <sz val="11"/>
        <color theme="1"/>
        <rFont val="Calibri"/>
        <family val="2"/>
        <scheme val="minor"/>
      </rPr>
      <t>RN Gated Queue</t>
    </r>
  </si>
  <si>
    <r>
      <t xml:space="preserve">However, </t>
    </r>
    <r>
      <rPr>
        <b/>
        <i/>
        <sz val="11"/>
        <color theme="1"/>
        <rFont val="Calibri"/>
        <family val="2"/>
        <scheme val="minor"/>
      </rPr>
      <t>no significant change</t>
    </r>
    <r>
      <rPr>
        <i/>
        <sz val="11"/>
        <color theme="1"/>
        <rFont val="Calibri"/>
        <family val="2"/>
        <scheme val="minor"/>
      </rPr>
      <t xml:space="preserve"> in the VPH was observed for </t>
    </r>
    <r>
      <rPr>
        <b/>
        <i/>
        <sz val="11"/>
        <color theme="1"/>
        <rFont val="Calibri"/>
        <family val="2"/>
        <scheme val="minor"/>
      </rPr>
      <t>Gatekeeper Queue</t>
    </r>
    <r>
      <rPr>
        <i/>
        <sz val="11"/>
        <color theme="1"/>
        <rFont val="Calibri"/>
        <family val="2"/>
        <scheme val="minor"/>
      </rPr>
      <t xml:space="preserve"> and </t>
    </r>
    <r>
      <rPr>
        <b/>
        <i/>
        <sz val="11"/>
        <color theme="1"/>
        <rFont val="Calibri"/>
        <family val="2"/>
        <scheme val="minor"/>
      </rPr>
      <t>RN ORS queue</t>
    </r>
  </si>
  <si>
    <t xml:space="preserve">Analysis </t>
  </si>
  <si>
    <t>VPH Period I</t>
  </si>
  <si>
    <t>VPH Period II</t>
  </si>
  <si>
    <t>The difference in VPH is found to be significant at 95% confidence level</t>
  </si>
  <si>
    <t>The Overall VPH for the inscope queues has decreased from 8.7 (Dec'18- Feb'19 ) to 7 (Dec'19 - Feb'20)</t>
  </si>
  <si>
    <t xml:space="preserve">Claim Volume </t>
  </si>
  <si>
    <t>Work Queue</t>
  </si>
  <si>
    <t>Gatekeeper</t>
  </si>
  <si>
    <t>RN_ORS</t>
  </si>
  <si>
    <t>% change in VPH</t>
  </si>
  <si>
    <t>DME_Queue</t>
  </si>
  <si>
    <t>RN_Queue</t>
  </si>
  <si>
    <t>Gatekeeper Complaince</t>
  </si>
  <si>
    <t>RN_Texas_Compliance_Queue</t>
  </si>
  <si>
    <t xml:space="preserve">RN Gated Queue </t>
  </si>
  <si>
    <t>% Change in Claim Volume</t>
  </si>
  <si>
    <t xml:space="preserve">%Change in Volume </t>
  </si>
  <si>
    <t>VPH</t>
  </si>
  <si>
    <t>Claim Volume</t>
  </si>
  <si>
    <t>Total</t>
  </si>
  <si>
    <t>Time Period I</t>
  </si>
  <si>
    <t>Dec'18</t>
  </si>
  <si>
    <t>Jan'19</t>
  </si>
  <si>
    <t>Feb'19</t>
  </si>
  <si>
    <t>Time Period II</t>
  </si>
  <si>
    <t>Dec'19</t>
  </si>
  <si>
    <t>Jan'20</t>
  </si>
  <si>
    <t>Feb'20</t>
  </si>
  <si>
    <t>% Diff</t>
  </si>
  <si>
    <t>Gatekeeper_Compliance</t>
  </si>
  <si>
    <t>RN_Gated_Queue</t>
  </si>
  <si>
    <t>RN Queue</t>
  </si>
  <si>
    <t>RN ORS Queue</t>
  </si>
  <si>
    <t>Total VPH</t>
  </si>
  <si>
    <t>Bot Release Status</t>
  </si>
  <si>
    <t>Bot Released</t>
  </si>
  <si>
    <t>Bot Not Released</t>
  </si>
  <si>
    <t>Not Released by Bot</t>
  </si>
  <si>
    <t>Released by Bot</t>
  </si>
  <si>
    <t>Difference</t>
  </si>
  <si>
    <t>Time Taken (hrs)</t>
  </si>
  <si>
    <t>% difference in VPH</t>
  </si>
  <si>
    <t>NA</t>
  </si>
  <si>
    <t>RN Gated Queue</t>
  </si>
  <si>
    <t>DME Queue</t>
  </si>
  <si>
    <t>Gatekeeper Complaince Queue</t>
  </si>
  <si>
    <t>Texas Compliance Queue</t>
  </si>
  <si>
    <t>Gatekeeper Queue</t>
  </si>
  <si>
    <t>Click here to see the Monthly Trend</t>
  </si>
  <si>
    <t>Handled Time</t>
  </si>
  <si>
    <t>% Difference</t>
  </si>
  <si>
    <t>Overall Difference in the Total Handled Time</t>
  </si>
  <si>
    <t>Diff %</t>
  </si>
  <si>
    <t xml:space="preserve">Month on Month </t>
  </si>
  <si>
    <t>Gatekeeper Compliance Queue</t>
  </si>
  <si>
    <t>RN Texas Compliance Queue</t>
  </si>
  <si>
    <t>To observe the VPH in work queues when the claims were released by Bot vs when the claims were not released by Bot</t>
  </si>
  <si>
    <t>Time Period</t>
  </si>
  <si>
    <t>Dec'19- Feb'20</t>
  </si>
  <si>
    <t xml:space="preserve">Scope </t>
  </si>
  <si>
    <t>E&amp;I Initiatives for Initial Review inventory</t>
  </si>
  <si>
    <t xml:space="preserve">Datasource </t>
  </si>
  <si>
    <t>Challenges</t>
  </si>
  <si>
    <t xml:space="preserve">7% Match Rate
24,071 distinct cases were released by the bot in the inscope time period , however only 1,905 distinct cases were found in the data table </t>
  </si>
  <si>
    <t>The claim release by Bot initiatives has lead to decrease in the claim volume for time Period II, hence we see an increase in the VPH for this period</t>
  </si>
  <si>
    <t xml:space="preserve">Decision augmentation </t>
  </si>
  <si>
    <t>The VPH has decreased despite a not significant increase in the claim volume, it is observed the total claim handled time during this period has decreased significantly, this could be due to the increasd complexity in the cases handled by the RN</t>
  </si>
  <si>
    <t>THe VPH has decreased in the Time Period II however, a corresponding decrease in the Claim Volume and Handled Time was observed</t>
  </si>
  <si>
    <t>Claim Volume TI</t>
  </si>
  <si>
    <t>Claim Volume TII</t>
  </si>
  <si>
    <t xml:space="preserve"> VPH TI</t>
  </si>
  <si>
    <t>VPH TII</t>
  </si>
  <si>
    <r>
      <t xml:space="preserve">Dec'18 - Feb'19 vs Dec'19 - Feb'20
</t>
    </r>
    <r>
      <rPr>
        <i/>
        <sz val="11"/>
        <color theme="1"/>
        <rFont val="Calibri"/>
        <family val="2"/>
        <scheme val="minor"/>
      </rPr>
      <t>Time Period I (TI)  - Dec'18 - Feb'19
Time Period II (TII) - Dec'19 - Feb'20</t>
    </r>
  </si>
  <si>
    <t>The automation in MCR domain has lead to processing of complex cases in the queues hence there will be a decrease in the VPH of the workqueues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</si>
</sst>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
      <b/>
      <sz val="11"/>
      <name val="Calibri"/>
      <family val="2"/>
      <scheme val="minor"/>
    </font>
    <font>
      <u/>
      <sz val="11"/>
      <color theme="10"/>
      <name val="Calibri"/>
      <family val="2"/>
      <scheme val="minor"/>
    </font>
    <font>
      <i/>
      <sz val="11"/>
      <color rgb="FF000000"/>
      <name val="Calibri"/>
      <family val="2"/>
      <scheme val="minor"/>
    </font>
  </fonts>
  <fills count="8">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83">
    <xf numFmtId="0" fontId="0" fillId="0" borderId="0" xfId="0"/>
    <xf numFmtId="0" fontId="3" fillId="2" borderId="0" xfId="0" applyFont="1" applyFill="1" applyAlignment="1"/>
    <xf numFmtId="0" fontId="2" fillId="3" borderId="0" xfId="0" applyFont="1" applyFill="1"/>
    <xf numFmtId="0" fontId="2" fillId="3" borderId="0" xfId="0" applyFont="1" applyFill="1" applyAlignment="1">
      <alignment vertical="top"/>
    </xf>
    <xf numFmtId="0" fontId="0" fillId="3" borderId="0" xfId="0" applyFill="1"/>
    <xf numFmtId="0" fontId="4" fillId="0" borderId="0" xfId="0" applyFont="1"/>
    <xf numFmtId="0" fontId="0" fillId="4" borderId="0" xfId="0" applyFill="1"/>
    <xf numFmtId="0" fontId="2" fillId="5" borderId="1" xfId="0" applyFont="1" applyFill="1" applyBorder="1" applyAlignment="1">
      <alignment horizontal="center"/>
    </xf>
    <xf numFmtId="0" fontId="2" fillId="0" borderId="1" xfId="0" applyFont="1" applyBorder="1" applyAlignment="1">
      <alignment horizontal="center"/>
    </xf>
    <xf numFmtId="0" fontId="5" fillId="0" borderId="0" xfId="0" applyFont="1"/>
    <xf numFmtId="0" fontId="2" fillId="0" borderId="0" xfId="0" applyFont="1"/>
    <xf numFmtId="0" fontId="0" fillId="0" borderId="1" xfId="0" applyBorder="1"/>
    <xf numFmtId="0" fontId="0" fillId="0" borderId="1" xfId="0" applyBorder="1" applyAlignment="1">
      <alignment horizontal="center"/>
    </xf>
    <xf numFmtId="0" fontId="2" fillId="5" borderId="1" xfId="0" applyFont="1" applyFill="1" applyBorder="1" applyAlignment="1">
      <alignment horizontal="center" wrapText="1"/>
    </xf>
    <xf numFmtId="9" fontId="0" fillId="0" borderId="1" xfId="1" applyFont="1" applyBorder="1"/>
    <xf numFmtId="164" fontId="0" fillId="0" borderId="1" xfId="1" applyNumberFormat="1" applyFont="1" applyBorder="1"/>
    <xf numFmtId="0" fontId="0" fillId="0" borderId="1" xfId="0" applyFill="1" applyBorder="1" applyAlignment="1">
      <alignment horizont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3" fontId="0" fillId="0" borderId="1" xfId="0" applyNumberFormat="1" applyBorder="1"/>
    <xf numFmtId="9" fontId="0" fillId="0" borderId="1" xfId="1" applyFont="1" applyBorder="1" applyAlignment="1">
      <alignment horizontal="center"/>
    </xf>
    <xf numFmtId="3" fontId="0" fillId="0" borderId="1" xfId="0" applyNumberFormat="1" applyFill="1" applyBorder="1"/>
    <xf numFmtId="165" fontId="0" fillId="0" borderId="1" xfId="0" applyNumberFormat="1" applyBorder="1" applyAlignment="1">
      <alignment horizontal="center" vertical="center"/>
    </xf>
    <xf numFmtId="9" fontId="0" fillId="0" borderId="0" xfId="1" applyFont="1"/>
    <xf numFmtId="0" fontId="6" fillId="6" borderId="1" xfId="0" applyFont="1" applyFill="1" applyBorder="1" applyAlignment="1">
      <alignment horizontal="center"/>
    </xf>
    <xf numFmtId="0" fontId="0" fillId="0" borderId="1" xfId="0" applyBorder="1" applyAlignment="1">
      <alignment horizontal="left"/>
    </xf>
    <xf numFmtId="0" fontId="0" fillId="0" borderId="0" xfId="0" applyAlignment="1">
      <alignment horizontal="center"/>
    </xf>
    <xf numFmtId="165" fontId="0" fillId="0" borderId="0" xfId="0" applyNumberFormat="1" applyFill="1" applyBorder="1" applyAlignment="1">
      <alignment horizontal="center" vertical="center"/>
    </xf>
    <xf numFmtId="165" fontId="0" fillId="0" borderId="1" xfId="0" applyNumberFormat="1" applyFill="1" applyBorder="1" applyAlignment="1">
      <alignment horizontal="center" vertical="center"/>
    </xf>
    <xf numFmtId="0" fontId="2" fillId="5" borderId="1" xfId="0" applyFont="1" applyFill="1" applyBorder="1"/>
    <xf numFmtId="3" fontId="0" fillId="0" borderId="1" xfId="0" applyNumberFormat="1" applyBorder="1" applyAlignment="1">
      <alignment horizontal="center"/>
    </xf>
    <xf numFmtId="1" fontId="0" fillId="0" borderId="1" xfId="0" applyNumberFormat="1" applyBorder="1" applyAlignment="1">
      <alignment horizontal="center"/>
    </xf>
    <xf numFmtId="165" fontId="0" fillId="4" borderId="1" xfId="0" applyNumberFormat="1" applyFill="1" applyBorder="1" applyAlignment="1">
      <alignment horizontal="center"/>
    </xf>
    <xf numFmtId="3" fontId="0" fillId="0" borderId="1" xfId="0" applyNumberFormat="1" applyFill="1" applyBorder="1" applyAlignment="1">
      <alignment horizontal="center"/>
    </xf>
    <xf numFmtId="1" fontId="0" fillId="0" borderId="1" xfId="0" applyNumberFormat="1" applyFill="1" applyBorder="1" applyAlignment="1">
      <alignment horizontal="center"/>
    </xf>
    <xf numFmtId="0" fontId="0" fillId="0" borderId="1" xfId="0" applyFill="1" applyBorder="1"/>
    <xf numFmtId="3" fontId="0" fillId="0" borderId="0" xfId="0" applyNumberFormat="1"/>
    <xf numFmtId="0" fontId="0" fillId="0" borderId="1" xfId="0" applyBorder="1" applyAlignment="1">
      <alignment horizontal="center" vertical="center"/>
    </xf>
    <xf numFmtId="0" fontId="0" fillId="0" borderId="6" xfId="0" applyBorder="1" applyAlignment="1">
      <alignment horizontal="center" vertical="center"/>
    </xf>
    <xf numFmtId="0" fontId="2" fillId="6" borderId="1" xfId="0" applyFont="1" applyFill="1" applyBorder="1" applyAlignment="1">
      <alignment horizontal="center"/>
    </xf>
    <xf numFmtId="0" fontId="2" fillId="7" borderId="1" xfId="0" applyFont="1" applyFill="1" applyBorder="1" applyAlignment="1">
      <alignment horizontal="center"/>
    </xf>
    <xf numFmtId="9" fontId="2" fillId="7" borderId="1" xfId="1" applyFont="1" applyFill="1" applyBorder="1" applyAlignment="1">
      <alignment horizontal="center" vertical="center"/>
    </xf>
    <xf numFmtId="0" fontId="2" fillId="6" borderId="1" xfId="0" applyFont="1" applyFill="1" applyBorder="1"/>
    <xf numFmtId="0" fontId="2" fillId="6" borderId="1" xfId="0" applyFont="1" applyFill="1" applyBorder="1" applyAlignment="1">
      <alignment horizontal="center" vertical="center"/>
    </xf>
    <xf numFmtId="0" fontId="2" fillId="4" borderId="1" xfId="0" applyFont="1" applyFill="1" applyBorder="1" applyAlignment="1">
      <alignment horizontal="center" vertical="center"/>
    </xf>
    <xf numFmtId="9" fontId="2" fillId="4" borderId="1" xfId="1" applyFont="1" applyFill="1" applyBorder="1" applyAlignment="1">
      <alignment horizontal="center" vertical="center"/>
    </xf>
    <xf numFmtId="0" fontId="0" fillId="0" borderId="0" xfId="0" applyAlignment="1">
      <alignment horizontal="center" vertical="center"/>
    </xf>
    <xf numFmtId="165" fontId="0" fillId="0" borderId="1" xfId="0" applyNumberFormat="1" applyBorder="1" applyAlignment="1">
      <alignment horizontal="center"/>
    </xf>
    <xf numFmtId="0" fontId="2" fillId="5" borderId="2" xfId="0" applyFont="1" applyFill="1" applyBorder="1" applyAlignment="1">
      <alignment horizontal="center" vertical="center"/>
    </xf>
    <xf numFmtId="0" fontId="2" fillId="7" borderId="1" xfId="0" applyFont="1" applyFill="1" applyBorder="1" applyAlignment="1">
      <alignment horizontal="center" vertical="center"/>
    </xf>
    <xf numFmtId="165" fontId="0" fillId="0" borderId="1" xfId="0" applyNumberFormat="1" applyFill="1" applyBorder="1" applyAlignment="1">
      <alignment horizontal="center"/>
    </xf>
    <xf numFmtId="0" fontId="7" fillId="0" borderId="0" xfId="2"/>
    <xf numFmtId="3" fontId="0" fillId="4" borderId="1" xfId="0" applyNumberFormat="1" applyFill="1" applyBorder="1"/>
    <xf numFmtId="3" fontId="0" fillId="0" borderId="1" xfId="0" applyNumberFormat="1" applyFont="1" applyFill="1" applyBorder="1" applyAlignment="1">
      <alignment horizontal="center"/>
    </xf>
    <xf numFmtId="9" fontId="1" fillId="0" borderId="1" xfId="1" applyFont="1" applyBorder="1" applyAlignment="1">
      <alignment horizontal="center"/>
    </xf>
    <xf numFmtId="1" fontId="0" fillId="0" borderId="1" xfId="0" applyNumberFormat="1" applyBorder="1" applyAlignment="1">
      <alignment horizontal="center" vertical="center"/>
    </xf>
    <xf numFmtId="1" fontId="0" fillId="0" borderId="6" xfId="0" applyNumberFormat="1" applyBorder="1" applyAlignment="1">
      <alignment horizontal="center" vertical="center"/>
    </xf>
    <xf numFmtId="1" fontId="0" fillId="0" borderId="6" xfId="0" applyNumberFormat="1" applyBorder="1" applyAlignment="1">
      <alignment horizontal="center"/>
    </xf>
    <xf numFmtId="9" fontId="2" fillId="6" borderId="1" xfId="1" applyFont="1" applyFill="1" applyBorder="1" applyAlignment="1">
      <alignment horizontal="center"/>
    </xf>
    <xf numFmtId="0" fontId="0" fillId="5" borderId="0" xfId="0" applyFill="1"/>
    <xf numFmtId="0" fontId="2" fillId="5" borderId="0" xfId="0" applyFont="1" applyFill="1"/>
    <xf numFmtId="0" fontId="4" fillId="4" borderId="0" xfId="0" applyFont="1" applyFill="1"/>
    <xf numFmtId="0" fontId="2" fillId="5" borderId="0" xfId="0" applyFont="1" applyFill="1" applyAlignment="1">
      <alignment vertical="top"/>
    </xf>
    <xf numFmtId="9" fontId="0" fillId="4" borderId="1" xfId="1" applyFont="1" applyFill="1" applyBorder="1"/>
    <xf numFmtId="0" fontId="2" fillId="7" borderId="1" xfId="0" applyFont="1" applyFill="1" applyBorder="1" applyAlignment="1">
      <alignment horizontal="center"/>
    </xf>
    <xf numFmtId="0" fontId="2" fillId="4" borderId="1" xfId="0" applyFont="1" applyFill="1" applyBorder="1" applyAlignment="1">
      <alignment horizontal="center"/>
    </xf>
    <xf numFmtId="0" fontId="4" fillId="0" borderId="0" xfId="0" applyFont="1" applyAlignment="1">
      <alignment horizontal="left" wrapText="1"/>
    </xf>
    <xf numFmtId="0" fontId="4" fillId="0" borderId="0" xfId="0" applyFont="1" applyAlignment="1">
      <alignment horizontal="left" vertical="top" wrapText="1"/>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5" borderId="3" xfId="0" applyFont="1" applyFill="1" applyBorder="1" applyAlignment="1">
      <alignment horizontal="center" vertical="center"/>
    </xf>
    <xf numFmtId="0" fontId="2" fillId="5" borderId="5" xfId="0" applyFont="1" applyFill="1" applyBorder="1" applyAlignment="1">
      <alignment horizontal="center" vertical="center"/>
    </xf>
    <xf numFmtId="0" fontId="0" fillId="4" borderId="3" xfId="0" applyFill="1" applyBorder="1" applyAlignment="1">
      <alignment horizontal="left"/>
    </xf>
    <xf numFmtId="0" fontId="0" fillId="4" borderId="5" xfId="0" applyFill="1" applyBorder="1" applyAlignment="1">
      <alignment horizontal="left"/>
    </xf>
    <xf numFmtId="0" fontId="8" fillId="0" borderId="0" xfId="0" applyFont="1" applyAlignment="1">
      <alignment horizontal="left" vertical="center"/>
    </xf>
    <xf numFmtId="0" fontId="0" fillId="0" borderId="1" xfId="0" applyBorder="1" applyAlignment="1">
      <alignment horizontal="left"/>
    </xf>
    <xf numFmtId="0" fontId="3" fillId="2" borderId="0" xfId="0" applyFont="1" applyFill="1" applyAlignment="1">
      <alignment horizontal="center"/>
    </xf>
    <xf numFmtId="0" fontId="0" fillId="0" borderId="0" xfId="0" applyAlignment="1">
      <alignment horizontal="left" wrapText="1"/>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4" borderId="0" xfId="0" applyFont="1" applyFill="1" applyAlignment="1">
      <alignment horizontal="center"/>
    </xf>
    <xf numFmtId="0" fontId="6" fillId="4" borderId="0" xfId="0" applyFont="1"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444500</xdr:colOff>
      <xdr:row>25</xdr:row>
      <xdr:rowOff>79375</xdr:rowOff>
    </xdr:from>
    <xdr:to>
      <xdr:col>5</xdr:col>
      <xdr:colOff>1587</xdr:colOff>
      <xdr:row>29</xdr:row>
      <xdr:rowOff>87313</xdr:rowOff>
    </xdr:to>
    <xdr:sp macro="" textlink="">
      <xdr:nvSpPr>
        <xdr:cNvPr id="2" name="Rounded Rectangle 1"/>
        <xdr:cNvSpPr/>
      </xdr:nvSpPr>
      <xdr:spPr>
        <a:xfrm>
          <a:off x="3155950" y="6219825"/>
          <a:ext cx="1912937" cy="808038"/>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500064</xdr:colOff>
      <xdr:row>25</xdr:row>
      <xdr:rowOff>150813</xdr:rowOff>
    </xdr:from>
    <xdr:to>
      <xdr:col>4</xdr:col>
      <xdr:colOff>1651000</xdr:colOff>
      <xdr:row>29</xdr:row>
      <xdr:rowOff>7938</xdr:rowOff>
    </xdr:to>
    <xdr:sp macro="" textlink="">
      <xdr:nvSpPr>
        <xdr:cNvPr id="3" name="TextBox 2"/>
        <xdr:cNvSpPr txBox="1"/>
      </xdr:nvSpPr>
      <xdr:spPr>
        <a:xfrm>
          <a:off x="3211514" y="6291263"/>
          <a:ext cx="1760536" cy="657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aseline="0">
              <a:latin typeface="Times New Roman" panose="02020603050405020304" pitchFamily="18" charset="0"/>
              <a:cs typeface="Times New Roman" panose="02020603050405020304" pitchFamily="18" charset="0"/>
            </a:rPr>
            <a:t>Comparing the VPH for the time period and testing  for significance</a:t>
          </a:r>
        </a:p>
        <a:p>
          <a:pPr algn="ctr"/>
          <a:endParaRPr lang="en-US" sz="1100" baseline="0"/>
        </a:p>
      </xdr:txBody>
    </xdr:sp>
    <xdr:clientData/>
  </xdr:twoCellAnchor>
  <xdr:twoCellAnchor>
    <xdr:from>
      <xdr:col>8</xdr:col>
      <xdr:colOff>285750</xdr:colOff>
      <xdr:row>25</xdr:row>
      <xdr:rowOff>119064</xdr:rowOff>
    </xdr:from>
    <xdr:to>
      <xdr:col>8</xdr:col>
      <xdr:colOff>523875</xdr:colOff>
      <xdr:row>30</xdr:row>
      <xdr:rowOff>63501</xdr:rowOff>
    </xdr:to>
    <xdr:sp macro="" textlink="">
      <xdr:nvSpPr>
        <xdr:cNvPr id="4" name="Right Brace 3"/>
        <xdr:cNvSpPr/>
      </xdr:nvSpPr>
      <xdr:spPr>
        <a:xfrm>
          <a:off x="8172450" y="6259514"/>
          <a:ext cx="238125" cy="92868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508000</xdr:colOff>
      <xdr:row>36</xdr:row>
      <xdr:rowOff>0</xdr:rowOff>
    </xdr:from>
    <xdr:to>
      <xdr:col>10</xdr:col>
      <xdr:colOff>365124</xdr:colOff>
      <xdr:row>39</xdr:row>
      <xdr:rowOff>119063</xdr:rowOff>
    </xdr:to>
    <xdr:sp macro="" textlink="">
      <xdr:nvSpPr>
        <xdr:cNvPr id="5" name="Rounded Rectangle 4"/>
        <xdr:cNvSpPr/>
      </xdr:nvSpPr>
      <xdr:spPr>
        <a:xfrm>
          <a:off x="7342188" y="8183563"/>
          <a:ext cx="2468561" cy="6667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627062</xdr:colOff>
      <xdr:row>36</xdr:row>
      <xdr:rowOff>142875</xdr:rowOff>
    </xdr:from>
    <xdr:to>
      <xdr:col>10</xdr:col>
      <xdr:colOff>301624</xdr:colOff>
      <xdr:row>38</xdr:row>
      <xdr:rowOff>158750</xdr:rowOff>
    </xdr:to>
    <xdr:sp macro="" textlink="">
      <xdr:nvSpPr>
        <xdr:cNvPr id="6" name="TextBox 5"/>
        <xdr:cNvSpPr txBox="1"/>
      </xdr:nvSpPr>
      <xdr:spPr>
        <a:xfrm>
          <a:off x="7461250" y="8326438"/>
          <a:ext cx="22859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400" b="1"/>
            <a:t>VPH for Work Queues</a:t>
          </a:r>
        </a:p>
        <a:p>
          <a:pPr algn="ctr"/>
          <a:endParaRPr lang="en-US" sz="1400" b="1"/>
        </a:p>
      </xdr:txBody>
    </xdr:sp>
    <xdr:clientData/>
  </xdr:twoCellAnchor>
  <xdr:twoCellAnchor>
    <xdr:from>
      <xdr:col>5</xdr:col>
      <xdr:colOff>198436</xdr:colOff>
      <xdr:row>40</xdr:row>
      <xdr:rowOff>11911</xdr:rowOff>
    </xdr:from>
    <xdr:to>
      <xdr:col>14</xdr:col>
      <xdr:colOff>460374</xdr:colOff>
      <xdr:row>42</xdr:row>
      <xdr:rowOff>99223</xdr:rowOff>
    </xdr:to>
    <xdr:sp macro="" textlink="">
      <xdr:nvSpPr>
        <xdr:cNvPr id="7" name="Left Brace 6"/>
        <xdr:cNvSpPr/>
      </xdr:nvSpPr>
      <xdr:spPr>
        <a:xfrm rot="5400000">
          <a:off x="9024937" y="5171286"/>
          <a:ext cx="452437" cy="7961313"/>
        </a:xfrm>
        <a:prstGeom prst="leftBrace">
          <a:avLst>
            <a:gd name="adj1" fmla="val 8333"/>
            <a:gd name="adj2" fmla="val 54916"/>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325437</xdr:colOff>
      <xdr:row>42</xdr:row>
      <xdr:rowOff>182557</xdr:rowOff>
    </xdr:from>
    <xdr:to>
      <xdr:col>5</xdr:col>
      <xdr:colOff>896936</xdr:colOff>
      <xdr:row>46</xdr:row>
      <xdr:rowOff>87313</xdr:rowOff>
    </xdr:to>
    <xdr:sp macro="" textlink="">
      <xdr:nvSpPr>
        <xdr:cNvPr id="8" name="Rounded Rectangle 7"/>
        <xdr:cNvSpPr/>
      </xdr:nvSpPr>
      <xdr:spPr>
        <a:xfrm>
          <a:off x="3646487" y="9517057"/>
          <a:ext cx="2317749" cy="64135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47625</xdr:colOff>
      <xdr:row>42</xdr:row>
      <xdr:rowOff>142873</xdr:rowOff>
    </xdr:from>
    <xdr:to>
      <xdr:col>16</xdr:col>
      <xdr:colOff>71438</xdr:colOff>
      <xdr:row>46</xdr:row>
      <xdr:rowOff>23812</xdr:rowOff>
    </xdr:to>
    <xdr:sp macro="" textlink="">
      <xdr:nvSpPr>
        <xdr:cNvPr id="9" name="Rounded Rectangle 8"/>
        <xdr:cNvSpPr/>
      </xdr:nvSpPr>
      <xdr:spPr>
        <a:xfrm>
          <a:off x="11422063" y="9421811"/>
          <a:ext cx="2428875" cy="61118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381000</xdr:colOff>
      <xdr:row>43</xdr:row>
      <xdr:rowOff>79374</xdr:rowOff>
    </xdr:from>
    <xdr:to>
      <xdr:col>5</xdr:col>
      <xdr:colOff>825500</xdr:colOff>
      <xdr:row>46</xdr:row>
      <xdr:rowOff>47625</xdr:rowOff>
    </xdr:to>
    <xdr:sp macro="" textlink="">
      <xdr:nvSpPr>
        <xdr:cNvPr id="10" name="TextBox 9"/>
        <xdr:cNvSpPr txBox="1"/>
      </xdr:nvSpPr>
      <xdr:spPr>
        <a:xfrm>
          <a:off x="3702050" y="9598024"/>
          <a:ext cx="2190750" cy="5207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a:latin typeface="Times New Roman" panose="02020603050405020304" pitchFamily="18" charset="0"/>
              <a:cs typeface="Times New Roman" panose="02020603050405020304" pitchFamily="18" charset="0"/>
            </a:rPr>
            <a:t>No Significant Change in VPH</a:t>
          </a:r>
        </a:p>
      </xdr:txBody>
    </xdr:sp>
    <xdr:clientData/>
  </xdr:twoCellAnchor>
  <xdr:twoCellAnchor>
    <xdr:from>
      <xdr:col>13</xdr:col>
      <xdr:colOff>119061</xdr:colOff>
      <xdr:row>43</xdr:row>
      <xdr:rowOff>71437</xdr:rowOff>
    </xdr:from>
    <xdr:to>
      <xdr:col>16</xdr:col>
      <xdr:colOff>31749</xdr:colOff>
      <xdr:row>45</xdr:row>
      <xdr:rowOff>142876</xdr:rowOff>
    </xdr:to>
    <xdr:sp macro="" textlink="">
      <xdr:nvSpPr>
        <xdr:cNvPr id="11" name="TextBox 10"/>
        <xdr:cNvSpPr txBox="1"/>
      </xdr:nvSpPr>
      <xdr:spPr>
        <a:xfrm>
          <a:off x="11493499" y="9532937"/>
          <a:ext cx="2317750" cy="4365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a:latin typeface="Times New Roman" panose="02020603050405020304" pitchFamily="18" charset="0"/>
              <a:cs typeface="Times New Roman" panose="02020603050405020304" pitchFamily="18" charset="0"/>
            </a:rPr>
            <a:t>Significant Change</a:t>
          </a:r>
          <a:r>
            <a:rPr lang="en-US" sz="1250" baseline="0">
              <a:latin typeface="Times New Roman" panose="02020603050405020304" pitchFamily="18" charset="0"/>
              <a:cs typeface="Times New Roman" panose="02020603050405020304" pitchFamily="18" charset="0"/>
            </a:rPr>
            <a:t> in VPH</a:t>
          </a:r>
          <a:endParaRPr lang="en-US" sz="1250">
            <a:latin typeface="Times New Roman" panose="02020603050405020304" pitchFamily="18" charset="0"/>
            <a:cs typeface="Times New Roman" panose="02020603050405020304" pitchFamily="18" charset="0"/>
          </a:endParaRPr>
        </a:p>
      </xdr:txBody>
    </xdr:sp>
    <xdr:clientData/>
  </xdr:twoCellAnchor>
  <xdr:twoCellAnchor>
    <xdr:from>
      <xdr:col>10</xdr:col>
      <xdr:colOff>23812</xdr:colOff>
      <xdr:row>46</xdr:row>
      <xdr:rowOff>47631</xdr:rowOff>
    </xdr:from>
    <xdr:to>
      <xdr:col>18</xdr:col>
      <xdr:colOff>39686</xdr:colOff>
      <xdr:row>52</xdr:row>
      <xdr:rowOff>63502</xdr:rowOff>
    </xdr:to>
    <xdr:sp macro="" textlink="">
      <xdr:nvSpPr>
        <xdr:cNvPr id="12" name="Left Brace 11"/>
        <xdr:cNvSpPr/>
      </xdr:nvSpPr>
      <xdr:spPr>
        <a:xfrm rot="5400000">
          <a:off x="12025314" y="7500942"/>
          <a:ext cx="1111246" cy="6222999"/>
        </a:xfrm>
        <a:prstGeom prst="leftBrace">
          <a:avLst>
            <a:gd name="adj1" fmla="val 8333"/>
            <a:gd name="adj2" fmla="val 4392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555625</xdr:colOff>
      <xdr:row>52</xdr:row>
      <xdr:rowOff>103188</xdr:rowOff>
    </xdr:from>
    <xdr:to>
      <xdr:col>11</xdr:col>
      <xdr:colOff>39688</xdr:colOff>
      <xdr:row>55</xdr:row>
      <xdr:rowOff>127001</xdr:rowOff>
    </xdr:to>
    <xdr:sp macro="" textlink="">
      <xdr:nvSpPr>
        <xdr:cNvPr id="13" name="Rounded Rectangle 12"/>
        <xdr:cNvSpPr/>
      </xdr:nvSpPr>
      <xdr:spPr>
        <a:xfrm>
          <a:off x="8445500" y="11207751"/>
          <a:ext cx="1825626" cy="571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150813</xdr:colOff>
      <xdr:row>52</xdr:row>
      <xdr:rowOff>88901</xdr:rowOff>
    </xdr:from>
    <xdr:to>
      <xdr:col>19</xdr:col>
      <xdr:colOff>261938</xdr:colOff>
      <xdr:row>55</xdr:row>
      <xdr:rowOff>112713</xdr:rowOff>
    </xdr:to>
    <xdr:sp macro="" textlink="">
      <xdr:nvSpPr>
        <xdr:cNvPr id="14" name="Rounded Rectangle 13"/>
        <xdr:cNvSpPr/>
      </xdr:nvSpPr>
      <xdr:spPr>
        <a:xfrm>
          <a:off x="14660563" y="11376026"/>
          <a:ext cx="2127250" cy="571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666750</xdr:colOff>
      <xdr:row>52</xdr:row>
      <xdr:rowOff>174624</xdr:rowOff>
    </xdr:from>
    <xdr:to>
      <xdr:col>10</xdr:col>
      <xdr:colOff>754063</xdr:colOff>
      <xdr:row>55</xdr:row>
      <xdr:rowOff>79375</xdr:rowOff>
    </xdr:to>
    <xdr:sp macro="" textlink="">
      <xdr:nvSpPr>
        <xdr:cNvPr id="15" name="TextBox 14"/>
        <xdr:cNvSpPr txBox="1"/>
      </xdr:nvSpPr>
      <xdr:spPr>
        <a:xfrm>
          <a:off x="8556625" y="11279187"/>
          <a:ext cx="1643063" cy="452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a:latin typeface="Times New Roman" panose="02020603050405020304" pitchFamily="18" charset="0"/>
              <a:cs typeface="Times New Roman" panose="02020603050405020304" pitchFamily="18" charset="0"/>
            </a:rPr>
            <a:t>Increase in VPH</a:t>
          </a:r>
        </a:p>
        <a:p>
          <a:pPr algn="ctr"/>
          <a:endParaRPr lang="en-US" sz="1250">
            <a:latin typeface="Times New Roman" panose="02020603050405020304" pitchFamily="18" charset="0"/>
            <a:cs typeface="Times New Roman" panose="02020603050405020304" pitchFamily="18" charset="0"/>
          </a:endParaRPr>
        </a:p>
      </xdr:txBody>
    </xdr:sp>
    <xdr:clientData/>
  </xdr:twoCellAnchor>
  <xdr:twoCellAnchor>
    <xdr:from>
      <xdr:col>16</xdr:col>
      <xdr:colOff>509588</xdr:colOff>
      <xdr:row>52</xdr:row>
      <xdr:rowOff>168275</xdr:rowOff>
    </xdr:from>
    <xdr:to>
      <xdr:col>18</xdr:col>
      <xdr:colOff>682625</xdr:colOff>
      <xdr:row>55</xdr:row>
      <xdr:rowOff>73026</xdr:rowOff>
    </xdr:to>
    <xdr:sp macro="" textlink="">
      <xdr:nvSpPr>
        <xdr:cNvPr id="16" name="TextBox 15"/>
        <xdr:cNvSpPr txBox="1"/>
      </xdr:nvSpPr>
      <xdr:spPr>
        <a:xfrm>
          <a:off x="14836776" y="11272838"/>
          <a:ext cx="1498599" cy="452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a:latin typeface="Times New Roman" panose="02020603050405020304" pitchFamily="18" charset="0"/>
              <a:cs typeface="Times New Roman" panose="02020603050405020304" pitchFamily="18" charset="0"/>
            </a:rPr>
            <a:t>Decrease in VPH</a:t>
          </a:r>
        </a:p>
        <a:p>
          <a:pPr algn="ctr"/>
          <a:endParaRPr lang="en-US" sz="1250">
            <a:latin typeface="Times New Roman" panose="02020603050405020304" pitchFamily="18" charset="0"/>
            <a:cs typeface="Times New Roman" panose="02020603050405020304" pitchFamily="18" charset="0"/>
          </a:endParaRPr>
        </a:p>
      </xdr:txBody>
    </xdr:sp>
    <xdr:clientData/>
  </xdr:twoCellAnchor>
  <xdr:twoCellAnchor>
    <xdr:from>
      <xdr:col>14</xdr:col>
      <xdr:colOff>507999</xdr:colOff>
      <xdr:row>57</xdr:row>
      <xdr:rowOff>95250</xdr:rowOff>
    </xdr:from>
    <xdr:to>
      <xdr:col>20</xdr:col>
      <xdr:colOff>333375</xdr:colOff>
      <xdr:row>64</xdr:row>
      <xdr:rowOff>55562</xdr:rowOff>
    </xdr:to>
    <xdr:sp macro="" textlink="">
      <xdr:nvSpPr>
        <xdr:cNvPr id="17" name="Rectangle 16"/>
        <xdr:cNvSpPr/>
      </xdr:nvSpPr>
      <xdr:spPr>
        <a:xfrm>
          <a:off x="13096874" y="12112625"/>
          <a:ext cx="4381501" cy="1428750"/>
        </a:xfrm>
        <a:prstGeom prst="rect">
          <a:avLst/>
        </a:prstGeom>
        <a:noFill/>
        <a:ln w="3175">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571500</xdr:colOff>
      <xdr:row>75</xdr:row>
      <xdr:rowOff>63499</xdr:rowOff>
    </xdr:from>
    <xdr:to>
      <xdr:col>20</xdr:col>
      <xdr:colOff>269875</xdr:colOff>
      <xdr:row>88</xdr:row>
      <xdr:rowOff>0</xdr:rowOff>
    </xdr:to>
    <xdr:sp macro="" textlink="">
      <xdr:nvSpPr>
        <xdr:cNvPr id="18" name="TextBox 17"/>
        <xdr:cNvSpPr txBox="1"/>
      </xdr:nvSpPr>
      <xdr:spPr>
        <a:xfrm>
          <a:off x="13160375" y="15803562"/>
          <a:ext cx="4254500" cy="2309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1"/>
            <a:t>RN</a:t>
          </a:r>
          <a:r>
            <a:rPr lang="en-US" sz="1100" b="1" i="1" baseline="0"/>
            <a:t> Queue : </a:t>
          </a:r>
          <a:r>
            <a:rPr lang="en-US" sz="1100" baseline="0"/>
            <a:t>There has been a statistically significant difference in the Handled time ( hrs) for the claims processed in the queue despite a non significant increase in the claim volume. </a:t>
          </a:r>
        </a:p>
        <a:p>
          <a:pPr algn="l"/>
          <a:endParaRPr lang="en-US" sz="1100" baseline="0"/>
        </a:p>
        <a:p>
          <a:pPr algn="l"/>
          <a:r>
            <a:rPr lang="en-US" sz="1100" i="1" baseline="0"/>
            <a:t>This could be due to the workforce processing complex cases and hence a decrease in the VPH</a:t>
          </a:r>
        </a:p>
        <a:p>
          <a:pPr algn="l"/>
          <a:endParaRPr lang="en-US" sz="1100" i="1" baseline="0"/>
        </a:p>
        <a:p>
          <a:pPr algn="l"/>
          <a:endParaRPr lang="en-US" sz="1100" i="1" baseline="0"/>
        </a:p>
        <a:p>
          <a:pPr algn="l"/>
          <a:r>
            <a:rPr lang="en-US" sz="1100" i="1" baseline="0"/>
            <a:t>Texas Compliance Queue  : THe VPH has decreased in the Time Period II however, a corresponding decrease in the Claim Volume and Handled Time was observed</a:t>
          </a:r>
        </a:p>
        <a:p>
          <a:pPr algn="l"/>
          <a:endParaRPr lang="en-US" sz="1100" i="1"/>
        </a:p>
      </xdr:txBody>
    </xdr:sp>
    <xdr:clientData/>
  </xdr:twoCellAnchor>
  <xdr:twoCellAnchor>
    <xdr:from>
      <xdr:col>7</xdr:col>
      <xdr:colOff>714374</xdr:colOff>
      <xdr:row>57</xdr:row>
      <xdr:rowOff>47626</xdr:rowOff>
    </xdr:from>
    <xdr:to>
      <xdr:col>12</xdr:col>
      <xdr:colOff>579436</xdr:colOff>
      <xdr:row>64</xdr:row>
      <xdr:rowOff>87314</xdr:rowOff>
    </xdr:to>
    <xdr:sp macro="" textlink="">
      <xdr:nvSpPr>
        <xdr:cNvPr id="19" name="Rectangle 18"/>
        <xdr:cNvSpPr/>
      </xdr:nvSpPr>
      <xdr:spPr>
        <a:xfrm>
          <a:off x="7548562" y="12065001"/>
          <a:ext cx="3817937" cy="1500188"/>
        </a:xfrm>
        <a:prstGeom prst="rect">
          <a:avLst/>
        </a:prstGeom>
        <a:noFill/>
        <a:ln w="3175">
          <a:solidFill>
            <a:schemeClr val="tx1">
              <a:lumMod val="95000"/>
              <a:lumOff val="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127000</xdr:colOff>
      <xdr:row>27</xdr:row>
      <xdr:rowOff>0</xdr:rowOff>
    </xdr:from>
    <xdr:to>
      <xdr:col>5</xdr:col>
      <xdr:colOff>706437</xdr:colOff>
      <xdr:row>27</xdr:row>
      <xdr:rowOff>0</xdr:rowOff>
    </xdr:to>
    <xdr:cxnSp macro="">
      <xdr:nvCxnSpPr>
        <xdr:cNvPr id="20" name="Straight Arrow Connector 19"/>
        <xdr:cNvCxnSpPr/>
      </xdr:nvCxnSpPr>
      <xdr:spPr>
        <a:xfrm>
          <a:off x="5194300" y="6572250"/>
          <a:ext cx="57943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754064</xdr:colOff>
      <xdr:row>66</xdr:row>
      <xdr:rowOff>119062</xdr:rowOff>
    </xdr:from>
    <xdr:to>
      <xdr:col>12</xdr:col>
      <xdr:colOff>555626</xdr:colOff>
      <xdr:row>74</xdr:row>
      <xdr:rowOff>111124</xdr:rowOff>
    </xdr:to>
    <xdr:sp macro="" textlink="">
      <xdr:nvSpPr>
        <xdr:cNvPr id="21" name="Rectangle 20"/>
        <xdr:cNvSpPr/>
      </xdr:nvSpPr>
      <xdr:spPr>
        <a:xfrm>
          <a:off x="7588252" y="14152562"/>
          <a:ext cx="4183062" cy="1698625"/>
        </a:xfrm>
        <a:prstGeom prst="rect">
          <a:avLst/>
        </a:prstGeom>
        <a:noFill/>
        <a:ln w="3175">
          <a:solidFill>
            <a:schemeClr val="tx1">
              <a:lumMod val="95000"/>
              <a:lumOff val="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547687</xdr:colOff>
      <xdr:row>66</xdr:row>
      <xdr:rowOff>142875</xdr:rowOff>
    </xdr:from>
    <xdr:to>
      <xdr:col>20</xdr:col>
      <xdr:colOff>325438</xdr:colOff>
      <xdr:row>74</xdr:row>
      <xdr:rowOff>87313</xdr:rowOff>
    </xdr:to>
    <xdr:sp macro="" textlink="">
      <xdr:nvSpPr>
        <xdr:cNvPr id="22" name="Rectangle 21"/>
        <xdr:cNvSpPr/>
      </xdr:nvSpPr>
      <xdr:spPr>
        <a:xfrm>
          <a:off x="13136562" y="13993813"/>
          <a:ext cx="4333876" cy="1651000"/>
        </a:xfrm>
        <a:prstGeom prst="rect">
          <a:avLst/>
        </a:prstGeom>
        <a:noFill/>
        <a:ln w="3175">
          <a:solidFill>
            <a:schemeClr val="tx1">
              <a:lumMod val="95000"/>
              <a:lumOff val="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746124</xdr:colOff>
      <xdr:row>75</xdr:row>
      <xdr:rowOff>119061</xdr:rowOff>
    </xdr:from>
    <xdr:to>
      <xdr:col>13</xdr:col>
      <xdr:colOff>158750</xdr:colOff>
      <xdr:row>87</xdr:row>
      <xdr:rowOff>174625</xdr:rowOff>
    </xdr:to>
    <xdr:sp macro="" textlink="">
      <xdr:nvSpPr>
        <xdr:cNvPr id="23" name="TextBox 22"/>
        <xdr:cNvSpPr txBox="1"/>
      </xdr:nvSpPr>
      <xdr:spPr>
        <a:xfrm>
          <a:off x="7580312" y="15859124"/>
          <a:ext cx="4198938" cy="22463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t>The</a:t>
          </a:r>
          <a:r>
            <a:rPr lang="en-US" sz="1100" i="1" baseline="0"/>
            <a:t> decrease in volume of claims</a:t>
          </a:r>
        </a:p>
        <a:p>
          <a:pPr algn="l"/>
          <a:r>
            <a:rPr lang="en-US" sz="1100" i="1" baseline="0"/>
            <a:t>increase in the VPH due to Bot initiatives for Gatekeeper Compliance </a:t>
          </a:r>
          <a:r>
            <a:rPr lang="en-US" sz="1100" i="1" baseline="0">
              <a:solidFill>
                <a:schemeClr val="dk1"/>
              </a:solidFill>
              <a:effectLst/>
              <a:latin typeface="+mn-lt"/>
              <a:ea typeface="+mn-ea"/>
              <a:cs typeface="+mn-cs"/>
            </a:rPr>
            <a:t>Queue</a:t>
          </a:r>
          <a:r>
            <a:rPr lang="en-US" sz="1100" i="1" baseline="0"/>
            <a:t>, and RN Gated Queue</a:t>
          </a:r>
        </a:p>
        <a:p>
          <a:pPr algn="l"/>
          <a:endParaRPr lang="en-US" sz="1100" i="1" baseline="0"/>
        </a:p>
      </xdr:txBody>
    </xdr:sp>
    <xdr:clientData/>
  </xdr:twoCellAnchor>
  <xdr:twoCellAnchor>
    <xdr:from>
      <xdr:col>4</xdr:col>
      <xdr:colOff>15875</xdr:colOff>
      <xdr:row>52</xdr:row>
      <xdr:rowOff>63500</xdr:rowOff>
    </xdr:from>
    <xdr:to>
      <xdr:col>7</xdr:col>
      <xdr:colOff>428625</xdr:colOff>
      <xdr:row>59</xdr:row>
      <xdr:rowOff>253999</xdr:rowOff>
    </xdr:to>
    <xdr:sp macro="" textlink="">
      <xdr:nvSpPr>
        <xdr:cNvPr id="24" name="TextBox 23"/>
        <xdr:cNvSpPr txBox="1"/>
      </xdr:nvSpPr>
      <xdr:spPr>
        <a:xfrm>
          <a:off x="3341688" y="11350625"/>
          <a:ext cx="3921125" cy="14684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100"/>
        </a:p>
        <a:p>
          <a:pPr algn="l"/>
          <a:r>
            <a:rPr lang="en-US" sz="1100"/>
            <a:t>The Claim Volume for Gatekeeper Queue has</a:t>
          </a:r>
          <a:r>
            <a:rPr lang="en-US" sz="1100" baseline="0"/>
            <a:t> reduced by 57 % in the time period II, whereas in the RN Ors queue the reduction in the claim volume is only 1%.</a:t>
          </a:r>
        </a:p>
        <a:p>
          <a:pPr algn="l"/>
          <a:endParaRPr lang="en-US" sz="1100"/>
        </a:p>
        <a:p>
          <a:pPr algn="l"/>
          <a:endParaRPr lang="en-US" sz="1100"/>
        </a:p>
        <a:p>
          <a:pPr algn="l"/>
          <a:r>
            <a:rPr lang="en-US" sz="1100"/>
            <a:t>The change</a:t>
          </a:r>
          <a:r>
            <a:rPr lang="en-US" sz="1100" baseline="0"/>
            <a:t> in the VPH for the two time periods is however not significant</a:t>
          </a:r>
        </a:p>
        <a:p>
          <a:pPr algn="l"/>
          <a:endParaRPr lang="en-US" sz="1100" baseline="0"/>
        </a:p>
        <a:p>
          <a:pPr algn="ctr"/>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146"/>
  <sheetViews>
    <sheetView showGridLines="0" topLeftCell="A47" zoomScale="80" zoomScaleNormal="80" workbookViewId="0">
      <selection activeCell="L54" sqref="L54"/>
    </sheetView>
  </sheetViews>
  <sheetFormatPr defaultRowHeight="14.4" x14ac:dyDescent="0.3"/>
  <cols>
    <col min="3" max="3" width="21.33203125" customWidth="1"/>
    <col min="5" max="5" width="25" customWidth="1"/>
    <col min="6" max="6" width="13.21875" customWidth="1"/>
    <col min="7" max="7" width="12.109375" customWidth="1"/>
    <col min="8" max="8" width="13.33203125" customWidth="1"/>
    <col min="9" max="9" width="15.109375" customWidth="1"/>
    <col min="10" max="10" width="11.44140625" customWidth="1"/>
    <col min="11" max="11" width="11.21875" customWidth="1"/>
    <col min="12" max="12" width="11.44140625" customWidth="1"/>
    <col min="13" max="13" width="8.44140625" customWidth="1"/>
    <col min="14" max="14" width="13.88671875" customWidth="1"/>
    <col min="15" max="15" width="11.77734375" customWidth="1"/>
    <col min="16" max="16" width="13.109375" customWidth="1"/>
    <col min="18" max="18" width="10.21875" customWidth="1"/>
    <col min="19" max="19" width="10.5546875" customWidth="1"/>
    <col min="20" max="20" width="11.44140625" customWidth="1"/>
  </cols>
  <sheetData>
    <row r="1" spans="2:23" ht="18.45" x14ac:dyDescent="0.45">
      <c r="B1" s="77" t="s">
        <v>0</v>
      </c>
      <c r="C1" s="77"/>
      <c r="D1" s="77"/>
      <c r="E1" s="77"/>
      <c r="F1" s="77"/>
      <c r="G1" s="77"/>
      <c r="H1" s="77"/>
      <c r="I1" s="77"/>
      <c r="J1" s="77"/>
      <c r="K1" s="77"/>
      <c r="L1" s="77"/>
      <c r="M1" s="77"/>
      <c r="N1" s="77"/>
      <c r="O1" s="1"/>
      <c r="P1" s="1"/>
      <c r="Q1" s="1"/>
      <c r="R1" s="1"/>
      <c r="S1" s="1"/>
      <c r="T1" s="1"/>
      <c r="U1" s="1"/>
      <c r="V1" s="1"/>
      <c r="W1" s="1"/>
    </row>
    <row r="3" spans="2:23" ht="14.55" x14ac:dyDescent="0.35">
      <c r="C3" s="2" t="s">
        <v>1</v>
      </c>
      <c r="D3" t="s">
        <v>2</v>
      </c>
    </row>
    <row r="4" spans="2:23" ht="14.55" x14ac:dyDescent="0.35">
      <c r="C4" s="2"/>
    </row>
    <row r="5" spans="2:23" ht="14.55" x14ac:dyDescent="0.35">
      <c r="C5" s="2" t="s">
        <v>3</v>
      </c>
      <c r="D5" t="s">
        <v>90</v>
      </c>
    </row>
    <row r="6" spans="2:23" ht="14.55" x14ac:dyDescent="0.35">
      <c r="C6" s="2"/>
    </row>
    <row r="7" spans="2:23" ht="14.55" x14ac:dyDescent="0.35">
      <c r="C7" s="2" t="s">
        <v>4</v>
      </c>
      <c r="D7" t="s">
        <v>5</v>
      </c>
    </row>
    <row r="8" spans="2:23" ht="14.55" x14ac:dyDescent="0.35">
      <c r="C8" s="2"/>
    </row>
    <row r="9" spans="2:23" ht="103.5" customHeight="1" x14ac:dyDescent="0.35">
      <c r="C9" s="3" t="s">
        <v>6</v>
      </c>
      <c r="D9" s="78" t="s">
        <v>7</v>
      </c>
      <c r="E9" s="78"/>
      <c r="F9" s="78"/>
      <c r="G9" s="78"/>
      <c r="H9" s="78"/>
      <c r="I9" s="78"/>
    </row>
    <row r="10" spans="2:23" ht="14.55" x14ac:dyDescent="0.35">
      <c r="C10" s="2"/>
    </row>
    <row r="11" spans="2:23" ht="14.55" x14ac:dyDescent="0.35">
      <c r="C11" s="2" t="s">
        <v>8</v>
      </c>
      <c r="D11" t="s">
        <v>9</v>
      </c>
    </row>
    <row r="12" spans="2:23" ht="14.55" x14ac:dyDescent="0.35">
      <c r="C12" s="2"/>
    </row>
    <row r="13" spans="2:23" ht="42.45" customHeight="1" x14ac:dyDescent="0.35">
      <c r="C13" s="3" t="s">
        <v>10</v>
      </c>
      <c r="D13" s="78" t="s">
        <v>89</v>
      </c>
      <c r="E13" s="78"/>
      <c r="F13" s="78"/>
    </row>
    <row r="14" spans="2:23" ht="14.55" x14ac:dyDescent="0.35">
      <c r="C14" s="2"/>
    </row>
    <row r="15" spans="2:23" ht="14.55" x14ac:dyDescent="0.35">
      <c r="C15" s="2" t="s">
        <v>11</v>
      </c>
      <c r="D15" t="s">
        <v>12</v>
      </c>
    </row>
    <row r="16" spans="2:23" ht="14.55" x14ac:dyDescent="0.35">
      <c r="C16" s="4"/>
    </row>
    <row r="17" spans="3:16" ht="14.55" x14ac:dyDescent="0.35">
      <c r="C17" s="2" t="s">
        <v>13</v>
      </c>
      <c r="D17" s="5" t="s">
        <v>14</v>
      </c>
    </row>
    <row r="18" spans="3:16" ht="14.55" x14ac:dyDescent="0.35">
      <c r="C18" s="4"/>
      <c r="D18" s="5" t="s">
        <v>15</v>
      </c>
    </row>
    <row r="19" spans="3:16" ht="14.55" x14ac:dyDescent="0.35">
      <c r="C19" s="4"/>
      <c r="D19" s="5" t="s">
        <v>16</v>
      </c>
    </row>
    <row r="20" spans="3:16" ht="14.55" x14ac:dyDescent="0.35">
      <c r="C20" s="4"/>
    </row>
    <row r="21" spans="3:16" ht="14.55" x14ac:dyDescent="0.35">
      <c r="C21" s="4"/>
    </row>
    <row r="22" spans="3:16" ht="14.55" x14ac:dyDescent="0.35">
      <c r="C22" s="4"/>
    </row>
    <row r="23" spans="3:16" ht="14.55" x14ac:dyDescent="0.35">
      <c r="C23" s="2" t="s">
        <v>17</v>
      </c>
      <c r="D23" s="6"/>
      <c r="E23" s="6"/>
      <c r="F23" s="6"/>
      <c r="G23" s="6"/>
      <c r="H23" s="6"/>
      <c r="I23" s="6"/>
      <c r="J23" s="6"/>
      <c r="K23" s="6"/>
      <c r="L23" s="6"/>
      <c r="M23" s="6"/>
      <c r="N23" s="6"/>
      <c r="O23" s="6"/>
      <c r="P23" s="6"/>
    </row>
    <row r="24" spans="3:16" ht="14.55" x14ac:dyDescent="0.35">
      <c r="C24" s="4"/>
    </row>
    <row r="25" spans="3:16" ht="14.55" x14ac:dyDescent="0.35">
      <c r="C25" s="4"/>
    </row>
    <row r="26" spans="3:16" ht="14.55" x14ac:dyDescent="0.35">
      <c r="C26" s="4"/>
    </row>
    <row r="27" spans="3:16" ht="19.5" customHeight="1" x14ac:dyDescent="0.35">
      <c r="C27" s="4"/>
      <c r="G27" s="7" t="s">
        <v>18</v>
      </c>
      <c r="H27" s="7" t="s">
        <v>19</v>
      </c>
    </row>
    <row r="28" spans="3:16" ht="14.55" customHeight="1" x14ac:dyDescent="0.35">
      <c r="C28" s="4"/>
      <c r="G28" s="8">
        <v>8.6999999999999993</v>
      </c>
      <c r="H28" s="8">
        <v>7</v>
      </c>
      <c r="J28" s="78" t="s">
        <v>20</v>
      </c>
      <c r="K28" s="78"/>
      <c r="L28" s="78"/>
      <c r="M28" s="78"/>
      <c r="N28" s="78"/>
      <c r="O28" s="78"/>
    </row>
    <row r="29" spans="3:16" ht="14.55" x14ac:dyDescent="0.35">
      <c r="C29" s="4"/>
      <c r="J29" s="9" t="s">
        <v>21</v>
      </c>
    </row>
    <row r="30" spans="3:16" ht="14.55" x14ac:dyDescent="0.35">
      <c r="C30" s="4"/>
    </row>
    <row r="31" spans="3:16" ht="14.55" x14ac:dyDescent="0.35">
      <c r="C31" s="4"/>
    </row>
    <row r="32" spans="3:16" ht="14.55" x14ac:dyDescent="0.35">
      <c r="C32" s="4"/>
    </row>
    <row r="33" spans="3:42" ht="14.55" x14ac:dyDescent="0.35">
      <c r="C33" s="4"/>
    </row>
    <row r="34" spans="3:42" ht="14.55" x14ac:dyDescent="0.35">
      <c r="C34" s="4"/>
      <c r="E34" s="10"/>
    </row>
    <row r="35" spans="3:42" ht="14.55" x14ac:dyDescent="0.35">
      <c r="C35" s="4"/>
    </row>
    <row r="36" spans="3:42" ht="14.55" x14ac:dyDescent="0.35">
      <c r="C36" s="4"/>
    </row>
    <row r="37" spans="3:42" ht="14.55" x14ac:dyDescent="0.35">
      <c r="C37" s="4"/>
      <c r="E37" s="10"/>
    </row>
    <row r="38" spans="3:42" ht="14.55" x14ac:dyDescent="0.35">
      <c r="C38" s="4"/>
    </row>
    <row r="39" spans="3:42" ht="14.55" x14ac:dyDescent="0.35">
      <c r="C39" s="4"/>
    </row>
    <row r="40" spans="3:42" ht="14.55" x14ac:dyDescent="0.35">
      <c r="C40" s="4"/>
    </row>
    <row r="41" spans="3:42" ht="14.55" x14ac:dyDescent="0.35">
      <c r="C41" s="4"/>
    </row>
    <row r="42" spans="3:42" ht="14.55" x14ac:dyDescent="0.35">
      <c r="C42" s="4"/>
    </row>
    <row r="43" spans="3:42" ht="14.55" x14ac:dyDescent="0.35">
      <c r="C43" s="4"/>
    </row>
    <row r="44" spans="3:42" ht="14.55" x14ac:dyDescent="0.35">
      <c r="C44" s="4"/>
    </row>
    <row r="45" spans="3:42" ht="14.55" x14ac:dyDescent="0.35">
      <c r="C45" s="4"/>
      <c r="AP45" t="s">
        <v>22</v>
      </c>
    </row>
    <row r="46" spans="3:42" ht="14.55" x14ac:dyDescent="0.35">
      <c r="C46" s="4"/>
    </row>
    <row r="47" spans="3:42" ht="14.55" x14ac:dyDescent="0.35">
      <c r="C47" s="4"/>
    </row>
    <row r="48" spans="3:42" ht="14.55" x14ac:dyDescent="0.35">
      <c r="C48" s="4"/>
    </row>
    <row r="49" spans="3:34" ht="28.95" x14ac:dyDescent="0.35">
      <c r="C49" s="4"/>
      <c r="E49" s="7" t="s">
        <v>23</v>
      </c>
      <c r="F49" s="7" t="s">
        <v>87</v>
      </c>
      <c r="G49" s="7" t="s">
        <v>88</v>
      </c>
      <c r="H49" s="13" t="s">
        <v>26</v>
      </c>
    </row>
    <row r="50" spans="3:34" ht="14.55" x14ac:dyDescent="0.35">
      <c r="C50" s="4"/>
      <c r="E50" s="11" t="s">
        <v>24</v>
      </c>
      <c r="F50" s="47">
        <v>29.62</v>
      </c>
      <c r="G50" s="47">
        <v>30.06</v>
      </c>
      <c r="H50" s="20">
        <f>(G50-F50)/F50</f>
        <v>1.4854827819041112E-2</v>
      </c>
      <c r="AH50" t="e">
        <f>I134/H134</f>
        <v>#DIV/0!</v>
      </c>
    </row>
    <row r="51" spans="3:34" ht="14.55" x14ac:dyDescent="0.35">
      <c r="C51" s="4"/>
      <c r="E51" s="11" t="s">
        <v>25</v>
      </c>
      <c r="F51" s="47">
        <v>4.6500000000000004</v>
      </c>
      <c r="G51" s="47">
        <v>4.5599999999999996</v>
      </c>
      <c r="H51" s="20">
        <f>(G51-F51)/F51</f>
        <v>-1.935483870967758E-2</v>
      </c>
    </row>
    <row r="52" spans="3:34" ht="14.55" x14ac:dyDescent="0.35">
      <c r="C52" s="4"/>
    </row>
    <row r="53" spans="3:34" ht="14.55" x14ac:dyDescent="0.35">
      <c r="C53" s="4"/>
    </row>
    <row r="54" spans="3:34" ht="14.55" x14ac:dyDescent="0.35">
      <c r="C54" s="4"/>
    </row>
    <row r="55" spans="3:34" ht="14.55" x14ac:dyDescent="0.35">
      <c r="C55" s="4"/>
    </row>
    <row r="56" spans="3:34" ht="14.55" x14ac:dyDescent="0.35">
      <c r="C56" s="4"/>
    </row>
    <row r="57" spans="3:34" ht="14.55" x14ac:dyDescent="0.35">
      <c r="C57" s="4"/>
    </row>
    <row r="58" spans="3:34" ht="14.55" x14ac:dyDescent="0.35">
      <c r="C58" s="4"/>
    </row>
    <row r="59" spans="3:34" ht="14.55" x14ac:dyDescent="0.35">
      <c r="C59" s="4"/>
    </row>
    <row r="60" spans="3:34" ht="29.55" customHeight="1" x14ac:dyDescent="0.35">
      <c r="C60" s="4"/>
      <c r="I60" s="7" t="s">
        <v>23</v>
      </c>
      <c r="J60" s="7" t="s">
        <v>87</v>
      </c>
      <c r="K60" s="7" t="s">
        <v>88</v>
      </c>
      <c r="L60" s="13" t="s">
        <v>26</v>
      </c>
      <c r="P60" s="79" t="s">
        <v>23</v>
      </c>
      <c r="Q60" s="79"/>
      <c r="R60" s="7" t="s">
        <v>87</v>
      </c>
      <c r="S60" s="7" t="s">
        <v>88</v>
      </c>
      <c r="T60" s="13" t="s">
        <v>26</v>
      </c>
    </row>
    <row r="61" spans="3:34" ht="14.55" x14ac:dyDescent="0.35">
      <c r="C61" s="4"/>
      <c r="E61" s="51" t="s">
        <v>65</v>
      </c>
      <c r="I61" s="11" t="s">
        <v>27</v>
      </c>
      <c r="J61" s="47">
        <v>5.01</v>
      </c>
      <c r="K61" s="47">
        <v>5.99</v>
      </c>
      <c r="L61" s="20">
        <f>(K61-J61)/J61</f>
        <v>0.19560878243512983</v>
      </c>
      <c r="P61" s="76" t="s">
        <v>28</v>
      </c>
      <c r="Q61" s="76"/>
      <c r="R61" s="47">
        <v>9.07</v>
      </c>
      <c r="S61" s="47">
        <v>7.57</v>
      </c>
      <c r="T61" s="15">
        <f>(S61-R61)/R61</f>
        <v>-0.16538037486218302</v>
      </c>
    </row>
    <row r="62" spans="3:34" ht="14.55" x14ac:dyDescent="0.35">
      <c r="C62" s="4"/>
      <c r="I62" s="11" t="s">
        <v>29</v>
      </c>
      <c r="J62" s="50">
        <v>16.86</v>
      </c>
      <c r="K62" s="50">
        <v>18.36</v>
      </c>
      <c r="L62" s="20">
        <f t="shared" ref="L62:L63" si="0">(K62-J62)/J62</f>
        <v>8.8967971530249115E-2</v>
      </c>
      <c r="M62" s="23"/>
      <c r="P62" s="76" t="s">
        <v>30</v>
      </c>
      <c r="Q62" s="76"/>
      <c r="R62" s="47">
        <v>8.6199999999999992</v>
      </c>
      <c r="S62" s="47">
        <v>7.15</v>
      </c>
      <c r="T62" s="15">
        <f>(S62-R62)/R62</f>
        <v>-0.17053364269141519</v>
      </c>
    </row>
    <row r="63" spans="3:34" ht="14.55" x14ac:dyDescent="0.35">
      <c r="C63" s="4"/>
      <c r="I63" s="11" t="s">
        <v>31</v>
      </c>
      <c r="J63" s="47">
        <v>5.3</v>
      </c>
      <c r="K63" s="47">
        <v>7.36</v>
      </c>
      <c r="L63" s="20">
        <f t="shared" si="0"/>
        <v>0.38867924528301895</v>
      </c>
    </row>
    <row r="64" spans="3:34" ht="14.55" x14ac:dyDescent="0.35">
      <c r="C64" s="4"/>
    </row>
    <row r="65" spans="3:20" ht="14.55" x14ac:dyDescent="0.35">
      <c r="C65" s="4"/>
    </row>
    <row r="66" spans="3:20" ht="14.55" x14ac:dyDescent="0.35">
      <c r="C66" s="4"/>
    </row>
    <row r="67" spans="3:20" x14ac:dyDescent="0.3">
      <c r="C67" s="4"/>
    </row>
    <row r="68" spans="3:20" x14ac:dyDescent="0.3">
      <c r="C68" s="4"/>
    </row>
    <row r="69" spans="3:20" x14ac:dyDescent="0.3">
      <c r="C69" s="4"/>
      <c r="I69" s="68" t="s">
        <v>32</v>
      </c>
      <c r="J69" s="69"/>
      <c r="K69" s="69"/>
      <c r="L69" s="70"/>
      <c r="P69" s="68" t="s">
        <v>32</v>
      </c>
      <c r="Q69" s="69"/>
      <c r="R69" s="69"/>
      <c r="S69" s="69"/>
      <c r="T69" s="70"/>
    </row>
    <row r="70" spans="3:20" x14ac:dyDescent="0.3">
      <c r="C70" s="4"/>
    </row>
    <row r="71" spans="3:20" ht="33.450000000000003" customHeight="1" x14ac:dyDescent="0.3">
      <c r="C71" s="4"/>
      <c r="I71" s="17" t="s">
        <v>23</v>
      </c>
      <c r="J71" s="18" t="s">
        <v>85</v>
      </c>
      <c r="K71" s="18" t="s">
        <v>86</v>
      </c>
      <c r="L71" s="18" t="s">
        <v>33</v>
      </c>
      <c r="P71" s="71" t="s">
        <v>23</v>
      </c>
      <c r="Q71" s="72"/>
      <c r="R71" s="18" t="s">
        <v>85</v>
      </c>
      <c r="S71" s="18" t="s">
        <v>86</v>
      </c>
      <c r="T71" s="18" t="s">
        <v>33</v>
      </c>
    </row>
    <row r="72" spans="3:20" x14ac:dyDescent="0.3">
      <c r="C72" s="4"/>
      <c r="I72" s="11" t="s">
        <v>27</v>
      </c>
      <c r="J72" s="19">
        <v>3533</v>
      </c>
      <c r="K72" s="19">
        <v>5471</v>
      </c>
      <c r="L72" s="20">
        <f>(K72-J72)/J72</f>
        <v>0.54854231531276532</v>
      </c>
      <c r="P72" s="73" t="s">
        <v>28</v>
      </c>
      <c r="Q72" s="74"/>
      <c r="R72" s="52">
        <v>81363</v>
      </c>
      <c r="S72" s="52">
        <v>89879</v>
      </c>
      <c r="T72" s="63">
        <f>(S72-R72)/R72</f>
        <v>0.1046667404102602</v>
      </c>
    </row>
    <row r="73" spans="3:20" x14ac:dyDescent="0.3">
      <c r="C73" s="4"/>
      <c r="I73" s="11" t="s">
        <v>29</v>
      </c>
      <c r="J73" s="19">
        <v>50628</v>
      </c>
      <c r="K73" s="19">
        <v>31223</v>
      </c>
      <c r="L73" s="20">
        <f t="shared" ref="L73:L74" si="1">(K73-J73)/J73</f>
        <v>-0.38328592873508732</v>
      </c>
      <c r="P73" s="25" t="s">
        <v>30</v>
      </c>
      <c r="Q73" s="25"/>
      <c r="R73" s="21">
        <v>4444</v>
      </c>
      <c r="S73" s="19">
        <v>2560</v>
      </c>
      <c r="T73" s="14">
        <f>(S73-R73)/R73</f>
        <v>-0.42394239423942393</v>
      </c>
    </row>
    <row r="74" spans="3:20" x14ac:dyDescent="0.3">
      <c r="C74" s="4"/>
      <c r="I74" s="11" t="s">
        <v>31</v>
      </c>
      <c r="J74" s="19">
        <v>3207</v>
      </c>
      <c r="K74" s="19">
        <v>1154</v>
      </c>
      <c r="L74" s="20">
        <f t="shared" si="1"/>
        <v>-0.64016214530714066</v>
      </c>
    </row>
    <row r="75" spans="3:20" x14ac:dyDescent="0.3">
      <c r="C75" s="4"/>
    </row>
    <row r="76" spans="3:20" x14ac:dyDescent="0.3">
      <c r="C76" s="4"/>
    </row>
    <row r="77" spans="3:20" x14ac:dyDescent="0.3">
      <c r="C77" s="4"/>
    </row>
    <row r="78" spans="3:20" x14ac:dyDescent="0.3">
      <c r="C78" s="4"/>
    </row>
    <row r="79" spans="3:20" x14ac:dyDescent="0.3">
      <c r="C79" s="4"/>
    </row>
    <row r="80" spans="3:20" x14ac:dyDescent="0.3">
      <c r="C80" s="4"/>
    </row>
    <row r="81" spans="3:24" x14ac:dyDescent="0.3">
      <c r="C81" s="4"/>
    </row>
    <row r="82" spans="3:24" x14ac:dyDescent="0.3">
      <c r="C82" s="4"/>
    </row>
    <row r="83" spans="3:24" x14ac:dyDescent="0.3">
      <c r="C83" s="4"/>
    </row>
    <row r="84" spans="3:24" x14ac:dyDescent="0.3">
      <c r="C84" s="4"/>
    </row>
    <row r="85" spans="3:24" x14ac:dyDescent="0.3">
      <c r="C85" s="4"/>
    </row>
    <row r="86" spans="3:24" x14ac:dyDescent="0.3">
      <c r="C86" s="4"/>
    </row>
    <row r="87" spans="3:24" x14ac:dyDescent="0.3">
      <c r="C87" s="4"/>
    </row>
    <row r="88" spans="3:24" x14ac:dyDescent="0.3">
      <c r="C88" s="4"/>
    </row>
    <row r="89" spans="3:24" x14ac:dyDescent="0.3">
      <c r="C89" s="4"/>
    </row>
    <row r="90" spans="3:24" x14ac:dyDescent="0.3">
      <c r="C90" s="4"/>
      <c r="F90" s="65" t="s">
        <v>62</v>
      </c>
      <c r="G90" s="65"/>
      <c r="H90" s="65"/>
      <c r="I90" s="65"/>
      <c r="J90" s="65"/>
      <c r="K90" s="65"/>
      <c r="L90" s="65"/>
      <c r="M90" s="65"/>
      <c r="N90" s="65"/>
      <c r="P90" s="65" t="s">
        <v>48</v>
      </c>
      <c r="Q90" s="65"/>
      <c r="R90" s="65"/>
      <c r="S90" s="65"/>
      <c r="T90" s="65"/>
      <c r="U90" s="65"/>
      <c r="V90" s="65"/>
      <c r="W90" s="65"/>
      <c r="X90" s="65"/>
    </row>
    <row r="91" spans="3:24" x14ac:dyDescent="0.3">
      <c r="C91" s="4"/>
    </row>
    <row r="92" spans="3:24" x14ac:dyDescent="0.3">
      <c r="C92" s="4"/>
    </row>
    <row r="93" spans="3:24" x14ac:dyDescent="0.3">
      <c r="C93" s="4"/>
      <c r="F93" s="26"/>
      <c r="G93" s="64" t="s">
        <v>34</v>
      </c>
      <c r="H93" s="64"/>
      <c r="I93" s="64"/>
      <c r="J93" s="64"/>
      <c r="K93" s="64" t="s">
        <v>35</v>
      </c>
      <c r="L93" s="64"/>
      <c r="M93" s="64"/>
      <c r="N93" s="64"/>
      <c r="Q93" s="64" t="s">
        <v>34</v>
      </c>
      <c r="R93" s="64"/>
      <c r="S93" s="64"/>
      <c r="T93" s="64"/>
      <c r="U93" s="64" t="s">
        <v>35</v>
      </c>
      <c r="V93" s="64"/>
      <c r="W93" s="64"/>
      <c r="X93" s="64"/>
    </row>
    <row r="94" spans="3:24" x14ac:dyDescent="0.3">
      <c r="C94" s="4"/>
      <c r="F94" s="39" t="s">
        <v>37</v>
      </c>
      <c r="G94" s="17" t="s">
        <v>38</v>
      </c>
      <c r="H94" s="17" t="s">
        <v>39</v>
      </c>
      <c r="I94" s="17" t="s">
        <v>40</v>
      </c>
      <c r="J94" s="44" t="s">
        <v>50</v>
      </c>
      <c r="K94" s="17" t="s">
        <v>38</v>
      </c>
      <c r="L94" s="17" t="s">
        <v>39</v>
      </c>
      <c r="M94" s="17" t="s">
        <v>40</v>
      </c>
      <c r="N94" s="44" t="s">
        <v>36</v>
      </c>
      <c r="P94" s="43" t="s">
        <v>37</v>
      </c>
      <c r="Q94" s="48" t="s">
        <v>38</v>
      </c>
      <c r="R94" s="48" t="s">
        <v>39</v>
      </c>
      <c r="S94" s="48" t="s">
        <v>40</v>
      </c>
      <c r="T94" s="44" t="s">
        <v>50</v>
      </c>
      <c r="U94" s="17" t="s">
        <v>38</v>
      </c>
      <c r="V94" s="17" t="s">
        <v>39</v>
      </c>
      <c r="W94" s="17" t="s">
        <v>40</v>
      </c>
      <c r="X94" s="44" t="s">
        <v>36</v>
      </c>
    </row>
    <row r="95" spans="3:24" x14ac:dyDescent="0.3">
      <c r="C95" s="4"/>
      <c r="F95" s="26"/>
      <c r="G95" s="22">
        <v>15.73</v>
      </c>
      <c r="H95" s="22">
        <v>16.829999999999998</v>
      </c>
      <c r="I95" s="22">
        <v>18.34</v>
      </c>
      <c r="J95" s="28">
        <v>16.86</v>
      </c>
      <c r="K95" s="37">
        <v>16927</v>
      </c>
      <c r="L95" s="37">
        <v>18219</v>
      </c>
      <c r="M95" s="37">
        <v>15482</v>
      </c>
      <c r="N95" s="37">
        <f>SUM(K95:M95)</f>
        <v>50628</v>
      </c>
      <c r="P95" s="46"/>
      <c r="Q95" s="22">
        <v>8.01</v>
      </c>
      <c r="R95" s="22">
        <v>8.83</v>
      </c>
      <c r="S95" s="22">
        <v>10.07</v>
      </c>
      <c r="T95" s="28">
        <v>9.07</v>
      </c>
      <c r="U95" s="37">
        <v>21530</v>
      </c>
      <c r="V95" s="37">
        <v>24762</v>
      </c>
      <c r="W95" s="37">
        <v>35071</v>
      </c>
      <c r="X95" s="37">
        <f>SUM(U95:W95)</f>
        <v>81363</v>
      </c>
    </row>
    <row r="96" spans="3:24" x14ac:dyDescent="0.3">
      <c r="C96" s="4"/>
      <c r="F96" s="39" t="s">
        <v>41</v>
      </c>
      <c r="G96" s="17" t="s">
        <v>42</v>
      </c>
      <c r="H96" s="17" t="s">
        <v>43</v>
      </c>
      <c r="I96" s="17" t="s">
        <v>44</v>
      </c>
      <c r="J96" s="44" t="s">
        <v>50</v>
      </c>
      <c r="K96" s="17" t="s">
        <v>42</v>
      </c>
      <c r="L96" s="17" t="s">
        <v>43</v>
      </c>
      <c r="M96" s="17" t="s">
        <v>44</v>
      </c>
      <c r="N96" s="44" t="s">
        <v>36</v>
      </c>
      <c r="P96" s="43" t="s">
        <v>41</v>
      </c>
      <c r="Q96" s="17" t="s">
        <v>42</v>
      </c>
      <c r="R96" s="17" t="s">
        <v>43</v>
      </c>
      <c r="S96" s="17" t="s">
        <v>44</v>
      </c>
      <c r="T96" s="44" t="s">
        <v>50</v>
      </c>
      <c r="U96" s="17" t="s">
        <v>42</v>
      </c>
      <c r="V96" s="17" t="s">
        <v>43</v>
      </c>
      <c r="W96" s="17" t="s">
        <v>44</v>
      </c>
      <c r="X96" s="44" t="s">
        <v>36</v>
      </c>
    </row>
    <row r="97" spans="3:24" x14ac:dyDescent="0.3">
      <c r="C97" s="4"/>
      <c r="F97" s="26"/>
      <c r="G97" s="22">
        <v>18.29</v>
      </c>
      <c r="H97" s="22">
        <v>18.34</v>
      </c>
      <c r="I97" s="22">
        <v>18.45</v>
      </c>
      <c r="J97" s="27">
        <v>18.36</v>
      </c>
      <c r="K97" s="38">
        <v>11759</v>
      </c>
      <c r="L97" s="38">
        <v>10054</v>
      </c>
      <c r="M97" s="38">
        <v>9410</v>
      </c>
      <c r="N97" s="37">
        <f t="shared" ref="N97" si="2">SUM(K97:M97)</f>
        <v>31223</v>
      </c>
      <c r="P97" s="46"/>
      <c r="Q97" s="22">
        <v>6.88</v>
      </c>
      <c r="R97" s="22">
        <v>8.0399999999999991</v>
      </c>
      <c r="S97" s="22">
        <v>7.85</v>
      </c>
      <c r="T97" s="28">
        <v>7.57</v>
      </c>
      <c r="U97" s="37">
        <v>29064</v>
      </c>
      <c r="V97" s="37">
        <v>34682</v>
      </c>
      <c r="W97" s="37">
        <v>26133</v>
      </c>
      <c r="X97" s="37">
        <f>SUM(U97:W97)</f>
        <v>89879</v>
      </c>
    </row>
    <row r="98" spans="3:24" x14ac:dyDescent="0.3">
      <c r="C98" s="4"/>
      <c r="F98" s="40" t="s">
        <v>45</v>
      </c>
      <c r="G98" s="41">
        <f>(G97-G95)/G95</f>
        <v>0.1627463445645263</v>
      </c>
      <c r="H98" s="41">
        <f t="shared" ref="H98" si="3">(H97-H95)/H95</f>
        <v>8.9720736779560412E-2</v>
      </c>
      <c r="I98" s="41">
        <f t="shared" ref="I98:J98" si="4">(I97-I95)/I95</f>
        <v>5.9978189749181803E-3</v>
      </c>
      <c r="J98" s="45">
        <f t="shared" si="4"/>
        <v>8.8967971530249115E-2</v>
      </c>
      <c r="K98" s="41">
        <f>(K97-K95)/K95</f>
        <v>-0.30531104153128136</v>
      </c>
      <c r="L98" s="41">
        <f t="shared" ref="L98" si="5">(L97-L95)/L95</f>
        <v>-0.44815851583511718</v>
      </c>
      <c r="M98" s="41">
        <f t="shared" ref="M98" si="6">(M97-M95)/M95</f>
        <v>-0.39219739051802094</v>
      </c>
      <c r="N98" s="45">
        <f>(N97-N95)/N95</f>
        <v>-0.38328592873508732</v>
      </c>
      <c r="P98" s="49" t="s">
        <v>45</v>
      </c>
      <c r="Q98" s="41">
        <f>(Q97-Q95)/Q95</f>
        <v>-0.1410736579275905</v>
      </c>
      <c r="R98" s="41">
        <f t="shared" ref="R98" si="7">(R97-R95)/R95</f>
        <v>-8.9467723669309274E-2</v>
      </c>
      <c r="S98" s="41">
        <f t="shared" ref="S98:T98" si="8">(S97-S95)/S95</f>
        <v>-0.22045680238331683</v>
      </c>
      <c r="T98" s="45">
        <f t="shared" si="8"/>
        <v>-0.16538037486218302</v>
      </c>
      <c r="U98" s="41">
        <f>(U97-U95)/U95</f>
        <v>0.34993032977241056</v>
      </c>
      <c r="V98" s="41">
        <f t="shared" ref="V98" si="9">(V97-V95)/V95</f>
        <v>0.40061384379290849</v>
      </c>
      <c r="W98" s="41">
        <f t="shared" ref="W98" si="10">(W97-W95)/W95</f>
        <v>-0.2548544381397736</v>
      </c>
      <c r="X98" s="45">
        <f t="shared" ref="X98" si="11">(X97-X95)/X95</f>
        <v>0.1046667404102602</v>
      </c>
    </row>
    <row r="99" spans="3:24" x14ac:dyDescent="0.3">
      <c r="C99" s="4"/>
    </row>
    <row r="100" spans="3:24" ht="52.5" customHeight="1" x14ac:dyDescent="0.3">
      <c r="C100" s="4"/>
      <c r="P100" s="67" t="s">
        <v>83</v>
      </c>
      <c r="Q100" s="67"/>
      <c r="R100" s="67"/>
      <c r="S100" s="67"/>
      <c r="T100" s="67"/>
      <c r="U100" s="67"/>
      <c r="V100" s="67"/>
      <c r="W100" s="67"/>
      <c r="X100" s="67"/>
    </row>
    <row r="101" spans="3:24" x14ac:dyDescent="0.3">
      <c r="C101" s="4"/>
    </row>
    <row r="102" spans="3:24" x14ac:dyDescent="0.3">
      <c r="C102" s="4"/>
      <c r="F102" s="65" t="s">
        <v>60</v>
      </c>
      <c r="G102" s="65"/>
      <c r="H102" s="65"/>
      <c r="I102" s="65"/>
      <c r="J102" s="65"/>
      <c r="K102" s="65"/>
      <c r="L102" s="65"/>
      <c r="M102" s="65"/>
      <c r="N102" s="65"/>
      <c r="P102" s="65" t="s">
        <v>63</v>
      </c>
      <c r="Q102" s="65"/>
      <c r="R102" s="65"/>
      <c r="S102" s="65"/>
      <c r="T102" s="65"/>
      <c r="U102" s="65"/>
      <c r="V102" s="65"/>
      <c r="W102" s="65"/>
      <c r="X102" s="65"/>
    </row>
    <row r="103" spans="3:24" x14ac:dyDescent="0.3">
      <c r="C103" s="4"/>
    </row>
    <row r="104" spans="3:24" x14ac:dyDescent="0.3">
      <c r="C104" s="4"/>
      <c r="G104" s="64" t="s">
        <v>34</v>
      </c>
      <c r="H104" s="64"/>
      <c r="I104" s="64"/>
      <c r="J104" s="64"/>
      <c r="K104" s="64" t="s">
        <v>35</v>
      </c>
      <c r="L104" s="64"/>
      <c r="M104" s="64"/>
      <c r="N104" s="64"/>
      <c r="Q104" s="64" t="s">
        <v>34</v>
      </c>
      <c r="R104" s="64"/>
      <c r="S104" s="64"/>
      <c r="T104" s="64"/>
      <c r="U104" s="64" t="s">
        <v>35</v>
      </c>
      <c r="V104" s="64"/>
      <c r="W104" s="64"/>
      <c r="X104" s="64"/>
    </row>
    <row r="105" spans="3:24" x14ac:dyDescent="0.3">
      <c r="C105" s="4"/>
      <c r="F105" s="39" t="s">
        <v>37</v>
      </c>
      <c r="G105" s="17" t="s">
        <v>38</v>
      </c>
      <c r="H105" s="17" t="s">
        <v>39</v>
      </c>
      <c r="I105" s="17" t="s">
        <v>40</v>
      </c>
      <c r="J105" s="44" t="s">
        <v>50</v>
      </c>
      <c r="K105" s="17" t="s">
        <v>38</v>
      </c>
      <c r="L105" s="17" t="s">
        <v>39</v>
      </c>
      <c r="M105" s="17" t="s">
        <v>40</v>
      </c>
      <c r="N105" s="44" t="s">
        <v>36</v>
      </c>
      <c r="P105" s="39" t="s">
        <v>37</v>
      </c>
      <c r="Q105" s="17" t="s">
        <v>38</v>
      </c>
      <c r="R105" s="17" t="s">
        <v>39</v>
      </c>
      <c r="S105" s="17" t="s">
        <v>40</v>
      </c>
      <c r="T105" s="44" t="s">
        <v>50</v>
      </c>
      <c r="U105" s="17" t="s">
        <v>38</v>
      </c>
      <c r="V105" s="17" t="s">
        <v>39</v>
      </c>
      <c r="W105" s="17" t="s">
        <v>40</v>
      </c>
      <c r="X105" s="44" t="s">
        <v>36</v>
      </c>
    </row>
    <row r="106" spans="3:24" x14ac:dyDescent="0.3">
      <c r="C106" s="4"/>
      <c r="F106" s="26"/>
      <c r="G106" s="22">
        <v>5.35</v>
      </c>
      <c r="H106" s="22">
        <v>5.44</v>
      </c>
      <c r="I106" s="22">
        <v>5.17</v>
      </c>
      <c r="J106" s="22">
        <v>5.3</v>
      </c>
      <c r="K106" s="37">
        <v>810</v>
      </c>
      <c r="L106" s="37">
        <v>1005</v>
      </c>
      <c r="M106" s="37">
        <v>1392</v>
      </c>
      <c r="N106" s="37">
        <f>SUM(K106:M106)</f>
        <v>3207</v>
      </c>
      <c r="P106" s="26"/>
      <c r="Q106" s="22">
        <v>8.68</v>
      </c>
      <c r="R106" s="22">
        <v>9.44</v>
      </c>
      <c r="S106" s="22">
        <v>7.9</v>
      </c>
      <c r="T106" s="28">
        <v>8.6199999999999992</v>
      </c>
      <c r="U106" s="37">
        <v>1165</v>
      </c>
      <c r="V106" s="37">
        <v>1638</v>
      </c>
      <c r="W106" s="37">
        <v>1641</v>
      </c>
      <c r="X106" s="37">
        <f>SUM(U106:W106)</f>
        <v>4444</v>
      </c>
    </row>
    <row r="107" spans="3:24" x14ac:dyDescent="0.3">
      <c r="C107" s="4"/>
      <c r="F107" s="39" t="s">
        <v>41</v>
      </c>
      <c r="G107" s="17" t="s">
        <v>42</v>
      </c>
      <c r="H107" s="17" t="s">
        <v>43</v>
      </c>
      <c r="I107" s="17" t="s">
        <v>44</v>
      </c>
      <c r="J107" s="44" t="s">
        <v>50</v>
      </c>
      <c r="K107" s="17" t="s">
        <v>42</v>
      </c>
      <c r="L107" s="17" t="s">
        <v>43</v>
      </c>
      <c r="M107" s="17" t="s">
        <v>44</v>
      </c>
      <c r="N107" s="44" t="s">
        <v>36</v>
      </c>
      <c r="P107" s="39" t="s">
        <v>41</v>
      </c>
      <c r="Q107" s="17" t="s">
        <v>42</v>
      </c>
      <c r="R107" s="17" t="s">
        <v>43</v>
      </c>
      <c r="S107" s="17" t="s">
        <v>44</v>
      </c>
      <c r="T107" s="44" t="s">
        <v>50</v>
      </c>
      <c r="U107" s="17" t="s">
        <v>42</v>
      </c>
      <c r="V107" s="17" t="s">
        <v>43</v>
      </c>
      <c r="W107" s="17" t="s">
        <v>44</v>
      </c>
      <c r="X107" s="44" t="s">
        <v>36</v>
      </c>
    </row>
    <row r="108" spans="3:24" x14ac:dyDescent="0.3">
      <c r="C108" s="4"/>
      <c r="F108" s="26"/>
      <c r="G108" s="22">
        <v>7.81</v>
      </c>
      <c r="H108" s="22">
        <v>7.09</v>
      </c>
      <c r="I108" s="22">
        <v>7.09</v>
      </c>
      <c r="J108" s="27">
        <v>7.36</v>
      </c>
      <c r="K108" s="37">
        <v>452</v>
      </c>
      <c r="L108" s="37">
        <v>376</v>
      </c>
      <c r="M108" s="37">
        <v>326</v>
      </c>
      <c r="N108" s="37">
        <f>SUM(K108:M108)</f>
        <v>1154</v>
      </c>
      <c r="P108" s="26"/>
      <c r="Q108" s="22">
        <v>6.95</v>
      </c>
      <c r="R108" s="22">
        <v>7.49</v>
      </c>
      <c r="S108" s="22">
        <v>7.03</v>
      </c>
      <c r="T108" s="28">
        <v>7.15</v>
      </c>
      <c r="U108" s="38">
        <v>907</v>
      </c>
      <c r="V108" s="38">
        <v>885</v>
      </c>
      <c r="W108" s="38">
        <v>768</v>
      </c>
      <c r="X108" s="37">
        <f t="shared" ref="X108" si="12">SUM(U108:W108)</f>
        <v>2560</v>
      </c>
    </row>
    <row r="109" spans="3:24" x14ac:dyDescent="0.3">
      <c r="C109" s="4"/>
      <c r="F109" s="40" t="s">
        <v>45</v>
      </c>
      <c r="G109" s="41">
        <f>(G108-G106)/G106</f>
        <v>0.45981308411214955</v>
      </c>
      <c r="H109" s="41">
        <f t="shared" ref="H109" si="13">(H108-H106)/H106</f>
        <v>0.30330882352941163</v>
      </c>
      <c r="I109" s="41">
        <f t="shared" ref="I109:J109" si="14">(I108-I106)/I106</f>
        <v>0.37137330754352033</v>
      </c>
      <c r="J109" s="45">
        <f t="shared" si="14"/>
        <v>0.38867924528301895</v>
      </c>
      <c r="K109" s="41">
        <f>(K108-K106)/K106</f>
        <v>-0.44197530864197532</v>
      </c>
      <c r="L109" s="41">
        <f t="shared" ref="L109" si="15">(L108-L106)/L106</f>
        <v>-0.6258706467661691</v>
      </c>
      <c r="M109" s="41">
        <f t="shared" ref="M109" si="16">(M108-M106)/M106</f>
        <v>-0.76580459770114939</v>
      </c>
      <c r="N109" s="45">
        <f t="shared" ref="N109" si="17">(N108-N106)/N106</f>
        <v>-0.64016214530714066</v>
      </c>
      <c r="P109" s="40" t="s">
        <v>45</v>
      </c>
      <c r="Q109" s="41">
        <f>(Q108-Q106)/Q106</f>
        <v>-0.19930875576036861</v>
      </c>
      <c r="R109" s="41">
        <f t="shared" ref="R109" si="18">(R108-R106)/R106</f>
        <v>-0.20656779661016944</v>
      </c>
      <c r="S109" s="41">
        <f t="shared" ref="S109:T109" si="19">(S108-S106)/S106</f>
        <v>-0.11012658227848102</v>
      </c>
      <c r="T109" s="45">
        <f t="shared" si="19"/>
        <v>-0.17053364269141519</v>
      </c>
      <c r="U109" s="41">
        <f>(U108-U106)/U106</f>
        <v>-0.22145922746781116</v>
      </c>
      <c r="V109" s="41">
        <f t="shared" ref="V109" si="20">(V108-V106)/V106</f>
        <v>-0.45970695970695968</v>
      </c>
      <c r="W109" s="41">
        <f t="shared" ref="W109" si="21">(W108-W106)/W106</f>
        <v>-0.53199268738574035</v>
      </c>
      <c r="X109" s="45">
        <f t="shared" ref="X109" si="22">(X108-X106)/X106</f>
        <v>-0.42394239423942393</v>
      </c>
    </row>
    <row r="110" spans="3:24" x14ac:dyDescent="0.3">
      <c r="C110" s="4"/>
    </row>
    <row r="111" spans="3:24" ht="31.95" customHeight="1" x14ac:dyDescent="0.3">
      <c r="C111" s="4"/>
      <c r="F111" s="66"/>
      <c r="G111" s="66"/>
      <c r="H111" s="66"/>
      <c r="I111" s="66"/>
      <c r="J111" s="66"/>
      <c r="K111" s="66"/>
      <c r="L111" s="66"/>
      <c r="M111" s="66"/>
      <c r="N111" s="66"/>
      <c r="P111" s="75" t="s">
        <v>84</v>
      </c>
      <c r="Q111" s="75"/>
      <c r="R111" s="75"/>
      <c r="S111" s="75"/>
      <c r="T111" s="75"/>
      <c r="U111" s="75"/>
      <c r="V111" s="75"/>
      <c r="W111" s="75"/>
      <c r="X111" s="75"/>
    </row>
    <row r="112" spans="3:24" x14ac:dyDescent="0.3">
      <c r="C112" s="4"/>
    </row>
    <row r="113" spans="3:14" x14ac:dyDescent="0.3">
      <c r="C113" s="4"/>
      <c r="F113" s="65" t="s">
        <v>61</v>
      </c>
      <c r="G113" s="65"/>
      <c r="H113" s="65"/>
      <c r="I113" s="65"/>
      <c r="J113" s="65"/>
      <c r="K113" s="65"/>
      <c r="L113" s="65"/>
      <c r="M113" s="65"/>
      <c r="N113" s="65"/>
    </row>
    <row r="114" spans="3:14" x14ac:dyDescent="0.3">
      <c r="C114" s="4"/>
    </row>
    <row r="115" spans="3:14" x14ac:dyDescent="0.3">
      <c r="C115" s="4"/>
      <c r="G115" s="64" t="s">
        <v>34</v>
      </c>
      <c r="H115" s="64"/>
      <c r="I115" s="64"/>
      <c r="J115" s="64"/>
      <c r="K115" s="64" t="s">
        <v>35</v>
      </c>
      <c r="L115" s="64"/>
      <c r="M115" s="64"/>
      <c r="N115" s="64"/>
    </row>
    <row r="116" spans="3:14" x14ac:dyDescent="0.3">
      <c r="C116" s="4"/>
      <c r="F116" s="39" t="s">
        <v>37</v>
      </c>
      <c r="G116" s="17" t="s">
        <v>38</v>
      </c>
      <c r="H116" s="17" t="s">
        <v>39</v>
      </c>
      <c r="I116" s="17" t="s">
        <v>40</v>
      </c>
      <c r="J116" s="44" t="s">
        <v>50</v>
      </c>
      <c r="K116" s="17" t="s">
        <v>38</v>
      </c>
      <c r="L116" s="17" t="s">
        <v>39</v>
      </c>
      <c r="M116" s="17" t="s">
        <v>40</v>
      </c>
      <c r="N116" s="44" t="s">
        <v>36</v>
      </c>
    </row>
    <row r="117" spans="3:14" x14ac:dyDescent="0.3">
      <c r="C117" s="4"/>
      <c r="F117" s="26"/>
      <c r="G117" s="22">
        <v>4.7</v>
      </c>
      <c r="H117" s="22">
        <v>5.0999999999999996</v>
      </c>
      <c r="I117" s="22">
        <v>5.19</v>
      </c>
      <c r="J117" s="22">
        <v>5.01</v>
      </c>
      <c r="K117" s="37">
        <v>1026</v>
      </c>
      <c r="L117" s="37">
        <v>1289</v>
      </c>
      <c r="M117" s="37">
        <v>1218</v>
      </c>
      <c r="N117" s="37">
        <f>SUM(K117:M117)</f>
        <v>3533</v>
      </c>
    </row>
    <row r="118" spans="3:14" x14ac:dyDescent="0.3">
      <c r="C118" s="4"/>
      <c r="F118" s="39" t="s">
        <v>41</v>
      </c>
      <c r="G118" s="17" t="s">
        <v>42</v>
      </c>
      <c r="H118" s="17" t="s">
        <v>43</v>
      </c>
      <c r="I118" s="17" t="s">
        <v>44</v>
      </c>
      <c r="J118" s="44" t="s">
        <v>50</v>
      </c>
      <c r="K118" s="17" t="s">
        <v>42</v>
      </c>
      <c r="L118" s="17" t="s">
        <v>43</v>
      </c>
      <c r="M118" s="17" t="s">
        <v>44</v>
      </c>
      <c r="N118" s="44" t="s">
        <v>36</v>
      </c>
    </row>
    <row r="119" spans="3:14" x14ac:dyDescent="0.3">
      <c r="C119" s="4"/>
      <c r="F119" s="26"/>
      <c r="G119" s="22">
        <v>5.75</v>
      </c>
      <c r="H119" s="22">
        <v>6.14</v>
      </c>
      <c r="I119" s="22">
        <v>6.05</v>
      </c>
      <c r="J119" s="28">
        <v>5.99</v>
      </c>
      <c r="K119" s="37">
        <v>1712</v>
      </c>
      <c r="L119" s="37">
        <v>2017</v>
      </c>
      <c r="M119" s="37">
        <v>1742</v>
      </c>
      <c r="N119" s="37">
        <f>SUM(K119:M119)</f>
        <v>5471</v>
      </c>
    </row>
    <row r="120" spans="3:14" x14ac:dyDescent="0.3">
      <c r="C120" s="4"/>
      <c r="F120" s="40" t="s">
        <v>45</v>
      </c>
      <c r="G120" s="41">
        <f t="shared" ref="G120:N120" si="23">(G119-G117)/G117</f>
        <v>0.2234042553191489</v>
      </c>
      <c r="H120" s="41">
        <f t="shared" si="23"/>
        <v>0.20392156862745101</v>
      </c>
      <c r="I120" s="41">
        <f t="shared" si="23"/>
        <v>0.165703275529865</v>
      </c>
      <c r="J120" s="45">
        <f t="shared" si="23"/>
        <v>0.19560878243512983</v>
      </c>
      <c r="K120" s="41">
        <f t="shared" si="23"/>
        <v>0.66861598440545811</v>
      </c>
      <c r="L120" s="41">
        <f t="shared" si="23"/>
        <v>0.56477889837083006</v>
      </c>
      <c r="M120" s="41">
        <f t="shared" si="23"/>
        <v>0.43021346469622329</v>
      </c>
      <c r="N120" s="45">
        <f t="shared" si="23"/>
        <v>0.54854231531276532</v>
      </c>
    </row>
    <row r="121" spans="3:14" x14ac:dyDescent="0.3">
      <c r="C121" s="4"/>
    </row>
    <row r="122" spans="3:14" x14ac:dyDescent="0.3">
      <c r="C122" s="4"/>
      <c r="F122" s="5" t="s">
        <v>82</v>
      </c>
    </row>
    <row r="123" spans="3:14" x14ac:dyDescent="0.3">
      <c r="C123" s="4"/>
    </row>
    <row r="124" spans="3:14" x14ac:dyDescent="0.3">
      <c r="C124" s="4"/>
    </row>
    <row r="125" spans="3:14" x14ac:dyDescent="0.3">
      <c r="C125" s="4"/>
    </row>
    <row r="126" spans="3:14" x14ac:dyDescent="0.3">
      <c r="C126" s="4"/>
    </row>
    <row r="127" spans="3:14" ht="12.45" customHeight="1" x14ac:dyDescent="0.3">
      <c r="C127" s="4"/>
    </row>
    <row r="128" spans="3:14" x14ac:dyDescent="0.3">
      <c r="C128" s="4"/>
    </row>
    <row r="129" spans="3:3" x14ac:dyDescent="0.3">
      <c r="C129" s="4"/>
    </row>
    <row r="130" spans="3:3" x14ac:dyDescent="0.3">
      <c r="C130" s="4"/>
    </row>
    <row r="131" spans="3:3" x14ac:dyDescent="0.3">
      <c r="C131" s="4"/>
    </row>
    <row r="132" spans="3:3" x14ac:dyDescent="0.3">
      <c r="C132" s="4"/>
    </row>
    <row r="133" spans="3:3" x14ac:dyDescent="0.3">
      <c r="C133" s="4"/>
    </row>
    <row r="134" spans="3:3" x14ac:dyDescent="0.3">
      <c r="C134" s="4"/>
    </row>
    <row r="135" spans="3:3" x14ac:dyDescent="0.3">
      <c r="C135" s="4"/>
    </row>
    <row r="136" spans="3:3" x14ac:dyDescent="0.3">
      <c r="C136" s="4"/>
    </row>
    <row r="137" spans="3:3" x14ac:dyDescent="0.3">
      <c r="C137" s="4"/>
    </row>
    <row r="138" spans="3:3" x14ac:dyDescent="0.3">
      <c r="C138" s="4"/>
    </row>
    <row r="139" spans="3:3" x14ac:dyDescent="0.3">
      <c r="C139" s="4"/>
    </row>
    <row r="140" spans="3:3" x14ac:dyDescent="0.3">
      <c r="C140" s="4"/>
    </row>
    <row r="141" spans="3:3" x14ac:dyDescent="0.3">
      <c r="C141" s="4"/>
    </row>
    <row r="142" spans="3:3" x14ac:dyDescent="0.3">
      <c r="C142" s="4"/>
    </row>
    <row r="143" spans="3:3" x14ac:dyDescent="0.3">
      <c r="C143" s="4"/>
    </row>
    <row r="144" spans="3:3" x14ac:dyDescent="0.3">
      <c r="C144" s="4"/>
    </row>
    <row r="145" spans="3:3" x14ac:dyDescent="0.3">
      <c r="C145" s="4"/>
    </row>
    <row r="146" spans="3:3" x14ac:dyDescent="0.3">
      <c r="C146" s="4"/>
    </row>
  </sheetData>
  <mergeCells count="29">
    <mergeCell ref="G115:J115"/>
    <mergeCell ref="K115:N115"/>
    <mergeCell ref="P111:X111"/>
    <mergeCell ref="P62:Q62"/>
    <mergeCell ref="B1:N1"/>
    <mergeCell ref="D9:I9"/>
    <mergeCell ref="D13:F13"/>
    <mergeCell ref="J28:O28"/>
    <mergeCell ref="P60:Q60"/>
    <mergeCell ref="P61:Q61"/>
    <mergeCell ref="P69:T69"/>
    <mergeCell ref="I69:L69"/>
    <mergeCell ref="G93:J93"/>
    <mergeCell ref="K93:N93"/>
    <mergeCell ref="Q93:T93"/>
    <mergeCell ref="P71:Q71"/>
    <mergeCell ref="P72:Q72"/>
    <mergeCell ref="Q104:T104"/>
    <mergeCell ref="U104:X104"/>
    <mergeCell ref="F90:N90"/>
    <mergeCell ref="F102:N102"/>
    <mergeCell ref="F113:N113"/>
    <mergeCell ref="P90:X90"/>
    <mergeCell ref="P102:X102"/>
    <mergeCell ref="F111:N111"/>
    <mergeCell ref="P100:X100"/>
    <mergeCell ref="U93:X93"/>
    <mergeCell ref="G104:J104"/>
    <mergeCell ref="K104:N104"/>
  </mergeCells>
  <hyperlinks>
    <hyperlink ref="E61" location="'Not Significant Appendix'!A1" display="Click here to see the Monthly Trend"/>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59"/>
  <sheetViews>
    <sheetView showGridLines="0" topLeftCell="A13" zoomScale="80" zoomScaleNormal="80" workbookViewId="0">
      <selection activeCell="C38" sqref="C38"/>
    </sheetView>
  </sheetViews>
  <sheetFormatPr defaultRowHeight="14.4" x14ac:dyDescent="0.3"/>
  <cols>
    <col min="2" max="2" width="15.33203125" customWidth="1"/>
    <col min="3" max="3" width="16.77734375" customWidth="1"/>
    <col min="4" max="4" width="9.21875" bestFit="1" customWidth="1"/>
    <col min="5" max="5" width="26.5546875" customWidth="1"/>
    <col min="6" max="6" width="12.21875" customWidth="1"/>
    <col min="7" max="7" width="14.77734375" bestFit="1" customWidth="1"/>
    <col min="8" max="8" width="7.77734375" customWidth="1"/>
    <col min="9" max="9" width="12.21875" customWidth="1"/>
    <col min="10" max="10" width="14.77734375" bestFit="1" customWidth="1"/>
    <col min="11" max="11" width="5.77734375" customWidth="1"/>
    <col min="12" max="12" width="17.21875" bestFit="1" customWidth="1"/>
  </cols>
  <sheetData>
    <row r="3" spans="2:15" ht="14.55" x14ac:dyDescent="0.35">
      <c r="B3" s="60" t="s">
        <v>1</v>
      </c>
      <c r="C3" t="s">
        <v>73</v>
      </c>
    </row>
    <row r="4" spans="2:15" ht="14.55" x14ac:dyDescent="0.35">
      <c r="B4" s="60"/>
    </row>
    <row r="5" spans="2:15" ht="14.55" x14ac:dyDescent="0.35">
      <c r="B5" s="60" t="s">
        <v>74</v>
      </c>
      <c r="C5" t="s">
        <v>75</v>
      </c>
    </row>
    <row r="6" spans="2:15" ht="14.55" x14ac:dyDescent="0.35">
      <c r="B6" s="60"/>
    </row>
    <row r="7" spans="2:15" ht="14.55" x14ac:dyDescent="0.35">
      <c r="B7" s="60" t="s">
        <v>76</v>
      </c>
      <c r="C7" t="s">
        <v>77</v>
      </c>
    </row>
    <row r="8" spans="2:15" ht="14.55" x14ac:dyDescent="0.35">
      <c r="B8" s="60"/>
    </row>
    <row r="9" spans="2:15" ht="14.55" x14ac:dyDescent="0.35">
      <c r="B9" s="60" t="s">
        <v>78</v>
      </c>
      <c r="C9" t="s">
        <v>9</v>
      </c>
    </row>
    <row r="10" spans="2:15" ht="14.55" x14ac:dyDescent="0.35">
      <c r="B10" s="60"/>
    </row>
    <row r="11" spans="2:15" ht="31.95" customHeight="1" x14ac:dyDescent="0.35">
      <c r="B11" s="62" t="s">
        <v>79</v>
      </c>
      <c r="C11" s="66" t="s">
        <v>80</v>
      </c>
      <c r="D11" s="66"/>
      <c r="E11" s="66"/>
      <c r="F11" s="66"/>
      <c r="G11" s="66"/>
      <c r="H11" s="66"/>
      <c r="I11" s="66"/>
      <c r="J11" s="66"/>
    </row>
    <row r="12" spans="2:15" ht="14.55" x14ac:dyDescent="0.35">
      <c r="B12" s="60"/>
      <c r="C12" s="5"/>
    </row>
    <row r="13" spans="2:15" ht="14.55" x14ac:dyDescent="0.35">
      <c r="B13" s="60" t="s">
        <v>13</v>
      </c>
      <c r="C13" s="61"/>
      <c r="D13" s="6"/>
      <c r="E13" s="6"/>
      <c r="F13" s="6"/>
      <c r="G13" s="6"/>
      <c r="H13" s="6"/>
      <c r="I13" s="6"/>
      <c r="J13" s="6"/>
      <c r="K13" s="6"/>
      <c r="L13" s="6"/>
      <c r="M13" s="6"/>
      <c r="N13" s="6"/>
      <c r="O13" s="6"/>
    </row>
    <row r="14" spans="2:15" ht="14.55" x14ac:dyDescent="0.35">
      <c r="B14" s="59"/>
    </row>
    <row r="15" spans="2:15" ht="14.55" x14ac:dyDescent="0.35">
      <c r="B15" s="59"/>
      <c r="E15" s="7" t="s">
        <v>51</v>
      </c>
      <c r="F15" s="7" t="s">
        <v>34</v>
      </c>
      <c r="G15" s="7" t="s">
        <v>35</v>
      </c>
    </row>
    <row r="16" spans="2:15" ht="14.55" x14ac:dyDescent="0.35">
      <c r="B16" s="59"/>
      <c r="E16" s="11" t="s">
        <v>52</v>
      </c>
      <c r="F16" s="12">
        <v>5.3</v>
      </c>
      <c r="G16" s="30">
        <v>2152</v>
      </c>
    </row>
    <row r="17" spans="2:12" ht="14.55" x14ac:dyDescent="0.35">
      <c r="B17" s="59"/>
      <c r="E17" s="11" t="s">
        <v>53</v>
      </c>
      <c r="F17" s="12">
        <v>7</v>
      </c>
      <c r="G17" s="30">
        <v>263940</v>
      </c>
    </row>
    <row r="18" spans="2:12" ht="14.55" x14ac:dyDescent="0.35">
      <c r="B18" s="59"/>
    </row>
    <row r="19" spans="2:12" ht="14.55" x14ac:dyDescent="0.35">
      <c r="B19" s="59"/>
    </row>
    <row r="20" spans="2:12" ht="14.55" x14ac:dyDescent="0.35">
      <c r="B20" s="59"/>
    </row>
    <row r="21" spans="2:12" ht="14.55" x14ac:dyDescent="0.35">
      <c r="B21" s="59"/>
    </row>
    <row r="22" spans="2:12" ht="14.55" x14ac:dyDescent="0.35">
      <c r="B22" s="59"/>
      <c r="F22" s="80" t="s">
        <v>54</v>
      </c>
      <c r="G22" s="80"/>
      <c r="H22" s="80"/>
      <c r="I22" s="80" t="s">
        <v>55</v>
      </c>
      <c r="J22" s="80"/>
      <c r="K22" s="80"/>
      <c r="L22" s="24" t="s">
        <v>56</v>
      </c>
    </row>
    <row r="23" spans="2:12" ht="14.55" x14ac:dyDescent="0.35">
      <c r="B23" s="59"/>
      <c r="E23" s="29" t="s">
        <v>23</v>
      </c>
      <c r="F23" s="7" t="s">
        <v>35</v>
      </c>
      <c r="G23" s="7" t="s">
        <v>57</v>
      </c>
      <c r="H23" s="7" t="s">
        <v>34</v>
      </c>
      <c r="I23" s="7" t="s">
        <v>35</v>
      </c>
      <c r="J23" s="7" t="s">
        <v>57</v>
      </c>
      <c r="K23" s="7" t="s">
        <v>34</v>
      </c>
      <c r="L23" s="7" t="s">
        <v>58</v>
      </c>
    </row>
    <row r="24" spans="2:12" ht="14.55" x14ac:dyDescent="0.35">
      <c r="B24" s="59"/>
      <c r="E24" s="11" t="s">
        <v>46</v>
      </c>
      <c r="F24" s="30">
        <v>30595</v>
      </c>
      <c r="G24" s="31">
        <v>1665.22</v>
      </c>
      <c r="H24" s="32">
        <v>18.37</v>
      </c>
      <c r="I24" s="12">
        <v>628</v>
      </c>
      <c r="J24" s="31">
        <v>88.28</v>
      </c>
      <c r="K24" s="32">
        <v>7.11</v>
      </c>
      <c r="L24" s="20">
        <f t="shared" ref="L24:L30" si="0">IFERROR((K24-H24)/K24,0)</f>
        <v>-1.5836849507735584</v>
      </c>
    </row>
    <row r="25" spans="2:12" ht="14.55" x14ac:dyDescent="0.35">
      <c r="B25" s="59"/>
      <c r="E25" s="11" t="s">
        <v>28</v>
      </c>
      <c r="F25" s="33">
        <v>89150</v>
      </c>
      <c r="G25" s="34">
        <v>11757.99</v>
      </c>
      <c r="H25" s="32">
        <v>7.58</v>
      </c>
      <c r="I25" s="12">
        <v>729</v>
      </c>
      <c r="J25" s="31">
        <v>239.75</v>
      </c>
      <c r="K25" s="32">
        <v>3.04</v>
      </c>
      <c r="L25" s="20">
        <f t="shared" si="0"/>
        <v>-1.493421052631579</v>
      </c>
    </row>
    <row r="26" spans="2:12" ht="14.55" x14ac:dyDescent="0.35">
      <c r="B26" s="59"/>
      <c r="E26" s="11" t="s">
        <v>47</v>
      </c>
      <c r="F26" s="30">
        <v>1110</v>
      </c>
      <c r="G26" s="31">
        <v>150.41999999999999</v>
      </c>
      <c r="H26" s="32">
        <v>7.38</v>
      </c>
      <c r="I26" s="12">
        <v>44</v>
      </c>
      <c r="J26" s="31">
        <v>14.03</v>
      </c>
      <c r="K26" s="32">
        <v>3.14</v>
      </c>
      <c r="L26" s="20">
        <f t="shared" si="0"/>
        <v>-1.3503184713375795</v>
      </c>
    </row>
    <row r="27" spans="2:12" ht="14.55" x14ac:dyDescent="0.35">
      <c r="B27" s="59"/>
      <c r="E27" s="11" t="s">
        <v>24</v>
      </c>
      <c r="F27" s="30">
        <v>39274</v>
      </c>
      <c r="G27" s="31">
        <v>1305.32</v>
      </c>
      <c r="H27" s="32">
        <v>30.09</v>
      </c>
      <c r="I27" s="12">
        <v>713</v>
      </c>
      <c r="J27" s="31">
        <v>42.57</v>
      </c>
      <c r="K27" s="32">
        <v>16.75</v>
      </c>
      <c r="L27" s="20">
        <f t="shared" si="0"/>
        <v>-0.79641791044776122</v>
      </c>
    </row>
    <row r="28" spans="2:12" ht="14.55" x14ac:dyDescent="0.35">
      <c r="B28" s="59"/>
      <c r="E28" s="35" t="s">
        <v>27</v>
      </c>
      <c r="F28" s="33">
        <v>5434</v>
      </c>
      <c r="G28" s="34">
        <v>908.65</v>
      </c>
      <c r="H28" s="32">
        <v>5.98</v>
      </c>
      <c r="I28" s="16">
        <v>37</v>
      </c>
      <c r="J28" s="34">
        <v>10.84</v>
      </c>
      <c r="K28" s="32">
        <v>3.41</v>
      </c>
      <c r="L28" s="20">
        <f t="shared" si="0"/>
        <v>-0.75366568914956011</v>
      </c>
    </row>
    <row r="29" spans="2:12" ht="14.55" x14ac:dyDescent="0.35">
      <c r="B29" s="59"/>
      <c r="E29" s="11" t="s">
        <v>30</v>
      </c>
      <c r="F29" s="30">
        <v>2534</v>
      </c>
      <c r="G29" s="31">
        <v>354.54</v>
      </c>
      <c r="H29" s="32">
        <v>7.15</v>
      </c>
      <c r="I29" s="12">
        <v>26</v>
      </c>
      <c r="J29" s="31">
        <v>6.01</v>
      </c>
      <c r="K29" s="32">
        <v>4.32</v>
      </c>
      <c r="L29" s="20">
        <f t="shared" si="0"/>
        <v>-0.65509259259259256</v>
      </c>
    </row>
    <row r="30" spans="2:12" ht="14.55" x14ac:dyDescent="0.35">
      <c r="B30" s="59"/>
      <c r="E30" s="11" t="s">
        <v>25</v>
      </c>
      <c r="F30" s="30">
        <v>96800</v>
      </c>
      <c r="G30" s="31">
        <v>21220.2</v>
      </c>
      <c r="H30" s="32">
        <v>4.5599999999999996</v>
      </c>
      <c r="I30" s="12" t="s">
        <v>59</v>
      </c>
      <c r="J30" s="31" t="s">
        <v>59</v>
      </c>
      <c r="K30" s="32">
        <v>0</v>
      </c>
      <c r="L30" s="20">
        <f t="shared" si="0"/>
        <v>0</v>
      </c>
    </row>
    <row r="31" spans="2:12" ht="14.55" x14ac:dyDescent="0.35">
      <c r="B31" s="59"/>
      <c r="F31" s="36"/>
    </row>
    <row r="32" spans="2:12" ht="14.55" x14ac:dyDescent="0.35">
      <c r="B32" s="59"/>
      <c r="F32" s="36"/>
    </row>
    <row r="33" spans="2:6" x14ac:dyDescent="0.3">
      <c r="B33" s="59"/>
      <c r="F33" s="36"/>
    </row>
    <row r="34" spans="2:6" x14ac:dyDescent="0.3">
      <c r="B34" s="59"/>
      <c r="F34" s="36"/>
    </row>
    <row r="35" spans="2:6" x14ac:dyDescent="0.3">
      <c r="B35" s="59"/>
      <c r="F35" s="36"/>
    </row>
    <row r="36" spans="2:6" x14ac:dyDescent="0.3">
      <c r="B36" s="59"/>
      <c r="F36" s="36"/>
    </row>
    <row r="37" spans="2:6" x14ac:dyDescent="0.3">
      <c r="B37" s="59"/>
      <c r="F37" s="36"/>
    </row>
    <row r="38" spans="2:6" x14ac:dyDescent="0.3">
      <c r="B38" s="59"/>
    </row>
    <row r="39" spans="2:6" x14ac:dyDescent="0.3">
      <c r="B39" s="59"/>
    </row>
    <row r="40" spans="2:6" x14ac:dyDescent="0.3">
      <c r="B40" s="59"/>
    </row>
    <row r="41" spans="2:6" x14ac:dyDescent="0.3">
      <c r="B41" s="59"/>
    </row>
    <row r="42" spans="2:6" x14ac:dyDescent="0.3">
      <c r="B42" s="59"/>
    </row>
    <row r="43" spans="2:6" x14ac:dyDescent="0.3">
      <c r="B43" s="59"/>
    </row>
    <row r="44" spans="2:6" x14ac:dyDescent="0.3">
      <c r="B44" s="59"/>
    </row>
    <row r="45" spans="2:6" x14ac:dyDescent="0.3">
      <c r="B45" s="59"/>
    </row>
    <row r="46" spans="2:6" x14ac:dyDescent="0.3">
      <c r="B46" s="59"/>
    </row>
    <row r="47" spans="2:6" x14ac:dyDescent="0.3">
      <c r="B47" s="59"/>
    </row>
    <row r="48" spans="2:6" x14ac:dyDescent="0.3">
      <c r="B48" s="59"/>
    </row>
    <row r="49" spans="2:2" x14ac:dyDescent="0.3">
      <c r="B49" s="59"/>
    </row>
    <row r="50" spans="2:2" x14ac:dyDescent="0.3">
      <c r="B50" s="59"/>
    </row>
    <row r="51" spans="2:2" x14ac:dyDescent="0.3">
      <c r="B51" s="59"/>
    </row>
    <row r="52" spans="2:2" x14ac:dyDescent="0.3">
      <c r="B52" s="59"/>
    </row>
    <row r="53" spans="2:2" x14ac:dyDescent="0.3">
      <c r="B53" s="59"/>
    </row>
    <row r="54" spans="2:2" x14ac:dyDescent="0.3">
      <c r="B54" s="59"/>
    </row>
    <row r="55" spans="2:2" x14ac:dyDescent="0.3">
      <c r="B55" s="59"/>
    </row>
    <row r="56" spans="2:2" x14ac:dyDescent="0.3">
      <c r="B56" s="59"/>
    </row>
    <row r="57" spans="2:2" x14ac:dyDescent="0.3">
      <c r="B57" s="59"/>
    </row>
    <row r="58" spans="2:2" x14ac:dyDescent="0.3">
      <c r="B58" s="59"/>
    </row>
    <row r="59" spans="2:2" x14ac:dyDescent="0.3">
      <c r="B59" s="59"/>
    </row>
  </sheetData>
  <mergeCells count="3">
    <mergeCell ref="F22:H22"/>
    <mergeCell ref="I22:K22"/>
    <mergeCell ref="C11:J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L24"/>
  <sheetViews>
    <sheetView showGridLines="0" tabSelected="1" zoomScale="80" zoomScaleNormal="80" workbookViewId="0">
      <selection activeCell="L21" sqref="L21"/>
    </sheetView>
  </sheetViews>
  <sheetFormatPr defaultRowHeight="14.4" x14ac:dyDescent="0.3"/>
  <cols>
    <col min="3" max="3" width="4.88671875" customWidth="1"/>
    <col min="4" max="4" width="13.109375" customWidth="1"/>
    <col min="8" max="8" width="10.44140625" customWidth="1"/>
  </cols>
  <sheetData>
    <row r="4" spans="4:12" ht="14.55" x14ac:dyDescent="0.35">
      <c r="D4" s="65" t="s">
        <v>64</v>
      </c>
      <c r="E4" s="65"/>
      <c r="F4" s="65"/>
      <c r="G4" s="65"/>
      <c r="H4" s="65"/>
      <c r="I4" s="65"/>
      <c r="J4" s="65"/>
      <c r="K4" s="65"/>
      <c r="L4" s="65"/>
    </row>
    <row r="7" spans="4:12" ht="14.55" x14ac:dyDescent="0.35">
      <c r="D7" s="26"/>
      <c r="E7" s="64" t="s">
        <v>34</v>
      </c>
      <c r="F7" s="64"/>
      <c r="G7" s="64"/>
      <c r="H7" s="64"/>
      <c r="I7" s="64" t="s">
        <v>35</v>
      </c>
      <c r="J7" s="64"/>
      <c r="K7" s="64"/>
      <c r="L7" s="64"/>
    </row>
    <row r="8" spans="4:12" ht="14.55" x14ac:dyDescent="0.35">
      <c r="D8" s="39" t="s">
        <v>37</v>
      </c>
      <c r="E8" s="17" t="s">
        <v>38</v>
      </c>
      <c r="F8" s="17" t="s">
        <v>39</v>
      </c>
      <c r="G8" s="17" t="s">
        <v>40</v>
      </c>
      <c r="H8" s="44" t="s">
        <v>50</v>
      </c>
      <c r="I8" s="17" t="s">
        <v>38</v>
      </c>
      <c r="J8" s="17" t="s">
        <v>39</v>
      </c>
      <c r="K8" s="17" t="s">
        <v>40</v>
      </c>
      <c r="L8" s="44" t="s">
        <v>36</v>
      </c>
    </row>
    <row r="9" spans="4:12" ht="14.55" x14ac:dyDescent="0.35">
      <c r="D9" s="26"/>
      <c r="E9" s="22">
        <v>27.53</v>
      </c>
      <c r="F9" s="22">
        <v>29.24</v>
      </c>
      <c r="G9" s="22">
        <v>31.41</v>
      </c>
      <c r="H9" s="16">
        <v>29.62</v>
      </c>
      <c r="I9" s="11">
        <v>23542</v>
      </c>
      <c r="J9" s="11">
        <v>30364</v>
      </c>
      <c r="K9" s="11">
        <v>38467</v>
      </c>
      <c r="L9" s="37">
        <f>SUM(I9:K9)</f>
        <v>92373</v>
      </c>
    </row>
    <row r="10" spans="4:12" ht="14.55" x14ac:dyDescent="0.35">
      <c r="D10" s="39" t="s">
        <v>41</v>
      </c>
      <c r="E10" s="17" t="s">
        <v>42</v>
      </c>
      <c r="F10" s="17" t="s">
        <v>43</v>
      </c>
      <c r="G10" s="17" t="s">
        <v>44</v>
      </c>
      <c r="H10" s="44" t="s">
        <v>50</v>
      </c>
      <c r="I10" s="17" t="s">
        <v>42</v>
      </c>
      <c r="J10" s="17" t="s">
        <v>43</v>
      </c>
      <c r="K10" s="17" t="s">
        <v>44</v>
      </c>
      <c r="L10" s="44" t="s">
        <v>36</v>
      </c>
    </row>
    <row r="11" spans="4:12" ht="14.55" x14ac:dyDescent="0.35">
      <c r="D11" s="26"/>
      <c r="E11" s="22">
        <v>29.85</v>
      </c>
      <c r="F11" s="22">
        <v>30.97</v>
      </c>
      <c r="G11" s="22">
        <v>28.69</v>
      </c>
      <c r="H11" s="16">
        <v>30.06</v>
      </c>
      <c r="I11" s="11">
        <v>16244</v>
      </c>
      <c r="J11" s="11">
        <v>16250</v>
      </c>
      <c r="K11" s="11">
        <v>7493</v>
      </c>
      <c r="L11" s="37">
        <f>SUM(I11:K11)</f>
        <v>39987</v>
      </c>
    </row>
    <row r="12" spans="4:12" ht="14.55" x14ac:dyDescent="0.35">
      <c r="D12" s="40" t="s">
        <v>45</v>
      </c>
      <c r="E12" s="41">
        <f>(E11-E9)/E9</f>
        <v>8.4271703596077011E-2</v>
      </c>
      <c r="F12" s="41">
        <f t="shared" ref="F12:L12" si="0">(F11-F9)/F9</f>
        <v>5.916552667578661E-2</v>
      </c>
      <c r="G12" s="41">
        <f t="shared" si="0"/>
        <v>-8.6596625278573661E-2</v>
      </c>
      <c r="H12" s="41">
        <f t="shared" si="0"/>
        <v>1.4854827819041112E-2</v>
      </c>
      <c r="I12" s="41">
        <f t="shared" si="0"/>
        <v>-0.30999915045450682</v>
      </c>
      <c r="J12" s="41">
        <f t="shared" si="0"/>
        <v>-0.46482676854169414</v>
      </c>
      <c r="K12" s="41">
        <f t="shared" si="0"/>
        <v>-0.80520966022824758</v>
      </c>
      <c r="L12" s="41">
        <f t="shared" si="0"/>
        <v>-0.56711376700984051</v>
      </c>
    </row>
    <row r="16" spans="4:12" ht="14.55" x14ac:dyDescent="0.35">
      <c r="D16" s="65" t="s">
        <v>49</v>
      </c>
      <c r="E16" s="65"/>
      <c r="F16" s="65"/>
      <c r="G16" s="65"/>
      <c r="H16" s="65"/>
      <c r="I16" s="65"/>
      <c r="J16" s="65"/>
      <c r="K16" s="65"/>
      <c r="L16" s="65"/>
    </row>
    <row r="19" spans="4:12" ht="14.55" x14ac:dyDescent="0.35">
      <c r="D19" s="26"/>
      <c r="E19" s="64" t="s">
        <v>34</v>
      </c>
      <c r="F19" s="64"/>
      <c r="G19" s="64"/>
      <c r="H19" s="64"/>
      <c r="I19" s="64" t="s">
        <v>35</v>
      </c>
      <c r="J19" s="64"/>
      <c r="K19" s="64"/>
      <c r="L19" s="64"/>
    </row>
    <row r="20" spans="4:12" ht="14.55" x14ac:dyDescent="0.35">
      <c r="D20" s="39" t="s">
        <v>37</v>
      </c>
      <c r="E20" s="17" t="s">
        <v>38</v>
      </c>
      <c r="F20" s="17" t="s">
        <v>39</v>
      </c>
      <c r="G20" s="17" t="s">
        <v>40</v>
      </c>
      <c r="H20" s="44" t="s">
        <v>50</v>
      </c>
      <c r="I20" s="17" t="s">
        <v>38</v>
      </c>
      <c r="J20" s="17" t="s">
        <v>39</v>
      </c>
      <c r="K20" s="17" t="s">
        <v>40</v>
      </c>
      <c r="L20" s="44" t="s">
        <v>36</v>
      </c>
    </row>
    <row r="21" spans="4:12" x14ac:dyDescent="0.3">
      <c r="D21" s="26"/>
      <c r="E21" s="22">
        <v>4.47</v>
      </c>
      <c r="F21" s="22">
        <v>4.7300000000000004</v>
      </c>
      <c r="G21" s="22">
        <v>4.75</v>
      </c>
      <c r="H21" s="16">
        <v>4.6500000000000004</v>
      </c>
      <c r="I21" s="11">
        <v>30807</v>
      </c>
      <c r="J21" s="11">
        <v>37158</v>
      </c>
      <c r="K21" s="11">
        <v>30192</v>
      </c>
      <c r="L21" s="37">
        <f>SUM(I21:K21)</f>
        <v>98157</v>
      </c>
    </row>
    <row r="22" spans="4:12" x14ac:dyDescent="0.3">
      <c r="D22" s="39" t="s">
        <v>41</v>
      </c>
      <c r="E22" s="17" t="s">
        <v>42</v>
      </c>
      <c r="F22" s="17" t="s">
        <v>43</v>
      </c>
      <c r="G22" s="17" t="s">
        <v>44</v>
      </c>
      <c r="H22" s="44" t="s">
        <v>50</v>
      </c>
      <c r="I22" s="17" t="s">
        <v>42</v>
      </c>
      <c r="J22" s="17" t="s">
        <v>43</v>
      </c>
      <c r="K22" s="17" t="s">
        <v>44</v>
      </c>
      <c r="L22" s="44" t="s">
        <v>36</v>
      </c>
    </row>
    <row r="23" spans="4:12" x14ac:dyDescent="0.3">
      <c r="D23" s="26"/>
      <c r="E23" s="22">
        <v>4.59</v>
      </c>
      <c r="F23" s="22">
        <v>4.5999999999999996</v>
      </c>
      <c r="G23" s="22">
        <v>4.5</v>
      </c>
      <c r="H23" s="16">
        <v>4.5599999999999996</v>
      </c>
      <c r="I23" s="11">
        <v>30349</v>
      </c>
      <c r="J23" s="11">
        <v>33216</v>
      </c>
      <c r="K23" s="11">
        <v>33235</v>
      </c>
      <c r="L23" s="37">
        <f>SUM(I23:K23)</f>
        <v>96800</v>
      </c>
    </row>
    <row r="24" spans="4:12" x14ac:dyDescent="0.3">
      <c r="D24" s="40" t="s">
        <v>45</v>
      </c>
      <c r="E24" s="41">
        <f>(E23-E21)/E21</f>
        <v>2.6845637583892641E-2</v>
      </c>
      <c r="F24" s="41">
        <f t="shared" ref="F24" si="1">(F23-F21)/F21</f>
        <v>-2.7484143763213693E-2</v>
      </c>
      <c r="G24" s="41">
        <f t="shared" ref="G24" si="2">(G23-G21)/G21</f>
        <v>-5.2631578947368418E-2</v>
      </c>
      <c r="H24" s="41">
        <f t="shared" ref="H24" si="3">(H23-H21)/H21</f>
        <v>-1.935483870967758E-2</v>
      </c>
      <c r="I24" s="41">
        <f t="shared" ref="I24" si="4">(I23-I21)/I21</f>
        <v>-1.4866751063070081E-2</v>
      </c>
      <c r="J24" s="41">
        <f t="shared" ref="J24" si="5">(J23-J21)/J21</f>
        <v>-0.10608751816567091</v>
      </c>
      <c r="K24" s="41">
        <f t="shared" ref="K24" si="6">(K23-K21)/K21</f>
        <v>0.10078828828828829</v>
      </c>
      <c r="L24" s="41">
        <f t="shared" ref="L24" si="7">(L23-L21)/L21</f>
        <v>-1.3824790896217284E-2</v>
      </c>
    </row>
  </sheetData>
  <mergeCells count="6">
    <mergeCell ref="D4:L4"/>
    <mergeCell ref="E7:H7"/>
    <mergeCell ref="I7:L7"/>
    <mergeCell ref="D16:L16"/>
    <mergeCell ref="E19:H19"/>
    <mergeCell ref="I19:L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I79"/>
  <sheetViews>
    <sheetView showGridLines="0" zoomScale="90" zoomScaleNormal="90" workbookViewId="0">
      <selection activeCell="F12" sqref="F12"/>
    </sheetView>
  </sheetViews>
  <sheetFormatPr defaultRowHeight="14.4" x14ac:dyDescent="0.3"/>
  <cols>
    <col min="5" max="5" width="26.5546875" bestFit="1" customWidth="1"/>
    <col min="6" max="6" width="12.88671875" bestFit="1" customWidth="1"/>
    <col min="7" max="7" width="15.21875" customWidth="1"/>
    <col min="8" max="8" width="11.44140625" customWidth="1"/>
  </cols>
  <sheetData>
    <row r="3" spans="5:8" ht="14.55" x14ac:dyDescent="0.35">
      <c r="E3" s="81" t="s">
        <v>68</v>
      </c>
      <c r="F3" s="81"/>
      <c r="G3" s="81"/>
      <c r="H3" s="81"/>
    </row>
    <row r="5" spans="5:8" ht="14.55" x14ac:dyDescent="0.35">
      <c r="F5" s="39" t="s">
        <v>37</v>
      </c>
      <c r="G5" s="39" t="s">
        <v>41</v>
      </c>
    </row>
    <row r="6" spans="5:8" ht="14.55" x14ac:dyDescent="0.35">
      <c r="E6" s="7" t="s">
        <v>23</v>
      </c>
      <c r="F6" s="7" t="s">
        <v>66</v>
      </c>
      <c r="G6" s="7" t="s">
        <v>66</v>
      </c>
      <c r="H6" s="7" t="s">
        <v>67</v>
      </c>
    </row>
    <row r="7" spans="5:8" ht="14.55" x14ac:dyDescent="0.35">
      <c r="E7" s="35" t="s">
        <v>24</v>
      </c>
      <c r="F7" s="33">
        <v>3118.19</v>
      </c>
      <c r="G7" s="33">
        <v>1330.08</v>
      </c>
      <c r="H7" s="54">
        <f>(G7-F7)/F7</f>
        <v>-0.5734448510193414</v>
      </c>
    </row>
    <row r="8" spans="5:8" ht="14.55" x14ac:dyDescent="0.35">
      <c r="E8" s="35" t="s">
        <v>25</v>
      </c>
      <c r="F8" s="33">
        <v>21110.59</v>
      </c>
      <c r="G8" s="33">
        <v>21220.2</v>
      </c>
      <c r="H8" s="54">
        <f t="shared" ref="H8:H13" si="0">(G8-F8)/F8</f>
        <v>5.1921807964628456E-3</v>
      </c>
    </row>
    <row r="9" spans="5:8" ht="14.55" x14ac:dyDescent="0.35">
      <c r="E9" s="35" t="s">
        <v>27</v>
      </c>
      <c r="F9" s="33">
        <v>705.76</v>
      </c>
      <c r="G9" s="33">
        <v>914.08</v>
      </c>
      <c r="H9" s="54">
        <f t="shared" si="0"/>
        <v>0.29517116300158702</v>
      </c>
    </row>
    <row r="10" spans="5:8" ht="14.55" x14ac:dyDescent="0.35">
      <c r="E10" s="35" t="s">
        <v>46</v>
      </c>
      <c r="F10" s="33">
        <v>3002.88</v>
      </c>
      <c r="G10" s="33">
        <v>1701.05</v>
      </c>
      <c r="H10" s="54">
        <f t="shared" si="0"/>
        <v>-0.4335271472719523</v>
      </c>
    </row>
    <row r="11" spans="5:8" ht="14.55" x14ac:dyDescent="0.35">
      <c r="E11" s="35" t="s">
        <v>28</v>
      </c>
      <c r="F11" s="53">
        <v>8975</v>
      </c>
      <c r="G11" s="53">
        <v>11867.63</v>
      </c>
      <c r="H11" s="54">
        <f t="shared" si="0"/>
        <v>0.32229860724233972</v>
      </c>
    </row>
    <row r="12" spans="5:8" ht="14.55" x14ac:dyDescent="0.35">
      <c r="E12" s="35" t="s">
        <v>30</v>
      </c>
      <c r="F12" s="33">
        <v>515.54999999999995</v>
      </c>
      <c r="G12" s="33">
        <v>357.89</v>
      </c>
      <c r="H12" s="54">
        <f t="shared" si="0"/>
        <v>-0.30580932984191639</v>
      </c>
    </row>
    <row r="13" spans="5:8" ht="14.55" x14ac:dyDescent="0.35">
      <c r="E13" s="35" t="s">
        <v>47</v>
      </c>
      <c r="F13" s="33">
        <v>605.47</v>
      </c>
      <c r="G13" s="33">
        <v>156.9</v>
      </c>
      <c r="H13" s="54">
        <f t="shared" si="0"/>
        <v>-0.74086247047748033</v>
      </c>
    </row>
    <row r="17" spans="5:9" ht="14.55" x14ac:dyDescent="0.35">
      <c r="E17" s="81" t="s">
        <v>70</v>
      </c>
      <c r="F17" s="81"/>
      <c r="G17" s="81"/>
      <c r="H17" s="81"/>
      <c r="I17" s="81"/>
    </row>
    <row r="19" spans="5:9" x14ac:dyDescent="0.3">
      <c r="E19" s="81" t="s">
        <v>61</v>
      </c>
      <c r="F19" s="81"/>
      <c r="G19" s="81"/>
      <c r="H19" s="81"/>
      <c r="I19" s="81"/>
    </row>
    <row r="21" spans="5:9" x14ac:dyDescent="0.3">
      <c r="E21" s="42" t="s">
        <v>37</v>
      </c>
      <c r="F21" s="17" t="s">
        <v>38</v>
      </c>
      <c r="G21" s="17" t="s">
        <v>39</v>
      </c>
      <c r="H21" s="17" t="s">
        <v>40</v>
      </c>
      <c r="I21" s="17" t="s">
        <v>36</v>
      </c>
    </row>
    <row r="22" spans="5:9" x14ac:dyDescent="0.3">
      <c r="E22" s="10"/>
      <c r="F22" s="55">
        <v>218.28</v>
      </c>
      <c r="G22" s="55">
        <v>252.89</v>
      </c>
      <c r="H22" s="55">
        <v>234.59</v>
      </c>
      <c r="I22" s="31">
        <f>SUM(F22:H22)</f>
        <v>705.76</v>
      </c>
    </row>
    <row r="23" spans="5:9" x14ac:dyDescent="0.3">
      <c r="E23" s="42" t="s">
        <v>41</v>
      </c>
      <c r="F23" s="17" t="s">
        <v>42</v>
      </c>
      <c r="G23" s="17" t="s">
        <v>43</v>
      </c>
      <c r="H23" s="17" t="s">
        <v>44</v>
      </c>
      <c r="I23" s="17" t="s">
        <v>36</v>
      </c>
    </row>
    <row r="24" spans="5:9" x14ac:dyDescent="0.3">
      <c r="E24" s="10"/>
      <c r="F24" s="56">
        <v>297.57</v>
      </c>
      <c r="G24" s="56">
        <v>328.59</v>
      </c>
      <c r="H24" s="56">
        <v>287.92</v>
      </c>
      <c r="I24" s="57">
        <f t="shared" ref="I24:I78" si="1">SUM(F24:H24)</f>
        <v>914.07999999999993</v>
      </c>
    </row>
    <row r="25" spans="5:9" x14ac:dyDescent="0.3">
      <c r="E25" s="42" t="s">
        <v>69</v>
      </c>
      <c r="F25" s="58">
        <f>(F24-F22)/F22</f>
        <v>0.36324903793293012</v>
      </c>
      <c r="G25" s="58">
        <f t="shared" ref="G25:I25" si="2">(G24-G22)/G22</f>
        <v>0.29933963383289175</v>
      </c>
      <c r="H25" s="58">
        <f t="shared" si="2"/>
        <v>0.22733279338420229</v>
      </c>
      <c r="I25" s="58">
        <f t="shared" si="2"/>
        <v>0.29517116300158686</v>
      </c>
    </row>
    <row r="28" spans="5:9" x14ac:dyDescent="0.3">
      <c r="E28" s="81" t="s">
        <v>64</v>
      </c>
      <c r="F28" s="81"/>
      <c r="G28" s="81"/>
      <c r="H28" s="81"/>
      <c r="I28" s="81"/>
    </row>
    <row r="30" spans="5:9" x14ac:dyDescent="0.3">
      <c r="E30" s="42" t="s">
        <v>37</v>
      </c>
      <c r="F30" s="17" t="s">
        <v>38</v>
      </c>
      <c r="G30" s="17" t="s">
        <v>39</v>
      </c>
      <c r="H30" s="17" t="s">
        <v>40</v>
      </c>
      <c r="I30" s="17" t="s">
        <v>36</v>
      </c>
    </row>
    <row r="31" spans="5:9" x14ac:dyDescent="0.3">
      <c r="E31" s="10"/>
      <c r="F31" s="31">
        <v>855.03</v>
      </c>
      <c r="G31" s="31">
        <v>1038.3699999999999</v>
      </c>
      <c r="H31" s="31">
        <v>1224.79</v>
      </c>
      <c r="I31" s="31">
        <f t="shared" si="1"/>
        <v>3118.1899999999996</v>
      </c>
    </row>
    <row r="32" spans="5:9" x14ac:dyDescent="0.3">
      <c r="E32" s="42" t="s">
        <v>41</v>
      </c>
      <c r="F32" s="17" t="s">
        <v>42</v>
      </c>
      <c r="G32" s="17" t="s">
        <v>43</v>
      </c>
      <c r="H32" s="17" t="s">
        <v>44</v>
      </c>
      <c r="I32" s="17" t="s">
        <v>36</v>
      </c>
    </row>
    <row r="33" spans="5:9" x14ac:dyDescent="0.3">
      <c r="E33" s="10"/>
      <c r="F33" s="57">
        <v>544.16</v>
      </c>
      <c r="G33" s="57">
        <v>524.77</v>
      </c>
      <c r="H33" s="57">
        <v>261.14999999999998</v>
      </c>
      <c r="I33" s="57">
        <f t="shared" si="1"/>
        <v>1330.08</v>
      </c>
    </row>
    <row r="34" spans="5:9" x14ac:dyDescent="0.3">
      <c r="E34" s="42" t="s">
        <v>69</v>
      </c>
      <c r="F34" s="58">
        <f>(F33-F31)/F31</f>
        <v>-0.36357788615604131</v>
      </c>
      <c r="G34" s="58">
        <f t="shared" ref="G34:I34" si="3">(G33-G31)/G31</f>
        <v>-0.49462137773625969</v>
      </c>
      <c r="H34" s="58">
        <f t="shared" si="3"/>
        <v>-0.78677977449195369</v>
      </c>
      <c r="I34" s="58">
        <f t="shared" si="3"/>
        <v>-0.57344485101934128</v>
      </c>
    </row>
    <row r="37" spans="5:9" x14ac:dyDescent="0.3">
      <c r="E37" s="81" t="s">
        <v>71</v>
      </c>
      <c r="F37" s="81"/>
      <c r="G37" s="81"/>
      <c r="H37" s="81"/>
      <c r="I37" s="81"/>
    </row>
    <row r="39" spans="5:9" x14ac:dyDescent="0.3">
      <c r="E39" s="42" t="s">
        <v>37</v>
      </c>
      <c r="F39" s="17" t="s">
        <v>38</v>
      </c>
      <c r="G39" s="17" t="s">
        <v>39</v>
      </c>
      <c r="H39" s="17" t="s">
        <v>40</v>
      </c>
      <c r="I39" s="17" t="s">
        <v>36</v>
      </c>
    </row>
    <row r="40" spans="5:9" x14ac:dyDescent="0.3">
      <c r="E40" s="10"/>
      <c r="F40" s="31">
        <v>1075.98</v>
      </c>
      <c r="G40" s="31">
        <v>1082.78</v>
      </c>
      <c r="H40" s="31">
        <v>844.12</v>
      </c>
      <c r="I40" s="31">
        <f t="shared" si="1"/>
        <v>3002.88</v>
      </c>
    </row>
    <row r="41" spans="5:9" x14ac:dyDescent="0.3">
      <c r="E41" s="42" t="s">
        <v>41</v>
      </c>
      <c r="F41" s="17" t="s">
        <v>42</v>
      </c>
      <c r="G41" s="17" t="s">
        <v>43</v>
      </c>
      <c r="H41" s="17" t="s">
        <v>44</v>
      </c>
      <c r="I41" s="17" t="s">
        <v>36</v>
      </c>
    </row>
    <row r="42" spans="5:9" x14ac:dyDescent="0.3">
      <c r="E42" s="10"/>
      <c r="F42" s="31">
        <v>643.02</v>
      </c>
      <c r="G42" s="31">
        <v>548.12</v>
      </c>
      <c r="H42" s="31">
        <v>509.9</v>
      </c>
      <c r="I42" s="31">
        <f t="shared" si="1"/>
        <v>1701.04</v>
      </c>
    </row>
    <row r="43" spans="5:9" x14ac:dyDescent="0.3">
      <c r="E43" s="42" t="s">
        <v>69</v>
      </c>
      <c r="F43" s="58">
        <f>(F42-F40)/F40</f>
        <v>-0.402386661462109</v>
      </c>
      <c r="G43" s="58">
        <f t="shared" ref="G43:I43" si="4">(G42-G40)/G40</f>
        <v>-0.4937845176305436</v>
      </c>
      <c r="H43" s="58">
        <f t="shared" si="4"/>
        <v>-0.39593896602378814</v>
      </c>
      <c r="I43" s="58">
        <f t="shared" si="4"/>
        <v>-0.43353047740835465</v>
      </c>
    </row>
    <row r="46" spans="5:9" x14ac:dyDescent="0.3">
      <c r="E46" s="81" t="s">
        <v>60</v>
      </c>
      <c r="F46" s="81"/>
      <c r="G46" s="81"/>
      <c r="H46" s="81"/>
      <c r="I46" s="81"/>
    </row>
    <row r="48" spans="5:9" x14ac:dyDescent="0.3">
      <c r="E48" s="42" t="s">
        <v>37</v>
      </c>
      <c r="F48" s="17" t="s">
        <v>38</v>
      </c>
      <c r="G48" s="17" t="s">
        <v>39</v>
      </c>
      <c r="H48" s="17" t="s">
        <v>40</v>
      </c>
      <c r="I48" s="17" t="s">
        <v>36</v>
      </c>
    </row>
    <row r="49" spans="5:9" x14ac:dyDescent="0.3">
      <c r="E49" s="10"/>
      <c r="F49" s="31">
        <v>151.54</v>
      </c>
      <c r="G49" s="31">
        <v>184.66</v>
      </c>
      <c r="H49" s="31">
        <v>269.27999999999997</v>
      </c>
      <c r="I49" s="31">
        <f t="shared" si="1"/>
        <v>605.48</v>
      </c>
    </row>
    <row r="50" spans="5:9" x14ac:dyDescent="0.3">
      <c r="E50" s="42" t="s">
        <v>41</v>
      </c>
      <c r="F50" s="17" t="s">
        <v>42</v>
      </c>
      <c r="G50" s="17" t="s">
        <v>43</v>
      </c>
      <c r="H50" s="17" t="s">
        <v>44</v>
      </c>
      <c r="I50" s="17" t="s">
        <v>36</v>
      </c>
    </row>
    <row r="51" spans="5:9" x14ac:dyDescent="0.3">
      <c r="E51" s="10"/>
      <c r="F51" s="31">
        <v>57.85</v>
      </c>
      <c r="G51" s="31">
        <v>53.06</v>
      </c>
      <c r="H51" s="31">
        <v>46</v>
      </c>
      <c r="I51" s="31">
        <f t="shared" si="1"/>
        <v>156.91</v>
      </c>
    </row>
    <row r="52" spans="5:9" x14ac:dyDescent="0.3">
      <c r="E52" s="42" t="s">
        <v>69</v>
      </c>
      <c r="F52" s="58">
        <f>(F51-F49)/F49</f>
        <v>-0.61825260657252212</v>
      </c>
      <c r="G52" s="58">
        <f t="shared" ref="G52:I52" si="5">(G51-G49)/G49</f>
        <v>-0.71266110689916606</v>
      </c>
      <c r="H52" s="58">
        <f t="shared" si="5"/>
        <v>-0.8291740938799762</v>
      </c>
      <c r="I52" s="58">
        <f t="shared" si="5"/>
        <v>-0.74085023452467469</v>
      </c>
    </row>
    <row r="55" spans="5:9" x14ac:dyDescent="0.3">
      <c r="E55" s="81" t="s">
        <v>49</v>
      </c>
      <c r="F55" s="81"/>
      <c r="G55" s="81"/>
      <c r="H55" s="81"/>
      <c r="I55" s="81"/>
    </row>
    <row r="57" spans="5:9" x14ac:dyDescent="0.3">
      <c r="E57" s="42" t="s">
        <v>37</v>
      </c>
      <c r="F57" s="17" t="s">
        <v>38</v>
      </c>
      <c r="G57" s="17" t="s">
        <v>39</v>
      </c>
      <c r="H57" s="17" t="s">
        <v>40</v>
      </c>
      <c r="I57" s="17" t="s">
        <v>36</v>
      </c>
    </row>
    <row r="58" spans="5:9" x14ac:dyDescent="0.3">
      <c r="E58" s="10"/>
      <c r="F58" s="31">
        <v>6894.07</v>
      </c>
      <c r="G58" s="31">
        <v>7861.85</v>
      </c>
      <c r="H58" s="31">
        <v>6354.66</v>
      </c>
      <c r="I58" s="31">
        <f t="shared" si="1"/>
        <v>21110.58</v>
      </c>
    </row>
    <row r="59" spans="5:9" x14ac:dyDescent="0.3">
      <c r="E59" s="42" t="s">
        <v>41</v>
      </c>
      <c r="F59" s="17" t="s">
        <v>42</v>
      </c>
      <c r="G59" s="17" t="s">
        <v>43</v>
      </c>
      <c r="H59" s="17" t="s">
        <v>44</v>
      </c>
      <c r="I59" s="17" t="s">
        <v>36</v>
      </c>
    </row>
    <row r="60" spans="5:9" x14ac:dyDescent="0.3">
      <c r="E60" s="10"/>
      <c r="F60" s="31">
        <v>6612.18</v>
      </c>
      <c r="G60" s="31">
        <v>7226.82</v>
      </c>
      <c r="H60" s="31">
        <v>7381.2</v>
      </c>
      <c r="I60" s="31">
        <f t="shared" si="1"/>
        <v>21220.2</v>
      </c>
    </row>
    <row r="61" spans="5:9" x14ac:dyDescent="0.3">
      <c r="E61" s="42" t="s">
        <v>69</v>
      </c>
      <c r="F61" s="58">
        <f>(F60-F58)/F58</f>
        <v>-4.0888763821661143E-2</v>
      </c>
      <c r="G61" s="58">
        <f t="shared" ref="G61:I61" si="6">(G60-G58)/G58</f>
        <v>-8.0773609264994967E-2</v>
      </c>
      <c r="H61" s="58">
        <f t="shared" si="6"/>
        <v>0.16154129410542814</v>
      </c>
      <c r="I61" s="58">
        <f t="shared" si="6"/>
        <v>5.1926569521064305E-3</v>
      </c>
    </row>
    <row r="64" spans="5:9" x14ac:dyDescent="0.3">
      <c r="E64" s="81" t="s">
        <v>48</v>
      </c>
      <c r="F64" s="81"/>
      <c r="G64" s="81"/>
      <c r="H64" s="81"/>
      <c r="I64" s="81"/>
    </row>
    <row r="66" spans="5:9" x14ac:dyDescent="0.3">
      <c r="E66" s="42" t="s">
        <v>37</v>
      </c>
      <c r="F66" s="17" t="s">
        <v>38</v>
      </c>
      <c r="G66" s="17" t="s">
        <v>39</v>
      </c>
      <c r="H66" s="17" t="s">
        <v>40</v>
      </c>
      <c r="I66" s="17" t="s">
        <v>36</v>
      </c>
    </row>
    <row r="67" spans="5:9" x14ac:dyDescent="0.3">
      <c r="E67" s="10"/>
      <c r="F67" s="31">
        <v>2686.97</v>
      </c>
      <c r="G67" s="31">
        <v>2804.29</v>
      </c>
      <c r="H67" s="31">
        <v>3483.74</v>
      </c>
      <c r="I67" s="31">
        <f t="shared" si="1"/>
        <v>8975</v>
      </c>
    </row>
    <row r="68" spans="5:9" x14ac:dyDescent="0.3">
      <c r="E68" s="42" t="s">
        <v>41</v>
      </c>
      <c r="F68" s="17" t="s">
        <v>42</v>
      </c>
      <c r="G68" s="17" t="s">
        <v>43</v>
      </c>
      <c r="H68" s="17" t="s">
        <v>44</v>
      </c>
      <c r="I68" s="17" t="s">
        <v>36</v>
      </c>
    </row>
    <row r="69" spans="5:9" x14ac:dyDescent="0.3">
      <c r="E69" s="10"/>
      <c r="F69" s="31">
        <v>4226.84</v>
      </c>
      <c r="G69" s="31">
        <v>4311.88</v>
      </c>
      <c r="H69" s="31">
        <v>3328.91</v>
      </c>
      <c r="I69" s="31">
        <f t="shared" si="1"/>
        <v>11867.630000000001</v>
      </c>
    </row>
    <row r="70" spans="5:9" x14ac:dyDescent="0.3">
      <c r="E70" s="42" t="s">
        <v>69</v>
      </c>
      <c r="F70" s="58">
        <f>(F69-F67)/F67</f>
        <v>0.57308790198625237</v>
      </c>
      <c r="G70" s="58">
        <f t="shared" ref="G70:I70" si="7">(G69-G67)/G67</f>
        <v>0.53760131798066535</v>
      </c>
      <c r="H70" s="58">
        <f t="shared" si="7"/>
        <v>-4.4443615195163801E-2</v>
      </c>
      <c r="I70" s="58">
        <f t="shared" si="7"/>
        <v>0.32229860724233994</v>
      </c>
    </row>
    <row r="73" spans="5:9" x14ac:dyDescent="0.3">
      <c r="E73" s="82" t="s">
        <v>72</v>
      </c>
      <c r="F73" s="82"/>
      <c r="G73" s="82"/>
      <c r="H73" s="82"/>
      <c r="I73" s="82"/>
    </row>
    <row r="75" spans="5:9" x14ac:dyDescent="0.3">
      <c r="E75" s="42" t="s">
        <v>37</v>
      </c>
      <c r="F75" s="17" t="s">
        <v>38</v>
      </c>
      <c r="G75" s="17" t="s">
        <v>39</v>
      </c>
      <c r="H75" s="17" t="s">
        <v>40</v>
      </c>
      <c r="I75" s="17" t="s">
        <v>36</v>
      </c>
    </row>
    <row r="76" spans="5:9" x14ac:dyDescent="0.3">
      <c r="E76" s="10"/>
      <c r="F76" s="31">
        <v>134.29</v>
      </c>
      <c r="G76" s="31">
        <v>173.59</v>
      </c>
      <c r="H76" s="31">
        <v>207.67</v>
      </c>
      <c r="I76" s="31">
        <f t="shared" si="1"/>
        <v>515.54999999999995</v>
      </c>
    </row>
    <row r="77" spans="5:9" x14ac:dyDescent="0.3">
      <c r="E77" s="42" t="s">
        <v>41</v>
      </c>
      <c r="F77" s="17" t="s">
        <v>42</v>
      </c>
      <c r="G77" s="17" t="s">
        <v>43</v>
      </c>
      <c r="H77" s="17" t="s">
        <v>44</v>
      </c>
      <c r="I77" s="17" t="s">
        <v>36</v>
      </c>
    </row>
    <row r="78" spans="5:9" x14ac:dyDescent="0.3">
      <c r="E78" s="10"/>
      <c r="F78" s="31">
        <v>130.47999999999999</v>
      </c>
      <c r="G78" s="31">
        <v>118.16</v>
      </c>
      <c r="H78" s="31">
        <v>109.25</v>
      </c>
      <c r="I78" s="31">
        <f t="shared" si="1"/>
        <v>357.89</v>
      </c>
    </row>
    <row r="79" spans="5:9" x14ac:dyDescent="0.3">
      <c r="E79" s="42" t="s">
        <v>69</v>
      </c>
      <c r="F79" s="58">
        <f>(F78-F76)/F76</f>
        <v>-2.8371434954203609E-2</v>
      </c>
      <c r="G79" s="58">
        <f t="shared" ref="G79:I79" si="8">(G78-G76)/G76</f>
        <v>-0.31931562878045971</v>
      </c>
      <c r="H79" s="58">
        <f t="shared" si="8"/>
        <v>-0.47392497712717291</v>
      </c>
      <c r="I79" s="58">
        <f t="shared" si="8"/>
        <v>-0.30580932984191639</v>
      </c>
    </row>
  </sheetData>
  <mergeCells count="9">
    <mergeCell ref="E46:I46"/>
    <mergeCell ref="E55:I55"/>
    <mergeCell ref="E64:I64"/>
    <mergeCell ref="E73:I73"/>
    <mergeCell ref="E3:H3"/>
    <mergeCell ref="E17:I17"/>
    <mergeCell ref="E19:I19"/>
    <mergeCell ref="E28:I28"/>
    <mergeCell ref="E37:I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14"/>
  <sheetViews>
    <sheetView workbookViewId="0">
      <selection activeCell="C2" sqref="C2:K2"/>
    </sheetView>
  </sheetViews>
  <sheetFormatPr defaultRowHeight="14.4" x14ac:dyDescent="0.3"/>
  <cols>
    <col min="5" max="5" width="29.77734375" customWidth="1"/>
  </cols>
  <sheetData>
    <row r="2" spans="3:11" x14ac:dyDescent="0.35">
      <c r="C2" s="67" t="s">
        <v>81</v>
      </c>
      <c r="D2" s="67"/>
      <c r="E2" s="67"/>
      <c r="F2" s="67"/>
      <c r="G2" s="67"/>
      <c r="H2" s="67"/>
      <c r="I2" s="67"/>
      <c r="J2" s="67"/>
      <c r="K2" s="67"/>
    </row>
    <row r="6" spans="3:11" x14ac:dyDescent="0.35">
      <c r="F6">
        <v>2018</v>
      </c>
      <c r="G6">
        <v>2019</v>
      </c>
      <c r="J6">
        <v>2020</v>
      </c>
    </row>
    <row r="7" spans="3:11" x14ac:dyDescent="0.35">
      <c r="F7">
        <v>12</v>
      </c>
      <c r="G7">
        <v>1</v>
      </c>
      <c r="H7">
        <v>2</v>
      </c>
      <c r="I7">
        <v>12</v>
      </c>
      <c r="J7">
        <v>1</v>
      </c>
      <c r="K7">
        <v>2</v>
      </c>
    </row>
    <row r="8" spans="3:11" x14ac:dyDescent="0.35">
      <c r="E8" t="s">
        <v>27</v>
      </c>
      <c r="F8">
        <v>218.28</v>
      </c>
      <c r="G8">
        <v>252.89</v>
      </c>
      <c r="H8">
        <v>234.59</v>
      </c>
      <c r="I8">
        <v>297.57</v>
      </c>
      <c r="J8">
        <v>328.59</v>
      </c>
      <c r="K8">
        <v>287.92</v>
      </c>
    </row>
    <row r="9" spans="3:11" x14ac:dyDescent="0.35">
      <c r="E9" t="s">
        <v>24</v>
      </c>
      <c r="F9">
        <v>855.03</v>
      </c>
      <c r="G9">
        <v>1038.3699999999999</v>
      </c>
      <c r="H9">
        <v>1224.79</v>
      </c>
      <c r="I9">
        <v>544.16</v>
      </c>
      <c r="J9">
        <v>524.77</v>
      </c>
      <c r="K9">
        <v>261.14999999999998</v>
      </c>
    </row>
    <row r="10" spans="3:11" x14ac:dyDescent="0.35">
      <c r="E10" t="s">
        <v>46</v>
      </c>
      <c r="F10">
        <v>1075.98</v>
      </c>
      <c r="G10">
        <v>1082.78</v>
      </c>
      <c r="H10">
        <v>844.12</v>
      </c>
      <c r="I10">
        <v>643.02</v>
      </c>
      <c r="J10">
        <v>548.12</v>
      </c>
      <c r="K10">
        <v>509.9</v>
      </c>
    </row>
    <row r="11" spans="3:11" x14ac:dyDescent="0.35">
      <c r="E11" t="s">
        <v>47</v>
      </c>
      <c r="F11">
        <v>151.54</v>
      </c>
      <c r="G11">
        <v>184.66</v>
      </c>
      <c r="H11">
        <v>269.27999999999997</v>
      </c>
      <c r="I11">
        <v>57.85</v>
      </c>
      <c r="J11">
        <v>53.06</v>
      </c>
      <c r="K11">
        <v>46</v>
      </c>
    </row>
    <row r="12" spans="3:11" x14ac:dyDescent="0.35">
      <c r="E12" t="s">
        <v>25</v>
      </c>
      <c r="F12">
        <v>6894.07</v>
      </c>
      <c r="G12">
        <v>7861.85</v>
      </c>
      <c r="H12">
        <v>6354.66</v>
      </c>
      <c r="I12">
        <v>6612.18</v>
      </c>
      <c r="J12">
        <v>7226.82</v>
      </c>
      <c r="K12">
        <v>7381.2</v>
      </c>
    </row>
    <row r="13" spans="3:11" x14ac:dyDescent="0.35">
      <c r="E13" t="s">
        <v>28</v>
      </c>
      <c r="F13">
        <v>2686.97</v>
      </c>
      <c r="G13">
        <v>2804.29</v>
      </c>
      <c r="H13">
        <v>3483.74</v>
      </c>
      <c r="I13">
        <v>4226.84</v>
      </c>
      <c r="J13">
        <v>4311.88</v>
      </c>
      <c r="K13">
        <v>3328.91</v>
      </c>
    </row>
    <row r="14" spans="3:11" x14ac:dyDescent="0.35">
      <c r="E14" t="s">
        <v>30</v>
      </c>
      <c r="F14">
        <v>134.29</v>
      </c>
      <c r="G14">
        <v>173.59</v>
      </c>
      <c r="H14">
        <v>207.67</v>
      </c>
      <c r="I14">
        <v>130.47999999999999</v>
      </c>
      <c r="J14">
        <v>118.16</v>
      </c>
      <c r="K14">
        <v>109.25</v>
      </c>
    </row>
  </sheetData>
  <mergeCells count="1">
    <mergeCell ref="C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vt:lpstr>
      <vt:lpstr>Appendix</vt:lpstr>
      <vt:lpstr>Not Significant Appendix</vt:lpstr>
      <vt:lpstr>Handled Time</vt:lpstr>
      <vt:lpstr>Sheet3</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Bansal, Prineeti</dc:creator>
  <cp:lastModifiedBy>Jain, Pulkit</cp:lastModifiedBy>
  <dcterms:created xsi:type="dcterms:W3CDTF">2020-06-10T13:37:27Z</dcterms:created>
  <dcterms:modified xsi:type="dcterms:W3CDTF">2020-06-16T05:37:40Z</dcterms:modified>
</cp:coreProperties>
</file>