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PS\Documents\dev\database\workspace\project\refo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2" i="1"/>
  <c r="I33" i="1"/>
  <c r="I21" i="1"/>
  <c r="I20" i="1"/>
  <c r="I8" i="1"/>
  <c r="I6" i="1"/>
  <c r="I18" i="1"/>
  <c r="I13" i="1"/>
  <c r="I16" i="1"/>
  <c r="I26" i="1"/>
  <c r="I37" i="1"/>
  <c r="I15" i="1"/>
  <c r="I31" i="1"/>
  <c r="I14" i="1"/>
  <c r="I3" i="1"/>
  <c r="I12" i="1"/>
  <c r="I5" i="1"/>
  <c r="I9" i="1"/>
  <c r="I2" i="1"/>
  <c r="I11" i="1"/>
  <c r="I24" i="1"/>
  <c r="I10" i="1"/>
  <c r="I25" i="1"/>
  <c r="I22" i="1"/>
  <c r="I23" i="1"/>
  <c r="I17" i="1"/>
  <c r="I28" i="1"/>
  <c r="I29" i="1"/>
  <c r="I19" i="1"/>
  <c r="I27" i="1"/>
  <c r="I34" i="1"/>
  <c r="I35" i="1"/>
  <c r="I7" i="1"/>
  <c r="I36" i="1"/>
  <c r="I4" i="1"/>
  <c r="H9" i="1"/>
  <c r="H5" i="1"/>
  <c r="H12" i="1"/>
  <c r="H3" i="1"/>
  <c r="H14" i="1"/>
  <c r="H31" i="1"/>
  <c r="H15" i="1"/>
  <c r="H37" i="1"/>
  <c r="H26" i="1"/>
  <c r="H16" i="1"/>
  <c r="H13" i="1"/>
  <c r="H18" i="1"/>
  <c r="H6" i="1"/>
  <c r="H8" i="1"/>
  <c r="H20" i="1"/>
  <c r="H21" i="1"/>
  <c r="H24" i="1"/>
  <c r="H10" i="1"/>
  <c r="H25" i="1"/>
  <c r="H22" i="1"/>
  <c r="H23" i="1"/>
  <c r="H17" i="1"/>
  <c r="H28" i="1"/>
  <c r="H29" i="1"/>
  <c r="H30" i="1"/>
  <c r="H32" i="1"/>
  <c r="H33" i="1"/>
  <c r="H19" i="1"/>
  <c r="H27" i="1"/>
  <c r="H34" i="1"/>
  <c r="H35" i="1"/>
  <c r="H7" i="1"/>
  <c r="H36" i="1"/>
  <c r="H4" i="1"/>
  <c r="H11" i="1"/>
  <c r="H2" i="1"/>
</calcChain>
</file>

<file path=xl/sharedStrings.xml><?xml version="1.0" encoding="utf-8"?>
<sst xmlns="http://schemas.openxmlformats.org/spreadsheetml/2006/main" count="81" uniqueCount="29">
  <si>
    <t>주문번호</t>
    <phoneticPr fontId="1" type="noConversion"/>
  </si>
  <si>
    <t>회원번호</t>
    <phoneticPr fontId="1" type="noConversion"/>
  </si>
  <si>
    <t>상품번호</t>
    <phoneticPr fontId="1" type="noConversion"/>
  </si>
  <si>
    <t>주문날짜</t>
    <phoneticPr fontId="1" type="noConversion"/>
  </si>
  <si>
    <t>우편번호</t>
    <phoneticPr fontId="1" type="noConversion"/>
  </si>
  <si>
    <t>주소</t>
    <phoneticPr fontId="1" type="noConversion"/>
  </si>
  <si>
    <t>상세주소</t>
    <phoneticPr fontId="1" type="noConversion"/>
  </si>
  <si>
    <t>전화번호</t>
    <phoneticPr fontId="1" type="noConversion"/>
  </si>
  <si>
    <t>총주문금액</t>
    <phoneticPr fontId="1" type="noConversion"/>
  </si>
  <si>
    <t>부산시 진구 동평로352</t>
    <phoneticPr fontId="1" type="noConversion"/>
  </si>
  <si>
    <t>102-301</t>
    <phoneticPr fontId="1" type="noConversion"/>
  </si>
  <si>
    <t>부산시 해운대구 반송대로111</t>
    <phoneticPr fontId="1" type="noConversion"/>
  </si>
  <si>
    <t>101-1001</t>
    <phoneticPr fontId="1" type="noConversion"/>
  </si>
  <si>
    <t>부산시 남구 황령대로 2</t>
    <phoneticPr fontId="1" type="noConversion"/>
  </si>
  <si>
    <t>106-1013</t>
    <phoneticPr fontId="1" type="noConversion"/>
  </si>
  <si>
    <t>서울 동대문구 전농로10길 20</t>
    <phoneticPr fontId="1" type="noConversion"/>
  </si>
  <si>
    <t>109-2501</t>
    <phoneticPr fontId="1" type="noConversion"/>
  </si>
  <si>
    <t>서울 영등포구 국회대로 597</t>
  </si>
  <si>
    <t>103-2103</t>
    <phoneticPr fontId="1" type="noConversion"/>
  </si>
  <si>
    <t>서울 마포구 망원로10길 6</t>
  </si>
  <si>
    <t>101-203</t>
    <phoneticPr fontId="1" type="noConversion"/>
  </si>
  <si>
    <t>인천 연수구 선학로 101</t>
  </si>
  <si>
    <t>103-1807</t>
    <phoneticPr fontId="1" type="noConversion"/>
  </si>
  <si>
    <t>대구 중구 국채보상로131길 55</t>
  </si>
  <si>
    <t>102-1103</t>
  </si>
  <si>
    <t>102-1103</t>
    <phoneticPr fontId="1" type="noConversion"/>
  </si>
  <si>
    <t>광주 서구 화운로193번길 25</t>
  </si>
  <si>
    <t>101-2001</t>
  </si>
  <si>
    <t>101-2001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</si>
</sst>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I37" totalsRowShown="0">
  <autoFilter ref="A1:I37"/>
  <sortState ref="A2:I37">
    <sortCondition ref="D1:D37"/>
  </sortState>
  <tableColumns count="9">
    <tableColumn id="1" name="주문번호"/>
    <tableColumn id="2" name="회원번호"/>
    <tableColumn id="3" name="상품번호"/>
    <tableColumn id="4" name="주문날짜"/>
    <tableColumn id="5" name="우편번호"/>
    <tableColumn id="6" name="주소"/>
    <tableColumn id="7" name="상세주소"/>
    <tableColumn id="8" name="전화번호">
      <calculatedColumnFormula>"(select phone from userdb where userid="&amp;LEFT(B2,LEN(B2))&amp;")"</calculatedColumnFormula>
    </tableColumn>
    <tableColumn id="9" name="총주문금액" dataDxfId="0">
      <calculatedColumnFormula>"(select goods_price*1 from goodsdb where goodsid="&amp;LEFT(C2,LEN(C2))&amp;")"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H2" sqref="H2"/>
    </sheetView>
  </sheetViews>
  <sheetFormatPr defaultRowHeight="16.5" x14ac:dyDescent="0.3"/>
  <cols>
    <col min="1" max="1" width="12.125" customWidth="1"/>
    <col min="2" max="2" width="11.375" customWidth="1"/>
    <col min="3" max="3" width="10.25" customWidth="1"/>
    <col min="4" max="4" width="11.125" bestFit="1" customWidth="1"/>
    <col min="5" max="5" width="10.25" customWidth="1"/>
    <col min="6" max="6" width="30.5" customWidth="1"/>
    <col min="7" max="7" width="14.5" customWidth="1"/>
    <col min="8" max="8" width="50.875" customWidth="1"/>
    <col min="9" max="9" width="67.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10001</v>
      </c>
      <c r="B2">
        <v>1001</v>
      </c>
      <c r="C2">
        <v>63001</v>
      </c>
      <c r="D2" s="1">
        <v>45293</v>
      </c>
      <c r="E2">
        <v>12345</v>
      </c>
      <c r="F2" t="s">
        <v>9</v>
      </c>
      <c r="G2" t="s">
        <v>10</v>
      </c>
      <c r="H2" t="str">
        <f>"(select phone from userdb where userid="&amp;LEFT(B2,LEN(B2))&amp;")"</f>
        <v>(select phone from userdb where userid=1001)</v>
      </c>
      <c r="I2" s="2" t="str">
        <f>"(select goods_price*1 from goodsdb where goodsid="&amp;LEFT(C2,LEN(C2))&amp;")"</f>
        <v>(select goods_price*1 from goodsdb where goodsid=63001)</v>
      </c>
    </row>
    <row r="3" spans="1:9" x14ac:dyDescent="0.3">
      <c r="A3">
        <v>10002</v>
      </c>
      <c r="B3">
        <v>1002</v>
      </c>
      <c r="C3">
        <v>11001</v>
      </c>
      <c r="D3" s="1">
        <v>45294</v>
      </c>
      <c r="E3">
        <v>45678</v>
      </c>
      <c r="F3" t="s">
        <v>11</v>
      </c>
      <c r="G3" t="s">
        <v>12</v>
      </c>
      <c r="H3" t="str">
        <f>"(select phone from userdb where userid="&amp;LEFT(B3,LEN(B3))&amp;")"</f>
        <v>(select phone from userdb where userid=1002)</v>
      </c>
      <c r="I3" s="2" t="str">
        <f>"(select goods_price*8 from goodsdb where goodsid="&amp;LEFT(C3,LEN(C3))&amp;")"</f>
        <v>(select goods_price*8 from goodsdb where goodsid=11001)</v>
      </c>
    </row>
    <row r="4" spans="1:9" x14ac:dyDescent="0.3">
      <c r="A4">
        <v>10003</v>
      </c>
      <c r="B4">
        <v>1009</v>
      </c>
      <c r="C4">
        <v>82004</v>
      </c>
      <c r="D4" s="1">
        <v>45295</v>
      </c>
      <c r="E4" s="3">
        <v>61974</v>
      </c>
      <c r="F4" s="3" t="s">
        <v>26</v>
      </c>
      <c r="G4" t="s">
        <v>27</v>
      </c>
      <c r="H4" t="str">
        <f>"(select phone from userdb where userid="&amp;LEFT(B4,LEN(B4))&amp;")"</f>
        <v>(select phone from userdb where userid=1009)</v>
      </c>
      <c r="I4" s="2" t="str">
        <f>"(select goods_price*1 from goodsdb where goodsid="&amp;LEFT(C4,LEN(C4))&amp;")"</f>
        <v>(select goods_price*1 from goodsdb where goodsid=82004)</v>
      </c>
    </row>
    <row r="5" spans="1:9" x14ac:dyDescent="0.3">
      <c r="A5">
        <v>10004</v>
      </c>
      <c r="B5">
        <v>1001</v>
      </c>
      <c r="C5">
        <v>81005</v>
      </c>
      <c r="D5" s="1">
        <v>45296</v>
      </c>
      <c r="E5">
        <v>12345</v>
      </c>
      <c r="F5" t="s">
        <v>9</v>
      </c>
      <c r="G5" t="s">
        <v>10</v>
      </c>
      <c r="H5" t="str">
        <f>"(select phone from userdb where userid="&amp;LEFT(B5,LEN(B5))&amp;")"</f>
        <v>(select phone from userdb where userid=1001)</v>
      </c>
      <c r="I5" s="2" t="str">
        <f>"(select goods_price*4 from goodsdb where goodsid="&amp;LEFT(C5,LEN(C5))&amp;")"</f>
        <v>(select goods_price*4 from goodsdb where goodsid=81005)</v>
      </c>
    </row>
    <row r="6" spans="1:9" x14ac:dyDescent="0.3">
      <c r="A6">
        <v>10005</v>
      </c>
      <c r="B6">
        <v>1004</v>
      </c>
      <c r="C6">
        <v>23024</v>
      </c>
      <c r="D6" s="1">
        <v>45303</v>
      </c>
      <c r="E6" s="3">
        <v>2536</v>
      </c>
      <c r="F6" t="s">
        <v>15</v>
      </c>
      <c r="G6" t="s">
        <v>16</v>
      </c>
      <c r="H6" t="str">
        <f>"(select phone from userdb where userid="&amp;LEFT(B6,LEN(B6))&amp;")"</f>
        <v>(select phone from userdb where userid=1004)</v>
      </c>
      <c r="I6" s="2" t="str">
        <f>"(select goods_price*10 from goodsdb where goodsid="&amp;LEFT(C6,LEN(C6))&amp;")"</f>
        <v>(select goods_price*10 from goodsdb where goodsid=23024)</v>
      </c>
    </row>
    <row r="7" spans="1:9" x14ac:dyDescent="0.3">
      <c r="A7">
        <v>10006</v>
      </c>
      <c r="B7">
        <v>1009</v>
      </c>
      <c r="C7">
        <v>81035</v>
      </c>
      <c r="D7" s="1">
        <v>45303</v>
      </c>
      <c r="E7" s="3">
        <v>61974</v>
      </c>
      <c r="F7" s="3" t="s">
        <v>26</v>
      </c>
      <c r="G7" t="s">
        <v>27</v>
      </c>
      <c r="H7" t="str">
        <f>"(select phone from userdb where userid="&amp;LEFT(B7,LEN(B7))&amp;")"</f>
        <v>(select phone from userdb where userid=1009)</v>
      </c>
      <c r="I7" s="2" t="str">
        <f>"(select goods_price*1 from goodsdb where goodsid="&amp;LEFT(C7,LEN(C7))&amp;")"</f>
        <v>(select goods_price*1 from goodsdb where goodsid=81035)</v>
      </c>
    </row>
    <row r="8" spans="1:9" x14ac:dyDescent="0.3">
      <c r="A8">
        <v>10007</v>
      </c>
      <c r="B8">
        <v>1004</v>
      </c>
      <c r="C8">
        <v>23025</v>
      </c>
      <c r="D8" s="1">
        <v>45304</v>
      </c>
      <c r="E8" s="3">
        <v>2536</v>
      </c>
      <c r="F8" t="s">
        <v>15</v>
      </c>
      <c r="G8" t="s">
        <v>16</v>
      </c>
      <c r="H8" t="str">
        <f>"(select phone from userdb where userid="&amp;LEFT(B8,LEN(B8))&amp;")"</f>
        <v>(select phone from userdb where userid=1004)</v>
      </c>
      <c r="I8" s="2" t="str">
        <f>"(select goods_price*11 from goodsdb where goodsid="&amp;LEFT(C8,LEN(C8))&amp;")"</f>
        <v>(select goods_price*11 from goodsdb where goodsid=23025)</v>
      </c>
    </row>
    <row r="9" spans="1:9" x14ac:dyDescent="0.3">
      <c r="A9">
        <v>10008</v>
      </c>
      <c r="B9">
        <v>1001</v>
      </c>
      <c r="C9">
        <v>81001</v>
      </c>
      <c r="D9" s="1">
        <v>45306</v>
      </c>
      <c r="E9">
        <v>12345</v>
      </c>
      <c r="F9" t="s">
        <v>9</v>
      </c>
      <c r="G9" t="s">
        <v>10</v>
      </c>
      <c r="H9" t="str">
        <f>"(select phone from userdb where userid="&amp;LEFT(B9,LEN(B9))&amp;")"</f>
        <v>(select phone from userdb where userid=1001)</v>
      </c>
      <c r="I9" s="2" t="str">
        <f>"(select goods_price*3 from goodsdb where goodsid="&amp;LEFT(C9,LEN(C9))&amp;")"</f>
        <v>(select goods_price*3 from goodsdb where goodsid=81001)</v>
      </c>
    </row>
    <row r="10" spans="1:9" x14ac:dyDescent="0.3">
      <c r="A10">
        <v>10009</v>
      </c>
      <c r="B10">
        <v>1006</v>
      </c>
      <c r="C10">
        <v>63001</v>
      </c>
      <c r="D10" s="1">
        <v>45308</v>
      </c>
      <c r="E10" s="3">
        <v>4011</v>
      </c>
      <c r="F10" s="3" t="s">
        <v>19</v>
      </c>
      <c r="G10" t="s">
        <v>20</v>
      </c>
      <c r="H10" t="str">
        <f>"(select phone from userdb where userid="&amp;LEFT(B10,LEN(B10))&amp;")"</f>
        <v>(select phone from userdb where userid=1006)</v>
      </c>
      <c r="I10" s="2" t="str">
        <f>"(select goods_price*1 from goodsdb where goodsid="&amp;LEFT(C10,LEN(C10))&amp;")"</f>
        <v>(select goods_price*1 from goodsdb where goodsid=63001)</v>
      </c>
    </row>
    <row r="11" spans="1:9" x14ac:dyDescent="0.3">
      <c r="A11">
        <v>10010</v>
      </c>
      <c r="B11">
        <v>1001</v>
      </c>
      <c r="C11">
        <v>71004</v>
      </c>
      <c r="D11" s="1">
        <v>45316</v>
      </c>
      <c r="E11">
        <v>12345</v>
      </c>
      <c r="F11" t="s">
        <v>9</v>
      </c>
      <c r="G11" t="s">
        <v>10</v>
      </c>
      <c r="H11" t="str">
        <f>"(select phone from userdb where userid="&amp;LEFT(B11,LEN(B11))&amp;")"</f>
        <v>(select phone from userdb where userid=1001)</v>
      </c>
      <c r="I11" s="2" t="str">
        <f>"(select goods_price*5 from goodsdb where goodsid="&amp;LEFT(C11,LEN(C11))&amp;")"</f>
        <v>(select goods_price*5 from goodsdb where goodsid=71004)</v>
      </c>
    </row>
    <row r="12" spans="1:9" x14ac:dyDescent="0.3">
      <c r="A12">
        <v>10011</v>
      </c>
      <c r="B12">
        <v>1001</v>
      </c>
      <c r="C12">
        <v>82001</v>
      </c>
      <c r="D12" s="1">
        <v>45324</v>
      </c>
      <c r="E12">
        <v>12345</v>
      </c>
      <c r="F12" t="s">
        <v>9</v>
      </c>
      <c r="G12" t="s">
        <v>10</v>
      </c>
      <c r="H12" t="str">
        <f>"(select phone from userdb where userid="&amp;LEFT(B12,LEN(B12))&amp;")"</f>
        <v>(select phone from userdb where userid=1001)</v>
      </c>
      <c r="I12" s="2" t="str">
        <f>"(select goods_price*2 from goodsdb where goodsid="&amp;LEFT(C12,LEN(C12))&amp;")"</f>
        <v>(select goods_price*2 from goodsdb where goodsid=82001)</v>
      </c>
    </row>
    <row r="13" spans="1:9" x14ac:dyDescent="0.3">
      <c r="A13">
        <v>10012</v>
      </c>
      <c r="B13">
        <v>1004</v>
      </c>
      <c r="C13">
        <v>23022</v>
      </c>
      <c r="D13" s="1">
        <v>45324</v>
      </c>
      <c r="E13" s="3">
        <v>2536</v>
      </c>
      <c r="F13" t="s">
        <v>15</v>
      </c>
      <c r="G13" t="s">
        <v>16</v>
      </c>
      <c r="H13" t="str">
        <f>"(select phone from userdb where userid="&amp;LEFT(B13,LEN(B13))&amp;")"</f>
        <v>(select phone from userdb where userid=1004)</v>
      </c>
      <c r="I13" s="2" t="str">
        <f>"(select goods_price*2 from goodsdb where goodsid="&amp;LEFT(C13,LEN(C13))&amp;")"</f>
        <v>(select goods_price*2 from goodsdb where goodsid=23022)</v>
      </c>
    </row>
    <row r="14" spans="1:9" x14ac:dyDescent="0.3">
      <c r="A14">
        <v>10013</v>
      </c>
      <c r="B14">
        <v>1002</v>
      </c>
      <c r="C14">
        <v>21001</v>
      </c>
      <c r="D14" s="1">
        <v>45326</v>
      </c>
      <c r="E14">
        <v>45678</v>
      </c>
      <c r="F14" t="s">
        <v>11</v>
      </c>
      <c r="G14" t="s">
        <v>12</v>
      </c>
      <c r="H14" t="str">
        <f>"(select phone from userdb where userid="&amp;LEFT(B14,LEN(B14))&amp;")"</f>
        <v>(select phone from userdb where userid=1002)</v>
      </c>
      <c r="I14" s="2" t="str">
        <f>"(select goods_price*2 from goodsdb where goodsid="&amp;LEFT(C14,LEN(C14))&amp;")"</f>
        <v>(select goods_price*2 from goodsdb where goodsid=21001)</v>
      </c>
    </row>
    <row r="15" spans="1:9" x14ac:dyDescent="0.3">
      <c r="A15">
        <v>10014</v>
      </c>
      <c r="B15">
        <v>1003</v>
      </c>
      <c r="C15">
        <v>22020</v>
      </c>
      <c r="D15" s="1">
        <v>45328</v>
      </c>
      <c r="E15">
        <v>24777</v>
      </c>
      <c r="F15" t="s">
        <v>13</v>
      </c>
      <c r="G15" t="s">
        <v>14</v>
      </c>
      <c r="H15" t="str">
        <f>"(select phone from userdb where userid="&amp;LEFT(B15,LEN(B15))&amp;")"</f>
        <v>(select phone from userdb where userid=1003)</v>
      </c>
      <c r="I15" s="2" t="str">
        <f>"(select goods_price*10 from goodsdb where goodsid="&amp;LEFT(C15,LEN(C15))&amp;")"</f>
        <v>(select goods_price*10 from goodsdb where goodsid=22020)</v>
      </c>
    </row>
    <row r="16" spans="1:9" x14ac:dyDescent="0.3">
      <c r="A16">
        <v>10015</v>
      </c>
      <c r="B16">
        <v>1003</v>
      </c>
      <c r="C16">
        <v>22009</v>
      </c>
      <c r="D16" s="1">
        <v>45331</v>
      </c>
      <c r="E16">
        <v>24777</v>
      </c>
      <c r="F16" t="s">
        <v>13</v>
      </c>
      <c r="G16" t="s">
        <v>14</v>
      </c>
      <c r="H16" t="str">
        <f>"(select phone from userdb where userid="&amp;LEFT(B16,LEN(B16))&amp;")"</f>
        <v>(select phone from userdb where userid=1003)</v>
      </c>
      <c r="I16" s="2" t="str">
        <f>"(select goods_price*10 from goodsdb where goodsid="&amp;LEFT(C16,LEN(C16))&amp;")"</f>
        <v>(select goods_price*10 from goodsdb where goodsid=22009)</v>
      </c>
    </row>
    <row r="17" spans="1:9" x14ac:dyDescent="0.3">
      <c r="A17">
        <v>10016</v>
      </c>
      <c r="B17">
        <v>1007</v>
      </c>
      <c r="C17">
        <v>61002</v>
      </c>
      <c r="D17" s="1">
        <v>45332</v>
      </c>
      <c r="E17" s="3">
        <v>21910</v>
      </c>
      <c r="F17" s="3" t="s">
        <v>21</v>
      </c>
      <c r="G17" t="s">
        <v>22</v>
      </c>
      <c r="H17" t="str">
        <f>"(select phone from userdb where userid="&amp;LEFT(B17,LEN(B17))&amp;")"</f>
        <v>(select phone from userdb where userid=1007)</v>
      </c>
      <c r="I17" s="2" t="str">
        <f>"(select goods_price*1 from goodsdb where goodsid="&amp;LEFT(C17,LEN(C17))&amp;")"</f>
        <v>(select goods_price*1 from goodsdb where goodsid=61002)</v>
      </c>
    </row>
    <row r="18" spans="1:9" x14ac:dyDescent="0.3">
      <c r="A18">
        <v>10017</v>
      </c>
      <c r="B18">
        <v>1004</v>
      </c>
      <c r="C18">
        <v>23023</v>
      </c>
      <c r="D18" s="1">
        <v>45333</v>
      </c>
      <c r="E18" s="3">
        <v>2536</v>
      </c>
      <c r="F18" t="s">
        <v>15</v>
      </c>
      <c r="G18" t="s">
        <v>16</v>
      </c>
      <c r="H18" t="str">
        <f>"(select phone from userdb where userid="&amp;LEFT(B18,LEN(B18))&amp;")"</f>
        <v>(select phone from userdb where userid=1004)</v>
      </c>
      <c r="I18" s="2" t="str">
        <f>"(select goods_price*4 from goodsdb where goodsid="&amp;LEFT(C18,LEN(C18))&amp;")"</f>
        <v>(select goods_price*4 from goodsdb where goodsid=23023)</v>
      </c>
    </row>
    <row r="19" spans="1:9" x14ac:dyDescent="0.3">
      <c r="A19">
        <v>10018</v>
      </c>
      <c r="B19">
        <v>1009</v>
      </c>
      <c r="C19">
        <v>81031</v>
      </c>
      <c r="D19" s="1">
        <v>45333</v>
      </c>
      <c r="E19" s="3">
        <v>61974</v>
      </c>
      <c r="F19" s="3" t="s">
        <v>26</v>
      </c>
      <c r="G19" t="s">
        <v>28</v>
      </c>
      <c r="H19" t="str">
        <f>"(select phone from userdb where userid="&amp;LEFT(B19,LEN(B19))&amp;")"</f>
        <v>(select phone from userdb where userid=1009)</v>
      </c>
      <c r="I19" s="2" t="str">
        <f>"(select goods_price*1 from goodsdb where goodsid="&amp;LEFT(C19,LEN(C19))&amp;")"</f>
        <v>(select goods_price*1 from goodsdb where goodsid=81031)</v>
      </c>
    </row>
    <row r="20" spans="1:9" x14ac:dyDescent="0.3">
      <c r="A20">
        <v>10019</v>
      </c>
      <c r="B20">
        <v>1004</v>
      </c>
      <c r="C20">
        <v>23026</v>
      </c>
      <c r="D20" s="1">
        <v>45337</v>
      </c>
      <c r="E20" s="3">
        <v>2536</v>
      </c>
      <c r="F20" t="s">
        <v>15</v>
      </c>
      <c r="G20" t="s">
        <v>16</v>
      </c>
      <c r="H20" t="str">
        <f>"(select phone from userdb where userid="&amp;LEFT(B20,LEN(B20))&amp;")"</f>
        <v>(select phone from userdb where userid=1004)</v>
      </c>
      <c r="I20" s="2" t="str">
        <f>"(select goods_price*8 from goodsdb where goodsid="&amp;LEFT(C20,LEN(C20))&amp;")"</f>
        <v>(select goods_price*8 from goodsdb where goodsid=23026)</v>
      </c>
    </row>
    <row r="21" spans="1:9" x14ac:dyDescent="0.3">
      <c r="A21">
        <v>10020</v>
      </c>
      <c r="B21">
        <v>1004</v>
      </c>
      <c r="C21">
        <v>23027</v>
      </c>
      <c r="D21" s="1">
        <v>45337</v>
      </c>
      <c r="E21" s="3">
        <v>2536</v>
      </c>
      <c r="F21" t="s">
        <v>15</v>
      </c>
      <c r="G21" t="s">
        <v>16</v>
      </c>
      <c r="H21" t="str">
        <f>"(select phone from userdb where userid="&amp;LEFT(B21,LEN(B21))&amp;")"</f>
        <v>(select phone from userdb where userid=1004)</v>
      </c>
      <c r="I21" s="2" t="str">
        <f>"(select goods_price*7 from goodsdb where goodsid="&amp;LEFT(C21,LEN(C21))&amp;")"</f>
        <v>(select goods_price*7 from goodsdb where goodsid=23027)</v>
      </c>
    </row>
    <row r="22" spans="1:9" x14ac:dyDescent="0.3">
      <c r="A22">
        <v>10021</v>
      </c>
      <c r="B22">
        <v>1006</v>
      </c>
      <c r="C22">
        <v>41004</v>
      </c>
      <c r="D22" s="1">
        <v>45337</v>
      </c>
      <c r="E22" s="3">
        <v>4011</v>
      </c>
      <c r="F22" s="3" t="s">
        <v>19</v>
      </c>
      <c r="G22" t="s">
        <v>20</v>
      </c>
      <c r="H22" t="str">
        <f>"(select phone from userdb where userid="&amp;LEFT(B22,LEN(B22))&amp;")"</f>
        <v>(select phone from userdb where userid=1006)</v>
      </c>
      <c r="I22" s="2" t="str">
        <f>"(select goods_price*1 from goodsdb where goodsid="&amp;LEFT(C22,LEN(C22))&amp;")"</f>
        <v>(select goods_price*1 from goodsdb where goodsid=41004)</v>
      </c>
    </row>
    <row r="23" spans="1:9" x14ac:dyDescent="0.3">
      <c r="A23">
        <v>10022</v>
      </c>
      <c r="B23">
        <v>1007</v>
      </c>
      <c r="C23">
        <v>52010</v>
      </c>
      <c r="D23" s="1">
        <v>45337</v>
      </c>
      <c r="E23" s="3">
        <v>21910</v>
      </c>
      <c r="F23" s="3" t="s">
        <v>21</v>
      </c>
      <c r="G23" t="s">
        <v>22</v>
      </c>
      <c r="H23" t="str">
        <f>"(select phone from userdb where userid="&amp;LEFT(B23,LEN(B23))&amp;")"</f>
        <v>(select phone from userdb where userid=1007)</v>
      </c>
      <c r="I23" s="2" t="str">
        <f>"(select goods_price*1 from goodsdb where goodsid="&amp;LEFT(C23,LEN(C23))&amp;")"</f>
        <v>(select goods_price*1 from goodsdb where goodsid=52010)</v>
      </c>
    </row>
    <row r="24" spans="1:9" x14ac:dyDescent="0.3">
      <c r="A24">
        <v>10023</v>
      </c>
      <c r="B24">
        <v>1005</v>
      </c>
      <c r="C24">
        <v>63001</v>
      </c>
      <c r="D24" s="1">
        <v>45338</v>
      </c>
      <c r="E24" s="3">
        <v>7221</v>
      </c>
      <c r="F24" s="3" t="s">
        <v>17</v>
      </c>
      <c r="G24" t="s">
        <v>18</v>
      </c>
      <c r="H24" t="str">
        <f>"(select phone from userdb where userid="&amp;LEFT(B24,LEN(B24))&amp;")"</f>
        <v>(select phone from userdb where userid=1005)</v>
      </c>
      <c r="I24" s="2" t="str">
        <f>"(select goods_price*1 from goodsdb where goodsid="&amp;LEFT(C24,LEN(C24))&amp;")"</f>
        <v>(select goods_price*1 from goodsdb where goodsid=63001)</v>
      </c>
    </row>
    <row r="25" spans="1:9" x14ac:dyDescent="0.3">
      <c r="A25">
        <v>10024</v>
      </c>
      <c r="B25">
        <v>1006</v>
      </c>
      <c r="C25">
        <v>31001</v>
      </c>
      <c r="D25" s="1">
        <v>45338</v>
      </c>
      <c r="E25" s="3">
        <v>4011</v>
      </c>
      <c r="F25" s="3" t="s">
        <v>19</v>
      </c>
      <c r="G25" t="s">
        <v>20</v>
      </c>
      <c r="H25" t="str">
        <f>"(select phone from userdb where userid="&amp;LEFT(B25,LEN(B25))&amp;")"</f>
        <v>(select phone from userdb where userid=1006)</v>
      </c>
      <c r="I25" s="2" t="str">
        <f>"(select goods_price*1 from goodsdb where goodsid="&amp;LEFT(C25,LEN(C25))&amp;")"</f>
        <v>(select goods_price*1 from goodsdb where goodsid=31001)</v>
      </c>
    </row>
    <row r="26" spans="1:9" x14ac:dyDescent="0.3">
      <c r="A26">
        <v>10025</v>
      </c>
      <c r="B26">
        <v>1003</v>
      </c>
      <c r="C26">
        <v>22008</v>
      </c>
      <c r="D26" s="1">
        <v>45340</v>
      </c>
      <c r="E26">
        <v>24777</v>
      </c>
      <c r="F26" t="s">
        <v>13</v>
      </c>
      <c r="G26" t="s">
        <v>14</v>
      </c>
      <c r="H26" t="str">
        <f>"(select phone from userdb where userid="&amp;LEFT(B26,LEN(B26))&amp;")"</f>
        <v>(select phone from userdb where userid=1003)</v>
      </c>
      <c r="I26" s="2" t="str">
        <f>"(select goods_price*10 from goodsdb where goodsid="&amp;LEFT(C26,LEN(C26))&amp;")"</f>
        <v>(select goods_price*10 from goodsdb where goodsid=22008)</v>
      </c>
    </row>
    <row r="27" spans="1:9" x14ac:dyDescent="0.3">
      <c r="A27">
        <v>10026</v>
      </c>
      <c r="B27">
        <v>1009</v>
      </c>
      <c r="C27">
        <v>81032</v>
      </c>
      <c r="D27" s="1">
        <v>45343</v>
      </c>
      <c r="E27" s="3">
        <v>61974</v>
      </c>
      <c r="F27" s="3" t="s">
        <v>26</v>
      </c>
      <c r="G27" t="s">
        <v>28</v>
      </c>
      <c r="H27" t="str">
        <f>"(select phone from userdb where userid="&amp;LEFT(B27,LEN(B27))&amp;")"</f>
        <v>(select phone from userdb where userid=1009)</v>
      </c>
      <c r="I27" s="2" t="str">
        <f>"(select goods_price*1 from goodsdb where goodsid="&amp;LEFT(C27,LEN(C27))&amp;")"</f>
        <v>(select goods_price*1 from goodsdb where goodsid=81032)</v>
      </c>
    </row>
    <row r="28" spans="1:9" x14ac:dyDescent="0.3">
      <c r="A28">
        <v>10027</v>
      </c>
      <c r="B28">
        <v>1008</v>
      </c>
      <c r="C28">
        <v>81015</v>
      </c>
      <c r="D28" s="1">
        <v>45344</v>
      </c>
      <c r="E28" s="3">
        <v>41911</v>
      </c>
      <c r="F28" s="3" t="s">
        <v>23</v>
      </c>
      <c r="G28" t="s">
        <v>25</v>
      </c>
      <c r="H28" t="str">
        <f>"(select phone from userdb where userid="&amp;LEFT(B28,LEN(B28))&amp;")"</f>
        <v>(select phone from userdb where userid=1008)</v>
      </c>
      <c r="I28" s="2" t="str">
        <f>"(select goods_price*1 from goodsdb where goodsid="&amp;LEFT(C28,LEN(C28))&amp;")"</f>
        <v>(select goods_price*1 from goodsdb where goodsid=81015)</v>
      </c>
    </row>
    <row r="29" spans="1:9" x14ac:dyDescent="0.3">
      <c r="A29">
        <v>10028</v>
      </c>
      <c r="B29">
        <v>1008</v>
      </c>
      <c r="C29">
        <v>81016</v>
      </c>
      <c r="D29" s="1">
        <v>45345</v>
      </c>
      <c r="E29" s="3">
        <v>41911</v>
      </c>
      <c r="F29" s="3" t="s">
        <v>23</v>
      </c>
      <c r="G29" t="s">
        <v>25</v>
      </c>
      <c r="H29" t="str">
        <f>"(select phone from userdb where userid="&amp;LEFT(B29,LEN(B29))&amp;")"</f>
        <v>(select phone from userdb where userid=1008)</v>
      </c>
      <c r="I29" s="2" t="str">
        <f>"(select goods_price*1 from goodsdb where goodsid="&amp;LEFT(C29,LEN(C29))&amp;")"</f>
        <v>(select goods_price*1 from goodsdb where goodsid=81016)</v>
      </c>
    </row>
    <row r="30" spans="1:9" x14ac:dyDescent="0.3">
      <c r="A30">
        <v>10029</v>
      </c>
      <c r="B30">
        <v>1008</v>
      </c>
      <c r="C30">
        <v>81017</v>
      </c>
      <c r="D30" s="1">
        <v>45346</v>
      </c>
      <c r="E30" s="3">
        <v>41911</v>
      </c>
      <c r="F30" s="3" t="s">
        <v>23</v>
      </c>
      <c r="G30" t="s">
        <v>24</v>
      </c>
      <c r="H30" t="str">
        <f>"(select phone from userdb where userid="&amp;LEFT(B30,LEN(B30))&amp;")"</f>
        <v>(select phone from userdb where userid=1008)</v>
      </c>
      <c r="I30" s="2" t="str">
        <f>"(select goods_price*4 from goodsdb where goodsid="&amp;LEFT(C30,LEN(C30))&amp;")"</f>
        <v>(select goods_price*4 from goodsdb where goodsid=81017)</v>
      </c>
    </row>
    <row r="31" spans="1:9" x14ac:dyDescent="0.3">
      <c r="A31">
        <v>10030</v>
      </c>
      <c r="B31">
        <v>1002</v>
      </c>
      <c r="C31">
        <v>21009</v>
      </c>
      <c r="D31" s="1">
        <v>45347</v>
      </c>
      <c r="E31">
        <v>45678</v>
      </c>
      <c r="F31" t="s">
        <v>11</v>
      </c>
      <c r="G31" t="s">
        <v>12</v>
      </c>
      <c r="H31" t="str">
        <f>"(select phone from userdb where userid="&amp;LEFT(B31,LEN(B31))&amp;")"</f>
        <v>(select phone from userdb where userid=1002)</v>
      </c>
      <c r="I31" s="2" t="str">
        <f>"(select goods_price*3 from goodsdb where goodsid="&amp;LEFT(C31,LEN(C31))&amp;")"</f>
        <v>(select goods_price*3 from goodsdb where goodsid=21009)</v>
      </c>
    </row>
    <row r="32" spans="1:9" x14ac:dyDescent="0.3">
      <c r="A32">
        <v>10031</v>
      </c>
      <c r="B32">
        <v>1008</v>
      </c>
      <c r="C32">
        <v>81018</v>
      </c>
      <c r="D32" s="1">
        <v>45347</v>
      </c>
      <c r="E32" s="3">
        <v>41911</v>
      </c>
      <c r="F32" s="3" t="s">
        <v>23</v>
      </c>
      <c r="G32" t="s">
        <v>24</v>
      </c>
      <c r="H32" t="str">
        <f>"(select phone from userdb where userid="&amp;LEFT(B32,LEN(B32))&amp;")"</f>
        <v>(select phone from userdb where userid=1008)</v>
      </c>
      <c r="I32" s="2" t="str">
        <f>"(select goods_price*2 from goodsdb where goodsid="&amp;LEFT(C32,LEN(C32))&amp;")"</f>
        <v>(select goods_price*2 from goodsdb where goodsid=81018)</v>
      </c>
    </row>
    <row r="33" spans="1:9" x14ac:dyDescent="0.3">
      <c r="A33">
        <v>10032</v>
      </c>
      <c r="B33">
        <v>1008</v>
      </c>
      <c r="C33">
        <v>81019</v>
      </c>
      <c r="D33" s="1">
        <v>45347</v>
      </c>
      <c r="E33" s="3">
        <v>41911</v>
      </c>
      <c r="F33" s="3" t="s">
        <v>23</v>
      </c>
      <c r="G33" t="s">
        <v>24</v>
      </c>
      <c r="H33" t="str">
        <f>"(select phone from userdb where userid="&amp;LEFT(B33,LEN(B33))&amp;")"</f>
        <v>(select phone from userdb where userid=1008)</v>
      </c>
      <c r="I33" s="2" t="str">
        <f>"(select goods_price*3 from goodsdb where goodsid="&amp;LEFT(C33,LEN(C33))&amp;")"</f>
        <v>(select goods_price*3 from goodsdb where goodsid=81019)</v>
      </c>
    </row>
    <row r="34" spans="1:9" x14ac:dyDescent="0.3">
      <c r="A34">
        <v>10033</v>
      </c>
      <c r="B34">
        <v>1009</v>
      </c>
      <c r="C34">
        <v>81033</v>
      </c>
      <c r="D34" s="1">
        <v>45351</v>
      </c>
      <c r="E34" s="3">
        <v>61974</v>
      </c>
      <c r="F34" s="3" t="s">
        <v>26</v>
      </c>
      <c r="G34" t="s">
        <v>27</v>
      </c>
      <c r="H34" t="str">
        <f>"(select phone from userdb where userid="&amp;LEFT(B34,LEN(B34))&amp;")"</f>
        <v>(select phone from userdb where userid=1009)</v>
      </c>
      <c r="I34" s="2" t="str">
        <f>"(select goods_price*1 from goodsdb where goodsid="&amp;LEFT(C34,LEN(C34))&amp;")"</f>
        <v>(select goods_price*1 from goodsdb where goodsid=81033)</v>
      </c>
    </row>
    <row r="35" spans="1:9" x14ac:dyDescent="0.3">
      <c r="A35">
        <v>10034</v>
      </c>
      <c r="B35">
        <v>1009</v>
      </c>
      <c r="C35">
        <v>81034</v>
      </c>
      <c r="D35" s="1">
        <v>45352</v>
      </c>
      <c r="E35" s="3">
        <v>61974</v>
      </c>
      <c r="F35" s="3" t="s">
        <v>26</v>
      </c>
      <c r="G35" t="s">
        <v>27</v>
      </c>
      <c r="H35" t="str">
        <f>"(select phone from userdb where userid="&amp;LEFT(B35,LEN(B35))&amp;")"</f>
        <v>(select phone from userdb where userid=1009)</v>
      </c>
      <c r="I35" s="2" t="str">
        <f>"(select goods_price*1 from goodsdb where goodsid="&amp;LEFT(C35,LEN(C35))&amp;")"</f>
        <v>(select goods_price*1 from goodsdb where goodsid=81034)</v>
      </c>
    </row>
    <row r="36" spans="1:9" x14ac:dyDescent="0.3">
      <c r="A36">
        <v>10035</v>
      </c>
      <c r="B36">
        <v>1009</v>
      </c>
      <c r="C36">
        <v>82005</v>
      </c>
      <c r="D36" s="1">
        <v>45354</v>
      </c>
      <c r="E36" s="3">
        <v>61974</v>
      </c>
      <c r="F36" s="3" t="s">
        <v>26</v>
      </c>
      <c r="G36" t="s">
        <v>27</v>
      </c>
      <c r="H36" t="str">
        <f>"(select phone from userdb where userid="&amp;LEFT(B36,LEN(B36))&amp;")"</f>
        <v>(select phone from userdb where userid=1009)</v>
      </c>
      <c r="I36" s="2" t="str">
        <f>"(select goods_price*1 from goodsdb where goodsid="&amp;LEFT(C36,LEN(C36))&amp;")"</f>
        <v>(select goods_price*1 from goodsdb where goodsid=82005)</v>
      </c>
    </row>
    <row r="37" spans="1:9" x14ac:dyDescent="0.3">
      <c r="A37">
        <v>10036</v>
      </c>
      <c r="B37">
        <v>1003</v>
      </c>
      <c r="C37">
        <v>22007</v>
      </c>
      <c r="D37" s="1">
        <v>45358</v>
      </c>
      <c r="E37">
        <v>24777</v>
      </c>
      <c r="F37" t="s">
        <v>13</v>
      </c>
      <c r="G37" t="s">
        <v>14</v>
      </c>
      <c r="H37" t="str">
        <f>"(select phone from userdb where userid="&amp;LEFT(B37,LEN(B37))&amp;")"</f>
        <v>(select phone from userdb where userid=1003)</v>
      </c>
      <c r="I37" s="2" t="str">
        <f>"(select goods_price*10 from goodsdb where goodsid="&amp;LEFT(C37,LEN(C37))&amp;")"</f>
        <v>(select goods_price*10 from goodsdb where goodsid=22007)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2024-05-02T03:44:56Z</dcterms:created>
  <dcterms:modified xsi:type="dcterms:W3CDTF">2024-05-02T05:45:25Z</dcterms:modified>
</cp:coreProperties>
</file>