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quantumservice-my.sharepoint.com/personal/lam_huy1_qsl_net_vn/Documents/Desktop/"/>
    </mc:Choice>
  </mc:AlternateContent>
  <xr:revisionPtr revIDLastSave="0" documentId="8_{6710A669-549F-48B8-9AA7-73D347CFA79E}" xr6:coauthVersionLast="47" xr6:coauthVersionMax="47" xr10:uidLastSave="{00000000-0000-0000-0000-000000000000}"/>
  <bookViews>
    <workbookView xWindow="3645" yWindow="3105" windowWidth="21600" windowHeight="11295" tabRatio="694" firstSheet="2" activeTab="2" xr2:uid="{00000000-000D-0000-FFFF-FFFF00000000}"/>
  </bookViews>
  <sheets>
    <sheet name="TeamLead" sheetId="1" state="hidden" r:id="rId1"/>
    <sheet name="Elite" sheetId="11" state="hidden" r:id="rId2"/>
    <sheet name="Dashboard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0" l="1"/>
  <c r="G9" i="20"/>
  <c r="G8" i="20" l="1"/>
  <c r="G6" i="20"/>
  <c r="G10" i="20" l="1"/>
  <c r="G5" i="20"/>
  <c r="G7" i="20" l="1"/>
  <c r="G11" i="20" s="1"/>
  <c r="G13" i="20" s="1"/>
  <c r="G14" i="20" s="1"/>
  <c r="G5" i="11" l="1"/>
  <c r="G10" i="11"/>
  <c r="G8" i="11" l="1"/>
  <c r="M5" i="11"/>
  <c r="G6" i="11"/>
  <c r="G9" i="11"/>
  <c r="G7" i="11"/>
  <c r="C11" i="11"/>
  <c r="G11" i="11" l="1"/>
  <c r="G12" i="11" s="1"/>
  <c r="G13" i="11" s="1"/>
  <c r="G9" i="1" l="1"/>
  <c r="G7" i="1"/>
  <c r="G10" i="1"/>
  <c r="G6" i="1"/>
  <c r="G8" i="1"/>
  <c r="M5" i="1"/>
  <c r="C11" i="1"/>
  <c r="F5" i="1"/>
  <c r="G5" i="1" l="1"/>
  <c r="G11" i="1" s="1"/>
  <c r="G12" i="1" l="1"/>
  <c r="G13" i="1" s="1"/>
</calcChain>
</file>

<file path=xl/sharedStrings.xml><?xml version="1.0" encoding="utf-8"?>
<sst xmlns="http://schemas.openxmlformats.org/spreadsheetml/2006/main" count="136" uniqueCount="49">
  <si>
    <t>Task</t>
  </si>
  <si>
    <t>Item</t>
  </si>
  <si>
    <t>Reporting Period</t>
  </si>
  <si>
    <t>Target</t>
  </si>
  <si>
    <t>Report Stakeholder</t>
  </si>
  <si>
    <t>Source Link</t>
  </si>
  <si>
    <t>Weight</t>
  </si>
  <si>
    <t>Score</t>
  </si>
  <si>
    <t xml:space="preserve"> </t>
  </si>
  <si>
    <t>R1</t>
  </si>
  <si>
    <t>R3</t>
  </si>
  <si>
    <t>R2</t>
  </si>
  <si>
    <t>R4</t>
  </si>
  <si>
    <t>R5</t>
  </si>
  <si>
    <t>Bi-annual</t>
  </si>
  <si>
    <t>Position: Operations TL</t>
  </si>
  <si>
    <t>Looper under 3 %</t>
  </si>
  <si>
    <t>Monthly</t>
  </si>
  <si>
    <t>Results</t>
  </si>
  <si>
    <t>HR Policy Compliance (warning letter)</t>
  </si>
  <si>
    <t>SDS average</t>
  </si>
  <si>
    <t>Technician productivity</t>
  </si>
  <si>
    <t>Total</t>
  </si>
  <si>
    <t>Min &gt;</t>
  </si>
  <si>
    <t>QC passed rate</t>
  </si>
  <si>
    <t>L2 , L1 , SUR success rate</t>
  </si>
  <si>
    <t>*** If staff receive any warning from 2 points below, KPI = 0 for that quarter</t>
  </si>
  <si>
    <t>Manage training, and skill matrix</t>
  </si>
  <si>
    <t>KPI to get/ quarter</t>
  </si>
  <si>
    <t>Note</t>
  </si>
  <si>
    <t>R6</t>
  </si>
  <si>
    <t>done</t>
  </si>
  <si>
    <t>Compliance Audit Rating critical observations and follow SOP</t>
  </si>
  <si>
    <t>Zero compliance finding during the Audit</t>
  </si>
  <si>
    <t>Support TL/ Manager &amp; other Department</t>
  </si>
  <si>
    <t xml:space="preserve">Repair success rate </t>
  </si>
  <si>
    <t xml:space="preserve">Manage training and productivity of the Team assigned </t>
  </si>
  <si>
    <t>Position: Elite Technician</t>
  </si>
  <si>
    <t>***</t>
  </si>
  <si>
    <t xml:space="preserve"> (by warning letter)</t>
  </si>
  <si>
    <t>SUR looper only</t>
  </si>
  <si>
    <t>Every 15 days through survey, data wil be collected</t>
  </si>
  <si>
    <t>H1</t>
  </si>
  <si>
    <t>Developer:</t>
  </si>
  <si>
    <t>Assist in troubleshooting and debugging applications promptly.</t>
  </si>
  <si>
    <t>Collaborate with senior developers to design and implement software solutions effectively.</t>
  </si>
  <si>
    <t>Create and upgrade applications to increase the company's productivity</t>
  </si>
  <si>
    <t>Reduce the time to complete a application but still remain clean code and easy to upgrade application.</t>
  </si>
  <si>
    <t>Change failure rate tallies the percentage of deployments and changes that cause a failure in production or after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</si>
</sst>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;@"/>
    <numFmt numFmtId="165" formatCode="0.0%"/>
    <numFmt numFmtId="166" formatCode="_(* #,##0_);_(* \(#,##0\);_(* &quot;-&quot;??_);_(@_)"/>
    <numFmt numFmtId="167" formatCode="[$USD]\ #,##0.00_);\([$USD]\ #,##0.00\)"/>
  </numFmts>
  <fonts count="3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sz val="10"/>
      <color rgb="FF0070C0"/>
      <name val="Tahoma"/>
      <family val="2"/>
    </font>
    <font>
      <b/>
      <sz val="10"/>
      <color rgb="FF0070C0"/>
      <name val="Tahoma"/>
      <family val="2"/>
    </font>
    <font>
      <u/>
      <sz val="10"/>
      <color rgb="FF0070C0"/>
      <name val="Arial"/>
      <family val="2"/>
    </font>
    <font>
      <sz val="10"/>
      <color theme="4" tint="-0.249977111117893"/>
      <name val="Tahoma"/>
      <family val="2"/>
    </font>
    <font>
      <b/>
      <sz val="10"/>
      <color theme="4" tint="-0.249977111117893"/>
      <name val="Tahoma"/>
      <family val="2"/>
    </font>
    <font>
      <sz val="10"/>
      <color theme="1"/>
      <name val="Tahoma"/>
      <family val="2"/>
    </font>
    <font>
      <sz val="12"/>
      <color rgb="FF00000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u/>
      <sz val="11"/>
      <color rgb="FF0070C0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</cellStyleXfs>
  <cellXfs count="179">
    <xf numFmtId="0" fontId="0" fillId="0" borderId="0" xfId="0"/>
    <xf numFmtId="164" fontId="2" fillId="3" borderId="0" xfId="0" applyNumberFormat="1" applyFont="1" applyFill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 applyProtection="1">
      <alignment horizontal="center" vertical="center" wrapText="1"/>
      <protection locked="0"/>
    </xf>
    <xf numFmtId="10" fontId="3" fillId="5" borderId="11" xfId="3" applyNumberFormat="1" applyFont="1" applyFill="1" applyBorder="1" applyAlignment="1" applyProtection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5" borderId="4" xfId="3" applyNumberFormat="1" applyFont="1" applyFill="1" applyBorder="1" applyAlignment="1" applyProtection="1">
      <alignment horizontal="center" vertical="center"/>
    </xf>
    <xf numFmtId="10" fontId="2" fillId="4" borderId="4" xfId="3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166" fontId="15" fillId="5" borderId="6" xfId="4" applyNumberFormat="1" applyFont="1" applyFill="1" applyBorder="1" applyAlignment="1" applyProtection="1">
      <alignment horizontal="center" vertical="center"/>
    </xf>
    <xf numFmtId="164" fontId="14" fillId="2" borderId="6" xfId="0" applyNumberFormat="1" applyFont="1" applyFill="1" applyBorder="1" applyAlignment="1" applyProtection="1">
      <alignment horizontal="center" vertical="center"/>
      <protection locked="0"/>
    </xf>
    <xf numFmtId="10" fontId="2" fillId="8" borderId="4" xfId="3" applyNumberFormat="1" applyFont="1" applyFill="1" applyBorder="1" applyAlignment="1" applyProtection="1">
      <alignment horizontal="center" vertical="center"/>
      <protection locked="0"/>
    </xf>
    <xf numFmtId="10" fontId="2" fillId="9" borderId="4" xfId="3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10" fontId="2" fillId="3" borderId="0" xfId="0" applyNumberFormat="1" applyFont="1" applyFill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0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10" fontId="16" fillId="2" borderId="4" xfId="3" applyNumberFormat="1" applyFont="1" applyFill="1" applyBorder="1" applyAlignment="1" applyProtection="1">
      <alignment horizontal="center" vertical="center"/>
      <protection locked="0"/>
    </xf>
    <xf numFmtId="10" fontId="8" fillId="2" borderId="4" xfId="3" applyNumberFormat="1" applyFont="1" applyFill="1" applyBorder="1" applyAlignment="1" applyProtection="1">
      <alignment horizontal="center" vertical="center"/>
      <protection locked="0"/>
    </xf>
    <xf numFmtId="164" fontId="2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0" fontId="8" fillId="2" borderId="4" xfId="1" applyNumberFormat="1" applyFont="1" applyFill="1" applyBorder="1" applyAlignment="1" applyProtection="1">
      <alignment horizontal="center" vertical="center"/>
      <protection locked="0"/>
    </xf>
    <xf numFmtId="10" fontId="16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2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165" fontId="3" fillId="2" borderId="11" xfId="0" applyNumberFormat="1" applyFont="1" applyFill="1" applyBorder="1" applyAlignment="1" applyProtection="1">
      <alignment horizontal="center" vertical="center"/>
      <protection locked="0"/>
    </xf>
    <xf numFmtId="9" fontId="3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8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left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166" fontId="15" fillId="2" borderId="6" xfId="4" applyNumberFormat="1" applyFont="1" applyFill="1" applyBorder="1" applyAlignment="1" applyProtection="1">
      <alignment horizontal="center" vertical="center"/>
      <protection locked="0"/>
    </xf>
    <xf numFmtId="166" fontId="14" fillId="8" borderId="6" xfId="4" applyNumberFormat="1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6" fontId="9" fillId="2" borderId="0" xfId="4" applyNumberFormat="1" applyFont="1" applyFill="1" applyBorder="1" applyAlignment="1" applyProtection="1">
      <alignment horizontal="center" vertical="center"/>
      <protection locked="0"/>
    </xf>
    <xf numFmtId="166" fontId="8" fillId="2" borderId="0" xfId="4" applyNumberFormat="1" applyFont="1" applyFill="1" applyBorder="1" applyAlignment="1" applyProtection="1">
      <alignment horizontal="center" vertical="center"/>
      <protection locked="0"/>
    </xf>
    <xf numFmtId="167" fontId="9" fillId="5" borderId="0" xfId="4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166" fontId="12" fillId="2" borderId="0" xfId="4" applyNumberFormat="1" applyFont="1" applyFill="1" applyBorder="1" applyAlignment="1" applyProtection="1">
      <alignment horizontal="center" vertical="center"/>
      <protection locked="0"/>
    </xf>
    <xf numFmtId="166" fontId="11" fillId="2" borderId="0" xfId="4" applyNumberFormat="1" applyFont="1" applyFill="1" applyBorder="1" applyAlignment="1" applyProtection="1">
      <alignment horizontal="center" vertical="center"/>
      <protection locked="0"/>
    </xf>
    <xf numFmtId="166" fontId="12" fillId="5" borderId="0" xfId="4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165" fontId="11" fillId="2" borderId="1" xfId="3" applyNumberFormat="1" applyFont="1" applyFill="1" applyBorder="1" applyAlignment="1" applyProtection="1">
      <alignment horizontal="center" vertical="center"/>
      <protection locked="0"/>
    </xf>
    <xf numFmtId="1" fontId="11" fillId="2" borderId="1" xfId="4" applyNumberFormat="1" applyFont="1" applyFill="1" applyBorder="1" applyAlignment="1" applyProtection="1">
      <alignment horizontal="center" vertical="center"/>
      <protection locked="0"/>
    </xf>
    <xf numFmtId="166" fontId="11" fillId="2" borderId="1" xfId="4" applyNumberFormat="1" applyFont="1" applyFill="1" applyBorder="1" applyAlignment="1" applyProtection="1">
      <alignment horizontal="center" vertical="center"/>
      <protection locked="0"/>
    </xf>
    <xf numFmtId="10" fontId="11" fillId="4" borderId="1" xfId="4" applyNumberFormat="1" applyFont="1" applyFill="1" applyBorder="1" applyAlignment="1" applyProtection="1">
      <alignment horizontal="center" vertical="center"/>
      <protection locked="0"/>
    </xf>
    <xf numFmtId="10" fontId="11" fillId="5" borderId="1" xfId="3" applyNumberFormat="1" applyFont="1" applyFill="1" applyBorder="1" applyAlignment="1" applyProtection="1">
      <alignment horizontal="center" vertical="center"/>
      <protection locked="0"/>
    </xf>
    <xf numFmtId="164" fontId="11" fillId="2" borderId="1" xfId="0" applyNumberFormat="1" applyFont="1" applyFill="1" applyBorder="1" applyAlignment="1" applyProtection="1">
      <alignment horizontal="center" vertical="center"/>
      <protection locked="0"/>
    </xf>
    <xf numFmtId="164" fontId="13" fillId="2" borderId="1" xfId="2" applyNumberFormat="1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left" vertical="center" wrapText="1"/>
      <protection locked="0"/>
    </xf>
    <xf numFmtId="10" fontId="11" fillId="2" borderId="6" xfId="3" applyNumberFormat="1" applyFont="1" applyFill="1" applyBorder="1" applyAlignment="1" applyProtection="1">
      <alignment horizontal="center" vertical="center"/>
      <protection locked="0"/>
    </xf>
    <xf numFmtId="166" fontId="11" fillId="2" borderId="6" xfId="4" applyNumberFormat="1" applyFont="1" applyFill="1" applyBorder="1" applyAlignment="1" applyProtection="1">
      <alignment horizontal="center" vertical="center"/>
      <protection locked="0"/>
    </xf>
    <xf numFmtId="166" fontId="11" fillId="4" borderId="6" xfId="4" applyNumberFormat="1" applyFont="1" applyFill="1" applyBorder="1" applyAlignment="1" applyProtection="1">
      <alignment horizontal="center" vertical="center"/>
      <protection locked="0"/>
    </xf>
    <xf numFmtId="10" fontId="11" fillId="5" borderId="6" xfId="3" applyNumberFormat="1" applyFont="1" applyFill="1" applyBorder="1" applyAlignment="1" applyProtection="1">
      <alignment horizontal="center" vertical="center"/>
      <protection locked="0"/>
    </xf>
    <xf numFmtId="164" fontId="11" fillId="2" borderId="6" xfId="0" applyNumberFormat="1" applyFont="1" applyFill="1" applyBorder="1" applyAlignment="1" applyProtection="1">
      <alignment horizontal="center" vertical="center"/>
      <protection locked="0"/>
    </xf>
    <xf numFmtId="164" fontId="13" fillId="2" borderId="6" xfId="2" applyNumberFormat="1" applyFont="1" applyFill="1" applyBorder="1" applyAlignment="1" applyProtection="1">
      <alignment horizontal="center" vertical="center"/>
      <protection locked="0"/>
    </xf>
    <xf numFmtId="166" fontId="8" fillId="2" borderId="0" xfId="5" applyNumberFormat="1" applyFont="1" applyFill="1" applyBorder="1" applyAlignment="1" applyProtection="1">
      <alignment horizontal="center" vertical="center"/>
      <protection locked="0"/>
    </xf>
    <xf numFmtId="166" fontId="9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5" borderId="0" xfId="5" applyNumberFormat="1" applyFont="1" applyFill="1" applyBorder="1" applyAlignment="1" applyProtection="1">
      <alignment horizontal="center" vertical="center"/>
      <protection locked="0"/>
    </xf>
    <xf numFmtId="166" fontId="11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2" borderId="0" xfId="5" applyNumberFormat="1" applyFont="1" applyFill="1" applyBorder="1" applyAlignment="1" applyProtection="1">
      <alignment horizontal="center" vertical="center"/>
      <protection locked="0"/>
    </xf>
    <xf numFmtId="167" fontId="9" fillId="5" borderId="0" xfId="5" applyNumberFormat="1" applyFont="1" applyFill="1" applyBorder="1" applyAlignment="1" applyProtection="1">
      <alignment horizontal="center" vertical="center"/>
      <protection locked="0"/>
    </xf>
    <xf numFmtId="166" fontId="15" fillId="5" borderId="6" xfId="5" applyNumberFormat="1" applyFont="1" applyFill="1" applyBorder="1" applyAlignment="1" applyProtection="1">
      <alignment horizontal="center" vertical="center"/>
    </xf>
    <xf numFmtId="166" fontId="14" fillId="8" borderId="6" xfId="5" applyNumberFormat="1" applyFont="1" applyFill="1" applyBorder="1" applyAlignment="1" applyProtection="1">
      <alignment horizontal="center" vertical="center"/>
      <protection locked="0"/>
    </xf>
    <xf numFmtId="166" fontId="15" fillId="2" borderId="6" xfId="5" applyNumberFormat="1" applyFont="1" applyFill="1" applyBorder="1" applyAlignment="1" applyProtection="1">
      <alignment horizontal="center" vertical="center"/>
      <protection locked="0"/>
    </xf>
    <xf numFmtId="0" fontId="11" fillId="2" borderId="7" xfId="7" applyFont="1" applyFill="1" applyBorder="1" applyAlignment="1" applyProtection="1">
      <alignment horizontal="left" vertical="center"/>
      <protection locked="0"/>
    </xf>
    <xf numFmtId="164" fontId="11" fillId="2" borderId="6" xfId="7" applyNumberFormat="1" applyFont="1" applyFill="1" applyBorder="1" applyAlignment="1" applyProtection="1">
      <alignment horizontal="center" vertical="center" wrapText="1"/>
      <protection locked="0"/>
    </xf>
    <xf numFmtId="10" fontId="18" fillId="11" borderId="11" xfId="3" applyNumberFormat="1" applyFont="1" applyFill="1" applyBorder="1" applyAlignment="1" applyProtection="1">
      <alignment horizontal="center" vertical="center"/>
    </xf>
    <xf numFmtId="10" fontId="18" fillId="11" borderId="4" xfId="3" applyNumberFormat="1" applyFont="1" applyFill="1" applyBorder="1" applyAlignment="1" applyProtection="1">
      <alignment horizontal="center" vertical="center"/>
    </xf>
    <xf numFmtId="10" fontId="18" fillId="10" borderId="11" xfId="3" applyNumberFormat="1" applyFont="1" applyFill="1" applyBorder="1" applyAlignment="1" applyProtection="1">
      <alignment horizontal="center" vertical="center"/>
    </xf>
    <xf numFmtId="166" fontId="24" fillId="10" borderId="6" xfId="5" applyNumberFormat="1" applyFont="1" applyFill="1" applyBorder="1" applyAlignment="1" applyProtection="1">
      <alignment horizontal="center" vertical="center"/>
    </xf>
    <xf numFmtId="0" fontId="30" fillId="3" borderId="0" xfId="7" applyFont="1" applyFill="1" applyAlignment="1">
      <alignment vertical="center"/>
    </xf>
    <xf numFmtId="0" fontId="19" fillId="3" borderId="0" xfId="7" applyFont="1" applyFill="1" applyAlignment="1">
      <alignment horizontal="left" vertical="center" wrapText="1"/>
    </xf>
    <xf numFmtId="0" fontId="19" fillId="3" borderId="0" xfId="7" applyFont="1" applyFill="1" applyAlignment="1">
      <alignment horizontal="center" vertical="center" wrapText="1"/>
    </xf>
    <xf numFmtId="10" fontId="19" fillId="3" borderId="0" xfId="7" applyNumberFormat="1" applyFont="1" applyFill="1" applyAlignment="1">
      <alignment horizontal="center" vertical="center" wrapText="1"/>
    </xf>
    <xf numFmtId="164" fontId="19" fillId="3" borderId="0" xfId="7" applyNumberFormat="1" applyFont="1" applyFill="1" applyAlignment="1">
      <alignment horizontal="center" vertical="center" wrapText="1"/>
    </xf>
    <xf numFmtId="0" fontId="19" fillId="0" borderId="0" xfId="7" applyFont="1"/>
    <xf numFmtId="0" fontId="19" fillId="3" borderId="0" xfId="7" applyFont="1" applyFill="1" applyAlignment="1">
      <alignment horizontal="center" vertical="center"/>
    </xf>
    <xf numFmtId="10" fontId="20" fillId="3" borderId="0" xfId="7" applyNumberFormat="1" applyFont="1" applyFill="1" applyAlignment="1">
      <alignment horizontal="center" vertical="center"/>
    </xf>
    <xf numFmtId="0" fontId="20" fillId="3" borderId="0" xfId="7" applyFont="1" applyFill="1" applyAlignment="1">
      <alignment horizontal="center" vertical="center"/>
    </xf>
    <xf numFmtId="164" fontId="19" fillId="3" borderId="0" xfId="7" applyNumberFormat="1" applyFont="1" applyFill="1" applyAlignment="1">
      <alignment horizontal="center" vertical="center"/>
    </xf>
    <xf numFmtId="0" fontId="19" fillId="3" borderId="0" xfId="7" applyFont="1" applyFill="1" applyAlignment="1">
      <alignment horizontal="left" vertical="center"/>
    </xf>
    <xf numFmtId="0" fontId="18" fillId="2" borderId="2" xfId="7" applyFont="1" applyFill="1" applyBorder="1" applyAlignment="1">
      <alignment horizontal="center" vertical="center" wrapText="1"/>
    </xf>
    <xf numFmtId="0" fontId="18" fillId="2" borderId="1" xfId="7" applyFont="1" applyFill="1" applyBorder="1" applyAlignment="1">
      <alignment horizontal="center" vertical="center" wrapText="1"/>
    </xf>
    <xf numFmtId="0" fontId="18" fillId="11" borderId="1" xfId="7" applyFont="1" applyFill="1" applyBorder="1" applyAlignment="1">
      <alignment horizontal="center" vertical="center" wrapText="1"/>
    </xf>
    <xf numFmtId="10" fontId="18" fillId="7" borderId="1" xfId="7" applyNumberFormat="1" applyFont="1" applyFill="1" applyBorder="1" applyAlignment="1">
      <alignment horizontal="center" vertical="center" wrapText="1"/>
    </xf>
    <xf numFmtId="164" fontId="18" fillId="2" borderId="1" xfId="7" applyNumberFormat="1" applyFont="1" applyFill="1" applyBorder="1" applyAlignment="1">
      <alignment horizontal="center" vertical="center" wrapText="1"/>
    </xf>
    <xf numFmtId="0" fontId="18" fillId="2" borderId="7" xfId="7" applyFont="1" applyFill="1" applyBorder="1" applyAlignment="1">
      <alignment horizontal="center" vertical="center" wrapText="1"/>
    </xf>
    <xf numFmtId="0" fontId="19" fillId="0" borderId="0" xfId="7" applyFont="1" applyAlignment="1">
      <alignment horizontal="center"/>
    </xf>
    <xf numFmtId="0" fontId="19" fillId="2" borderId="3" xfId="7" applyFont="1" applyFill="1" applyBorder="1" applyAlignment="1">
      <alignment horizontal="center" vertical="center"/>
    </xf>
    <xf numFmtId="0" fontId="21" fillId="0" borderId="4" xfId="7" applyFont="1" applyBorder="1" applyAlignment="1">
      <alignment horizontal="left" vertical="center" wrapText="1"/>
    </xf>
    <xf numFmtId="10" fontId="21" fillId="11" borderId="4" xfId="3" applyNumberFormat="1" applyFont="1" applyFill="1" applyBorder="1" applyAlignment="1" applyProtection="1">
      <alignment horizontal="center" vertical="center"/>
    </xf>
    <xf numFmtId="10" fontId="22" fillId="11" borderId="4" xfId="3" applyNumberFormat="1" applyFont="1" applyFill="1" applyBorder="1" applyAlignment="1" applyProtection="1">
      <alignment horizontal="center" vertical="center"/>
    </xf>
    <xf numFmtId="10" fontId="19" fillId="7" borderId="4" xfId="3" applyNumberFormat="1" applyFont="1" applyFill="1" applyBorder="1" applyAlignment="1" applyProtection="1">
      <alignment horizontal="center" vertical="center"/>
    </xf>
    <xf numFmtId="164" fontId="19" fillId="2" borderId="4" xfId="7" applyNumberFormat="1" applyFont="1" applyFill="1" applyBorder="1" applyAlignment="1">
      <alignment horizontal="center" vertical="center"/>
    </xf>
    <xf numFmtId="0" fontId="19" fillId="2" borderId="8" xfId="7" applyFont="1" applyFill="1" applyBorder="1" applyAlignment="1">
      <alignment horizontal="left" vertical="center"/>
    </xf>
    <xf numFmtId="0" fontId="19" fillId="2" borderId="10" xfId="7" applyFont="1" applyFill="1" applyBorder="1" applyAlignment="1">
      <alignment horizontal="left" vertical="center"/>
    </xf>
    <xf numFmtId="0" fontId="18" fillId="2" borderId="11" xfId="7" applyFont="1" applyFill="1" applyBorder="1" applyAlignment="1">
      <alignment horizontal="center" vertical="center"/>
    </xf>
    <xf numFmtId="165" fontId="18" fillId="11" borderId="11" xfId="7" applyNumberFormat="1" applyFont="1" applyFill="1" applyBorder="1" applyAlignment="1">
      <alignment horizontal="center" vertical="center"/>
    </xf>
    <xf numFmtId="9" fontId="18" fillId="11" borderId="11" xfId="7" applyNumberFormat="1" applyFont="1" applyFill="1" applyBorder="1" applyAlignment="1">
      <alignment horizontal="center" vertical="center"/>
    </xf>
    <xf numFmtId="10" fontId="19" fillId="7" borderId="11" xfId="7" applyNumberFormat="1" applyFont="1" applyFill="1" applyBorder="1" applyAlignment="1">
      <alignment horizontal="center" vertical="center"/>
    </xf>
    <xf numFmtId="164" fontId="19" fillId="2" borderId="11" xfId="7" applyNumberFormat="1" applyFont="1" applyFill="1" applyBorder="1" applyAlignment="1">
      <alignment horizontal="center" vertical="center"/>
    </xf>
    <xf numFmtId="0" fontId="19" fillId="2" borderId="12" xfId="7" applyFont="1" applyFill="1" applyBorder="1" applyAlignment="1">
      <alignment horizontal="left" vertical="center"/>
    </xf>
    <xf numFmtId="9" fontId="19" fillId="0" borderId="0" xfId="7" applyNumberFormat="1" applyFont="1"/>
    <xf numFmtId="165" fontId="18" fillId="2" borderId="11" xfId="7" applyNumberFormat="1" applyFont="1" applyFill="1" applyBorder="1" applyAlignment="1">
      <alignment horizontal="center" vertical="center"/>
    </xf>
    <xf numFmtId="9" fontId="18" fillId="2" borderId="11" xfId="7" applyNumberFormat="1" applyFont="1" applyFill="1" applyBorder="1" applyAlignment="1">
      <alignment horizontal="center" vertical="center"/>
    </xf>
    <xf numFmtId="0" fontId="23" fillId="2" borderId="5" xfId="7" applyFont="1" applyFill="1" applyBorder="1" applyAlignment="1">
      <alignment horizontal="left" vertical="center"/>
    </xf>
    <xf numFmtId="0" fontId="24" fillId="2" borderId="6" xfId="7" applyFont="1" applyFill="1" applyBorder="1" applyAlignment="1">
      <alignment horizontal="center" vertical="center"/>
    </xf>
    <xf numFmtId="166" fontId="24" fillId="2" borderId="6" xfId="5" applyNumberFormat="1" applyFont="1" applyFill="1" applyBorder="1" applyAlignment="1" applyProtection="1">
      <alignment horizontal="center" vertical="center"/>
    </xf>
    <xf numFmtId="166" fontId="23" fillId="7" borderId="6" xfId="5" applyNumberFormat="1" applyFont="1" applyFill="1" applyBorder="1" applyAlignment="1" applyProtection="1">
      <alignment horizontal="center" vertical="center"/>
    </xf>
    <xf numFmtId="164" fontId="23" fillId="2" borderId="6" xfId="7" applyNumberFormat="1" applyFont="1" applyFill="1" applyBorder="1" applyAlignment="1">
      <alignment horizontal="center" vertical="center"/>
    </xf>
    <xf numFmtId="0" fontId="23" fillId="2" borderId="9" xfId="7" applyFont="1" applyFill="1" applyBorder="1" applyAlignment="1">
      <alignment horizontal="left" vertical="center"/>
    </xf>
    <xf numFmtId="0" fontId="23" fillId="3" borderId="0" xfId="7" applyFont="1" applyFill="1" applyAlignment="1">
      <alignment horizontal="left" vertical="center"/>
    </xf>
    <xf numFmtId="0" fontId="22" fillId="2" borderId="0" xfId="7" applyFont="1" applyFill="1" applyAlignment="1">
      <alignment horizontal="left" vertical="center"/>
    </xf>
    <xf numFmtId="0" fontId="25" fillId="2" borderId="0" xfId="7" applyFont="1" applyFill="1" applyAlignment="1">
      <alignment horizontal="center" vertical="center"/>
    </xf>
    <xf numFmtId="166" fontId="25" fillId="2" borderId="0" xfId="5" applyNumberFormat="1" applyFont="1" applyFill="1" applyBorder="1" applyAlignment="1" applyProtection="1">
      <alignment horizontal="center" vertical="center"/>
    </xf>
    <xf numFmtId="166" fontId="22" fillId="7" borderId="0" xfId="5" applyNumberFormat="1" applyFont="1" applyFill="1" applyBorder="1" applyAlignment="1" applyProtection="1">
      <alignment horizontal="center" vertical="center"/>
    </xf>
    <xf numFmtId="167" fontId="25" fillId="7" borderId="0" xfId="5" applyNumberFormat="1" applyFont="1" applyFill="1" applyBorder="1" applyAlignment="1" applyProtection="1">
      <alignment horizontal="center" vertical="center"/>
    </xf>
    <xf numFmtId="164" fontId="22" fillId="2" borderId="0" xfId="7" applyNumberFormat="1" applyFont="1" applyFill="1" applyAlignment="1">
      <alignment horizontal="center" vertical="center"/>
    </xf>
    <xf numFmtId="0" fontId="22" fillId="3" borderId="0" xfId="7" applyFont="1" applyFill="1" applyAlignment="1">
      <alignment horizontal="left" vertical="center"/>
    </xf>
    <xf numFmtId="0" fontId="26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/>
    </xf>
    <xf numFmtId="166" fontId="28" fillId="2" borderId="0" xfId="5" applyNumberFormat="1" applyFont="1" applyFill="1" applyBorder="1" applyAlignment="1" applyProtection="1">
      <alignment horizontal="center" vertical="center"/>
    </xf>
    <xf numFmtId="166" fontId="26" fillId="7" borderId="0" xfId="5" applyNumberFormat="1" applyFont="1" applyFill="1" applyBorder="1" applyAlignment="1" applyProtection="1">
      <alignment horizontal="center" vertical="center"/>
    </xf>
    <xf numFmtId="166" fontId="28" fillId="7" borderId="0" xfId="5" applyNumberFormat="1" applyFont="1" applyFill="1" applyBorder="1" applyAlignment="1" applyProtection="1">
      <alignment horizontal="center" vertical="center"/>
    </xf>
    <xf numFmtId="164" fontId="26" fillId="2" borderId="0" xfId="7" applyNumberFormat="1" applyFont="1" applyFill="1" applyAlignment="1">
      <alignment horizontal="center" vertical="center"/>
    </xf>
    <xf numFmtId="0" fontId="26" fillId="2" borderId="0" xfId="7" applyFont="1" applyFill="1" applyAlignment="1">
      <alignment horizontal="left" vertical="center"/>
    </xf>
    <xf numFmtId="0" fontId="26" fillId="3" borderId="0" xfId="7" applyFont="1" applyFill="1" applyAlignment="1">
      <alignment horizontal="left" vertical="center"/>
    </xf>
    <xf numFmtId="0" fontId="26" fillId="2" borderId="2" xfId="7" applyFont="1" applyFill="1" applyBorder="1" applyAlignment="1">
      <alignment horizontal="center" vertical="center"/>
    </xf>
    <xf numFmtId="0" fontId="26" fillId="0" borderId="1" xfId="7" applyFont="1" applyBorder="1" applyAlignment="1">
      <alignment horizontal="left" vertical="center"/>
    </xf>
    <xf numFmtId="165" fontId="26" fillId="2" borderId="1" xfId="3" applyNumberFormat="1" applyFont="1" applyFill="1" applyBorder="1" applyAlignment="1" applyProtection="1">
      <alignment horizontal="center" vertical="center"/>
    </xf>
    <xf numFmtId="1" fontId="26" fillId="2" borderId="1" xfId="5" applyNumberFormat="1" applyFont="1" applyFill="1" applyBorder="1" applyAlignment="1" applyProtection="1">
      <alignment horizontal="center" vertical="center"/>
    </xf>
    <xf numFmtId="166" fontId="26" fillId="2" borderId="1" xfId="5" applyNumberFormat="1" applyFont="1" applyFill="1" applyBorder="1" applyAlignment="1" applyProtection="1">
      <alignment horizontal="center" vertical="center"/>
    </xf>
    <xf numFmtId="10" fontId="26" fillId="4" borderId="1" xfId="5" applyNumberFormat="1" applyFont="1" applyFill="1" applyBorder="1" applyAlignment="1" applyProtection="1">
      <alignment horizontal="center" vertical="center"/>
    </xf>
    <xf numFmtId="10" fontId="26" fillId="11" borderId="1" xfId="3" applyNumberFormat="1" applyFont="1" applyFill="1" applyBorder="1" applyAlignment="1" applyProtection="1">
      <alignment horizontal="center" vertical="center"/>
    </xf>
    <xf numFmtId="164" fontId="26" fillId="2" borderId="1" xfId="7" applyNumberFormat="1" applyFont="1" applyFill="1" applyBorder="1" applyAlignment="1">
      <alignment horizontal="center" vertical="center"/>
    </xf>
    <xf numFmtId="164" fontId="29" fillId="2" borderId="1" xfId="2" applyNumberFormat="1" applyFont="1" applyFill="1" applyBorder="1" applyAlignment="1" applyProtection="1">
      <alignment horizontal="center" vertical="center"/>
    </xf>
    <xf numFmtId="0" fontId="26" fillId="2" borderId="7" xfId="7" applyFont="1" applyFill="1" applyBorder="1" applyAlignment="1">
      <alignment horizontal="left" vertical="center"/>
    </xf>
    <xf numFmtId="166" fontId="22" fillId="2" borderId="0" xfId="5" applyNumberFormat="1" applyFont="1" applyFill="1" applyBorder="1" applyAlignment="1" applyProtection="1">
      <alignment horizontal="center" vertical="center"/>
    </xf>
    <xf numFmtId="0" fontId="5" fillId="0" borderId="4" xfId="2" applyBorder="1" applyAlignment="1" applyProtection="1">
      <alignment horizontal="center" vertical="center"/>
    </xf>
    <xf numFmtId="10" fontId="22" fillId="7" borderId="4" xfId="3" applyNumberFormat="1" applyFont="1" applyFill="1" applyBorder="1" applyAlignment="1" applyProtection="1">
      <alignment horizontal="center" vertical="center"/>
    </xf>
    <xf numFmtId="0" fontId="21" fillId="0" borderId="4" xfId="7" applyFont="1" applyBorder="1" applyAlignment="1">
      <alignment vertical="center" wrapText="1"/>
    </xf>
    <xf numFmtId="0" fontId="21" fillId="2" borderId="3" xfId="7" applyFont="1" applyFill="1" applyBorder="1" applyAlignment="1">
      <alignment horizontal="center" vertical="center"/>
    </xf>
    <xf numFmtId="10" fontId="21" fillId="7" borderId="4" xfId="3" applyNumberFormat="1" applyFont="1" applyFill="1" applyBorder="1" applyAlignment="1" applyProtection="1">
      <alignment horizontal="center" vertical="center"/>
    </xf>
    <xf numFmtId="10" fontId="31" fillId="11" borderId="4" xfId="3" applyNumberFormat="1" applyFont="1" applyFill="1" applyBorder="1" applyAlignment="1" applyProtection="1">
      <alignment horizontal="center" vertical="center"/>
    </xf>
    <xf numFmtId="164" fontId="21" fillId="2" borderId="4" xfId="7" applyNumberFormat="1" applyFont="1" applyFill="1" applyBorder="1" applyAlignment="1">
      <alignment horizontal="center" vertical="center"/>
    </xf>
    <xf numFmtId="0" fontId="32" fillId="0" borderId="4" xfId="2" applyFont="1" applyBorder="1" applyAlignment="1" applyProtection="1">
      <alignment horizontal="center" vertical="center"/>
    </xf>
    <xf numFmtId="0" fontId="21" fillId="2" borderId="8" xfId="7" applyFont="1" applyFill="1" applyBorder="1" applyAlignment="1">
      <alignment horizontal="left" vertical="center"/>
    </xf>
    <xf numFmtId="0" fontId="21" fillId="0" borderId="0" xfId="7" applyFont="1"/>
    <xf numFmtId="0" fontId="21" fillId="3" borderId="0" xfId="7" applyFont="1" applyFill="1" applyAlignment="1">
      <alignment horizontal="left" vertical="center"/>
    </xf>
    <xf numFmtId="0" fontId="3" fillId="6" borderId="0" xfId="0" applyFont="1" applyFill="1" applyAlignment="1" applyProtection="1">
      <alignment horizontal="left" vertical="center"/>
      <protection locked="0"/>
    </xf>
    <xf numFmtId="0" fontId="18" fillId="6" borderId="0" xfId="7" applyFont="1" applyFill="1" applyAlignment="1">
      <alignment horizontal="center" vertical="center"/>
    </xf>
  </cellXfs>
  <cellStyles count="9">
    <cellStyle name="Comma" xfId="4" builtinId="3"/>
    <cellStyle name="Comma 2" xfId="5" xr:uid="{00000000-0005-0000-0000-000001000000}"/>
    <cellStyle name="Currency" xfId="1" builtinId="4"/>
    <cellStyle name="Hyperlink" xfId="2" builtinId="8"/>
    <cellStyle name="Normal" xfId="0" builtinId="0"/>
    <cellStyle name="Normal 2" xfId="7" xr:uid="{00000000-0005-0000-0000-000005000000}"/>
    <cellStyle name="Normal 3" xfId="6" xr:uid="{00000000-0005-0000-0000-000006000000}"/>
    <cellStyle name="Normal 4" xfId="8" xr:uid="{00000000-0005-0000-0000-000007000000}"/>
    <cellStyle name="Percent" xfId="3" builtinId="5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00"/>
      <color rgb="FFF7CBF4"/>
      <color rgb="FFDDEBF7"/>
      <color rgb="FF9BC2E6"/>
      <color rgb="FFF8CBAD"/>
      <color rgb="FFC6E0B4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17"/>
  <sheetViews>
    <sheetView zoomScale="110" zoomScaleNormal="110" workbookViewId="0">
      <pane ySplit="1" topLeftCell="A2" activePane="bottomLeft" state="frozen"/>
      <selection pane="bottomLeft" activeCell="K10" sqref="K10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77" t="s">
        <v>15</v>
      </c>
      <c r="B2" s="177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18.399999999999999" customHeight="1" x14ac:dyDescent="0.2">
      <c r="A5" s="28">
        <v>1</v>
      </c>
      <c r="B5" s="29" t="s">
        <v>20</v>
      </c>
      <c r="C5" s="30">
        <v>0.3</v>
      </c>
      <c r="D5" s="31">
        <v>0.8</v>
      </c>
      <c r="E5" s="38">
        <v>1</v>
      </c>
      <c r="F5" s="7" t="e">
        <f>GETPIVOTDATA("Same Day %",#REF!,"Quarters (Date)",3)</f>
        <v>#REF!</v>
      </c>
      <c r="G5" s="6" t="e">
        <f t="shared" ref="G5:G10" si="0">IF(F5&gt;=E5,C5,IF(AND(F5&gt;D5,F5&lt;E5),(F5-D5)/(E5-D5)*C5,0))</f>
        <v>#REF!</v>
      </c>
      <c r="H5" s="32" t="s">
        <v>17</v>
      </c>
      <c r="I5" s="32" t="s">
        <v>8</v>
      </c>
      <c r="J5" s="39" t="s">
        <v>10</v>
      </c>
      <c r="K5" s="34" t="s">
        <v>31</v>
      </c>
      <c r="L5" s="35"/>
      <c r="M5" s="36">
        <f>L5/C5/100</f>
        <v>0</v>
      </c>
      <c r="N5" s="18"/>
    </row>
    <row r="6" spans="1:14" s="17" customFormat="1" ht="18.399999999999999" customHeight="1" x14ac:dyDescent="0.2">
      <c r="A6" s="28">
        <v>2</v>
      </c>
      <c r="B6" s="29" t="s">
        <v>25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18.399999999999999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18.399999999999999" customHeight="1" x14ac:dyDescent="0.2">
      <c r="A8" s="28">
        <v>4</v>
      </c>
      <c r="B8" s="29" t="s">
        <v>27</v>
      </c>
      <c r="C8" s="30">
        <v>0.1</v>
      </c>
      <c r="D8" s="31">
        <v>0.9</v>
      </c>
      <c r="E8" s="30">
        <v>1</v>
      </c>
      <c r="F8" s="12">
        <v>0.95</v>
      </c>
      <c r="G8" s="13">
        <f t="shared" si="0"/>
        <v>4.9999999999999947E-2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18.399999999999999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1</v>
      </c>
      <c r="G9" s="6">
        <f t="shared" si="0"/>
        <v>0.1</v>
      </c>
      <c r="H9" s="32" t="s">
        <v>17</v>
      </c>
      <c r="I9" s="32" t="s">
        <v>8</v>
      </c>
      <c r="J9" s="33" t="s">
        <v>12</v>
      </c>
      <c r="K9" s="34" t="s">
        <v>40</v>
      </c>
      <c r="L9" s="18"/>
      <c r="M9" s="18"/>
      <c r="N9" s="18"/>
    </row>
    <row r="10" spans="1:14" s="17" customFormat="1" ht="18.399999999999999" customHeight="1" x14ac:dyDescent="0.2">
      <c r="A10" s="28">
        <v>6</v>
      </c>
      <c r="B10" s="40" t="s">
        <v>21</v>
      </c>
      <c r="C10" s="30">
        <v>0.1</v>
      </c>
      <c r="D10" s="31">
        <v>0.9</v>
      </c>
      <c r="E10" s="30">
        <v>1</v>
      </c>
      <c r="F10" s="12">
        <v>0.98</v>
      </c>
      <c r="G10" s="6">
        <f t="shared" si="0"/>
        <v>7.9999999999999988E-2</v>
      </c>
      <c r="H10" s="32" t="s">
        <v>17</v>
      </c>
      <c r="I10" s="32" t="s">
        <v>8</v>
      </c>
      <c r="J10" s="33" t="s">
        <v>30</v>
      </c>
      <c r="K10" s="34"/>
      <c r="L10" s="18"/>
      <c r="M10" s="18"/>
      <c r="N10" s="18"/>
    </row>
    <row r="11" spans="1:14" s="17" customFormat="1" ht="22.15" customHeight="1" x14ac:dyDescent="0.2">
      <c r="A11" s="41"/>
      <c r="B11" s="42" t="s">
        <v>22</v>
      </c>
      <c r="C11" s="43">
        <f>SUM(C5:C10)</f>
        <v>0.99999999999999989</v>
      </c>
      <c r="D11" s="44"/>
      <c r="E11" s="44"/>
      <c r="F11" s="45"/>
      <c r="G11" s="4" t="e">
        <f>SUM(G5:G10)</f>
        <v>#REF!</v>
      </c>
      <c r="H11" s="5"/>
      <c r="I11" s="5"/>
      <c r="J11" s="5"/>
      <c r="K11" s="46"/>
      <c r="L11" s="18"/>
      <c r="M11" s="18"/>
      <c r="N11" s="18"/>
    </row>
    <row r="12" spans="1:14" s="52" customFormat="1" ht="22.15" customHeight="1" thickBot="1" x14ac:dyDescent="0.25">
      <c r="A12" s="47"/>
      <c r="B12" s="48" t="s">
        <v>28</v>
      </c>
      <c r="C12" s="49">
        <v>1500000</v>
      </c>
      <c r="D12" s="49"/>
      <c r="E12" s="49"/>
      <c r="F12" s="50"/>
      <c r="G12" s="10" t="e">
        <f>$C$12*G11/C11</f>
        <v>#REF!</v>
      </c>
      <c r="H12" s="11"/>
      <c r="I12" s="11"/>
      <c r="J12" s="11"/>
      <c r="K12" s="51"/>
      <c r="L12" s="18"/>
      <c r="M12" s="18"/>
      <c r="N12" s="18"/>
    </row>
    <row r="13" spans="1:14" s="58" customFormat="1" ht="17.649999999999999" customHeight="1" x14ac:dyDescent="0.2">
      <c r="A13" s="53"/>
      <c r="B13" s="54"/>
      <c r="C13" s="55"/>
      <c r="D13" s="55"/>
      <c r="E13" s="55"/>
      <c r="F13" s="56"/>
      <c r="G13" s="57" t="e">
        <f>G12/23000</f>
        <v>#REF!</v>
      </c>
      <c r="H13" s="8"/>
      <c r="I13" s="8"/>
      <c r="J13" s="8"/>
      <c r="K13" s="53"/>
      <c r="L13" s="18"/>
      <c r="M13" s="18"/>
      <c r="N13" s="18"/>
    </row>
    <row r="14" spans="1:14" s="65" customFormat="1" ht="17.649999999999999" customHeight="1" thickBot="1" x14ac:dyDescent="0.25">
      <c r="A14" s="59"/>
      <c r="B14" s="60" t="s">
        <v>26</v>
      </c>
      <c r="C14" s="61"/>
      <c r="D14" s="61"/>
      <c r="E14" s="61"/>
      <c r="F14" s="62"/>
      <c r="G14" s="63"/>
      <c r="H14" s="9"/>
      <c r="I14" s="9"/>
      <c r="J14" s="9"/>
      <c r="K14" s="64"/>
      <c r="L14" s="18"/>
      <c r="M14" s="18"/>
      <c r="N14" s="18"/>
    </row>
    <row r="15" spans="1:14" s="65" customFormat="1" ht="18.399999999999999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649999999999999" customHeight="1" x14ac:dyDescent="0.2">
      <c r="A17" s="53"/>
      <c r="B17" s="54"/>
      <c r="C17" s="55"/>
      <c r="D17" s="55"/>
      <c r="E17" s="55"/>
      <c r="F17" s="56"/>
      <c r="G17" s="56"/>
      <c r="H17" s="56"/>
      <c r="I17" s="8"/>
      <c r="J17" s="8"/>
      <c r="K17" s="53"/>
      <c r="L17" s="18"/>
      <c r="M17" s="18"/>
      <c r="N17" s="18"/>
    </row>
  </sheetData>
  <sheetProtection algorithmName="SHA-512" hashValue="I7HxhY98lE1aCg28Fy4paUJGQSRSHnQ37ZTPg4t6TpFAxIEUs+tiUQlB8MwaTJm3XPKgnAr5zSlFHhexOXSIoA==" saltValue="UFPTJg4psy1a4lF47/Z08A==" spinCount="100000" sheet="1" formatCells="0" formatColumns="0" formatRows="0" insertColumns="0" insertRows="0" insertHyperlink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phoneticPr fontId="4" type="noConversion"/>
  <conditionalFormatting sqref="G5:G10 G15:G16">
    <cfRule type="cellIs" dxfId="4" priority="5" stopIfTrue="1" operator="lessThan">
      <formula>0</formula>
    </cfRule>
  </conditionalFormatting>
  <hyperlinks>
    <hyperlink ref="J5" location="'R3'!A1" display="R3" xr:uid="{00000000-0004-0000-00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N17"/>
  <sheetViews>
    <sheetView zoomScale="110" zoomScaleNormal="110" workbookViewId="0">
      <pane ySplit="1" topLeftCell="A2" activePane="bottomLeft" state="frozen"/>
      <selection pane="bottomLeft" activeCell="K9" sqref="K9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77" t="s">
        <v>37</v>
      </c>
      <c r="B2" s="177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22.15" customHeight="1" x14ac:dyDescent="0.2">
      <c r="A5" s="28">
        <v>1</v>
      </c>
      <c r="B5" s="29" t="s">
        <v>20</v>
      </c>
      <c r="C5" s="30">
        <v>0.3</v>
      </c>
      <c r="D5" s="37">
        <v>0.8</v>
      </c>
      <c r="E5" s="38">
        <v>1</v>
      </c>
      <c r="F5" s="7">
        <v>0.97</v>
      </c>
      <c r="G5" s="6">
        <f t="shared" ref="G5:G10" si="0">IF(F5&gt;=E5,C5,IF(AND(F5&gt;D5,F5&lt;E5),(F5-D5)/(E5-D5)*C5,0))</f>
        <v>0.25499999999999995</v>
      </c>
      <c r="H5" s="32" t="s">
        <v>17</v>
      </c>
      <c r="I5" s="32" t="s">
        <v>8</v>
      </c>
      <c r="J5" s="39" t="s">
        <v>10</v>
      </c>
      <c r="K5" s="34"/>
      <c r="L5" s="35"/>
      <c r="M5" s="36">
        <f>L5/C5/100</f>
        <v>0</v>
      </c>
      <c r="N5" s="18"/>
    </row>
    <row r="6" spans="1:14" s="17" customFormat="1" ht="22.15" customHeight="1" x14ac:dyDescent="0.2">
      <c r="A6" s="28">
        <v>2</v>
      </c>
      <c r="B6" s="29" t="s">
        <v>35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22.15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22.15" customHeight="1" x14ac:dyDescent="0.2">
      <c r="A8" s="28">
        <v>4</v>
      </c>
      <c r="B8" s="40" t="s">
        <v>36</v>
      </c>
      <c r="C8" s="30">
        <v>0.15</v>
      </c>
      <c r="D8" s="31">
        <v>0.9</v>
      </c>
      <c r="E8" s="30">
        <v>1</v>
      </c>
      <c r="F8" s="12">
        <v>0.95</v>
      </c>
      <c r="G8" s="13">
        <f t="shared" si="0"/>
        <v>7.4999999999999914E-2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22.15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0.99</v>
      </c>
      <c r="G9" s="6">
        <f t="shared" si="0"/>
        <v>0.09</v>
      </c>
      <c r="H9" s="32" t="s">
        <v>17</v>
      </c>
      <c r="I9" s="32" t="s">
        <v>8</v>
      </c>
      <c r="J9" s="33" t="s">
        <v>12</v>
      </c>
      <c r="K9" s="34"/>
      <c r="L9" s="18"/>
      <c r="M9" s="18"/>
      <c r="N9" s="18"/>
    </row>
    <row r="10" spans="1:14" s="17" customFormat="1" ht="22.15" customHeight="1" x14ac:dyDescent="0.2">
      <c r="A10" s="28">
        <v>6</v>
      </c>
      <c r="B10" s="40" t="s">
        <v>34</v>
      </c>
      <c r="C10" s="30">
        <v>0.05</v>
      </c>
      <c r="D10" s="31">
        <v>0.9</v>
      </c>
      <c r="E10" s="30">
        <v>1</v>
      </c>
      <c r="F10" s="12">
        <v>0.98</v>
      </c>
      <c r="G10" s="6">
        <f t="shared" si="0"/>
        <v>3.9999999999999994E-2</v>
      </c>
      <c r="H10" s="32" t="s">
        <v>17</v>
      </c>
      <c r="I10" s="32" t="s">
        <v>8</v>
      </c>
      <c r="J10" s="33" t="s">
        <v>30</v>
      </c>
      <c r="K10" s="34" t="s">
        <v>41</v>
      </c>
      <c r="L10" s="18"/>
      <c r="M10" s="18"/>
      <c r="N10" s="18"/>
    </row>
    <row r="11" spans="1:14" s="17" customFormat="1" ht="22.15" customHeight="1" x14ac:dyDescent="0.2">
      <c r="A11" s="41"/>
      <c r="B11" s="42" t="s">
        <v>22</v>
      </c>
      <c r="C11" s="43">
        <f>SUM(C5:C10)</f>
        <v>1</v>
      </c>
      <c r="D11" s="44"/>
      <c r="E11" s="44"/>
      <c r="F11" s="45"/>
      <c r="G11" s="4">
        <f>SUM(G5:G10)</f>
        <v>0.78999999999999992</v>
      </c>
      <c r="H11" s="5"/>
      <c r="I11" s="5"/>
      <c r="J11" s="5"/>
      <c r="K11" s="46"/>
      <c r="L11" s="18"/>
      <c r="M11" s="18"/>
      <c r="N11" s="18"/>
    </row>
    <row r="12" spans="1:14" s="52" customFormat="1" ht="22.15" customHeight="1" thickBot="1" x14ac:dyDescent="0.25">
      <c r="A12" s="47"/>
      <c r="B12" s="48" t="s">
        <v>28</v>
      </c>
      <c r="C12" s="91">
        <v>1500000</v>
      </c>
      <c r="D12" s="91"/>
      <c r="E12" s="91"/>
      <c r="F12" s="90"/>
      <c r="G12" s="89">
        <f>$C$12*G11/C11</f>
        <v>1185000</v>
      </c>
      <c r="H12" s="11"/>
      <c r="I12" s="11"/>
      <c r="J12" s="11"/>
      <c r="K12" s="51"/>
      <c r="L12" s="18"/>
      <c r="M12" s="18"/>
      <c r="N12" s="18"/>
    </row>
    <row r="13" spans="1:14" s="58" customFormat="1" ht="17.649999999999999" customHeight="1" x14ac:dyDescent="0.2">
      <c r="A13" s="53"/>
      <c r="B13" s="54"/>
      <c r="C13" s="84"/>
      <c r="D13" s="84"/>
      <c r="E13" s="84"/>
      <c r="F13" s="83"/>
      <c r="G13" s="88">
        <f>G12/23000</f>
        <v>51.521739130434781</v>
      </c>
      <c r="H13" s="8"/>
      <c r="I13" s="8"/>
      <c r="J13" s="8"/>
      <c r="K13" s="53"/>
      <c r="L13" s="18"/>
      <c r="M13" s="18"/>
      <c r="N13" s="18"/>
    </row>
    <row r="14" spans="1:14" s="65" customFormat="1" ht="17.649999999999999" customHeight="1" thickBot="1" x14ac:dyDescent="0.25">
      <c r="A14" s="59"/>
      <c r="B14" s="60" t="s">
        <v>26</v>
      </c>
      <c r="C14" s="87"/>
      <c r="D14" s="87"/>
      <c r="E14" s="87"/>
      <c r="F14" s="86"/>
      <c r="G14" s="85"/>
      <c r="H14" s="9"/>
      <c r="I14" s="9"/>
      <c r="J14" s="9"/>
      <c r="K14" s="64"/>
      <c r="L14" s="18"/>
      <c r="M14" s="18"/>
      <c r="N14" s="18"/>
    </row>
    <row r="15" spans="1:14" s="65" customFormat="1" ht="18.399999999999999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649999999999999" customHeight="1" x14ac:dyDescent="0.2">
      <c r="A17" s="53"/>
      <c r="B17" s="54"/>
      <c r="C17" s="84"/>
      <c r="D17" s="84"/>
      <c r="E17" s="84"/>
      <c r="F17" s="83"/>
      <c r="G17" s="83"/>
      <c r="H17" s="83"/>
      <c r="I17" s="8"/>
      <c r="J17" s="8"/>
      <c r="K17" s="53"/>
      <c r="L17" s="18"/>
      <c r="M17" s="18"/>
      <c r="N17" s="18"/>
    </row>
  </sheetData>
  <sheetProtection algorithmName="SHA-512" hashValue="0I5EtmundTfR/+3/aTUWk8E47f902EKo2bU8hana/Vq/pzN5J3jV8OB8psexnqmgoOBAi2vBjmjEPeuT7ihMTg==" saltValue="+XXXurH4GQ0BDHqx5KU0bg==" spinCount="100000" sheet="1" formatCells="0" formatColumns="0" formatRows="0" insertColumns="0" insertRows="0" insertHyperlinks="0" deleteRow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conditionalFormatting sqref="G5:G10">
    <cfRule type="cellIs" dxfId="3" priority="2" stopIfTrue="1" operator="lessThan">
      <formula>0</formula>
    </cfRule>
  </conditionalFormatting>
  <conditionalFormatting sqref="G15:G16">
    <cfRule type="cellIs" dxfId="2" priority="1" stopIfTrue="1" operator="lessThan">
      <formula>0</formula>
    </cfRule>
  </conditionalFormatting>
  <hyperlinks>
    <hyperlink ref="J5" location="'R3'!A1" display="R3" xr:uid="{00000000-0004-0000-01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17"/>
  <sheetViews>
    <sheetView tabSelected="1" workbookViewId="0">
      <selection activeCell="H8" sqref="H8"/>
    </sheetView>
  </sheetViews>
  <sheetFormatPr defaultColWidth="9.140625" defaultRowHeight="15" x14ac:dyDescent="0.25"/>
  <cols>
    <col min="1" max="1" width="5.7109375" style="99" customWidth="1"/>
    <col min="2" max="2" width="34.28515625" style="99" customWidth="1"/>
    <col min="3" max="3" width="13.7109375" style="100" customWidth="1"/>
    <col min="4" max="4" width="10.28515625" style="100" customWidth="1"/>
    <col min="5" max="5" width="10" style="100" customWidth="1"/>
    <col min="6" max="6" width="11" style="101" customWidth="1"/>
    <col min="7" max="7" width="13.7109375" style="100" customWidth="1"/>
    <col min="8" max="8" width="16" style="102" bestFit="1" customWidth="1"/>
    <col min="9" max="9" width="14.140625" style="102" customWidth="1"/>
    <col min="10" max="10" width="13.42578125" style="102" customWidth="1"/>
    <col min="11" max="11" width="42.7109375" style="99" customWidth="1"/>
    <col min="12" max="12" width="21.7109375" style="103" customWidth="1"/>
    <col min="13" max="13" width="14.7109375" style="103" customWidth="1"/>
    <col min="14" max="14" width="19.42578125" style="103" customWidth="1"/>
    <col min="15" max="16384" width="9.140625" style="99"/>
  </cols>
  <sheetData>
    <row r="1" spans="1:14" x14ac:dyDescent="0.25">
      <c r="A1" s="98" t="s">
        <v>43</v>
      </c>
    </row>
    <row r="2" spans="1:14" s="108" customFormat="1" ht="16.899999999999999" customHeight="1" x14ac:dyDescent="0.25">
      <c r="A2" s="178"/>
      <c r="B2" s="178"/>
      <c r="C2" s="104"/>
      <c r="D2" s="104"/>
      <c r="E2" s="104"/>
      <c r="F2" s="105"/>
      <c r="G2" s="106"/>
      <c r="H2" s="107"/>
      <c r="I2" s="107"/>
      <c r="J2" s="107"/>
      <c r="L2" s="103"/>
      <c r="M2" s="103"/>
      <c r="N2" s="103"/>
    </row>
    <row r="3" spans="1:14" ht="15.75" thickBot="1" x14ac:dyDescent="0.3"/>
    <row r="4" spans="1:14" s="100" customFormat="1" ht="26.25" customHeight="1" x14ac:dyDescent="0.25">
      <c r="A4" s="109" t="s">
        <v>1</v>
      </c>
      <c r="B4" s="110" t="s">
        <v>0</v>
      </c>
      <c r="C4" s="111" t="s">
        <v>6</v>
      </c>
      <c r="D4" s="111" t="s">
        <v>23</v>
      </c>
      <c r="E4" s="111" t="s">
        <v>3</v>
      </c>
      <c r="F4" s="112" t="s">
        <v>7</v>
      </c>
      <c r="G4" s="111" t="s">
        <v>18</v>
      </c>
      <c r="H4" s="113" t="s">
        <v>2</v>
      </c>
      <c r="I4" s="113" t="s">
        <v>4</v>
      </c>
      <c r="J4" s="113" t="s">
        <v>5</v>
      </c>
      <c r="K4" s="114" t="s">
        <v>29</v>
      </c>
      <c r="L4" s="115"/>
      <c r="M4" s="115"/>
      <c r="N4" s="115"/>
    </row>
    <row r="5" spans="1:14" s="108" customFormat="1" ht="45" x14ac:dyDescent="0.25">
      <c r="A5" s="116">
        <v>1</v>
      </c>
      <c r="B5" s="117" t="s">
        <v>45</v>
      </c>
      <c r="C5" s="118">
        <v>0.3</v>
      </c>
      <c r="D5" s="119">
        <v>0.8</v>
      </c>
      <c r="E5" s="118">
        <v>1</v>
      </c>
      <c r="F5" s="167"/>
      <c r="G5" s="95">
        <f t="shared" ref="G5:G10" si="0">IF(F5&gt;=E5,C5,IF(AND(F5&gt;D5,F5&lt;E5),(F5-D5)/(E5-D5)*C5,0))</f>
        <v>0</v>
      </c>
      <c r="H5" s="121" t="s">
        <v>17</v>
      </c>
      <c r="I5" s="121"/>
      <c r="J5" s="166"/>
      <c r="K5" s="122"/>
      <c r="L5" s="103"/>
      <c r="M5" s="103"/>
      <c r="N5" s="103"/>
    </row>
    <row r="6" spans="1:14" s="108" customFormat="1" ht="30" x14ac:dyDescent="0.25">
      <c r="A6" s="116">
        <v>2</v>
      </c>
      <c r="B6" s="117" t="s">
        <v>44</v>
      </c>
      <c r="C6" s="118">
        <v>0.2</v>
      </c>
      <c r="D6" s="119">
        <v>0.8</v>
      </c>
      <c r="E6" s="118">
        <v>1</v>
      </c>
      <c r="F6" s="120"/>
      <c r="G6" s="95">
        <f t="shared" si="0"/>
        <v>0</v>
      </c>
      <c r="H6" s="121" t="s">
        <v>17</v>
      </c>
      <c r="I6" s="121" t="s">
        <v>8</v>
      </c>
      <c r="J6" s="166"/>
      <c r="K6" s="122"/>
      <c r="L6" s="103"/>
      <c r="M6" s="103"/>
      <c r="N6" s="103"/>
    </row>
    <row r="7" spans="1:14" s="176" customFormat="1" ht="27" customHeight="1" x14ac:dyDescent="0.25">
      <c r="A7" s="169">
        <v>3</v>
      </c>
      <c r="B7" s="117" t="s">
        <v>46</v>
      </c>
      <c r="C7" s="118">
        <v>0.2</v>
      </c>
      <c r="D7" s="119">
        <v>0.8</v>
      </c>
      <c r="E7" s="118">
        <v>1</v>
      </c>
      <c r="F7" s="170"/>
      <c r="G7" s="171">
        <f t="shared" si="0"/>
        <v>0</v>
      </c>
      <c r="H7" s="172" t="s">
        <v>17</v>
      </c>
      <c r="I7" s="172" t="s">
        <v>8</v>
      </c>
      <c r="J7" s="173"/>
      <c r="K7" s="174"/>
      <c r="L7" s="175"/>
      <c r="M7" s="175"/>
      <c r="N7" s="175"/>
    </row>
    <row r="8" spans="1:14" s="108" customFormat="1" ht="28.5" customHeight="1" x14ac:dyDescent="0.25">
      <c r="A8" s="116">
        <v>4</v>
      </c>
      <c r="B8" s="168" t="s">
        <v>47</v>
      </c>
      <c r="C8" s="118">
        <v>0.15</v>
      </c>
      <c r="D8" s="119">
        <v>0.8</v>
      </c>
      <c r="E8" s="118">
        <v>1</v>
      </c>
      <c r="F8" s="120"/>
      <c r="G8" s="95">
        <f t="shared" si="0"/>
        <v>0</v>
      </c>
      <c r="H8" s="121" t="s">
        <v>17</v>
      </c>
      <c r="I8" s="121"/>
      <c r="J8" s="166"/>
      <c r="K8" s="122"/>
      <c r="L8" s="103"/>
      <c r="M8" s="103"/>
      <c r="N8" s="103"/>
    </row>
    <row r="9" spans="1:14" s="108" customFormat="1" ht="27.75" customHeight="1" x14ac:dyDescent="0.25">
      <c r="A9" s="116">
        <v>5</v>
      </c>
      <c r="B9" s="117" t="s">
        <v>48</v>
      </c>
      <c r="C9" s="118">
        <v>0.15</v>
      </c>
      <c r="D9" s="119">
        <v>0.8</v>
      </c>
      <c r="E9" s="118">
        <v>1</v>
      </c>
      <c r="F9" s="120"/>
      <c r="G9" s="95">
        <f t="shared" si="0"/>
        <v>0</v>
      </c>
      <c r="H9" s="121" t="s">
        <v>17</v>
      </c>
      <c r="I9" s="121"/>
      <c r="J9" s="166"/>
      <c r="K9" s="122"/>
      <c r="L9" s="103"/>
      <c r="M9" s="103"/>
      <c r="N9" s="103"/>
    </row>
    <row r="10" spans="1:14" s="108" customFormat="1" ht="18.399999999999999" customHeight="1" x14ac:dyDescent="0.25">
      <c r="A10" s="116">
        <v>6</v>
      </c>
      <c r="B10" s="117"/>
      <c r="C10" s="118"/>
      <c r="D10" s="119"/>
      <c r="E10" s="118"/>
      <c r="F10" s="120"/>
      <c r="G10" s="95">
        <f t="shared" si="0"/>
        <v>0</v>
      </c>
      <c r="H10" s="121" t="s">
        <v>17</v>
      </c>
      <c r="I10" s="121" t="s">
        <v>8</v>
      </c>
      <c r="J10" s="166"/>
      <c r="K10" s="122"/>
      <c r="L10" s="103"/>
      <c r="M10" s="103"/>
      <c r="N10" s="103"/>
    </row>
    <row r="11" spans="1:14" s="108" customFormat="1" ht="22.15" customHeight="1" x14ac:dyDescent="0.25">
      <c r="A11" s="123"/>
      <c r="B11" s="124" t="s">
        <v>22</v>
      </c>
      <c r="C11" s="125">
        <f>SUM(C5:C10)</f>
        <v>1</v>
      </c>
      <c r="D11" s="126"/>
      <c r="E11" s="126"/>
      <c r="F11" s="127"/>
      <c r="G11" s="96">
        <f>SUM(G5:G10)</f>
        <v>0</v>
      </c>
      <c r="H11" s="128"/>
      <c r="I11" s="128"/>
      <c r="J11" s="128"/>
      <c r="K11" s="129"/>
      <c r="L11" s="130"/>
      <c r="M11" s="130"/>
      <c r="N11" s="103"/>
    </row>
    <row r="12" spans="1:14" s="108" customFormat="1" ht="22.15" customHeight="1" x14ac:dyDescent="0.25">
      <c r="A12" s="123"/>
      <c r="B12" s="124"/>
      <c r="C12" s="131"/>
      <c r="D12" s="132"/>
      <c r="E12" s="132"/>
      <c r="F12" s="127"/>
      <c r="G12" s="94"/>
      <c r="H12" s="128"/>
      <c r="I12" s="128"/>
      <c r="J12" s="128"/>
      <c r="K12" s="129"/>
      <c r="L12" s="130"/>
      <c r="M12" s="130"/>
      <c r="N12" s="103"/>
    </row>
    <row r="13" spans="1:14" s="139" customFormat="1" ht="22.15" customHeight="1" thickBot="1" x14ac:dyDescent="0.3">
      <c r="A13" s="133"/>
      <c r="B13" s="134" t="s">
        <v>28</v>
      </c>
      <c r="C13" s="135">
        <v>1500000</v>
      </c>
      <c r="D13" s="135"/>
      <c r="E13" s="135"/>
      <c r="F13" s="136"/>
      <c r="G13" s="97">
        <f>$C$13*G11/C11</f>
        <v>0</v>
      </c>
      <c r="H13" s="137"/>
      <c r="I13" s="137"/>
      <c r="J13" s="137"/>
      <c r="K13" s="138"/>
      <c r="L13" s="103"/>
      <c r="M13" s="103"/>
      <c r="N13" s="103"/>
    </row>
    <row r="14" spans="1:14" s="146" customFormat="1" ht="17.649999999999999" customHeight="1" x14ac:dyDescent="0.25">
      <c r="A14" s="140"/>
      <c r="B14" s="141"/>
      <c r="C14" s="142"/>
      <c r="D14" s="142"/>
      <c r="E14" s="142"/>
      <c r="F14" s="143"/>
      <c r="G14" s="144">
        <f>G13/23000</f>
        <v>0</v>
      </c>
      <c r="H14" s="145"/>
      <c r="I14" s="145"/>
      <c r="J14" s="145"/>
      <c r="K14" s="140"/>
      <c r="L14" s="103"/>
      <c r="M14" s="103"/>
      <c r="N14" s="103"/>
    </row>
    <row r="15" spans="1:14" s="154" customFormat="1" ht="17.649999999999999" customHeight="1" thickBot="1" x14ac:dyDescent="0.3">
      <c r="A15" s="147"/>
      <c r="B15" s="148" t="s">
        <v>26</v>
      </c>
      <c r="C15" s="149"/>
      <c r="D15" s="149"/>
      <c r="E15" s="149"/>
      <c r="F15" s="150"/>
      <c r="G15" s="151"/>
      <c r="H15" s="152"/>
      <c r="I15" s="152"/>
      <c r="J15" s="152"/>
      <c r="K15" s="153"/>
      <c r="L15" s="103"/>
      <c r="M15" s="103"/>
      <c r="N15" s="103"/>
    </row>
    <row r="16" spans="1:14" s="154" customFormat="1" ht="18.399999999999999" customHeight="1" x14ac:dyDescent="0.25">
      <c r="A16" s="155" t="s">
        <v>38</v>
      </c>
      <c r="B16" s="156" t="s">
        <v>19</v>
      </c>
      <c r="C16" s="157"/>
      <c r="D16" s="158"/>
      <c r="E16" s="159"/>
      <c r="F16" s="160"/>
      <c r="G16" s="161"/>
      <c r="H16" s="162" t="s">
        <v>17</v>
      </c>
      <c r="I16" s="162" t="s">
        <v>8</v>
      </c>
      <c r="J16" s="163" t="s">
        <v>42</v>
      </c>
      <c r="K16" s="164" t="s">
        <v>39</v>
      </c>
      <c r="L16" s="103"/>
      <c r="M16" s="103"/>
      <c r="N16" s="103"/>
    </row>
    <row r="17" spans="1:14" s="146" customFormat="1" ht="17.649999999999999" customHeight="1" x14ac:dyDescent="0.25">
      <c r="A17" s="140"/>
      <c r="B17" s="141"/>
      <c r="C17" s="142"/>
      <c r="D17" s="142"/>
      <c r="E17" s="142"/>
      <c r="F17" s="165"/>
      <c r="G17" s="165"/>
      <c r="H17" s="165"/>
      <c r="I17" s="145"/>
      <c r="J17" s="145"/>
      <c r="K17" s="140"/>
      <c r="L17" s="103"/>
      <c r="M17" s="103"/>
      <c r="N17" s="103"/>
    </row>
  </sheetData>
  <protectedRanges>
    <protectedRange sqref="A1:D1048576" name="Range3"/>
    <protectedRange sqref="H1:K1048576" name="Range1"/>
    <protectedRange sqref="F1:F1048576" name="Range2"/>
  </protectedRanges>
  <mergeCells count="1">
    <mergeCell ref="A2:B2"/>
  </mergeCells>
  <conditionalFormatting sqref="G5:G10">
    <cfRule type="cellIs" dxfId="1" priority="2" stopIfTrue="1" operator="lessThan">
      <formula>0</formula>
    </cfRule>
  </conditionalFormatting>
  <conditionalFormatting sqref="G1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382A53FCF974288CB0566F1C1B9E1" ma:contentTypeVersion="4" ma:contentTypeDescription="Create a new document." ma:contentTypeScope="" ma:versionID="9c3358d1c9f9209e3b0089d77991b263">
  <xsd:schema xmlns:xsd="http://www.w3.org/2001/XMLSchema" xmlns:xs="http://www.w3.org/2001/XMLSchema" xmlns:p="http://schemas.microsoft.com/office/2006/metadata/properties" xmlns:ns3="a60cdbae-8c8b-4382-ae8c-a336a371b666" targetNamespace="http://schemas.microsoft.com/office/2006/metadata/properties" ma:root="true" ma:fieldsID="de8d22894ddbd9b694b223ea88664dbc" ns3:_="">
    <xsd:import namespace="a60cdbae-8c8b-4382-ae8c-a336a371b6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cdbae-8c8b-4382-ae8c-a336a371b6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9ADE02-DB85-4441-BB35-A4407C47941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60cdbae-8c8b-4382-ae8c-a336a371b66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48B19B-FCDA-4376-AFDA-09516D99A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cdbae-8c8b-4382-ae8c-a336a371b6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458861-0D84-4492-9CE4-F6BD2D7D0D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TeamLead</vt:lpstr>
      <vt:lpstr>Elite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Reddy</dc:creator>
  <cp:lastModifiedBy>Lam Quang Huy</cp:lastModifiedBy>
  <dcterms:created xsi:type="dcterms:W3CDTF">1996-10-14T23:33:28Z</dcterms:created>
  <dcterms:modified xsi:type="dcterms:W3CDTF">2024-10-28T04:42:14Z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0x0101005F1382A53FCF974288CB0566F1C1B9E1</vt:lpwstr>
  </property>
</Properties>
</file>