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Log" sheetId="1" r:id="rId3"/>
    <sheet state="visible" name="Batch Log" sheetId="2" r:id="rId4"/>
    <sheet state="visible" name="Material Property Calculations" sheetId="3" r:id="rId5"/>
  </sheets>
  <definedNames/>
  <calcPr/>
</workbook>
</file>

<file path=xl/sharedStrings.xml><?xml version="1.0" encoding="utf-8"?>
<sst xmlns="http://schemas.openxmlformats.org/spreadsheetml/2006/main" count="1055" uniqueCount="321">
  <si>
    <t>Batch Number</t>
  </si>
  <si>
    <t>Pellet Form Date</t>
  </si>
  <si>
    <t>Test Specimen Type</t>
  </si>
  <si>
    <t>Sample Number</t>
  </si>
  <si>
    <t>Filament Batch Number</t>
  </si>
  <si>
    <t>Pellet Extrude Date</t>
  </si>
  <si>
    <t>Print Date</t>
  </si>
  <si>
    <t>Percent Binder (%)</t>
  </si>
  <si>
    <t>Printer</t>
  </si>
  <si>
    <t>Binder Name</t>
  </si>
  <si>
    <t>Printer Settings File</t>
  </si>
  <si>
    <t>Additive 1 Percent (%)</t>
  </si>
  <si>
    <t>Print Direction</t>
  </si>
  <si>
    <t>Additive 1 Name</t>
  </si>
  <si>
    <t>Distinguishing Parameter</t>
  </si>
  <si>
    <t>Additive 2 Percent (%)</t>
  </si>
  <si>
    <t>Width (mm)</t>
  </si>
  <si>
    <t>Thickness (mm)</t>
  </si>
  <si>
    <t>Additive 2 Name</t>
  </si>
  <si>
    <t>Young's Modulus (MPa)</t>
  </si>
  <si>
    <t>Total Grams Pellet</t>
  </si>
  <si>
    <t>Number of Vials</t>
  </si>
  <si>
    <t>Ultimate Strength (MPa)</t>
  </si>
  <si>
    <t>Fil Extrude Temp (°C)</t>
  </si>
  <si>
    <t>Extrude Method</t>
  </si>
  <si>
    <t>Notes</t>
  </si>
  <si>
    <t>Comments</t>
  </si>
  <si>
    <t>Test Date</t>
  </si>
  <si>
    <t>Compressive Modulus of Elasticity</t>
  </si>
  <si>
    <t>Compressive Yield Strength*</t>
  </si>
  <si>
    <t>* Stress value when graph levels off. May need a more precise definition, so take these values only as estimates</t>
  </si>
  <si>
    <t>Mean (MPa)</t>
  </si>
  <si>
    <t>Standard Deviation (MPa)</t>
  </si>
  <si>
    <t>Kynar 711</t>
  </si>
  <si>
    <t>N/A</t>
  </si>
  <si>
    <t>By hand</t>
  </si>
  <si>
    <t>Standard pellet and filament extruding methods used</t>
  </si>
  <si>
    <t>***Unless noted in comments, regular SOP used for pellet mixing</t>
  </si>
  <si>
    <t>Kynar 710</t>
  </si>
  <si>
    <t>True Compression, 0s Lag Time</t>
  </si>
  <si>
    <t>NA</t>
  </si>
  <si>
    <t>Spooler</t>
  </si>
  <si>
    <t xml:space="preserve">H3 Aluminum - Valimet </t>
  </si>
  <si>
    <t>TC_ABS_0001</t>
  </si>
  <si>
    <t>Remotely</t>
  </si>
  <si>
    <t>Red ABS</t>
  </si>
  <si>
    <t>MBR2X - Herrick</t>
  </si>
  <si>
    <t>TC_ABS_0°_nomove.factory</t>
  </si>
  <si>
    <t>0°</t>
  </si>
  <si>
    <t>0 sec layer wait time</t>
  </si>
  <si>
    <t>Final Length: 18.4 mm</t>
  </si>
  <si>
    <t>TC_ABS_0002</t>
  </si>
  <si>
    <t>Final Length: 18.3 mm</t>
  </si>
  <si>
    <t>TC_ABS_0003</t>
  </si>
  <si>
    <t>Final Length: 17.9 mm</t>
  </si>
  <si>
    <t>TC_ABS_0004</t>
  </si>
  <si>
    <t>Final Length: 17.8 mm</t>
  </si>
  <si>
    <t>NOT YET</t>
  </si>
  <si>
    <t>TC_ABS_0005</t>
  </si>
  <si>
    <t>In cabinet in ZL4 115</t>
  </si>
  <si>
    <t>Final Length: 16.7 mm</t>
  </si>
  <si>
    <t>TC_ABS_0006</t>
  </si>
  <si>
    <t>TC_ABS_0°_10s.factory</t>
  </si>
  <si>
    <t>10 sec layer wait time</t>
  </si>
  <si>
    <t>Final Length: 16.2 mm</t>
  </si>
  <si>
    <t>TC_ABS_0007</t>
  </si>
  <si>
    <t>Final Length: 17.7 mm</t>
  </si>
  <si>
    <t>TC_ABS_0008</t>
  </si>
  <si>
    <t>H30 Aluminum - Valimet</t>
  </si>
  <si>
    <t>Final Length: 17.3 mm</t>
  </si>
  <si>
    <t>TC_ABS_0009</t>
  </si>
  <si>
    <t>H12 Aluminum - Valimet</t>
  </si>
  <si>
    <t>Final Length: 17.4 mm</t>
  </si>
  <si>
    <t>TC_ABS_0010</t>
  </si>
  <si>
    <t>Final Length: 17.2 mm</t>
  </si>
  <si>
    <t>TC_ABS_0011</t>
  </si>
  <si>
    <t>TC_ABS_0°_20s.factory</t>
  </si>
  <si>
    <t>20 sec layer wait time</t>
  </si>
  <si>
    <t>Final Length: 17.5 mm</t>
  </si>
  <si>
    <t>TC_ABS_0012</t>
  </si>
  <si>
    <t>True Compression, 5s Lag Time</t>
  </si>
  <si>
    <t>Final Length: 17.1 mm</t>
  </si>
  <si>
    <t>TC_ABS_0013</t>
  </si>
  <si>
    <t>TC_ABS_0014</t>
  </si>
  <si>
    <t>TC_ABS_0015</t>
  </si>
  <si>
    <t>T5_ABS_0016</t>
  </si>
  <si>
    <t>ABS_0degrees.fff</t>
  </si>
  <si>
    <t>T5_ABS_0017</t>
  </si>
  <si>
    <t>T5_ABS_0018</t>
  </si>
  <si>
    <t>T5_ABS_0019</t>
  </si>
  <si>
    <t>T5_ABS_0020</t>
  </si>
  <si>
    <t>T5_ABS_0021</t>
  </si>
  <si>
    <t>ABS_90degrees.fff</t>
  </si>
  <si>
    <t>90°</t>
  </si>
  <si>
    <t>T5_ABS_0022</t>
  </si>
  <si>
    <t>T5_ABS_0023</t>
  </si>
  <si>
    <t>T5_ABS_0024</t>
  </si>
  <si>
    <t>T5_ABS_0025</t>
  </si>
  <si>
    <t>T5_ABS_0026</t>
  </si>
  <si>
    <t>ABS_45_degree_crosshatch.fff</t>
  </si>
  <si>
    <t>45,-45</t>
  </si>
  <si>
    <t>True Compression, 10s Lag Time</t>
  </si>
  <si>
    <t>T5_ABS_0027</t>
  </si>
  <si>
    <t>T5_ABS_0028</t>
  </si>
  <si>
    <t>T5_ABS_0029</t>
  </si>
  <si>
    <t>T5_ABS_0030</t>
  </si>
  <si>
    <t>T5_PVF_0031</t>
  </si>
  <si>
    <t>MBR2X - Zucrow</t>
  </si>
  <si>
    <t>AL_PVDF_PVDF_inert_0_degrees</t>
  </si>
  <si>
    <t>T5_PVF_0032</t>
  </si>
  <si>
    <t>T5_PVF_0033</t>
  </si>
  <si>
    <t>T5_PVF_0034</t>
  </si>
  <si>
    <t>AL_PVDF_PVDF_inert_90_degrees</t>
  </si>
  <si>
    <t>T5_PVF_0035</t>
  </si>
  <si>
    <t>T5_PVF_0036</t>
  </si>
  <si>
    <t>T5_PVF_0037</t>
  </si>
  <si>
    <t>T5_PVF_0038</t>
  </si>
  <si>
    <t>True Compression, 15s Lag Time</t>
  </si>
  <si>
    <t>T5_PVF_0039</t>
  </si>
  <si>
    <t>T5_PVF_0040</t>
  </si>
  <si>
    <t>TC_ABS_0041</t>
  </si>
  <si>
    <t>TC_ABS_0°_5s.factory</t>
  </si>
  <si>
    <t>5 sec layer wait time</t>
  </si>
  <si>
    <t>TC_ABS_0042</t>
  </si>
  <si>
    <t>TC_ABS_0043</t>
  </si>
  <si>
    <t>TC_ABS_0044</t>
  </si>
  <si>
    <t>TC_ABS_0045</t>
  </si>
  <si>
    <t>TC_ABS_0046</t>
  </si>
  <si>
    <t>TC_ABS_0°_15s.factory</t>
  </si>
  <si>
    <t>15 sec layer wait time</t>
  </si>
  <si>
    <t>TC_ABS_0047</t>
  </si>
  <si>
    <t>TC_ABS_0048</t>
  </si>
  <si>
    <t>True Compression, 20s Lag Time</t>
  </si>
  <si>
    <t>TC_ABS_0049</t>
  </si>
  <si>
    <t>TC_ABS_0050</t>
  </si>
  <si>
    <t>SC_ABS_0051</t>
  </si>
  <si>
    <t>SC_ABS_90°_nomove.factory</t>
  </si>
  <si>
    <t>SC_ABS_0052</t>
  </si>
  <si>
    <t>SC_ABS_0053</t>
  </si>
  <si>
    <t>SC_ABS_0054</t>
  </si>
  <si>
    <t>T5_PVF_0055</t>
  </si>
  <si>
    <t>Shear Compression, 0s Lag Time</t>
  </si>
  <si>
    <t>T5_PVF_0056</t>
  </si>
  <si>
    <t>T5_PVF_0057</t>
  </si>
  <si>
    <t>SC_ABS_0058</t>
  </si>
  <si>
    <t>SC_ABS_0059</t>
  </si>
  <si>
    <t>SC_ABS_90°_10s.factory</t>
  </si>
  <si>
    <t>T5_PVF_0060</t>
  </si>
  <si>
    <t>T5_PVF_0061</t>
  </si>
  <si>
    <t>T5_PVF_0062</t>
  </si>
  <si>
    <t>T5_PVF_0063</t>
  </si>
  <si>
    <t>T5_PVF_0064</t>
  </si>
  <si>
    <t>T5_PVF_0065</t>
  </si>
  <si>
    <t>T5_PVF_0066</t>
  </si>
  <si>
    <t>SC_ABS_0067</t>
  </si>
  <si>
    <t>SC_ABS_0068</t>
  </si>
  <si>
    <t>SC_ABS_0069</t>
  </si>
  <si>
    <t>SC_ABS_0070</t>
  </si>
  <si>
    <t>Shear Compression, 5s Lag Time</t>
  </si>
  <si>
    <t>SC_ABS_0071</t>
  </si>
  <si>
    <t>SC_ABS_90°_20s.factory</t>
  </si>
  <si>
    <t>SC_ABS_0072</t>
  </si>
  <si>
    <t>SC_ABS_0073</t>
  </si>
  <si>
    <t>SC_ABS_0074</t>
  </si>
  <si>
    <t>SC_ABS_0075</t>
  </si>
  <si>
    <t>SC_ABS_0076</t>
  </si>
  <si>
    <t>SC_ABS_90°_15s.factory</t>
  </si>
  <si>
    <t>SC_ABS_0077</t>
  </si>
  <si>
    <t>SC_ABS_0078</t>
  </si>
  <si>
    <t>SC_ABS_0079</t>
  </si>
  <si>
    <t>SC_ABS_0080</t>
  </si>
  <si>
    <t>SC_ABS_0081</t>
  </si>
  <si>
    <t>SC_ABS_90°_05s.factory</t>
  </si>
  <si>
    <t>SC_ABS_0082</t>
  </si>
  <si>
    <t>SC_ABS_0083</t>
  </si>
  <si>
    <t>SC_ABS_0084</t>
  </si>
  <si>
    <t>Shear Compression, 10s Lag Time</t>
  </si>
  <si>
    <t>SC_ABS_0085</t>
  </si>
  <si>
    <t>T5_APF_0086</t>
  </si>
  <si>
    <t>Shear Compression, 15s Lag Time</t>
  </si>
  <si>
    <t>T5_APF_0087</t>
  </si>
  <si>
    <t>T5_APF_0088</t>
  </si>
  <si>
    <t>4/12/0218</t>
  </si>
  <si>
    <t>Shear Compression, 20s Lag Time</t>
  </si>
  <si>
    <t>T5_APF_0089</t>
  </si>
  <si>
    <t>T5_APF_0090</t>
  </si>
  <si>
    <t>T5_APF_0091</t>
  </si>
  <si>
    <t>T5_APF_0092</t>
  </si>
  <si>
    <t>T5_APF_0093</t>
  </si>
  <si>
    <t>T5_APF_0094</t>
  </si>
  <si>
    <t>T5_APF_0095</t>
  </si>
  <si>
    <t>trussA</t>
  </si>
  <si>
    <t>trussB</t>
  </si>
  <si>
    <t>T5_APF_0096</t>
  </si>
  <si>
    <t>10 wt% Al in PVDF Dogbone</t>
  </si>
  <si>
    <t>T5_APF_0097</t>
  </si>
  <si>
    <t>T5_APF_0098</t>
  </si>
  <si>
    <t>T5_APF_0099</t>
  </si>
  <si>
    <t>T5_APF_0100</t>
  </si>
  <si>
    <t>T5_APF_0101</t>
  </si>
  <si>
    <t>30 wt% AL in PVDF Dogbone</t>
  </si>
  <si>
    <t>T5_APF_0102</t>
  </si>
  <si>
    <t>T5_APF_0103</t>
  </si>
  <si>
    <t>T5_APF_0104</t>
  </si>
  <si>
    <t>T5_APF_0105</t>
  </si>
  <si>
    <t>T5_APF_0106</t>
  </si>
  <si>
    <t>40 wt% Al in PVDF Dogbone</t>
  </si>
  <si>
    <t>Need to redo</t>
  </si>
  <si>
    <t>T5_APF_0107</t>
  </si>
  <si>
    <t>T5_APF_0108</t>
  </si>
  <si>
    <t>T5_APF_0109</t>
  </si>
  <si>
    <t>T5_APF_0110</t>
  </si>
  <si>
    <t>T5_APF_0111</t>
  </si>
  <si>
    <t>50 wt% Al in PVDF Dogbone</t>
  </si>
  <si>
    <t>T5_APF_0112</t>
  </si>
  <si>
    <t>T5_APF_0113</t>
  </si>
  <si>
    <t>T5_APF_0114</t>
  </si>
  <si>
    <t>T5_APF_0115</t>
  </si>
  <si>
    <t>T5_APF_0116</t>
  </si>
  <si>
    <t xml:space="preserve">20 wt% H30 Al </t>
  </si>
  <si>
    <t>T5_APF_0117</t>
  </si>
  <si>
    <t>T5_APF_0118</t>
  </si>
  <si>
    <t>T5_APF_0119</t>
  </si>
  <si>
    <t>T5_APF_0120</t>
  </si>
  <si>
    <t>T5_APF_0121</t>
  </si>
  <si>
    <t>20 wt% H12 Al</t>
  </si>
  <si>
    <t>T5_APF_0122</t>
  </si>
  <si>
    <t>T5_APF_0123</t>
  </si>
  <si>
    <t>T5_APF_0124</t>
  </si>
  <si>
    <t>T5_APF_0125</t>
  </si>
  <si>
    <t>T5_PVC_0126</t>
  </si>
  <si>
    <t>SCULPEY box 1</t>
  </si>
  <si>
    <t>TPU Mold with Mold Release - Herrick</t>
  </si>
  <si>
    <t>Sculpey Clay, Batch 1</t>
  </si>
  <si>
    <t>T5_PVC_0127</t>
  </si>
  <si>
    <t>batch 1</t>
  </si>
  <si>
    <t>batch 2</t>
  </si>
  <si>
    <t>total</t>
  </si>
  <si>
    <t>T5_PVC_0128</t>
  </si>
  <si>
    <t>modulus</t>
  </si>
  <si>
    <t>T5_PVC_0129</t>
  </si>
  <si>
    <t>strength</t>
  </si>
  <si>
    <t>T5_PVC_0130</t>
  </si>
  <si>
    <t>Sculpey Clay, Batch 2</t>
  </si>
  <si>
    <t>T5_PVC_0131</t>
  </si>
  <si>
    <t>T5_PVC_0132</t>
  </si>
  <si>
    <t>T5_PVC_0133</t>
  </si>
  <si>
    <t>T5_PVC_0134</t>
  </si>
  <si>
    <t>T5_PVC_0135</t>
  </si>
  <si>
    <t>T5_PVC_0136</t>
  </si>
  <si>
    <t>Sculpey Clay, Batch 3</t>
  </si>
  <si>
    <t>T5_PVC_0137</t>
  </si>
  <si>
    <t>T5_PVC_0138</t>
  </si>
  <si>
    <t>T5_PVC_0139</t>
  </si>
  <si>
    <t>T5_PVC_0140</t>
  </si>
  <si>
    <t>T5_PVC_0141</t>
  </si>
  <si>
    <t>T5_PVC_0142</t>
  </si>
  <si>
    <t>Bingham0.1</t>
  </si>
  <si>
    <t>0deg</t>
  </si>
  <si>
    <t>Sculpey Clay</t>
  </si>
  <si>
    <t>T5_PVC_0143</t>
  </si>
  <si>
    <t>T5_PVC_0144</t>
  </si>
  <si>
    <t>T5_PVC_0145</t>
  </si>
  <si>
    <t>T5_PVC_0146</t>
  </si>
  <si>
    <t>T5_PVC_0147</t>
  </si>
  <si>
    <t>90deg</t>
  </si>
  <si>
    <t>T5_PVC_0148</t>
  </si>
  <si>
    <t>T5_PVC_0149</t>
  </si>
  <si>
    <t>T5_PVC_0150</t>
  </si>
  <si>
    <t>T5_PVC_0151</t>
  </si>
  <si>
    <t>T5_PVC_0152</t>
  </si>
  <si>
    <t>T5_PVC_0153</t>
  </si>
  <si>
    <t>T5_PVC_0154</t>
  </si>
  <si>
    <t>T5_PVC_0155</t>
  </si>
  <si>
    <t>T5_PVC_0156</t>
  </si>
  <si>
    <t>T5_PLA_0157</t>
  </si>
  <si>
    <t>White PLA</t>
  </si>
  <si>
    <t>Plasma Printer</t>
  </si>
  <si>
    <t xml:space="preserve">With NO Plasma </t>
  </si>
  <si>
    <t>T5_PLA_0158</t>
  </si>
  <si>
    <t>T5_PLA_0160</t>
  </si>
  <si>
    <t>T5_PLA_0161</t>
  </si>
  <si>
    <t>T5_PLA_0162</t>
  </si>
  <si>
    <t>With Plasma</t>
  </si>
  <si>
    <t>T5_PLA_0163</t>
  </si>
  <si>
    <t>T5_PLA_0164</t>
  </si>
  <si>
    <t>T5_PLA_0165</t>
  </si>
  <si>
    <t>T5_PLA_0166</t>
  </si>
  <si>
    <t>With No Plasma</t>
  </si>
  <si>
    <t>SC_ABS_0167</t>
  </si>
  <si>
    <t>Trasnparent ABS - Verbatim</t>
  </si>
  <si>
    <t>00deg</t>
  </si>
  <si>
    <t>Modulus</t>
  </si>
  <si>
    <t>SC_ABS_0168</t>
  </si>
  <si>
    <t>Strength</t>
  </si>
  <si>
    <t>SC_ABS_0169</t>
  </si>
  <si>
    <t>SC_ABS_0170</t>
  </si>
  <si>
    <t>SC_ABS_0171</t>
  </si>
  <si>
    <t>SC_ABS_0172</t>
  </si>
  <si>
    <t>SC_ABS_0173</t>
  </si>
  <si>
    <t>SC_ABS_0174</t>
  </si>
  <si>
    <t>SC_ABS_0175</t>
  </si>
  <si>
    <t>SC_ABS_0176</t>
  </si>
  <si>
    <t>SC_ABS_0177</t>
  </si>
  <si>
    <t>Nozzle Temp 240 C</t>
  </si>
  <si>
    <t>SC_ABS_0178</t>
  </si>
  <si>
    <t>SC_ABS_0179</t>
  </si>
  <si>
    <t>SC_ABS_0180</t>
  </si>
  <si>
    <t>SC_ABS_0181</t>
  </si>
  <si>
    <t>SC_ABS_0182</t>
  </si>
  <si>
    <t>Nozzle Temp 220 C</t>
  </si>
  <si>
    <t>SC_ABS_0183</t>
  </si>
  <si>
    <t>SC_ABS_0184</t>
  </si>
  <si>
    <t>SC_ABS_0185</t>
  </si>
  <si>
    <t>SC_ABS_0186</t>
  </si>
  <si>
    <t>SC_ABS_0187</t>
  </si>
  <si>
    <t>Nozzle Temp 260 C</t>
  </si>
  <si>
    <t>SC_ABS_0188</t>
  </si>
  <si>
    <t>SC_ABS_0189</t>
  </si>
  <si>
    <t>SC_ABS_0190</t>
  </si>
  <si>
    <t>SC_ABS_0191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</si>
</sst>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"/>
    <numFmt numFmtId="166" formatCode="yyyy/mm/dd h:mm"/>
    <numFmt numFmtId="167" formatCode="m/d"/>
    <numFmt numFmtId="168" formatCode="0.0"/>
    <numFmt numFmtId="169" formatCode="yyyy/mm/dd"/>
    <numFmt numFmtId="170" formatCode="yyyy/m/d"/>
    <numFmt numFmtId="171" formatCode="yyyy/m/d h:mm"/>
  </numFmts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" xfId="0" applyFont="1" applyNumberFormat="1"/>
    <xf borderId="0" fillId="0" fontId="2" numFmtId="168" xfId="0" applyFont="1" applyNumberFormat="1"/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17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2" numFmtId="11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4" numFmtId="0" xfId="0" applyAlignment="1" applyFill="1" applyFont="1">
      <alignment horizontal="righ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29"/>
    <col customWidth="1" min="2" max="2" width="24.29"/>
    <col customWidth="1" min="3" max="3" width="15.57"/>
    <col customWidth="1" min="4" max="4" width="15.29"/>
    <col customWidth="1" min="5" max="5" width="30.86"/>
    <col customWidth="1" min="7" max="7" width="25.57"/>
    <col customWidth="1" min="9" max="9" width="15.29"/>
    <col customWidth="1" min="10" max="10" width="22.0"/>
    <col customWidth="1" min="11" max="11" width="22.14"/>
    <col customWidth="1" min="12" max="12" width="22.71"/>
  </cols>
  <sheetData>
    <row r="1">
      <c r="A1" s="1" t="s">
        <v>3</v>
      </c>
      <c r="B1" s="1" t="s">
        <v>4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16</v>
      </c>
      <c r="I1" s="1" t="s">
        <v>17</v>
      </c>
      <c r="J1" s="1" t="s">
        <v>19</v>
      </c>
      <c r="K1" s="1" t="s">
        <v>22</v>
      </c>
      <c r="L1" s="1" t="s">
        <v>25</v>
      </c>
      <c r="M1" s="1" t="s">
        <v>27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43</v>
      </c>
      <c r="B2" s="4" t="s">
        <v>45</v>
      </c>
      <c r="C2" s="8">
        <v>42992.65277777778</v>
      </c>
      <c r="D2" s="4" t="s">
        <v>46</v>
      </c>
      <c r="E2" s="4" t="s">
        <v>47</v>
      </c>
      <c r="F2" s="4" t="s">
        <v>48</v>
      </c>
      <c r="G2" s="4" t="s">
        <v>49</v>
      </c>
      <c r="J2" s="4">
        <v>563.734472</v>
      </c>
      <c r="K2" s="4">
        <v>40.9</v>
      </c>
      <c r="L2" s="4" t="s">
        <v>50</v>
      </c>
    </row>
    <row r="3">
      <c r="A3" s="4" t="s">
        <v>51</v>
      </c>
      <c r="B3" s="4" t="s">
        <v>45</v>
      </c>
      <c r="C3" s="8">
        <v>42992.69513888889</v>
      </c>
      <c r="D3" s="4" t="s">
        <v>46</v>
      </c>
      <c r="E3" s="4" t="s">
        <v>47</v>
      </c>
      <c r="F3" s="4" t="s">
        <v>48</v>
      </c>
      <c r="G3" s="4" t="s">
        <v>49</v>
      </c>
      <c r="J3" s="4">
        <v>598.446201</v>
      </c>
      <c r="K3" s="4">
        <v>40.69</v>
      </c>
      <c r="L3" s="4" t="s">
        <v>52</v>
      </c>
    </row>
    <row r="4">
      <c r="A4" s="4" t="s">
        <v>53</v>
      </c>
      <c r="B4" s="4" t="s">
        <v>45</v>
      </c>
      <c r="C4" s="8">
        <v>43006.6125</v>
      </c>
      <c r="D4" s="4" t="s">
        <v>46</v>
      </c>
      <c r="E4" s="4" t="s">
        <v>47</v>
      </c>
      <c r="F4" s="4" t="s">
        <v>48</v>
      </c>
      <c r="G4" s="4" t="s">
        <v>49</v>
      </c>
      <c r="J4" s="4">
        <v>570.395199</v>
      </c>
      <c r="K4" s="4">
        <v>41.15</v>
      </c>
      <c r="L4" s="4" t="s">
        <v>54</v>
      </c>
    </row>
    <row r="5">
      <c r="A5" s="4" t="s">
        <v>55</v>
      </c>
      <c r="B5" s="4" t="s">
        <v>45</v>
      </c>
      <c r="C5" s="8">
        <v>42992.785416666666</v>
      </c>
      <c r="D5" s="4" t="s">
        <v>46</v>
      </c>
      <c r="E5" s="4" t="s">
        <v>47</v>
      </c>
      <c r="F5" s="4" t="s">
        <v>48</v>
      </c>
      <c r="G5" s="4" t="s">
        <v>49</v>
      </c>
      <c r="J5" s="4">
        <v>590.550546</v>
      </c>
      <c r="K5" s="4">
        <v>38.71</v>
      </c>
      <c r="L5" s="4" t="s">
        <v>56</v>
      </c>
    </row>
    <row r="6">
      <c r="A6" s="4" t="s">
        <v>58</v>
      </c>
      <c r="B6" s="4" t="s">
        <v>45</v>
      </c>
      <c r="C6" s="8">
        <v>42992.83611111111</v>
      </c>
      <c r="D6" s="4" t="s">
        <v>46</v>
      </c>
      <c r="E6" s="4" t="s">
        <v>47</v>
      </c>
      <c r="F6" s="4" t="s">
        <v>48</v>
      </c>
      <c r="G6" s="4" t="s">
        <v>49</v>
      </c>
      <c r="J6" s="4">
        <v>574.82522</v>
      </c>
      <c r="K6" s="4">
        <v>37.24</v>
      </c>
      <c r="L6" s="4" t="s">
        <v>60</v>
      </c>
    </row>
    <row r="7">
      <c r="A7" s="4" t="s">
        <v>61</v>
      </c>
      <c r="B7" s="4" t="s">
        <v>45</v>
      </c>
      <c r="C7" s="8">
        <v>42993.46388888889</v>
      </c>
      <c r="D7" s="4" t="s">
        <v>46</v>
      </c>
      <c r="E7" s="4" t="s">
        <v>62</v>
      </c>
      <c r="F7" s="4" t="s">
        <v>48</v>
      </c>
      <c r="G7" s="4" t="s">
        <v>63</v>
      </c>
      <c r="J7" s="4">
        <v>490.116798</v>
      </c>
      <c r="K7" s="4">
        <v>36.19</v>
      </c>
      <c r="L7" s="4" t="s">
        <v>64</v>
      </c>
    </row>
    <row r="8">
      <c r="A8" s="4" t="s">
        <v>65</v>
      </c>
      <c r="B8" s="4" t="s">
        <v>45</v>
      </c>
      <c r="C8" s="8">
        <v>42995.59652777778</v>
      </c>
      <c r="D8" s="4" t="s">
        <v>46</v>
      </c>
      <c r="E8" s="4" t="s">
        <v>62</v>
      </c>
      <c r="F8" s="4" t="s">
        <v>48</v>
      </c>
      <c r="G8" s="4" t="s">
        <v>63</v>
      </c>
      <c r="J8" s="4">
        <v>580.583737</v>
      </c>
      <c r="K8" s="4">
        <v>37.53</v>
      </c>
      <c r="L8" s="4" t="s">
        <v>66</v>
      </c>
    </row>
    <row r="9">
      <c r="A9" s="4" t="s">
        <v>67</v>
      </c>
      <c r="B9" s="4" t="s">
        <v>45</v>
      </c>
      <c r="C9" s="8">
        <v>42995.645833333336</v>
      </c>
      <c r="D9" s="4" t="s">
        <v>46</v>
      </c>
      <c r="E9" s="4" t="s">
        <v>62</v>
      </c>
      <c r="F9" s="4" t="s">
        <v>48</v>
      </c>
      <c r="G9" s="4" t="s">
        <v>63</v>
      </c>
      <c r="J9" s="4">
        <v>564.503662</v>
      </c>
      <c r="K9" s="4">
        <v>36.99</v>
      </c>
      <c r="L9" s="4" t="s">
        <v>69</v>
      </c>
    </row>
    <row r="10">
      <c r="A10" s="4" t="s">
        <v>70</v>
      </c>
      <c r="B10" s="4" t="s">
        <v>45</v>
      </c>
      <c r="C10" s="8">
        <v>42995.70208333333</v>
      </c>
      <c r="D10" s="4" t="s">
        <v>46</v>
      </c>
      <c r="E10" s="4" t="s">
        <v>62</v>
      </c>
      <c r="F10" s="4" t="s">
        <v>48</v>
      </c>
      <c r="G10" s="4" t="s">
        <v>63</v>
      </c>
      <c r="J10" s="4">
        <v>569.088119</v>
      </c>
      <c r="K10" s="4">
        <v>36.48</v>
      </c>
      <c r="L10" s="4" t="s">
        <v>72</v>
      </c>
    </row>
    <row r="11">
      <c r="A11" s="4" t="s">
        <v>73</v>
      </c>
      <c r="B11" s="4" t="s">
        <v>45</v>
      </c>
      <c r="C11" s="8">
        <v>42995.75069444445</v>
      </c>
      <c r="D11" s="4" t="s">
        <v>46</v>
      </c>
      <c r="E11" s="4" t="s">
        <v>62</v>
      </c>
      <c r="F11" s="4" t="s">
        <v>48</v>
      </c>
      <c r="G11" s="4" t="s">
        <v>63</v>
      </c>
      <c r="J11" s="4">
        <v>553.016935</v>
      </c>
      <c r="K11" s="4">
        <v>36.82</v>
      </c>
      <c r="L11" s="4" t="s">
        <v>74</v>
      </c>
    </row>
    <row r="12">
      <c r="A12" s="4" t="s">
        <v>75</v>
      </c>
      <c r="B12" s="4" t="s">
        <v>45</v>
      </c>
      <c r="C12" s="8">
        <v>42995.80069444444</v>
      </c>
      <c r="D12" s="4" t="s">
        <v>46</v>
      </c>
      <c r="E12" s="4" t="s">
        <v>76</v>
      </c>
      <c r="F12" s="4" t="s">
        <v>48</v>
      </c>
      <c r="G12" s="4" t="s">
        <v>77</v>
      </c>
      <c r="J12" s="4">
        <v>541.728301</v>
      </c>
      <c r="K12" s="4">
        <v>35.05</v>
      </c>
      <c r="L12" s="4" t="s">
        <v>78</v>
      </c>
    </row>
    <row r="13">
      <c r="A13" s="4" t="s">
        <v>79</v>
      </c>
      <c r="B13" s="4" t="s">
        <v>45</v>
      </c>
      <c r="C13" s="8">
        <v>42996.65138888889</v>
      </c>
      <c r="D13" s="4" t="s">
        <v>46</v>
      </c>
      <c r="E13" s="4" t="s">
        <v>76</v>
      </c>
      <c r="F13" s="4" t="s">
        <v>48</v>
      </c>
      <c r="G13" s="4" t="s">
        <v>77</v>
      </c>
      <c r="J13" s="4">
        <v>543.564272</v>
      </c>
      <c r="K13" s="4">
        <v>34.97</v>
      </c>
      <c r="L13" s="4" t="s">
        <v>81</v>
      </c>
    </row>
    <row r="14">
      <c r="A14" s="4" t="s">
        <v>82</v>
      </c>
      <c r="B14" s="4" t="s">
        <v>45</v>
      </c>
      <c r="C14" s="8">
        <v>42996.73402777778</v>
      </c>
      <c r="D14" s="4" t="s">
        <v>46</v>
      </c>
      <c r="E14" s="4" t="s">
        <v>76</v>
      </c>
      <c r="F14" s="4" t="s">
        <v>48</v>
      </c>
      <c r="G14" s="4" t="s">
        <v>77</v>
      </c>
      <c r="J14" s="4">
        <v>546.338707</v>
      </c>
      <c r="K14" s="4">
        <v>34.46</v>
      </c>
      <c r="L14" s="4" t="s">
        <v>74</v>
      </c>
    </row>
    <row r="15">
      <c r="A15" s="4" t="s">
        <v>83</v>
      </c>
      <c r="B15" s="4" t="s">
        <v>45</v>
      </c>
      <c r="C15" s="8">
        <v>42996.79791666667</v>
      </c>
      <c r="D15" s="4" t="s">
        <v>46</v>
      </c>
      <c r="E15" s="4" t="s">
        <v>76</v>
      </c>
      <c r="F15" s="4" t="s">
        <v>48</v>
      </c>
      <c r="G15" s="4" t="s">
        <v>77</v>
      </c>
      <c r="J15" s="4">
        <v>545.486267</v>
      </c>
      <c r="K15" s="4">
        <v>34.93</v>
      </c>
      <c r="L15" s="4" t="s">
        <v>72</v>
      </c>
    </row>
    <row r="16">
      <c r="A16" s="4" t="s">
        <v>84</v>
      </c>
      <c r="B16" s="4" t="s">
        <v>45</v>
      </c>
      <c r="C16" s="12">
        <v>42997.0</v>
      </c>
      <c r="D16" s="4" t="s">
        <v>46</v>
      </c>
      <c r="E16" s="4" t="s">
        <v>76</v>
      </c>
      <c r="F16" s="4" t="s">
        <v>48</v>
      </c>
      <c r="G16" s="4" t="s">
        <v>77</v>
      </c>
      <c r="J16" s="4">
        <v>549.401966</v>
      </c>
      <c r="K16" s="4">
        <v>35.01</v>
      </c>
      <c r="L16" s="4" t="s">
        <v>81</v>
      </c>
    </row>
    <row r="17">
      <c r="A17" s="4" t="s">
        <v>85</v>
      </c>
      <c r="B17" s="4" t="s">
        <v>45</v>
      </c>
      <c r="C17" s="12">
        <v>42993.0</v>
      </c>
      <c r="D17" s="4" t="s">
        <v>46</v>
      </c>
      <c r="E17" s="4" t="s">
        <v>86</v>
      </c>
      <c r="F17" s="4" t="s">
        <v>48</v>
      </c>
      <c r="H17" s="4">
        <v>2.36</v>
      </c>
      <c r="I17" s="4">
        <v>3.3</v>
      </c>
    </row>
    <row r="18">
      <c r="A18" s="4" t="s">
        <v>87</v>
      </c>
      <c r="B18" s="4" t="s">
        <v>45</v>
      </c>
      <c r="C18" s="12">
        <v>42993.0</v>
      </c>
      <c r="D18" s="4" t="s">
        <v>46</v>
      </c>
      <c r="E18" s="4" t="s">
        <v>86</v>
      </c>
      <c r="F18" s="4" t="s">
        <v>48</v>
      </c>
      <c r="H18" s="4">
        <v>2.38</v>
      </c>
      <c r="I18" s="4">
        <v>3.34</v>
      </c>
    </row>
    <row r="19">
      <c r="A19" s="4" t="s">
        <v>88</v>
      </c>
      <c r="B19" s="4" t="s">
        <v>45</v>
      </c>
      <c r="C19" s="12">
        <v>42993.0</v>
      </c>
      <c r="D19" s="4" t="s">
        <v>46</v>
      </c>
      <c r="E19" s="4" t="s">
        <v>86</v>
      </c>
      <c r="F19" s="4" t="s">
        <v>48</v>
      </c>
      <c r="H19" s="4">
        <v>2.39</v>
      </c>
      <c r="I19" s="4">
        <v>3.31</v>
      </c>
    </row>
    <row r="20">
      <c r="A20" s="4" t="s">
        <v>89</v>
      </c>
      <c r="B20" s="4" t="s">
        <v>45</v>
      </c>
      <c r="C20" s="12">
        <v>42993.0</v>
      </c>
      <c r="D20" s="4" t="s">
        <v>46</v>
      </c>
      <c r="E20" s="4" t="s">
        <v>86</v>
      </c>
      <c r="F20" s="4" t="s">
        <v>48</v>
      </c>
      <c r="H20" s="4">
        <v>2.68</v>
      </c>
      <c r="I20" s="4">
        <v>2.92</v>
      </c>
    </row>
    <row r="21">
      <c r="A21" s="4" t="s">
        <v>90</v>
      </c>
      <c r="B21" s="4" t="s">
        <v>45</v>
      </c>
      <c r="C21" s="12">
        <v>42993.0</v>
      </c>
      <c r="D21" s="4" t="s">
        <v>46</v>
      </c>
      <c r="E21" s="4" t="s">
        <v>86</v>
      </c>
      <c r="F21" s="4" t="s">
        <v>48</v>
      </c>
      <c r="H21" s="4">
        <v>2.86</v>
      </c>
      <c r="I21" s="4">
        <v>2.92</v>
      </c>
    </row>
    <row r="22">
      <c r="A22" s="4" t="s">
        <v>91</v>
      </c>
      <c r="B22" s="4" t="s">
        <v>45</v>
      </c>
      <c r="C22" s="12">
        <v>42993.0</v>
      </c>
      <c r="D22" s="4" t="s">
        <v>46</v>
      </c>
      <c r="E22" s="4" t="s">
        <v>92</v>
      </c>
      <c r="F22" s="4" t="s">
        <v>93</v>
      </c>
      <c r="H22" s="4">
        <v>2.43</v>
      </c>
      <c r="I22" s="4">
        <v>3.29</v>
      </c>
    </row>
    <row r="23">
      <c r="A23" s="4" t="s">
        <v>94</v>
      </c>
      <c r="B23" s="4" t="s">
        <v>45</v>
      </c>
      <c r="C23" s="12">
        <v>42993.0</v>
      </c>
      <c r="D23" s="4" t="s">
        <v>46</v>
      </c>
      <c r="E23" s="4" t="s">
        <v>92</v>
      </c>
      <c r="F23" s="4" t="s">
        <v>93</v>
      </c>
      <c r="H23" s="4">
        <v>2.43</v>
      </c>
      <c r="I23" s="4">
        <v>3.31</v>
      </c>
    </row>
    <row r="24">
      <c r="A24" s="4" t="s">
        <v>95</v>
      </c>
      <c r="B24" s="4" t="s">
        <v>45</v>
      </c>
      <c r="C24" s="12">
        <v>42993.0</v>
      </c>
      <c r="D24" s="4" t="s">
        <v>46</v>
      </c>
      <c r="E24" s="4" t="s">
        <v>92</v>
      </c>
      <c r="F24" s="4" t="s">
        <v>93</v>
      </c>
      <c r="H24" s="4">
        <v>2.43</v>
      </c>
      <c r="I24" s="4">
        <v>3.31</v>
      </c>
    </row>
    <row r="25">
      <c r="A25" s="4" t="s">
        <v>96</v>
      </c>
      <c r="B25" s="4" t="s">
        <v>45</v>
      </c>
      <c r="C25" s="12">
        <v>42993.0</v>
      </c>
      <c r="D25" s="4" t="s">
        <v>46</v>
      </c>
      <c r="E25" s="4" t="s">
        <v>92</v>
      </c>
      <c r="F25" s="4" t="s">
        <v>93</v>
      </c>
      <c r="H25" s="4">
        <v>2.41</v>
      </c>
      <c r="I25" s="4">
        <v>3.31</v>
      </c>
    </row>
    <row r="26">
      <c r="A26" s="4" t="s">
        <v>97</v>
      </c>
      <c r="B26" s="4" t="s">
        <v>45</v>
      </c>
      <c r="C26" s="12">
        <v>42993.0</v>
      </c>
      <c r="D26" s="4" t="s">
        <v>46</v>
      </c>
      <c r="E26" s="4" t="s">
        <v>92</v>
      </c>
      <c r="F26" s="4" t="s">
        <v>93</v>
      </c>
      <c r="H26" s="4">
        <v>2.41</v>
      </c>
      <c r="I26" s="4">
        <v>3.31</v>
      </c>
    </row>
    <row r="27">
      <c r="A27" s="4" t="s">
        <v>98</v>
      </c>
      <c r="B27" s="4" t="s">
        <v>45</v>
      </c>
      <c r="C27" s="12">
        <v>42993.0</v>
      </c>
      <c r="D27" s="4" t="s">
        <v>46</v>
      </c>
      <c r="E27" s="4" t="s">
        <v>99</v>
      </c>
      <c r="F27" s="4" t="s">
        <v>100</v>
      </c>
    </row>
    <row r="28">
      <c r="A28" s="4" t="s">
        <v>102</v>
      </c>
      <c r="B28" s="4" t="s">
        <v>45</v>
      </c>
      <c r="C28" s="12">
        <v>42993.0</v>
      </c>
      <c r="D28" s="4" t="s">
        <v>46</v>
      </c>
      <c r="E28" s="4" t="s">
        <v>99</v>
      </c>
      <c r="F28" s="4" t="s">
        <v>100</v>
      </c>
    </row>
    <row r="29">
      <c r="A29" s="4" t="s">
        <v>103</v>
      </c>
      <c r="B29" s="4" t="s">
        <v>45</v>
      </c>
      <c r="D29" s="4" t="s">
        <v>46</v>
      </c>
      <c r="F29" s="4" t="s">
        <v>100</v>
      </c>
    </row>
    <row r="30">
      <c r="A30" s="4" t="s">
        <v>104</v>
      </c>
      <c r="B30" s="4" t="s">
        <v>45</v>
      </c>
      <c r="D30" s="4" t="s">
        <v>46</v>
      </c>
      <c r="F30" s="4" t="s">
        <v>100</v>
      </c>
    </row>
    <row r="31">
      <c r="A31" s="4" t="s">
        <v>105</v>
      </c>
      <c r="B31" s="4" t="s">
        <v>45</v>
      </c>
      <c r="D31" s="4" t="s">
        <v>46</v>
      </c>
      <c r="F31" s="4" t="s">
        <v>100</v>
      </c>
    </row>
    <row r="32">
      <c r="A32" s="4" t="s">
        <v>106</v>
      </c>
      <c r="B32" s="4">
        <v>1.0</v>
      </c>
      <c r="C32" s="12">
        <v>42992.0</v>
      </c>
      <c r="D32" s="4" t="s">
        <v>107</v>
      </c>
      <c r="E32" s="4" t="s">
        <v>108</v>
      </c>
      <c r="F32" s="4" t="s">
        <v>48</v>
      </c>
      <c r="H32" s="4">
        <v>3.38</v>
      </c>
      <c r="I32" s="4">
        <v>2.62</v>
      </c>
      <c r="M32" s="7">
        <v>43003.0</v>
      </c>
    </row>
    <row r="33">
      <c r="A33" s="4" t="s">
        <v>109</v>
      </c>
      <c r="B33" s="4">
        <v>1.0</v>
      </c>
      <c r="C33" s="12">
        <v>42992.0</v>
      </c>
      <c r="D33" s="4" t="s">
        <v>107</v>
      </c>
      <c r="E33" s="4" t="s">
        <v>108</v>
      </c>
      <c r="F33" s="4" t="s">
        <v>48</v>
      </c>
      <c r="H33" s="4">
        <v>3.26</v>
      </c>
      <c r="I33" s="4">
        <v>2.7</v>
      </c>
      <c r="M33" s="7">
        <v>43003.0</v>
      </c>
    </row>
    <row r="34">
      <c r="A34" s="4" t="s">
        <v>110</v>
      </c>
      <c r="B34" s="4">
        <v>2.0</v>
      </c>
      <c r="C34" s="7">
        <v>42994.0</v>
      </c>
      <c r="D34" s="4" t="s">
        <v>107</v>
      </c>
      <c r="E34" s="4" t="s">
        <v>108</v>
      </c>
      <c r="F34" s="4" t="s">
        <v>48</v>
      </c>
      <c r="H34" s="4">
        <v>3.2</v>
      </c>
      <c r="I34" s="4">
        <v>2.86</v>
      </c>
      <c r="M34" s="7">
        <v>43003.0</v>
      </c>
    </row>
    <row r="35">
      <c r="A35" s="4" t="s">
        <v>111</v>
      </c>
      <c r="B35" s="4">
        <v>2.0</v>
      </c>
      <c r="C35" s="7">
        <v>42995.0</v>
      </c>
      <c r="D35" s="4" t="s">
        <v>107</v>
      </c>
      <c r="E35" s="4" t="s">
        <v>112</v>
      </c>
      <c r="F35" s="4" t="s">
        <v>93</v>
      </c>
      <c r="H35" s="4">
        <v>2.95</v>
      </c>
      <c r="I35" s="4">
        <v>1.71</v>
      </c>
      <c r="M35" s="7">
        <v>43003.0</v>
      </c>
    </row>
    <row r="36">
      <c r="A36" s="4" t="s">
        <v>113</v>
      </c>
      <c r="B36" s="4">
        <v>2.0</v>
      </c>
      <c r="C36" s="7">
        <v>42995.0</v>
      </c>
      <c r="D36" s="4" t="s">
        <v>107</v>
      </c>
      <c r="E36" s="4" t="s">
        <v>112</v>
      </c>
      <c r="F36" s="4" t="s">
        <v>93</v>
      </c>
      <c r="H36" s="4">
        <v>2.94</v>
      </c>
      <c r="I36" s="4">
        <v>1.76</v>
      </c>
      <c r="M36" s="7">
        <v>43003.0</v>
      </c>
    </row>
    <row r="37">
      <c r="A37" s="4" t="s">
        <v>114</v>
      </c>
      <c r="B37" s="4">
        <v>2.0</v>
      </c>
      <c r="C37" s="7">
        <v>42995.0</v>
      </c>
      <c r="D37" s="4" t="s">
        <v>107</v>
      </c>
      <c r="E37" s="4" t="s">
        <v>112</v>
      </c>
      <c r="F37" s="4" t="s">
        <v>93</v>
      </c>
      <c r="H37" s="4">
        <v>3.01</v>
      </c>
      <c r="I37" s="4">
        <v>1.43</v>
      </c>
      <c r="M37" s="7">
        <v>43003.0</v>
      </c>
    </row>
    <row r="38">
      <c r="A38" s="4" t="s">
        <v>115</v>
      </c>
      <c r="B38" s="4">
        <v>2.0</v>
      </c>
      <c r="C38" s="7">
        <v>43005.0</v>
      </c>
      <c r="D38" s="4" t="s">
        <v>107</v>
      </c>
      <c r="E38" s="4" t="s">
        <v>108</v>
      </c>
      <c r="F38" s="4" t="s">
        <v>48</v>
      </c>
      <c r="H38" s="4">
        <v>3.04</v>
      </c>
      <c r="I38" s="4">
        <v>1.95</v>
      </c>
      <c r="M38" s="7">
        <v>43011.0</v>
      </c>
    </row>
    <row r="39">
      <c r="A39" s="4" t="s">
        <v>116</v>
      </c>
      <c r="B39" s="4">
        <v>2.0</v>
      </c>
      <c r="C39" s="7">
        <v>43005.0</v>
      </c>
      <c r="D39" s="4" t="s">
        <v>107</v>
      </c>
      <c r="E39" s="4" t="s">
        <v>108</v>
      </c>
      <c r="F39" s="4" t="s">
        <v>48</v>
      </c>
      <c r="H39" s="4">
        <v>2.92</v>
      </c>
      <c r="I39" s="4">
        <v>1.22</v>
      </c>
      <c r="M39" s="7">
        <v>43011.0</v>
      </c>
    </row>
    <row r="40">
      <c r="A40" s="4" t="s">
        <v>118</v>
      </c>
      <c r="B40" s="4">
        <v>2.0</v>
      </c>
      <c r="C40" s="7">
        <v>43005.0</v>
      </c>
      <c r="D40" s="4" t="s">
        <v>107</v>
      </c>
      <c r="E40" s="4" t="s">
        <v>112</v>
      </c>
      <c r="F40" s="4" t="s">
        <v>93</v>
      </c>
      <c r="H40" s="4">
        <v>3.08</v>
      </c>
      <c r="I40" s="4">
        <v>1.59</v>
      </c>
      <c r="M40" s="7">
        <v>43011.0</v>
      </c>
    </row>
    <row r="41">
      <c r="A41" s="4" t="s">
        <v>119</v>
      </c>
      <c r="B41" s="4">
        <v>2.0</v>
      </c>
      <c r="C41" s="7">
        <v>43005.0</v>
      </c>
      <c r="D41" s="4" t="s">
        <v>107</v>
      </c>
      <c r="E41" s="4" t="s">
        <v>112</v>
      </c>
      <c r="F41" s="4" t="s">
        <v>93</v>
      </c>
      <c r="H41" s="4">
        <v>2.86</v>
      </c>
      <c r="I41" s="4">
        <v>1.72</v>
      </c>
      <c r="M41" s="7">
        <v>43011.0</v>
      </c>
    </row>
    <row r="42">
      <c r="A42" s="4" t="s">
        <v>120</v>
      </c>
      <c r="B42" s="4" t="s">
        <v>45</v>
      </c>
      <c r="C42" s="8">
        <v>43012.631944444445</v>
      </c>
      <c r="D42" s="4" t="s">
        <v>46</v>
      </c>
      <c r="E42" s="4" t="s">
        <v>121</v>
      </c>
      <c r="F42" s="4" t="s">
        <v>48</v>
      </c>
      <c r="G42" s="4" t="s">
        <v>122</v>
      </c>
      <c r="J42" s="4">
        <v>586.664822</v>
      </c>
      <c r="K42" s="4">
        <v>39.3</v>
      </c>
      <c r="M42" s="7">
        <v>43013.0</v>
      </c>
    </row>
    <row r="43">
      <c r="A43" s="4" t="s">
        <v>123</v>
      </c>
      <c r="B43" s="4" t="s">
        <v>45</v>
      </c>
      <c r="C43" s="8">
        <v>43012.69027777778</v>
      </c>
      <c r="D43" s="4" t="s">
        <v>46</v>
      </c>
      <c r="E43" s="4" t="s">
        <v>121</v>
      </c>
      <c r="F43" s="4" t="s">
        <v>48</v>
      </c>
      <c r="G43" s="4" t="s">
        <v>122</v>
      </c>
      <c r="J43" s="4">
        <v>574.241594</v>
      </c>
      <c r="K43" s="4">
        <v>37.32</v>
      </c>
      <c r="M43" s="7">
        <v>43013.0</v>
      </c>
    </row>
    <row r="44">
      <c r="A44" s="4" t="s">
        <v>124</v>
      </c>
      <c r="B44" s="4" t="s">
        <v>45</v>
      </c>
      <c r="C44" s="8">
        <v>43013.62291666667</v>
      </c>
      <c r="D44" s="4" t="s">
        <v>46</v>
      </c>
      <c r="E44" s="4" t="s">
        <v>121</v>
      </c>
      <c r="F44" s="4" t="s">
        <v>48</v>
      </c>
      <c r="G44" s="4" t="s">
        <v>122</v>
      </c>
      <c r="J44" s="4">
        <v>580.898781</v>
      </c>
      <c r="K44" s="4">
        <v>39.18</v>
      </c>
      <c r="M44" s="7">
        <v>43013.0</v>
      </c>
    </row>
    <row r="45">
      <c r="A45" s="4" t="s">
        <v>125</v>
      </c>
      <c r="B45" s="4" t="s">
        <v>45</v>
      </c>
      <c r="C45" s="8">
        <v>43013.666666666664</v>
      </c>
      <c r="D45" s="4" t="s">
        <v>46</v>
      </c>
      <c r="E45" s="4" t="s">
        <v>121</v>
      </c>
      <c r="F45" s="4" t="s">
        <v>48</v>
      </c>
      <c r="G45" s="4" t="s">
        <v>122</v>
      </c>
      <c r="J45" s="4">
        <v>583.922383</v>
      </c>
      <c r="K45" s="4">
        <v>38.54</v>
      </c>
      <c r="M45" s="7">
        <v>43029.0</v>
      </c>
    </row>
    <row r="46">
      <c r="A46" s="4" t="s">
        <v>126</v>
      </c>
      <c r="B46" s="4" t="s">
        <v>45</v>
      </c>
      <c r="C46" s="13">
        <v>43020.0</v>
      </c>
      <c r="D46" s="4" t="s">
        <v>46</v>
      </c>
      <c r="E46" s="4" t="s">
        <v>121</v>
      </c>
      <c r="F46" s="4" t="s">
        <v>48</v>
      </c>
      <c r="G46" s="4" t="s">
        <v>122</v>
      </c>
      <c r="J46" s="4">
        <v>573.939684</v>
      </c>
      <c r="K46" s="4">
        <v>39.09</v>
      </c>
      <c r="M46" s="7">
        <v>43026.0</v>
      </c>
    </row>
    <row r="47">
      <c r="A47" s="4" t="s">
        <v>127</v>
      </c>
      <c r="B47" s="4" t="s">
        <v>45</v>
      </c>
      <c r="C47" s="13">
        <v>43021.0</v>
      </c>
      <c r="D47" s="4" t="s">
        <v>46</v>
      </c>
      <c r="E47" s="4" t="s">
        <v>128</v>
      </c>
      <c r="F47" s="4" t="s">
        <v>48</v>
      </c>
      <c r="G47" s="4" t="s">
        <v>129</v>
      </c>
      <c r="J47" s="4">
        <v>560.333213</v>
      </c>
      <c r="K47" s="4">
        <v>36.27</v>
      </c>
      <c r="M47" s="7">
        <v>43029.0</v>
      </c>
    </row>
    <row r="48">
      <c r="A48" s="4" t="s">
        <v>130</v>
      </c>
      <c r="B48" s="4" t="s">
        <v>45</v>
      </c>
      <c r="C48" s="14">
        <v>43023.82361111111</v>
      </c>
      <c r="D48" s="4" t="s">
        <v>46</v>
      </c>
      <c r="E48" s="4" t="s">
        <v>128</v>
      </c>
      <c r="F48" s="4" t="s">
        <v>48</v>
      </c>
      <c r="G48" s="4" t="s">
        <v>129</v>
      </c>
      <c r="J48" s="4">
        <v>557.908557</v>
      </c>
      <c r="K48" s="4">
        <v>36.61</v>
      </c>
      <c r="M48" s="7">
        <v>43029.0</v>
      </c>
    </row>
    <row r="49">
      <c r="A49" s="4" t="s">
        <v>131</v>
      </c>
      <c r="B49" s="4" t="s">
        <v>45</v>
      </c>
      <c r="C49" s="14">
        <v>43023.888194444444</v>
      </c>
      <c r="D49" s="4" t="s">
        <v>46</v>
      </c>
      <c r="E49" s="4" t="s">
        <v>128</v>
      </c>
      <c r="F49" s="4" t="s">
        <v>48</v>
      </c>
      <c r="G49" s="4" t="s">
        <v>129</v>
      </c>
      <c r="J49" s="4">
        <v>552.732386</v>
      </c>
      <c r="K49" s="4">
        <v>36.44</v>
      </c>
      <c r="M49" s="7">
        <v>43029.0</v>
      </c>
    </row>
    <row r="50">
      <c r="A50" s="4" t="s">
        <v>133</v>
      </c>
      <c r="B50" s="4" t="s">
        <v>45</v>
      </c>
      <c r="C50" s="14">
        <v>43023.95486111111</v>
      </c>
      <c r="D50" s="4" t="s">
        <v>46</v>
      </c>
      <c r="E50" s="4" t="s">
        <v>128</v>
      </c>
      <c r="F50" s="4" t="s">
        <v>48</v>
      </c>
      <c r="G50" s="4" t="s">
        <v>129</v>
      </c>
      <c r="J50" s="4">
        <v>553.89965</v>
      </c>
      <c r="K50" s="4">
        <v>35.77</v>
      </c>
      <c r="M50" s="7">
        <v>43029.0</v>
      </c>
    </row>
    <row r="51">
      <c r="A51" s="4" t="s">
        <v>134</v>
      </c>
      <c r="B51" s="4" t="s">
        <v>45</v>
      </c>
      <c r="C51" s="14">
        <v>43026.625</v>
      </c>
      <c r="D51" s="4" t="s">
        <v>46</v>
      </c>
      <c r="E51" s="4" t="s">
        <v>128</v>
      </c>
      <c r="F51" s="4" t="s">
        <v>48</v>
      </c>
      <c r="G51" s="4" t="s">
        <v>129</v>
      </c>
      <c r="J51" s="4">
        <v>560.670327</v>
      </c>
      <c r="K51" s="4">
        <v>36.95</v>
      </c>
    </row>
    <row r="52">
      <c r="A52" s="4" t="s">
        <v>135</v>
      </c>
      <c r="B52" s="4" t="s">
        <v>45</v>
      </c>
      <c r="C52" s="13">
        <v>43033.0</v>
      </c>
      <c r="D52" s="4" t="s">
        <v>46</v>
      </c>
      <c r="E52" s="4" t="s">
        <v>136</v>
      </c>
      <c r="F52" s="4" t="s">
        <v>93</v>
      </c>
      <c r="G52" s="4" t="s">
        <v>49</v>
      </c>
      <c r="H52" s="4">
        <v>16.34</v>
      </c>
      <c r="I52" s="4">
        <v>2.19</v>
      </c>
      <c r="J52" s="4">
        <v>530.265322</v>
      </c>
      <c r="K52" s="4">
        <v>28.18</v>
      </c>
    </row>
    <row r="53">
      <c r="A53" s="4" t="s">
        <v>137</v>
      </c>
      <c r="B53" s="4" t="s">
        <v>45</v>
      </c>
      <c r="C53" s="13">
        <v>43033.0</v>
      </c>
      <c r="D53" s="4" t="s">
        <v>46</v>
      </c>
      <c r="E53" s="4" t="s">
        <v>136</v>
      </c>
      <c r="F53" s="4" t="s">
        <v>93</v>
      </c>
      <c r="G53" s="4" t="s">
        <v>49</v>
      </c>
      <c r="H53" s="4">
        <v>16.25</v>
      </c>
      <c r="I53" s="4">
        <v>2.09</v>
      </c>
      <c r="J53" s="4">
        <v>547.781274</v>
      </c>
      <c r="K53" s="4">
        <v>28.18</v>
      </c>
    </row>
    <row r="54">
      <c r="A54" s="4" t="s">
        <v>138</v>
      </c>
      <c r="B54" s="4" t="s">
        <v>45</v>
      </c>
      <c r="C54" s="13">
        <v>43033.0</v>
      </c>
      <c r="D54" s="4" t="s">
        <v>46</v>
      </c>
      <c r="E54" s="4" t="s">
        <v>136</v>
      </c>
      <c r="F54" s="4" t="s">
        <v>93</v>
      </c>
      <c r="G54" s="4" t="s">
        <v>49</v>
      </c>
      <c r="H54" s="4">
        <v>16.43</v>
      </c>
      <c r="I54" s="4">
        <v>2.13</v>
      </c>
      <c r="J54" s="4">
        <v>560.628465</v>
      </c>
      <c r="K54" s="4">
        <v>28.24</v>
      </c>
    </row>
    <row r="55">
      <c r="A55" s="4" t="s">
        <v>139</v>
      </c>
      <c r="B55" s="4" t="s">
        <v>45</v>
      </c>
      <c r="C55" s="13">
        <v>43033.0</v>
      </c>
      <c r="D55" s="4" t="s">
        <v>46</v>
      </c>
      <c r="E55" s="4" t="s">
        <v>136</v>
      </c>
      <c r="F55" s="4" t="s">
        <v>93</v>
      </c>
      <c r="G55" s="4" t="s">
        <v>49</v>
      </c>
      <c r="H55" s="4">
        <v>16.26</v>
      </c>
      <c r="I55" s="4">
        <v>2.17</v>
      </c>
      <c r="J55" s="4">
        <v>573.172671</v>
      </c>
      <c r="K55" s="4">
        <v>27.99</v>
      </c>
    </row>
    <row r="56">
      <c r="A56" s="15" t="s">
        <v>140</v>
      </c>
      <c r="B56" s="16">
        <v>3.0</v>
      </c>
      <c r="C56" s="17">
        <v>43034.0</v>
      </c>
      <c r="D56" s="15" t="s">
        <v>107</v>
      </c>
      <c r="E56" s="15" t="s">
        <v>108</v>
      </c>
      <c r="F56" s="15" t="s">
        <v>48</v>
      </c>
      <c r="H56" s="4">
        <v>2.78</v>
      </c>
      <c r="I56" s="4">
        <v>2.58</v>
      </c>
      <c r="J56" s="18">
        <v>1.20976878248705E8</v>
      </c>
      <c r="K56" s="18">
        <v>4.0321E7</v>
      </c>
      <c r="M56" s="7">
        <v>43038.0</v>
      </c>
    </row>
    <row r="57">
      <c r="A57" s="4" t="s">
        <v>142</v>
      </c>
      <c r="B57" s="4">
        <v>3.0</v>
      </c>
      <c r="C57" s="7">
        <v>43034.0</v>
      </c>
      <c r="D57" s="4" t="s">
        <v>107</v>
      </c>
      <c r="E57" s="4" t="s">
        <v>108</v>
      </c>
      <c r="F57" s="4" t="s">
        <v>48</v>
      </c>
      <c r="H57" s="4">
        <v>2.78</v>
      </c>
      <c r="I57" s="4">
        <v>3.34</v>
      </c>
      <c r="J57" s="18">
        <v>1.06292197420587E8</v>
      </c>
      <c r="K57" s="18">
        <v>3.7537E7</v>
      </c>
      <c r="M57" s="7">
        <v>43038.0</v>
      </c>
    </row>
    <row r="58">
      <c r="A58" s="19" t="s">
        <v>143</v>
      </c>
      <c r="B58" s="16">
        <v>3.0</v>
      </c>
      <c r="C58" s="17">
        <v>43034.0</v>
      </c>
      <c r="D58" s="15" t="s">
        <v>107</v>
      </c>
      <c r="E58" s="15" t="s">
        <v>108</v>
      </c>
      <c r="F58" s="15" t="s">
        <v>48</v>
      </c>
      <c r="H58" s="4">
        <v>2.46</v>
      </c>
      <c r="I58" s="4">
        <v>2.52</v>
      </c>
      <c r="J58" s="18">
        <v>1.37025858901133E8</v>
      </c>
      <c r="K58" s="18">
        <v>3.8779E7</v>
      </c>
      <c r="M58" s="7">
        <v>43038.0</v>
      </c>
    </row>
    <row r="59">
      <c r="A59" s="4" t="s">
        <v>144</v>
      </c>
      <c r="B59" s="4" t="s">
        <v>45</v>
      </c>
      <c r="C59" s="13">
        <v>43034.0</v>
      </c>
      <c r="D59" s="4" t="s">
        <v>46</v>
      </c>
      <c r="E59" s="4" t="s">
        <v>136</v>
      </c>
      <c r="F59" s="4" t="s">
        <v>93</v>
      </c>
      <c r="G59" s="4" t="s">
        <v>49</v>
      </c>
      <c r="H59" s="4">
        <v>16.32</v>
      </c>
      <c r="I59" s="4">
        <v>2.12</v>
      </c>
      <c r="J59" s="4">
        <v>538.512073</v>
      </c>
      <c r="K59" s="4">
        <v>27.47</v>
      </c>
    </row>
    <row r="60">
      <c r="A60" s="4" t="s">
        <v>145</v>
      </c>
      <c r="B60" s="4" t="s">
        <v>45</v>
      </c>
      <c r="C60" s="13">
        <v>43039.0</v>
      </c>
      <c r="D60" s="4" t="s">
        <v>46</v>
      </c>
      <c r="E60" s="4" t="s">
        <v>146</v>
      </c>
      <c r="F60" s="4" t="s">
        <v>93</v>
      </c>
      <c r="G60" s="4" t="s">
        <v>63</v>
      </c>
      <c r="H60" s="4">
        <v>14.36</v>
      </c>
      <c r="I60" s="4">
        <v>2.47</v>
      </c>
      <c r="J60" s="4">
        <v>614.651365</v>
      </c>
      <c r="K60" s="4">
        <v>21.42</v>
      </c>
    </row>
    <row r="61">
      <c r="A61" s="19" t="s">
        <v>147</v>
      </c>
      <c r="B61" s="16">
        <v>3.0</v>
      </c>
      <c r="C61" s="20">
        <v>43041.0</v>
      </c>
      <c r="D61" s="15" t="s">
        <v>107</v>
      </c>
      <c r="E61" s="15" t="s">
        <v>108</v>
      </c>
      <c r="F61" s="15" t="s">
        <v>48</v>
      </c>
      <c r="H61" s="4">
        <v>2.76</v>
      </c>
      <c r="I61" s="4">
        <v>3.15</v>
      </c>
      <c r="J61" s="18">
        <v>1.15373552765946E8</v>
      </c>
      <c r="K61" s="18">
        <v>4.0638E7</v>
      </c>
    </row>
    <row r="62">
      <c r="A62" s="4" t="s">
        <v>148</v>
      </c>
      <c r="B62" s="4">
        <v>3.0</v>
      </c>
      <c r="C62" s="20">
        <v>43041.0</v>
      </c>
      <c r="D62" s="4" t="s">
        <v>107</v>
      </c>
      <c r="E62" s="4" t="s">
        <v>108</v>
      </c>
      <c r="F62" s="4" t="s">
        <v>48</v>
      </c>
      <c r="H62" s="4">
        <v>2.77</v>
      </c>
      <c r="I62" s="4">
        <v>2.85</v>
      </c>
      <c r="J62" s="18">
        <v>1.11139797473319E8</v>
      </c>
      <c r="K62" s="18">
        <v>4.0763E7</v>
      </c>
    </row>
    <row r="63">
      <c r="A63" s="19" t="s">
        <v>149</v>
      </c>
      <c r="B63" s="16">
        <v>3.0</v>
      </c>
      <c r="C63" s="20">
        <v>43041.0</v>
      </c>
      <c r="D63" s="15" t="s">
        <v>107</v>
      </c>
      <c r="E63" s="19" t="s">
        <v>112</v>
      </c>
      <c r="F63" s="4" t="s">
        <v>93</v>
      </c>
      <c r="H63" s="4">
        <v>2.38</v>
      </c>
      <c r="I63" s="4">
        <v>3.37</v>
      </c>
      <c r="J63" s="18">
        <v>8.70420911731196E7</v>
      </c>
      <c r="K63" s="18">
        <v>3.5284E7</v>
      </c>
    </row>
    <row r="64">
      <c r="A64" s="19" t="s">
        <v>150</v>
      </c>
      <c r="B64" s="16">
        <v>3.0</v>
      </c>
      <c r="C64" s="20">
        <v>43041.0</v>
      </c>
      <c r="D64" s="15" t="s">
        <v>107</v>
      </c>
      <c r="E64" s="19" t="s">
        <v>112</v>
      </c>
      <c r="F64" s="4" t="s">
        <v>93</v>
      </c>
      <c r="H64" s="4">
        <v>2.44</v>
      </c>
      <c r="I64" s="4">
        <v>3.59</v>
      </c>
      <c r="J64" s="18">
        <v>1.02159188427563E8</v>
      </c>
      <c r="K64" s="18">
        <v>4.0527E7</v>
      </c>
    </row>
    <row r="65">
      <c r="A65" s="4" t="s">
        <v>151</v>
      </c>
      <c r="B65" s="4">
        <v>3.0</v>
      </c>
      <c r="C65" s="20">
        <v>43041.0</v>
      </c>
      <c r="D65" s="4" t="s">
        <v>107</v>
      </c>
      <c r="E65" s="19" t="s">
        <v>112</v>
      </c>
      <c r="F65" s="4" t="s">
        <v>93</v>
      </c>
      <c r="H65" s="4">
        <v>2.64</v>
      </c>
      <c r="I65" s="4">
        <v>3.74</v>
      </c>
      <c r="J65" s="18">
        <v>1.07206720537498E8</v>
      </c>
      <c r="K65" s="18">
        <v>3.7433E7</v>
      </c>
    </row>
    <row r="66">
      <c r="A66" s="19" t="s">
        <v>152</v>
      </c>
      <c r="B66" s="16">
        <v>3.0</v>
      </c>
      <c r="C66" s="20">
        <v>43041.0</v>
      </c>
      <c r="D66" s="15" t="s">
        <v>107</v>
      </c>
      <c r="E66" s="19" t="s">
        <v>112</v>
      </c>
      <c r="F66" s="4" t="s">
        <v>93</v>
      </c>
      <c r="H66" s="4">
        <v>2.47</v>
      </c>
      <c r="I66" s="4">
        <v>3.69</v>
      </c>
      <c r="J66" s="18">
        <v>1.03792229729818E8</v>
      </c>
      <c r="K66" s="18">
        <v>3.8291E7</v>
      </c>
    </row>
    <row r="67">
      <c r="A67" s="19" t="s">
        <v>153</v>
      </c>
      <c r="B67" s="16">
        <v>3.0</v>
      </c>
      <c r="C67" s="20">
        <v>43041.0</v>
      </c>
      <c r="D67" s="15" t="s">
        <v>107</v>
      </c>
      <c r="E67" s="19" t="s">
        <v>112</v>
      </c>
      <c r="F67" s="4" t="s">
        <v>93</v>
      </c>
      <c r="H67" s="4">
        <v>2.43</v>
      </c>
      <c r="I67" s="4">
        <v>3.64</v>
      </c>
      <c r="J67" s="18">
        <v>8.64890585365859E7</v>
      </c>
      <c r="K67" s="18">
        <v>3.715E7</v>
      </c>
    </row>
    <row r="68">
      <c r="A68" s="4" t="s">
        <v>154</v>
      </c>
      <c r="B68" s="4" t="s">
        <v>45</v>
      </c>
      <c r="C68" s="13">
        <v>43039.0</v>
      </c>
      <c r="D68" s="4" t="s">
        <v>46</v>
      </c>
      <c r="E68" s="4" t="s">
        <v>146</v>
      </c>
      <c r="F68" s="4" t="s">
        <v>93</v>
      </c>
      <c r="G68" s="4" t="s">
        <v>63</v>
      </c>
      <c r="H68" s="4">
        <v>13.95</v>
      </c>
      <c r="I68" s="4">
        <v>2.38</v>
      </c>
      <c r="J68" s="4">
        <v>616.773627</v>
      </c>
      <c r="K68" s="4">
        <v>20.68</v>
      </c>
    </row>
    <row r="69">
      <c r="A69" s="4" t="s">
        <v>155</v>
      </c>
      <c r="B69" s="4" t="s">
        <v>45</v>
      </c>
      <c r="C69" s="13">
        <v>43041.0</v>
      </c>
      <c r="D69" s="4" t="s">
        <v>46</v>
      </c>
      <c r="E69" s="4" t="s">
        <v>146</v>
      </c>
      <c r="F69" s="4" t="s">
        <v>93</v>
      </c>
      <c r="G69" s="4" t="s">
        <v>63</v>
      </c>
      <c r="H69" s="4">
        <v>13.72</v>
      </c>
      <c r="I69" s="4">
        <v>2.73</v>
      </c>
      <c r="J69" s="4">
        <v>670.456907</v>
      </c>
      <c r="K69" s="4">
        <v>23.19</v>
      </c>
    </row>
    <row r="70">
      <c r="A70" s="4" t="s">
        <v>156</v>
      </c>
      <c r="B70" s="4" t="s">
        <v>45</v>
      </c>
      <c r="C70" s="13">
        <v>43041.0</v>
      </c>
      <c r="D70" s="4" t="s">
        <v>46</v>
      </c>
      <c r="E70" s="4" t="s">
        <v>146</v>
      </c>
      <c r="F70" s="4" t="s">
        <v>93</v>
      </c>
      <c r="G70" s="4" t="s">
        <v>63</v>
      </c>
      <c r="H70" s="4">
        <v>13.43</v>
      </c>
      <c r="I70" s="4">
        <v>2.45</v>
      </c>
      <c r="J70" s="4">
        <v>608.102942</v>
      </c>
      <c r="K70" s="4">
        <v>20.83</v>
      </c>
    </row>
    <row r="71">
      <c r="A71" s="4" t="s">
        <v>157</v>
      </c>
      <c r="B71" s="4" t="s">
        <v>45</v>
      </c>
      <c r="C71" s="13">
        <v>43041.0</v>
      </c>
      <c r="D71" s="4" t="s">
        <v>46</v>
      </c>
      <c r="E71" s="4" t="s">
        <v>146</v>
      </c>
      <c r="F71" s="4" t="s">
        <v>93</v>
      </c>
      <c r="G71" s="4" t="s">
        <v>63</v>
      </c>
      <c r="H71" s="4">
        <v>13.92</v>
      </c>
      <c r="I71" s="4">
        <v>2.39</v>
      </c>
      <c r="J71" s="4">
        <v>649.462165</v>
      </c>
      <c r="K71" s="4">
        <v>20.31</v>
      </c>
    </row>
    <row r="72">
      <c r="A72" s="4" t="s">
        <v>159</v>
      </c>
      <c r="B72" s="4" t="s">
        <v>45</v>
      </c>
      <c r="C72" s="13">
        <v>43041.0</v>
      </c>
      <c r="D72" s="4" t="s">
        <v>46</v>
      </c>
      <c r="E72" s="4" t="s">
        <v>160</v>
      </c>
      <c r="F72" s="4" t="s">
        <v>93</v>
      </c>
      <c r="G72" s="4" t="s">
        <v>77</v>
      </c>
      <c r="H72" s="4">
        <v>13.21</v>
      </c>
      <c r="I72" s="4">
        <v>2.46</v>
      </c>
      <c r="J72" s="4">
        <v>592.078757</v>
      </c>
      <c r="K72" s="4">
        <v>20.18</v>
      </c>
    </row>
    <row r="73">
      <c r="A73" s="4" t="s">
        <v>161</v>
      </c>
      <c r="B73" s="4" t="s">
        <v>45</v>
      </c>
      <c r="C73" s="13">
        <v>43045.0</v>
      </c>
      <c r="D73" s="4" t="s">
        <v>46</v>
      </c>
      <c r="E73" s="4" t="s">
        <v>160</v>
      </c>
      <c r="F73" s="4" t="s">
        <v>93</v>
      </c>
      <c r="G73" s="4" t="s">
        <v>77</v>
      </c>
      <c r="H73" s="4">
        <v>13.78</v>
      </c>
      <c r="I73" s="4">
        <v>2.44</v>
      </c>
      <c r="J73" s="4">
        <v>601.912226</v>
      </c>
      <c r="K73" s="4">
        <v>21.05</v>
      </c>
    </row>
    <row r="74">
      <c r="A74" s="4" t="s">
        <v>162</v>
      </c>
      <c r="B74" s="4" t="s">
        <v>45</v>
      </c>
      <c r="C74" s="13">
        <v>43045.0</v>
      </c>
      <c r="D74" s="4" t="s">
        <v>46</v>
      </c>
      <c r="E74" s="4" t="s">
        <v>160</v>
      </c>
      <c r="F74" s="4" t="s">
        <v>93</v>
      </c>
      <c r="G74" s="4" t="s">
        <v>77</v>
      </c>
      <c r="H74" s="4">
        <v>13.96</v>
      </c>
      <c r="I74" s="4">
        <v>2.43</v>
      </c>
      <c r="J74" s="4">
        <v>583.704663</v>
      </c>
      <c r="K74" s="4">
        <v>21.02</v>
      </c>
    </row>
    <row r="75">
      <c r="A75" s="4" t="s">
        <v>163</v>
      </c>
      <c r="B75" s="4" t="s">
        <v>45</v>
      </c>
      <c r="C75" s="13">
        <v>43045.0</v>
      </c>
      <c r="D75" s="4" t="s">
        <v>46</v>
      </c>
      <c r="E75" s="4" t="s">
        <v>160</v>
      </c>
      <c r="F75" s="4" t="s">
        <v>93</v>
      </c>
      <c r="G75" s="4" t="s">
        <v>77</v>
      </c>
      <c r="H75" s="4">
        <v>14.34</v>
      </c>
      <c r="I75" s="4">
        <v>2.38</v>
      </c>
      <c r="J75" s="4">
        <v>585.891509</v>
      </c>
      <c r="K75" s="4">
        <v>21.58</v>
      </c>
    </row>
    <row r="76">
      <c r="A76" s="4" t="s">
        <v>164</v>
      </c>
      <c r="B76" s="4" t="s">
        <v>45</v>
      </c>
      <c r="C76" s="13">
        <v>43045.0</v>
      </c>
      <c r="D76" s="4" t="s">
        <v>46</v>
      </c>
      <c r="E76" s="4" t="s">
        <v>160</v>
      </c>
      <c r="F76" s="4" t="s">
        <v>93</v>
      </c>
      <c r="G76" s="4" t="s">
        <v>77</v>
      </c>
      <c r="H76" s="4">
        <v>15.43</v>
      </c>
      <c r="I76" s="4">
        <v>2.38</v>
      </c>
      <c r="J76" s="4">
        <v>624.340055</v>
      </c>
      <c r="K76" s="4">
        <v>21.45</v>
      </c>
    </row>
    <row r="77">
      <c r="A77" s="4" t="s">
        <v>165</v>
      </c>
      <c r="B77" s="4" t="s">
        <v>45</v>
      </c>
      <c r="C77" s="13">
        <v>43068.0</v>
      </c>
      <c r="D77" s="4" t="s">
        <v>46</v>
      </c>
      <c r="E77" s="4" t="s">
        <v>166</v>
      </c>
      <c r="F77" s="4" t="s">
        <v>93</v>
      </c>
      <c r="G77" s="4" t="s">
        <v>129</v>
      </c>
      <c r="H77" s="4">
        <v>13.37</v>
      </c>
      <c r="I77" s="4">
        <v>2.42</v>
      </c>
      <c r="J77" s="4">
        <v>550.664386</v>
      </c>
      <c r="K77" s="4">
        <v>20.55</v>
      </c>
    </row>
    <row r="78">
      <c r="A78" s="4" t="s">
        <v>167</v>
      </c>
      <c r="B78" s="4" t="s">
        <v>45</v>
      </c>
      <c r="C78" s="13">
        <v>43068.0</v>
      </c>
      <c r="D78" s="4" t="s">
        <v>46</v>
      </c>
      <c r="E78" s="4" t="s">
        <v>166</v>
      </c>
      <c r="F78" s="4" t="s">
        <v>93</v>
      </c>
      <c r="G78" s="4" t="s">
        <v>129</v>
      </c>
      <c r="H78" s="4">
        <v>13.59</v>
      </c>
      <c r="I78" s="4">
        <v>2.34</v>
      </c>
      <c r="J78" s="4">
        <v>524.625457</v>
      </c>
      <c r="K78" s="4">
        <v>20.0</v>
      </c>
    </row>
    <row r="79">
      <c r="A79" s="4" t="s">
        <v>168</v>
      </c>
      <c r="B79" s="4" t="s">
        <v>45</v>
      </c>
      <c r="C79" s="13">
        <v>43068.0</v>
      </c>
      <c r="D79" s="4" t="s">
        <v>46</v>
      </c>
      <c r="E79" s="4" t="s">
        <v>166</v>
      </c>
      <c r="F79" s="4" t="s">
        <v>93</v>
      </c>
      <c r="G79" s="4" t="s">
        <v>129</v>
      </c>
      <c r="H79" s="4">
        <v>13.24</v>
      </c>
      <c r="I79" s="4">
        <v>2.5</v>
      </c>
      <c r="J79" s="4">
        <v>572.445427</v>
      </c>
      <c r="K79" s="4">
        <v>20.37</v>
      </c>
    </row>
    <row r="80">
      <c r="A80" s="4" t="s">
        <v>169</v>
      </c>
      <c r="B80" s="4" t="s">
        <v>45</v>
      </c>
      <c r="C80" s="13">
        <v>43068.0</v>
      </c>
      <c r="D80" s="4" t="s">
        <v>46</v>
      </c>
      <c r="E80" s="4" t="s">
        <v>166</v>
      </c>
      <c r="F80" s="4" t="s">
        <v>93</v>
      </c>
      <c r="G80" s="4" t="s">
        <v>129</v>
      </c>
      <c r="H80" s="4">
        <v>15.47</v>
      </c>
      <c r="I80" s="4">
        <v>2.41</v>
      </c>
      <c r="J80" s="4">
        <v>1.0</v>
      </c>
      <c r="K80" s="4">
        <v>20.4</v>
      </c>
    </row>
    <row r="81">
      <c r="A81" s="4" t="s">
        <v>170</v>
      </c>
      <c r="B81" s="4" t="s">
        <v>45</v>
      </c>
      <c r="C81" s="13">
        <v>43068.0</v>
      </c>
      <c r="D81" s="4" t="s">
        <v>46</v>
      </c>
      <c r="E81" s="4" t="s">
        <v>166</v>
      </c>
      <c r="F81" s="4" t="s">
        <v>93</v>
      </c>
      <c r="G81" s="4" t="s">
        <v>129</v>
      </c>
      <c r="H81" s="4">
        <v>14.17</v>
      </c>
      <c r="I81" s="4">
        <v>2.46</v>
      </c>
      <c r="J81" s="4">
        <v>546.788662</v>
      </c>
      <c r="K81" s="4">
        <v>19.41</v>
      </c>
    </row>
    <row r="82">
      <c r="A82" s="4" t="s">
        <v>171</v>
      </c>
      <c r="B82" s="4" t="s">
        <v>45</v>
      </c>
      <c r="C82" s="13">
        <v>43069.0</v>
      </c>
      <c r="D82" s="4" t="s">
        <v>46</v>
      </c>
      <c r="E82" s="4" t="s">
        <v>172</v>
      </c>
      <c r="F82" s="4" t="s">
        <v>93</v>
      </c>
      <c r="G82" s="4" t="s">
        <v>122</v>
      </c>
      <c r="H82" s="4">
        <v>14.94</v>
      </c>
      <c r="I82" s="4">
        <v>2.4</v>
      </c>
      <c r="J82" s="4">
        <v>620.149834</v>
      </c>
      <c r="K82" s="4">
        <v>22.04</v>
      </c>
    </row>
    <row r="83">
      <c r="A83" s="4" t="s">
        <v>173</v>
      </c>
      <c r="B83" s="4" t="s">
        <v>45</v>
      </c>
      <c r="C83" s="13">
        <v>43069.0</v>
      </c>
      <c r="D83" s="4" t="s">
        <v>46</v>
      </c>
      <c r="E83" s="4" t="s">
        <v>172</v>
      </c>
      <c r="F83" s="4" t="s">
        <v>93</v>
      </c>
      <c r="G83" s="4" t="s">
        <v>122</v>
      </c>
      <c r="H83" s="4">
        <v>14.07</v>
      </c>
      <c r="I83" s="4">
        <v>2.33</v>
      </c>
      <c r="J83" s="4">
        <v>584.504265</v>
      </c>
      <c r="K83" s="4">
        <v>21.42</v>
      </c>
    </row>
    <row r="84">
      <c r="A84" s="4" t="s">
        <v>174</v>
      </c>
      <c r="B84" s="4" t="s">
        <v>45</v>
      </c>
      <c r="C84" s="13">
        <v>43069.0</v>
      </c>
      <c r="D84" s="4" t="s">
        <v>46</v>
      </c>
      <c r="E84" s="4" t="s">
        <v>172</v>
      </c>
      <c r="F84" s="4" t="s">
        <v>93</v>
      </c>
      <c r="G84" s="4" t="s">
        <v>122</v>
      </c>
      <c r="H84" s="4">
        <v>13.86</v>
      </c>
      <c r="I84" s="4">
        <v>2.46</v>
      </c>
      <c r="J84" s="4">
        <v>591.623139</v>
      </c>
      <c r="K84" s="4">
        <v>21.98</v>
      </c>
    </row>
    <row r="85">
      <c r="A85" s="4" t="s">
        <v>175</v>
      </c>
      <c r="B85" s="4" t="s">
        <v>45</v>
      </c>
      <c r="C85" s="13">
        <v>43069.0</v>
      </c>
      <c r="D85" s="4" t="s">
        <v>46</v>
      </c>
      <c r="E85" s="4" t="s">
        <v>172</v>
      </c>
      <c r="F85" s="4" t="s">
        <v>93</v>
      </c>
      <c r="G85" s="4" t="s">
        <v>122</v>
      </c>
      <c r="H85" s="4">
        <v>13.42</v>
      </c>
      <c r="I85" s="4">
        <v>2.1</v>
      </c>
      <c r="J85" s="4">
        <v>590.768229</v>
      </c>
      <c r="K85" s="4">
        <v>20.65</v>
      </c>
    </row>
    <row r="86">
      <c r="A86" s="4" t="s">
        <v>177</v>
      </c>
      <c r="B86" s="4" t="s">
        <v>45</v>
      </c>
      <c r="C86" s="13">
        <v>43069.0</v>
      </c>
      <c r="D86" s="4" t="s">
        <v>46</v>
      </c>
      <c r="E86" s="4" t="s">
        <v>172</v>
      </c>
      <c r="F86" s="4" t="s">
        <v>93</v>
      </c>
      <c r="G86" s="4" t="s">
        <v>122</v>
      </c>
      <c r="H86" s="4">
        <v>15.74</v>
      </c>
      <c r="I86" s="4">
        <v>2.15</v>
      </c>
      <c r="J86" s="4">
        <v>586.90899</v>
      </c>
      <c r="K86" s="4">
        <v>21.73</v>
      </c>
    </row>
    <row r="87">
      <c r="A87" s="4" t="s">
        <v>178</v>
      </c>
      <c r="B87" s="4">
        <v>5.0</v>
      </c>
      <c r="C87" s="5">
        <v>43201.0</v>
      </c>
      <c r="D87" s="15" t="s">
        <v>107</v>
      </c>
      <c r="F87" s="4">
        <v>0.0</v>
      </c>
      <c r="H87" s="4">
        <v>3.02</v>
      </c>
      <c r="I87" s="4">
        <v>2.01</v>
      </c>
      <c r="J87" s="4">
        <v>121.6</v>
      </c>
      <c r="K87" s="4">
        <v>26.22</v>
      </c>
      <c r="L87">
        <f>AVERAGE(J87:J91)</f>
        <v>104.594</v>
      </c>
      <c r="M87">
        <f>abs(L87-J87)</f>
        <v>17.006</v>
      </c>
      <c r="N87">
        <f t="shared" ref="N87:N88" si="1">M87/L87</f>
        <v>0.1625905884</v>
      </c>
    </row>
    <row r="88">
      <c r="A88" s="4" t="s">
        <v>180</v>
      </c>
      <c r="B88" s="4">
        <v>5.0</v>
      </c>
      <c r="C88" s="5">
        <v>43201.0</v>
      </c>
      <c r="D88" s="15" t="s">
        <v>107</v>
      </c>
      <c r="F88" s="4">
        <v>0.0</v>
      </c>
      <c r="H88" s="4">
        <v>3.36</v>
      </c>
      <c r="I88" s="4">
        <v>3.14</v>
      </c>
      <c r="J88" s="4">
        <v>110.74</v>
      </c>
      <c r="K88" s="4">
        <v>28.02</v>
      </c>
      <c r="L88">
        <f>AVERAGE(K87:K91)</f>
        <v>28.11</v>
      </c>
      <c r="M88">
        <f>L88-K87</f>
        <v>1.89</v>
      </c>
      <c r="N88">
        <f t="shared" si="1"/>
        <v>0.06723585912</v>
      </c>
    </row>
    <row r="89">
      <c r="A89" s="4" t="s">
        <v>181</v>
      </c>
      <c r="B89" s="4">
        <v>5.0</v>
      </c>
      <c r="C89" s="5" t="s">
        <v>182</v>
      </c>
      <c r="D89" s="15" t="s">
        <v>107</v>
      </c>
      <c r="F89" s="4">
        <v>0.0</v>
      </c>
      <c r="H89" s="4">
        <v>3.52</v>
      </c>
      <c r="I89" s="4">
        <v>3.45</v>
      </c>
      <c r="J89" s="4">
        <v>94.25</v>
      </c>
      <c r="K89" s="4">
        <v>28.95</v>
      </c>
    </row>
    <row r="90">
      <c r="A90" s="4" t="s">
        <v>184</v>
      </c>
      <c r="B90" s="4">
        <v>5.0</v>
      </c>
      <c r="C90" s="5" t="s">
        <v>182</v>
      </c>
      <c r="D90" s="15" t="s">
        <v>107</v>
      </c>
      <c r="F90" s="4">
        <v>0.0</v>
      </c>
      <c r="H90" s="4">
        <v>3.32</v>
      </c>
      <c r="I90" s="4">
        <v>3.23</v>
      </c>
      <c r="J90" s="4">
        <v>99.46</v>
      </c>
      <c r="K90" s="4">
        <v>28.16</v>
      </c>
    </row>
    <row r="91">
      <c r="A91" s="4" t="s">
        <v>185</v>
      </c>
      <c r="B91" s="4">
        <v>6.0</v>
      </c>
      <c r="C91" s="5">
        <v>43206.0</v>
      </c>
      <c r="D91" s="15" t="s">
        <v>107</v>
      </c>
      <c r="F91" s="4">
        <v>0.0</v>
      </c>
      <c r="H91" s="4">
        <v>3.36</v>
      </c>
      <c r="I91" s="4">
        <v>3.19</v>
      </c>
      <c r="J91" s="4">
        <v>96.92</v>
      </c>
      <c r="K91" s="4">
        <v>29.2</v>
      </c>
    </row>
    <row r="92">
      <c r="A92" s="4" t="s">
        <v>186</v>
      </c>
      <c r="B92" s="4">
        <v>6.0</v>
      </c>
      <c r="C92" s="5">
        <v>43206.0</v>
      </c>
      <c r="D92" s="15" t="s">
        <v>107</v>
      </c>
      <c r="F92" s="4">
        <v>90.0</v>
      </c>
      <c r="H92" s="4">
        <v>3.31</v>
      </c>
      <c r="I92" s="4">
        <v>3.21</v>
      </c>
      <c r="J92" s="4">
        <v>66.7</v>
      </c>
      <c r="K92" s="4">
        <v>27.87</v>
      </c>
      <c r="L92">
        <f>AVERAGE(J92:J96)</f>
        <v>78.86</v>
      </c>
      <c r="M92">
        <f>L92-J94</f>
        <v>-14.54</v>
      </c>
      <c r="N92">
        <f t="shared" ref="N92:N93" si="2">M92/L92</f>
        <v>-0.1843773776</v>
      </c>
    </row>
    <row r="93">
      <c r="A93" s="4" t="s">
        <v>187</v>
      </c>
      <c r="B93" s="4">
        <v>6.0</v>
      </c>
      <c r="C93" s="5">
        <v>43208.0</v>
      </c>
      <c r="D93" s="15" t="s">
        <v>107</v>
      </c>
      <c r="F93" s="4">
        <v>90.0</v>
      </c>
      <c r="H93" s="4">
        <v>3.31</v>
      </c>
      <c r="I93" s="4">
        <v>3.61</v>
      </c>
      <c r="J93" s="4">
        <v>77.9</v>
      </c>
      <c r="K93" s="4">
        <v>26.11</v>
      </c>
      <c r="L93">
        <f>AVERAGE(K92:K96)</f>
        <v>25.882</v>
      </c>
      <c r="M93">
        <f>L93-K92</f>
        <v>-1.988</v>
      </c>
      <c r="N93">
        <f t="shared" si="2"/>
        <v>-0.07681013832</v>
      </c>
    </row>
    <row r="94">
      <c r="A94" s="4" t="s">
        <v>188</v>
      </c>
      <c r="B94" s="4">
        <v>6.0</v>
      </c>
      <c r="C94" s="5">
        <v>43208.0</v>
      </c>
      <c r="D94" s="15" t="s">
        <v>107</v>
      </c>
      <c r="F94" s="4">
        <v>90.0</v>
      </c>
      <c r="H94" s="4">
        <v>3.69</v>
      </c>
      <c r="I94" s="4">
        <v>3.65</v>
      </c>
      <c r="J94" s="4">
        <v>93.4</v>
      </c>
      <c r="K94" s="4">
        <v>23.89</v>
      </c>
    </row>
    <row r="95">
      <c r="A95" s="4" t="s">
        <v>189</v>
      </c>
      <c r="B95" s="4">
        <v>7.0</v>
      </c>
      <c r="C95" s="5">
        <v>43210.0</v>
      </c>
      <c r="D95" s="15" t="s">
        <v>107</v>
      </c>
      <c r="F95" s="4">
        <v>90.0</v>
      </c>
      <c r="H95" s="4">
        <v>3.63</v>
      </c>
      <c r="I95" s="4">
        <v>3.6</v>
      </c>
      <c r="J95" s="4">
        <v>68.6</v>
      </c>
      <c r="K95" s="4">
        <v>24.59</v>
      </c>
    </row>
    <row r="96">
      <c r="A96" s="4" t="s">
        <v>190</v>
      </c>
      <c r="B96" s="4">
        <v>7.0</v>
      </c>
      <c r="C96" s="5">
        <v>43210.0</v>
      </c>
      <c r="D96" s="15" t="s">
        <v>107</v>
      </c>
      <c r="F96" s="4">
        <v>90.0</v>
      </c>
      <c r="H96" s="4">
        <v>3.33</v>
      </c>
      <c r="I96" s="4">
        <v>3.54</v>
      </c>
      <c r="J96" s="4">
        <v>87.7</v>
      </c>
      <c r="K96" s="4">
        <v>26.95</v>
      </c>
    </row>
    <row r="97">
      <c r="A97" s="4" t="s">
        <v>191</v>
      </c>
      <c r="B97" s="4">
        <v>8.0</v>
      </c>
      <c r="C97" s="5">
        <v>43230.0</v>
      </c>
      <c r="D97" s="15" t="s">
        <v>107</v>
      </c>
      <c r="E97" s="4" t="s">
        <v>34</v>
      </c>
      <c r="F97" s="4" t="s">
        <v>34</v>
      </c>
      <c r="G97" s="4" t="s">
        <v>34</v>
      </c>
      <c r="H97" s="4" t="s">
        <v>34</v>
      </c>
      <c r="I97" s="4" t="s">
        <v>34</v>
      </c>
    </row>
    <row r="98">
      <c r="A98" s="4" t="s">
        <v>192</v>
      </c>
      <c r="B98" s="4">
        <v>8.0</v>
      </c>
      <c r="C98" s="5">
        <v>43230.0</v>
      </c>
      <c r="D98" s="15" t="s">
        <v>107</v>
      </c>
      <c r="E98" s="4" t="s">
        <v>34</v>
      </c>
      <c r="F98" s="4" t="s">
        <v>34</v>
      </c>
      <c r="G98" s="4" t="s">
        <v>34</v>
      </c>
      <c r="H98" s="4" t="s">
        <v>34</v>
      </c>
      <c r="I98" s="4" t="s">
        <v>34</v>
      </c>
    </row>
    <row r="99">
      <c r="A99" s="4" t="s">
        <v>193</v>
      </c>
      <c r="B99" s="4">
        <v>9.0</v>
      </c>
      <c r="C99" s="5">
        <v>43236.0</v>
      </c>
      <c r="D99" s="15" t="s">
        <v>107</v>
      </c>
      <c r="F99" s="4">
        <v>0.0</v>
      </c>
      <c r="G99" s="4" t="s">
        <v>194</v>
      </c>
      <c r="H99" s="4">
        <v>3.3</v>
      </c>
      <c r="I99" s="4">
        <v>3.76</v>
      </c>
      <c r="J99" s="4">
        <v>61.1</v>
      </c>
      <c r="K99" s="4">
        <v>35.96</v>
      </c>
    </row>
    <row r="100">
      <c r="A100" s="4" t="s">
        <v>195</v>
      </c>
      <c r="B100" s="4">
        <v>13.0</v>
      </c>
      <c r="C100" s="5">
        <v>43263.0</v>
      </c>
      <c r="D100" s="15" t="s">
        <v>107</v>
      </c>
      <c r="F100" s="4">
        <v>0.0</v>
      </c>
      <c r="G100" s="4" t="s">
        <v>194</v>
      </c>
      <c r="H100" s="4">
        <v>3.06</v>
      </c>
      <c r="I100" s="4">
        <v>3.24</v>
      </c>
      <c r="J100" s="4">
        <v>88.8</v>
      </c>
      <c r="K100" s="4">
        <v>35.0</v>
      </c>
    </row>
    <row r="101">
      <c r="A101" s="4" t="s">
        <v>196</v>
      </c>
      <c r="B101" s="4">
        <v>9.0</v>
      </c>
      <c r="C101" s="5">
        <v>43237.0</v>
      </c>
      <c r="D101" s="15" t="s">
        <v>107</v>
      </c>
      <c r="F101" s="4">
        <v>0.0</v>
      </c>
      <c r="G101" s="4" t="s">
        <v>194</v>
      </c>
      <c r="H101" s="4">
        <v>3.46</v>
      </c>
      <c r="I101" s="4">
        <v>3.54</v>
      </c>
      <c r="J101" s="4">
        <v>78.4</v>
      </c>
      <c r="K101" s="4">
        <v>33.5</v>
      </c>
    </row>
    <row r="102">
      <c r="A102" s="4" t="s">
        <v>197</v>
      </c>
      <c r="B102" s="4">
        <v>10.0</v>
      </c>
      <c r="C102" s="5">
        <v>43237.0</v>
      </c>
      <c r="D102" s="15" t="s">
        <v>107</v>
      </c>
      <c r="F102" s="4">
        <v>0.0</v>
      </c>
      <c r="G102" s="4" t="s">
        <v>194</v>
      </c>
      <c r="H102" s="4">
        <v>2.12</v>
      </c>
      <c r="I102" s="4">
        <v>3.37</v>
      </c>
      <c r="J102" s="4">
        <v>74.3</v>
      </c>
      <c r="K102" s="4">
        <v>34.2</v>
      </c>
    </row>
    <row r="103">
      <c r="A103" s="4" t="s">
        <v>198</v>
      </c>
      <c r="B103" s="4">
        <v>13.0</v>
      </c>
      <c r="C103" s="5">
        <v>43263.0</v>
      </c>
      <c r="D103" s="15" t="s">
        <v>107</v>
      </c>
      <c r="F103" s="4">
        <v>0.0</v>
      </c>
      <c r="G103" s="4" t="s">
        <v>194</v>
      </c>
      <c r="H103" s="4">
        <v>2.54</v>
      </c>
      <c r="I103" s="4">
        <v>2.95</v>
      </c>
      <c r="J103" s="4">
        <v>133.3</v>
      </c>
      <c r="K103" s="4">
        <v>31.9</v>
      </c>
    </row>
    <row r="104">
      <c r="A104" s="4" t="s">
        <v>199</v>
      </c>
      <c r="B104" s="4">
        <v>11.0</v>
      </c>
      <c r="C104" s="5">
        <v>43250.0</v>
      </c>
      <c r="D104" s="15" t="s">
        <v>107</v>
      </c>
      <c r="F104" s="4">
        <v>0.0</v>
      </c>
      <c r="G104" s="4" t="s">
        <v>200</v>
      </c>
      <c r="H104" s="4">
        <v>2.82</v>
      </c>
      <c r="I104" s="4">
        <v>3.15</v>
      </c>
      <c r="J104" s="4">
        <v>180.9</v>
      </c>
      <c r="K104" s="4">
        <v>30.2</v>
      </c>
    </row>
    <row r="105">
      <c r="A105" s="4" t="s">
        <v>201</v>
      </c>
      <c r="B105" s="4">
        <v>11.0</v>
      </c>
      <c r="C105" s="5">
        <v>43250.0</v>
      </c>
      <c r="D105" s="15" t="s">
        <v>107</v>
      </c>
      <c r="F105" s="4">
        <v>0.0</v>
      </c>
      <c r="G105" s="4" t="s">
        <v>200</v>
      </c>
      <c r="H105" s="4">
        <v>3.47</v>
      </c>
      <c r="I105" s="4">
        <v>3.26</v>
      </c>
      <c r="J105" s="4">
        <v>122.9</v>
      </c>
      <c r="K105" s="4">
        <v>28.35</v>
      </c>
    </row>
    <row r="106">
      <c r="A106" s="4" t="s">
        <v>202</v>
      </c>
      <c r="B106" s="4">
        <v>11.0</v>
      </c>
      <c r="C106" s="5">
        <v>43250.0</v>
      </c>
      <c r="D106" s="15" t="s">
        <v>107</v>
      </c>
      <c r="F106" s="4">
        <v>0.0</v>
      </c>
      <c r="G106" s="4" t="s">
        <v>200</v>
      </c>
      <c r="H106" s="4">
        <v>3.33</v>
      </c>
      <c r="I106" s="4">
        <v>3.29</v>
      </c>
      <c r="J106" s="4">
        <v>120.2</v>
      </c>
      <c r="K106" s="4">
        <v>32.7</v>
      </c>
    </row>
    <row r="107">
      <c r="A107" s="4" t="s">
        <v>203</v>
      </c>
      <c r="B107" s="4">
        <v>11.0</v>
      </c>
      <c r="C107" s="5">
        <v>43250.0</v>
      </c>
      <c r="D107" s="15" t="s">
        <v>107</v>
      </c>
      <c r="F107" s="4">
        <v>0.0</v>
      </c>
      <c r="G107" s="4" t="s">
        <v>200</v>
      </c>
      <c r="H107" s="4">
        <v>2.92</v>
      </c>
      <c r="I107" s="4">
        <v>3.38</v>
      </c>
      <c r="J107" s="4">
        <v>131.8</v>
      </c>
      <c r="K107" s="4">
        <v>30.7</v>
      </c>
    </row>
    <row r="108">
      <c r="A108" s="4" t="s">
        <v>204</v>
      </c>
      <c r="B108" s="4">
        <v>11.0</v>
      </c>
      <c r="C108" s="5">
        <v>43251.0</v>
      </c>
      <c r="D108" s="15" t="s">
        <v>107</v>
      </c>
      <c r="F108" s="4">
        <v>0.0</v>
      </c>
      <c r="G108" s="4" t="s">
        <v>200</v>
      </c>
      <c r="H108" s="4">
        <v>3.08</v>
      </c>
      <c r="I108" s="4">
        <v>3.09</v>
      </c>
      <c r="J108" s="4">
        <v>150.2</v>
      </c>
      <c r="K108" s="4">
        <v>31.5</v>
      </c>
    </row>
    <row r="109">
      <c r="A109" s="4" t="s">
        <v>205</v>
      </c>
      <c r="B109" s="4">
        <v>14.0</v>
      </c>
      <c r="C109" s="5">
        <v>43286.0</v>
      </c>
      <c r="D109" s="15" t="s">
        <v>107</v>
      </c>
      <c r="F109" s="4">
        <v>0.0</v>
      </c>
      <c r="G109" s="4" t="s">
        <v>206</v>
      </c>
      <c r="H109" s="4" t="s">
        <v>207</v>
      </c>
    </row>
    <row r="110">
      <c r="A110" s="4" t="s">
        <v>208</v>
      </c>
      <c r="B110" s="4">
        <v>14.0</v>
      </c>
      <c r="C110" s="5">
        <v>43286.0</v>
      </c>
      <c r="D110" s="15" t="s">
        <v>107</v>
      </c>
      <c r="F110" s="4">
        <v>0.0</v>
      </c>
      <c r="G110" s="4" t="s">
        <v>206</v>
      </c>
      <c r="H110" s="4">
        <v>2.7</v>
      </c>
      <c r="I110" s="4">
        <v>2.96</v>
      </c>
      <c r="J110" s="4">
        <v>139.9</v>
      </c>
      <c r="K110" s="4">
        <v>21.6</v>
      </c>
    </row>
    <row r="111">
      <c r="A111" s="4" t="s">
        <v>209</v>
      </c>
      <c r="B111" s="4">
        <v>14.0</v>
      </c>
      <c r="C111" s="5">
        <v>43286.0</v>
      </c>
      <c r="D111" s="15" t="s">
        <v>107</v>
      </c>
      <c r="F111" s="4">
        <v>0.0</v>
      </c>
      <c r="G111" s="4" t="s">
        <v>206</v>
      </c>
      <c r="H111" s="4">
        <v>2.46</v>
      </c>
      <c r="I111" s="4">
        <v>3.24</v>
      </c>
      <c r="J111" s="4">
        <v>164.5</v>
      </c>
      <c r="K111" s="4">
        <v>25.0</v>
      </c>
    </row>
    <row r="112">
      <c r="A112" s="4" t="s">
        <v>210</v>
      </c>
      <c r="B112" s="4">
        <v>14.0</v>
      </c>
      <c r="C112" s="5">
        <v>43286.0</v>
      </c>
      <c r="D112" s="15" t="s">
        <v>107</v>
      </c>
      <c r="F112" s="4">
        <v>0.0</v>
      </c>
      <c r="G112" s="4" t="s">
        <v>206</v>
      </c>
      <c r="H112" s="4">
        <v>3.08</v>
      </c>
      <c r="I112" s="4">
        <v>3.18</v>
      </c>
      <c r="J112" s="4">
        <v>168.7</v>
      </c>
      <c r="K112" s="4">
        <v>22.5</v>
      </c>
    </row>
    <row r="113">
      <c r="A113" s="4" t="s">
        <v>211</v>
      </c>
      <c r="B113" s="4">
        <v>14.0</v>
      </c>
      <c r="C113" s="5">
        <v>43286.0</v>
      </c>
      <c r="D113" s="15" t="s">
        <v>107</v>
      </c>
      <c r="F113" s="4">
        <v>0.0</v>
      </c>
      <c r="G113" s="4" t="s">
        <v>206</v>
      </c>
      <c r="H113" s="4">
        <v>2.6</v>
      </c>
      <c r="I113" s="4">
        <v>3.37</v>
      </c>
      <c r="J113" s="4">
        <v>174.5</v>
      </c>
      <c r="K113" s="4">
        <v>24.8</v>
      </c>
    </row>
    <row r="114">
      <c r="A114" s="4" t="s">
        <v>212</v>
      </c>
      <c r="B114" s="4">
        <v>15.0</v>
      </c>
      <c r="C114" s="5">
        <v>43287.0</v>
      </c>
      <c r="D114" s="15" t="s">
        <v>107</v>
      </c>
      <c r="F114" s="4">
        <v>0.0</v>
      </c>
      <c r="G114" s="4" t="s">
        <v>213</v>
      </c>
      <c r="H114" s="4">
        <v>2.6</v>
      </c>
      <c r="I114" s="4">
        <v>3.05</v>
      </c>
      <c r="J114" s="4">
        <v>219.5</v>
      </c>
      <c r="K114" s="4">
        <v>18.5</v>
      </c>
    </row>
    <row r="115">
      <c r="A115" s="4" t="s">
        <v>214</v>
      </c>
      <c r="B115" s="4">
        <v>15.0</v>
      </c>
      <c r="C115" s="5">
        <v>43287.0</v>
      </c>
      <c r="D115" s="15" t="s">
        <v>107</v>
      </c>
      <c r="F115" s="4">
        <v>0.0</v>
      </c>
      <c r="G115" s="4" t="s">
        <v>213</v>
      </c>
      <c r="H115" s="4">
        <v>2.43</v>
      </c>
      <c r="I115" s="4">
        <v>3.0</v>
      </c>
      <c r="J115" s="4">
        <v>205.1</v>
      </c>
      <c r="K115" s="4">
        <v>22.3</v>
      </c>
    </row>
    <row r="116">
      <c r="A116" s="4" t="s">
        <v>215</v>
      </c>
      <c r="B116" s="4">
        <v>15.0</v>
      </c>
      <c r="C116" s="5">
        <v>43287.0</v>
      </c>
      <c r="D116" s="15" t="s">
        <v>107</v>
      </c>
      <c r="F116" s="4">
        <v>0.0</v>
      </c>
      <c r="G116" s="4" t="s">
        <v>213</v>
      </c>
      <c r="H116" s="4">
        <v>2.5</v>
      </c>
      <c r="I116" s="4">
        <v>2.93</v>
      </c>
      <c r="J116" s="4">
        <v>193.2</v>
      </c>
      <c r="K116" s="4">
        <v>22.2</v>
      </c>
    </row>
    <row r="117">
      <c r="A117" s="4" t="s">
        <v>216</v>
      </c>
      <c r="B117" s="4">
        <v>15.0</v>
      </c>
      <c r="C117" s="5">
        <v>43287.0</v>
      </c>
      <c r="D117" s="15" t="s">
        <v>107</v>
      </c>
      <c r="F117" s="4">
        <v>0.0</v>
      </c>
      <c r="G117" s="4" t="s">
        <v>213</v>
      </c>
      <c r="H117" s="4">
        <v>2.42</v>
      </c>
      <c r="I117" s="4">
        <v>3.01</v>
      </c>
      <c r="J117" s="4">
        <v>226.4</v>
      </c>
      <c r="K117" s="4">
        <v>22.9</v>
      </c>
    </row>
    <row r="118">
      <c r="A118" s="4" t="s">
        <v>217</v>
      </c>
      <c r="B118" s="4">
        <v>15.0</v>
      </c>
      <c r="C118" s="5">
        <v>43287.0</v>
      </c>
      <c r="D118" s="15" t="s">
        <v>107</v>
      </c>
      <c r="F118" s="4">
        <v>0.0</v>
      </c>
      <c r="G118" s="4" t="s">
        <v>213</v>
      </c>
      <c r="H118" s="4">
        <v>2.68</v>
      </c>
      <c r="I118" s="4">
        <v>3.07</v>
      </c>
      <c r="J118" s="4">
        <v>194.0</v>
      </c>
      <c r="K118" s="4">
        <v>22.8</v>
      </c>
    </row>
    <row r="119">
      <c r="A119" s="4" t="s">
        <v>218</v>
      </c>
      <c r="B119" s="4">
        <v>16.0</v>
      </c>
      <c r="C119" s="5">
        <v>43291.0</v>
      </c>
      <c r="D119" s="15" t="s">
        <v>107</v>
      </c>
      <c r="F119" s="4">
        <v>0.0</v>
      </c>
      <c r="G119" s="4" t="s">
        <v>219</v>
      </c>
      <c r="H119" s="4">
        <v>3.34</v>
      </c>
      <c r="I119" s="4">
        <v>3.1</v>
      </c>
      <c r="J119" s="4">
        <v>92.5</v>
      </c>
      <c r="K119" s="4">
        <v>26.8</v>
      </c>
    </row>
    <row r="120">
      <c r="A120" s="4" t="s">
        <v>220</v>
      </c>
      <c r="B120" s="4">
        <v>16.0</v>
      </c>
      <c r="C120" s="5">
        <v>43291.0</v>
      </c>
      <c r="D120" s="15" t="s">
        <v>107</v>
      </c>
      <c r="F120" s="4">
        <v>0.0</v>
      </c>
      <c r="G120" s="4" t="s">
        <v>219</v>
      </c>
      <c r="H120" s="4">
        <v>2.93</v>
      </c>
      <c r="I120" s="4">
        <v>3.17</v>
      </c>
      <c r="J120" s="4">
        <v>90.9</v>
      </c>
      <c r="K120" s="4">
        <v>23.6</v>
      </c>
    </row>
    <row r="121">
      <c r="A121" s="4" t="s">
        <v>221</v>
      </c>
      <c r="B121" s="4">
        <v>16.0</v>
      </c>
      <c r="C121" s="5">
        <v>43291.0</v>
      </c>
      <c r="D121" s="15" t="s">
        <v>107</v>
      </c>
      <c r="F121" s="4">
        <v>0.0</v>
      </c>
      <c r="G121" s="4" t="s">
        <v>219</v>
      </c>
      <c r="H121" s="4">
        <v>2.23</v>
      </c>
      <c r="I121" s="4">
        <v>2.96</v>
      </c>
      <c r="J121" s="4">
        <v>128.7</v>
      </c>
      <c r="K121" s="4">
        <v>25.0</v>
      </c>
    </row>
    <row r="122">
      <c r="A122" s="4" t="s">
        <v>222</v>
      </c>
      <c r="B122" s="4">
        <v>16.0</v>
      </c>
      <c r="C122" s="5">
        <v>43292.0</v>
      </c>
      <c r="D122" s="15" t="s">
        <v>107</v>
      </c>
      <c r="F122" s="4">
        <v>0.0</v>
      </c>
      <c r="G122" s="4" t="s">
        <v>219</v>
      </c>
      <c r="H122" s="4">
        <v>2.72</v>
      </c>
      <c r="I122" s="4">
        <v>3.27</v>
      </c>
      <c r="J122" s="4">
        <v>93.8</v>
      </c>
      <c r="K122" s="4">
        <v>25.6</v>
      </c>
    </row>
    <row r="123">
      <c r="A123" s="4" t="s">
        <v>223</v>
      </c>
      <c r="B123" s="4">
        <v>16.0</v>
      </c>
      <c r="C123" s="5">
        <v>43292.0</v>
      </c>
      <c r="D123" s="15" t="s">
        <v>107</v>
      </c>
      <c r="F123" s="4">
        <v>0.0</v>
      </c>
      <c r="G123" s="4" t="s">
        <v>219</v>
      </c>
      <c r="H123" s="4">
        <v>2.79</v>
      </c>
      <c r="I123" s="4">
        <v>3.34</v>
      </c>
      <c r="J123" s="4">
        <v>103.3</v>
      </c>
      <c r="K123" s="4">
        <v>26.8</v>
      </c>
    </row>
    <row r="124">
      <c r="A124" s="4" t="s">
        <v>224</v>
      </c>
      <c r="B124" s="4">
        <v>17.0</v>
      </c>
      <c r="C124" s="5">
        <v>43292.0</v>
      </c>
      <c r="D124" s="15" t="s">
        <v>107</v>
      </c>
      <c r="F124" s="4">
        <v>0.0</v>
      </c>
      <c r="G124" s="4" t="s">
        <v>225</v>
      </c>
      <c r="H124" s="4">
        <v>2.61</v>
      </c>
      <c r="I124" s="4">
        <v>3.28</v>
      </c>
      <c r="J124" s="4">
        <v>135.1</v>
      </c>
      <c r="K124" s="4">
        <v>30.3</v>
      </c>
    </row>
    <row r="125">
      <c r="A125" s="4" t="s">
        <v>226</v>
      </c>
      <c r="B125" s="4">
        <v>17.0</v>
      </c>
      <c r="C125" s="5">
        <v>43292.0</v>
      </c>
      <c r="D125" s="15" t="s">
        <v>107</v>
      </c>
      <c r="F125" s="4">
        <v>0.0</v>
      </c>
      <c r="G125" s="4" t="s">
        <v>225</v>
      </c>
      <c r="H125" s="4">
        <v>2.75</v>
      </c>
      <c r="I125" s="4">
        <v>3.26</v>
      </c>
      <c r="J125" s="4">
        <v>137.9</v>
      </c>
      <c r="K125" s="4">
        <v>32.7</v>
      </c>
    </row>
    <row r="126">
      <c r="A126" s="4" t="s">
        <v>227</v>
      </c>
      <c r="B126" s="4">
        <v>17.0</v>
      </c>
      <c r="C126" s="5">
        <v>43292.0</v>
      </c>
      <c r="D126" s="15" t="s">
        <v>107</v>
      </c>
      <c r="F126" s="4">
        <v>0.0</v>
      </c>
      <c r="G126" s="4" t="s">
        <v>225</v>
      </c>
      <c r="H126" s="4">
        <v>3.21</v>
      </c>
      <c r="I126" s="4">
        <v>3.28</v>
      </c>
      <c r="J126" s="4">
        <v>97.4</v>
      </c>
      <c r="K126" s="4">
        <v>31.9</v>
      </c>
    </row>
    <row r="127">
      <c r="A127" s="4" t="s">
        <v>228</v>
      </c>
      <c r="B127" s="4">
        <v>17.0</v>
      </c>
      <c r="C127" s="5">
        <v>43292.0</v>
      </c>
      <c r="D127" s="15" t="s">
        <v>107</v>
      </c>
      <c r="F127" s="4">
        <v>0.0</v>
      </c>
      <c r="G127" s="4" t="s">
        <v>225</v>
      </c>
      <c r="H127" s="4">
        <v>2.71</v>
      </c>
      <c r="I127" s="4">
        <v>3.37</v>
      </c>
      <c r="J127" s="4">
        <v>119.9</v>
      </c>
      <c r="K127" s="4">
        <v>38.7</v>
      </c>
    </row>
    <row r="128">
      <c r="A128" s="4" t="s">
        <v>229</v>
      </c>
      <c r="B128" s="4">
        <v>17.0</v>
      </c>
      <c r="C128" s="5">
        <v>43292.0</v>
      </c>
      <c r="D128" s="15" t="s">
        <v>107</v>
      </c>
      <c r="F128" s="4">
        <v>0.0</v>
      </c>
      <c r="G128" s="4" t="s">
        <v>225</v>
      </c>
      <c r="H128" s="4">
        <v>3.21</v>
      </c>
      <c r="I128" s="4">
        <v>3.74</v>
      </c>
      <c r="J128" s="4">
        <v>95.4</v>
      </c>
      <c r="K128" s="4">
        <v>23.1</v>
      </c>
    </row>
    <row r="129">
      <c r="A129" s="4" t="s">
        <v>230</v>
      </c>
      <c r="B129" s="4" t="s">
        <v>231</v>
      </c>
      <c r="C129" s="5">
        <v>43627.0</v>
      </c>
      <c r="D129" s="4" t="s">
        <v>232</v>
      </c>
      <c r="F129" s="4" t="s">
        <v>34</v>
      </c>
      <c r="G129" s="4" t="s">
        <v>233</v>
      </c>
      <c r="H129" s="4">
        <v>4.487</v>
      </c>
      <c r="I129" s="4">
        <v>3.191</v>
      </c>
      <c r="J129" s="4">
        <f t="shared" ref="J129:K129" si="3">N129/10^6</f>
        <v>7.629921197</v>
      </c>
      <c r="K129" s="4">
        <f t="shared" si="3"/>
        <v>1.743822702</v>
      </c>
      <c r="N129" s="4">
        <v>7629921.19686765</v>
      </c>
      <c r="O129" s="4">
        <v>1743822.70222766</v>
      </c>
    </row>
    <row r="130">
      <c r="A130" s="4" t="s">
        <v>234</v>
      </c>
      <c r="B130" s="4" t="s">
        <v>231</v>
      </c>
      <c r="C130" s="5">
        <v>43627.0</v>
      </c>
      <c r="D130" s="4" t="s">
        <v>232</v>
      </c>
      <c r="F130" s="4" t="s">
        <v>34</v>
      </c>
      <c r="G130" s="4" t="s">
        <v>233</v>
      </c>
      <c r="H130" s="4">
        <v>4.397</v>
      </c>
      <c r="I130" s="4">
        <v>3.082</v>
      </c>
      <c r="J130" s="4">
        <f t="shared" ref="J130:K130" si="4">N130/10^6</f>
        <v>7.629921197</v>
      </c>
      <c r="K130" s="4">
        <f t="shared" si="4"/>
        <v>1.743822702</v>
      </c>
      <c r="N130" s="4">
        <v>7629921.19686765</v>
      </c>
      <c r="O130" s="4">
        <v>1743822.70222766</v>
      </c>
      <c r="Q130" s="4" t="s">
        <v>235</v>
      </c>
      <c r="R130" s="4" t="s">
        <v>236</v>
      </c>
      <c r="S130" s="4" t="s">
        <v>237</v>
      </c>
    </row>
    <row r="131">
      <c r="A131" s="4" t="s">
        <v>238</v>
      </c>
      <c r="B131" s="4" t="s">
        <v>231</v>
      </c>
      <c r="C131" s="5">
        <v>43627.0</v>
      </c>
      <c r="D131" s="4" t="s">
        <v>232</v>
      </c>
      <c r="F131" s="4" t="s">
        <v>34</v>
      </c>
      <c r="G131" s="4" t="s">
        <v>233</v>
      </c>
      <c r="H131" s="4">
        <v>4.409</v>
      </c>
      <c r="I131" s="4">
        <v>3.213</v>
      </c>
      <c r="J131" s="4">
        <f t="shared" ref="J131:K131" si="5">N131/10^6</f>
        <v>7.629921197</v>
      </c>
      <c r="K131" s="4">
        <f t="shared" si="5"/>
        <v>1.743822702</v>
      </c>
      <c r="N131" s="4">
        <v>7629921.19686765</v>
      </c>
      <c r="O131" s="4">
        <v>1743822.70222766</v>
      </c>
      <c r="P131" s="4" t="s">
        <v>239</v>
      </c>
    </row>
    <row r="132">
      <c r="A132" s="4" t="s">
        <v>240</v>
      </c>
      <c r="B132" s="4" t="s">
        <v>231</v>
      </c>
      <c r="C132" s="5">
        <v>43627.0</v>
      </c>
      <c r="D132" s="4" t="s">
        <v>232</v>
      </c>
      <c r="F132" s="4" t="s">
        <v>34</v>
      </c>
      <c r="G132" s="4" t="s">
        <v>233</v>
      </c>
      <c r="H132" s="4">
        <v>4.429</v>
      </c>
      <c r="I132" s="4">
        <v>3.268</v>
      </c>
      <c r="J132" s="4">
        <f t="shared" ref="J132:K132" si="6">N132/10^6</f>
        <v>7.629921197</v>
      </c>
      <c r="K132" s="4">
        <f t="shared" si="6"/>
        <v>1.743822702</v>
      </c>
      <c r="N132" s="4">
        <v>7629921.19686765</v>
      </c>
      <c r="O132" s="4">
        <v>1743822.70222766</v>
      </c>
      <c r="P132" s="4" t="s">
        <v>241</v>
      </c>
    </row>
    <row r="133">
      <c r="A133" s="4" t="s">
        <v>242</v>
      </c>
      <c r="B133" s="4" t="s">
        <v>231</v>
      </c>
      <c r="C133" s="5">
        <v>43627.0</v>
      </c>
      <c r="D133" s="4" t="s">
        <v>232</v>
      </c>
      <c r="F133" s="4" t="s">
        <v>34</v>
      </c>
      <c r="G133" s="4" t="s">
        <v>243</v>
      </c>
      <c r="H133" s="4">
        <v>4.338</v>
      </c>
      <c r="I133" s="4">
        <v>3.117</v>
      </c>
      <c r="J133" s="4">
        <f t="shared" ref="J133:K133" si="7">N133/10^6</f>
        <v>7.629921197</v>
      </c>
      <c r="K133" s="4">
        <f t="shared" si="7"/>
        <v>1.743822702</v>
      </c>
      <c r="N133" s="4">
        <v>7629921.19686765</v>
      </c>
      <c r="O133" s="4">
        <v>1743822.70222766</v>
      </c>
    </row>
    <row r="134">
      <c r="A134" s="4" t="s">
        <v>244</v>
      </c>
      <c r="B134" s="4" t="s">
        <v>231</v>
      </c>
      <c r="C134" s="5">
        <v>43627.0</v>
      </c>
      <c r="D134" s="4" t="s">
        <v>232</v>
      </c>
      <c r="F134" s="4" t="s">
        <v>34</v>
      </c>
      <c r="G134" s="4" t="s">
        <v>243</v>
      </c>
      <c r="H134" s="4">
        <v>4.393</v>
      </c>
      <c r="I134" s="4">
        <v>3.167</v>
      </c>
      <c r="J134" s="4">
        <f t="shared" ref="J134:K134" si="8">N134/10^6</f>
        <v>7.629921197</v>
      </c>
      <c r="K134" s="4">
        <f t="shared" si="8"/>
        <v>1.743822702</v>
      </c>
      <c r="N134" s="4">
        <v>7629921.19686765</v>
      </c>
      <c r="O134" s="4">
        <v>1743822.70222766</v>
      </c>
    </row>
    <row r="135">
      <c r="A135" s="4" t="s">
        <v>245</v>
      </c>
      <c r="B135" s="4" t="s">
        <v>231</v>
      </c>
      <c r="C135" s="5">
        <v>43627.0</v>
      </c>
      <c r="D135" s="4" t="s">
        <v>232</v>
      </c>
      <c r="F135" s="4" t="s">
        <v>34</v>
      </c>
      <c r="G135" s="4" t="s">
        <v>243</v>
      </c>
      <c r="H135" s="4">
        <v>4.405</v>
      </c>
      <c r="I135" s="4">
        <v>3.172</v>
      </c>
      <c r="J135" s="4">
        <f t="shared" ref="J135:K135" si="9">N135/10^6</f>
        <v>7.629921197</v>
      </c>
      <c r="K135" s="4">
        <f t="shared" si="9"/>
        <v>1.743822702</v>
      </c>
      <c r="N135" s="4">
        <v>7629921.19686765</v>
      </c>
      <c r="O135" s="4">
        <v>1743822.70222766</v>
      </c>
    </row>
    <row r="136">
      <c r="A136" s="4" t="s">
        <v>246</v>
      </c>
      <c r="B136" s="4" t="s">
        <v>231</v>
      </c>
      <c r="C136" s="5">
        <v>43627.0</v>
      </c>
      <c r="D136" s="4" t="s">
        <v>232</v>
      </c>
      <c r="F136" s="4" t="s">
        <v>34</v>
      </c>
      <c r="G136" s="4" t="s">
        <v>243</v>
      </c>
      <c r="H136" s="4">
        <v>4.451</v>
      </c>
      <c r="I136" s="4">
        <v>3.33</v>
      </c>
      <c r="J136" s="4">
        <f t="shared" ref="J136:K136" si="10">N136/10^6</f>
        <v>7.629921197</v>
      </c>
      <c r="K136" s="4">
        <f t="shared" si="10"/>
        <v>1.743822702</v>
      </c>
      <c r="N136" s="4">
        <v>7629921.19686765</v>
      </c>
      <c r="O136" s="4">
        <v>1743822.70222766</v>
      </c>
    </row>
    <row r="137">
      <c r="A137" s="4" t="s">
        <v>247</v>
      </c>
      <c r="B137" s="4" t="s">
        <v>231</v>
      </c>
      <c r="C137" s="5">
        <v>43627.0</v>
      </c>
      <c r="D137" s="4" t="s">
        <v>232</v>
      </c>
      <c r="F137" s="4" t="s">
        <v>34</v>
      </c>
      <c r="G137" s="4" t="s">
        <v>243</v>
      </c>
      <c r="H137" s="4">
        <v>4.356</v>
      </c>
      <c r="I137" s="4">
        <v>3.15</v>
      </c>
      <c r="J137" s="4">
        <f t="shared" ref="J137:K137" si="11">N137/10^6</f>
        <v>7.629921197</v>
      </c>
      <c r="K137" s="4">
        <f t="shared" si="11"/>
        <v>1.743822702</v>
      </c>
      <c r="N137" s="4">
        <v>7629921.19686765</v>
      </c>
      <c r="O137" s="4">
        <v>1743822.70222766</v>
      </c>
    </row>
    <row r="138">
      <c r="A138" s="4" t="s">
        <v>248</v>
      </c>
      <c r="B138" s="4" t="s">
        <v>231</v>
      </c>
      <c r="C138" s="5">
        <v>43627.0</v>
      </c>
      <c r="D138" s="4" t="s">
        <v>232</v>
      </c>
      <c r="F138" s="4" t="s">
        <v>34</v>
      </c>
      <c r="G138" s="4" t="s">
        <v>243</v>
      </c>
      <c r="H138" s="4">
        <v>4.446</v>
      </c>
      <c r="I138" s="4">
        <v>3.134</v>
      </c>
      <c r="J138" s="4">
        <f t="shared" ref="J138:K138" si="12">N138/10^6</f>
        <v>7.629921197</v>
      </c>
      <c r="K138" s="4">
        <f t="shared" si="12"/>
        <v>1.743822702</v>
      </c>
      <c r="N138" s="4">
        <v>7629921.19686765</v>
      </c>
      <c r="O138" s="4">
        <v>1743822.70222766</v>
      </c>
    </row>
    <row r="139">
      <c r="A139" s="4" t="s">
        <v>249</v>
      </c>
      <c r="B139" s="4" t="s">
        <v>231</v>
      </c>
      <c r="C139" s="5">
        <v>43627.0</v>
      </c>
      <c r="D139" s="4" t="s">
        <v>232</v>
      </c>
      <c r="F139" s="4" t="s">
        <v>34</v>
      </c>
      <c r="G139" s="4" t="s">
        <v>250</v>
      </c>
      <c r="H139" s="4">
        <v>4.346</v>
      </c>
      <c r="I139" s="4">
        <v>56.0</v>
      </c>
      <c r="J139" s="4">
        <f t="shared" ref="J139:K139" si="13">N139/10^6</f>
        <v>7.629921197</v>
      </c>
      <c r="K139" s="4">
        <f t="shared" si="13"/>
        <v>1.743822702</v>
      </c>
      <c r="N139" s="4">
        <v>7629921.19686765</v>
      </c>
      <c r="O139" s="4">
        <v>1743822.70222766</v>
      </c>
    </row>
    <row r="140">
      <c r="A140" s="4" t="s">
        <v>251</v>
      </c>
      <c r="B140" s="4" t="s">
        <v>231</v>
      </c>
      <c r="C140" s="5">
        <v>43627.0</v>
      </c>
      <c r="D140" s="4" t="s">
        <v>232</v>
      </c>
      <c r="F140" s="4" t="s">
        <v>34</v>
      </c>
      <c r="G140" s="4" t="s">
        <v>250</v>
      </c>
      <c r="H140" s="4">
        <v>4.368</v>
      </c>
      <c r="I140" s="4">
        <v>3.13</v>
      </c>
      <c r="J140" s="4">
        <f t="shared" ref="J140:K140" si="14">N140/10^6</f>
        <v>7.629921197</v>
      </c>
      <c r="K140" s="4">
        <f t="shared" si="14"/>
        <v>1.743822702</v>
      </c>
      <c r="N140" s="4">
        <v>7629921.19686765</v>
      </c>
      <c r="O140" s="4">
        <v>1743822.70222766</v>
      </c>
    </row>
    <row r="141">
      <c r="A141" s="4" t="s">
        <v>252</v>
      </c>
      <c r="B141" s="4" t="s">
        <v>231</v>
      </c>
      <c r="C141" s="5">
        <v>43627.0</v>
      </c>
      <c r="D141" s="4" t="s">
        <v>232</v>
      </c>
      <c r="F141" s="4" t="s">
        <v>34</v>
      </c>
      <c r="G141" s="4" t="s">
        <v>250</v>
      </c>
      <c r="H141" s="4">
        <v>4.322</v>
      </c>
      <c r="I141" s="4">
        <v>3.142</v>
      </c>
      <c r="J141" s="4">
        <f t="shared" ref="J141:K141" si="15">N141/10^6</f>
        <v>7.629921197</v>
      </c>
      <c r="K141" s="4">
        <f t="shared" si="15"/>
        <v>1.743822702</v>
      </c>
      <c r="N141" s="4">
        <v>7629921.19686765</v>
      </c>
      <c r="O141" s="4">
        <v>1743822.70222766</v>
      </c>
    </row>
    <row r="142">
      <c r="A142" s="4" t="s">
        <v>253</v>
      </c>
      <c r="B142" s="4" t="s">
        <v>231</v>
      </c>
      <c r="C142" s="5">
        <v>43627.0</v>
      </c>
      <c r="D142" s="4" t="s">
        <v>232</v>
      </c>
      <c r="F142" s="4" t="s">
        <v>34</v>
      </c>
      <c r="G142" s="4" t="s">
        <v>250</v>
      </c>
      <c r="H142" s="4">
        <v>4.343</v>
      </c>
      <c r="I142" s="4">
        <v>3.185</v>
      </c>
      <c r="J142" s="4">
        <f t="shared" ref="J142:K142" si="16">N142/10^6</f>
        <v>7.629921197</v>
      </c>
      <c r="K142" s="4">
        <f t="shared" si="16"/>
        <v>1.743822702</v>
      </c>
      <c r="N142" s="4">
        <v>7629921.19686765</v>
      </c>
      <c r="O142" s="4">
        <v>1743822.70222766</v>
      </c>
    </row>
    <row r="143">
      <c r="A143" s="4" t="s">
        <v>254</v>
      </c>
      <c r="B143" s="4" t="s">
        <v>231</v>
      </c>
      <c r="C143" s="5">
        <v>43627.0</v>
      </c>
      <c r="D143" s="4" t="s">
        <v>232</v>
      </c>
      <c r="F143" s="4" t="s">
        <v>34</v>
      </c>
      <c r="G143" s="4" t="s">
        <v>250</v>
      </c>
      <c r="H143" s="4">
        <v>4.408</v>
      </c>
      <c r="I143" s="4">
        <v>3.166</v>
      </c>
      <c r="J143" s="4">
        <f t="shared" ref="J143:K143" si="17">N143/10^6</f>
        <v>7.629921197</v>
      </c>
      <c r="K143" s="4">
        <f t="shared" si="17"/>
        <v>1.743822702</v>
      </c>
      <c r="N143" s="4">
        <v>7629921.19686765</v>
      </c>
      <c r="O143" s="4">
        <v>1743822.70222766</v>
      </c>
    </row>
    <row r="144">
      <c r="A144" s="4" t="s">
        <v>255</v>
      </c>
      <c r="B144" s="4" t="s">
        <v>231</v>
      </c>
      <c r="C144" s="5">
        <v>43627.0</v>
      </c>
      <c r="D144" s="4" t="s">
        <v>232</v>
      </c>
      <c r="F144" s="4" t="s">
        <v>34</v>
      </c>
      <c r="G144" s="4" t="s">
        <v>250</v>
      </c>
      <c r="H144" s="21">
        <v>4.443</v>
      </c>
      <c r="I144" s="4">
        <v>3.188</v>
      </c>
      <c r="J144" s="4">
        <f t="shared" ref="J144:K144" si="18">N144/10^6</f>
        <v>7.629921197</v>
      </c>
      <c r="K144" s="4">
        <f t="shared" si="18"/>
        <v>1.743822702</v>
      </c>
      <c r="N144" s="4">
        <v>7629921.19686765</v>
      </c>
      <c r="O144" s="4">
        <v>1743822.70222766</v>
      </c>
    </row>
    <row r="145">
      <c r="A145" s="22" t="s">
        <v>256</v>
      </c>
      <c r="B145" s="15" t="s">
        <v>231</v>
      </c>
      <c r="C145" s="15"/>
      <c r="D145" s="15" t="s">
        <v>257</v>
      </c>
      <c r="E145" s="15"/>
      <c r="F145" s="15" t="s">
        <v>258</v>
      </c>
      <c r="G145" s="19" t="s">
        <v>259</v>
      </c>
      <c r="H145" s="23">
        <v>4.4</v>
      </c>
      <c r="I145" s="23">
        <v>3.219</v>
      </c>
      <c r="J145" s="19">
        <f t="shared" ref="J145:K145" si="19">N145/10^6</f>
        <v>5.250452825</v>
      </c>
      <c r="K145" s="19">
        <f t="shared" si="19"/>
        <v>1.00963032</v>
      </c>
      <c r="L145" s="15"/>
      <c r="M145" s="15"/>
      <c r="N145" s="4">
        <v>5250452.82530621</v>
      </c>
      <c r="O145" s="4">
        <v>1009630.31997515</v>
      </c>
    </row>
    <row r="146">
      <c r="A146" s="22" t="s">
        <v>260</v>
      </c>
      <c r="B146" s="15" t="s">
        <v>231</v>
      </c>
      <c r="C146" s="15"/>
      <c r="D146" s="15" t="s">
        <v>257</v>
      </c>
      <c r="E146" s="15"/>
      <c r="F146" s="15" t="s">
        <v>258</v>
      </c>
      <c r="G146" s="19" t="s">
        <v>259</v>
      </c>
      <c r="H146" s="23">
        <v>4.177</v>
      </c>
      <c r="I146" s="23">
        <v>2.866</v>
      </c>
      <c r="J146" s="19">
        <f t="shared" ref="J146:K146" si="20">N146/10^6</f>
        <v>6.063180605</v>
      </c>
      <c r="K146" s="19">
        <f t="shared" si="20"/>
        <v>0.8770990442</v>
      </c>
      <c r="L146" s="15"/>
      <c r="M146" s="15"/>
      <c r="N146" s="4">
        <v>6063180.60509495</v>
      </c>
      <c r="O146" s="4">
        <v>877099.044195935</v>
      </c>
    </row>
    <row r="147">
      <c r="A147" s="22" t="s">
        <v>261</v>
      </c>
      <c r="B147" s="15" t="s">
        <v>231</v>
      </c>
      <c r="C147" s="15"/>
      <c r="D147" s="15" t="s">
        <v>257</v>
      </c>
      <c r="E147" s="15"/>
      <c r="F147" s="15" t="s">
        <v>258</v>
      </c>
      <c r="G147" s="19" t="s">
        <v>259</v>
      </c>
      <c r="H147" s="23">
        <v>4.258</v>
      </c>
      <c r="I147" s="23">
        <v>2.788</v>
      </c>
      <c r="J147" s="19">
        <f t="shared" ref="J147:K147" si="21">N147/10^6</f>
        <v>6.632115348</v>
      </c>
      <c r="K147" s="19">
        <f t="shared" si="21"/>
        <v>1.280398514</v>
      </c>
      <c r="L147" s="15"/>
      <c r="M147" s="15"/>
      <c r="N147" s="4">
        <v>6632115.34764958</v>
      </c>
      <c r="O147" s="4">
        <v>1280398.51392905</v>
      </c>
    </row>
    <row r="148">
      <c r="A148" s="22" t="s">
        <v>262</v>
      </c>
      <c r="B148" s="15" t="s">
        <v>231</v>
      </c>
      <c r="C148" s="15"/>
      <c r="D148" s="15" t="s">
        <v>257</v>
      </c>
      <c r="E148" s="15"/>
      <c r="F148" s="15" t="s">
        <v>258</v>
      </c>
      <c r="G148" s="19" t="s">
        <v>259</v>
      </c>
      <c r="H148" s="23">
        <v>4.259</v>
      </c>
      <c r="I148" s="23">
        <v>3.053</v>
      </c>
      <c r="J148" s="19">
        <v>126.0</v>
      </c>
      <c r="K148" s="19">
        <f>O148/10^6</f>
        <v>1.284345968</v>
      </c>
      <c r="L148" s="15"/>
      <c r="M148" s="15"/>
      <c r="N148" s="4">
        <v>5929531.76216661</v>
      </c>
      <c r="O148" s="4">
        <v>1284345.96834956</v>
      </c>
    </row>
    <row r="149">
      <c r="A149" s="22" t="s">
        <v>263</v>
      </c>
      <c r="B149" s="15" t="s">
        <v>231</v>
      </c>
      <c r="C149" s="15"/>
      <c r="D149" s="15" t="s">
        <v>257</v>
      </c>
      <c r="E149" s="15"/>
      <c r="F149" s="15" t="s">
        <v>258</v>
      </c>
      <c r="G149" s="19" t="s">
        <v>259</v>
      </c>
      <c r="H149" s="23">
        <v>4.812</v>
      </c>
      <c r="I149" s="23">
        <v>3.209</v>
      </c>
      <c r="J149" s="19">
        <f t="shared" ref="J149:K149" si="22">N149/10^6</f>
        <v>5.34884425</v>
      </c>
      <c r="K149" s="19">
        <f t="shared" si="22"/>
        <v>1.211005933</v>
      </c>
      <c r="L149" s="15"/>
      <c r="M149" s="15"/>
      <c r="N149" s="4">
        <v>5348844.24967457</v>
      </c>
      <c r="O149" s="4">
        <v>1211005.9327634</v>
      </c>
    </row>
    <row r="150">
      <c r="A150" s="15" t="s">
        <v>264</v>
      </c>
      <c r="B150" s="15" t="s">
        <v>231</v>
      </c>
      <c r="C150" s="15"/>
      <c r="D150" s="15" t="s">
        <v>257</v>
      </c>
      <c r="E150" s="15"/>
      <c r="F150" s="15" t="s">
        <v>265</v>
      </c>
      <c r="G150" s="19" t="s">
        <v>259</v>
      </c>
      <c r="H150" s="16">
        <v>6.302</v>
      </c>
      <c r="I150" s="16">
        <v>4.013</v>
      </c>
      <c r="J150" s="19">
        <f t="shared" ref="J150:K150" si="23">N150/10^6</f>
        <v>3.907129552</v>
      </c>
      <c r="K150" s="19">
        <f t="shared" si="23"/>
        <v>1.42349171</v>
      </c>
      <c r="L150" s="15"/>
      <c r="M150" s="15"/>
      <c r="N150" s="4">
        <v>3907129.55152762</v>
      </c>
      <c r="O150" s="4">
        <v>1423491.70970291</v>
      </c>
    </row>
    <row r="151">
      <c r="A151" s="15" t="s">
        <v>266</v>
      </c>
      <c r="B151" s="15" t="s">
        <v>231</v>
      </c>
      <c r="C151" s="15"/>
      <c r="D151" s="15" t="s">
        <v>257</v>
      </c>
      <c r="E151" s="15"/>
      <c r="F151" s="15" t="s">
        <v>265</v>
      </c>
      <c r="G151" s="19" t="s">
        <v>259</v>
      </c>
      <c r="H151" s="16">
        <v>6.122</v>
      </c>
      <c r="I151" s="16">
        <v>3.649</v>
      </c>
      <c r="J151" s="19">
        <f t="shared" ref="J151:K151" si="24">N151/10^6</f>
        <v>4.678974541</v>
      </c>
      <c r="K151" s="19">
        <f t="shared" si="24"/>
        <v>1.450366706</v>
      </c>
      <c r="L151" s="15"/>
      <c r="M151" s="15"/>
      <c r="N151" s="4">
        <v>4678974.54113943</v>
      </c>
      <c r="O151" s="4">
        <v>1450366.70552515</v>
      </c>
    </row>
    <row r="152">
      <c r="A152" s="15" t="s">
        <v>267</v>
      </c>
      <c r="B152" s="15" t="s">
        <v>231</v>
      </c>
      <c r="C152" s="15"/>
      <c r="D152" s="15" t="s">
        <v>257</v>
      </c>
      <c r="E152" s="15"/>
      <c r="F152" s="15" t="s">
        <v>265</v>
      </c>
      <c r="G152" s="19" t="s">
        <v>259</v>
      </c>
      <c r="H152" s="16">
        <v>6.296</v>
      </c>
      <c r="I152" s="16">
        <v>3.79</v>
      </c>
      <c r="J152" s="19">
        <f t="shared" ref="J152:K152" si="25">N152/10^6</f>
        <v>3.71002793</v>
      </c>
      <c r="K152" s="19">
        <f t="shared" si="25"/>
        <v>1.169230872</v>
      </c>
      <c r="L152" s="15"/>
      <c r="M152" s="15"/>
      <c r="N152" s="4">
        <v>3710027.92974155</v>
      </c>
      <c r="O152" s="4">
        <v>1169230.87238872</v>
      </c>
    </row>
    <row r="153">
      <c r="A153" s="15" t="s">
        <v>268</v>
      </c>
      <c r="B153" s="15" t="s">
        <v>231</v>
      </c>
      <c r="C153" s="15"/>
      <c r="D153" s="15" t="s">
        <v>257</v>
      </c>
      <c r="E153" s="15"/>
      <c r="F153" s="15" t="s">
        <v>265</v>
      </c>
      <c r="G153" s="19" t="s">
        <v>259</v>
      </c>
      <c r="H153" s="16">
        <v>6.168</v>
      </c>
      <c r="I153" s="16">
        <v>3.65</v>
      </c>
      <c r="J153" s="19">
        <f t="shared" ref="J153:K153" si="26">N153/10^6</f>
        <v>4.562036466</v>
      </c>
      <c r="K153" s="19">
        <f t="shared" si="26"/>
        <v>1.42583018</v>
      </c>
      <c r="L153" s="15"/>
      <c r="M153" s="15"/>
      <c r="N153" s="4">
        <v>4562036.46635281</v>
      </c>
      <c r="O153" s="4">
        <v>1425830.17962795</v>
      </c>
    </row>
    <row r="154">
      <c r="A154" s="15" t="s">
        <v>269</v>
      </c>
      <c r="B154" s="15" t="s">
        <v>231</v>
      </c>
      <c r="C154" s="15"/>
      <c r="D154" s="15" t="s">
        <v>257</v>
      </c>
      <c r="E154" s="15"/>
      <c r="F154" s="15" t="s">
        <v>265</v>
      </c>
      <c r="G154" s="19" t="s">
        <v>259</v>
      </c>
      <c r="H154" s="16">
        <v>6.246</v>
      </c>
      <c r="I154" s="16">
        <v>3.787</v>
      </c>
      <c r="J154" s="19">
        <f t="shared" ref="J154:K154" si="27">N154/10^6</f>
        <v>4.222830363</v>
      </c>
      <c r="K154" s="19">
        <f t="shared" si="27"/>
        <v>1.369770236</v>
      </c>
      <c r="L154" s="15"/>
      <c r="M154" s="15"/>
      <c r="N154" s="4">
        <v>4222830.36279635</v>
      </c>
      <c r="O154" s="4">
        <v>1369770.23626254</v>
      </c>
    </row>
    <row r="155">
      <c r="A155" s="15" t="s">
        <v>270</v>
      </c>
      <c r="B155" s="15" t="s">
        <v>231</v>
      </c>
      <c r="D155" s="15" t="s">
        <v>257</v>
      </c>
      <c r="F155" s="15" t="s">
        <v>265</v>
      </c>
      <c r="G155" s="19" t="s">
        <v>259</v>
      </c>
      <c r="H155" s="4">
        <v>4.39</v>
      </c>
      <c r="I155" s="4">
        <v>3.311</v>
      </c>
      <c r="J155" s="19">
        <f t="shared" ref="J155:K155" si="28">N155/10^6</f>
        <v>4.798212156</v>
      </c>
      <c r="K155" s="19">
        <f t="shared" si="28"/>
        <v>1.293403847</v>
      </c>
      <c r="N155" s="4">
        <v>4798212.15638404</v>
      </c>
      <c r="O155" s="4">
        <v>1293403.84677568</v>
      </c>
    </row>
    <row r="156">
      <c r="A156" s="15" t="s">
        <v>271</v>
      </c>
      <c r="B156" s="15" t="s">
        <v>231</v>
      </c>
      <c r="D156" s="15" t="s">
        <v>257</v>
      </c>
      <c r="F156" s="15" t="s">
        <v>265</v>
      </c>
      <c r="G156" s="19" t="s">
        <v>259</v>
      </c>
      <c r="H156" s="4">
        <v>4.704</v>
      </c>
      <c r="I156" s="4">
        <v>3.395</v>
      </c>
      <c r="J156" s="19">
        <f t="shared" ref="J156:K156" si="29">N156/10^6</f>
        <v>4.834443589</v>
      </c>
      <c r="K156" s="19">
        <f t="shared" si="29"/>
        <v>1.371314358</v>
      </c>
      <c r="N156" s="4">
        <v>4834443.58916799</v>
      </c>
      <c r="O156" s="4">
        <v>1371314.35784918</v>
      </c>
    </row>
    <row r="157">
      <c r="A157" s="15" t="s">
        <v>272</v>
      </c>
      <c r="B157" s="15" t="s">
        <v>231</v>
      </c>
      <c r="D157" s="15" t="s">
        <v>257</v>
      </c>
      <c r="F157" s="15" t="s">
        <v>265</v>
      </c>
      <c r="G157" s="19" t="s">
        <v>259</v>
      </c>
      <c r="H157" s="4">
        <v>4.162</v>
      </c>
      <c r="I157" s="4">
        <v>3.273</v>
      </c>
      <c r="J157" s="19">
        <f t="shared" ref="J157:K157" si="30">N157/10^6</f>
        <v>4.153125872</v>
      </c>
      <c r="K157" s="19">
        <f t="shared" si="30"/>
        <v>1.181892005</v>
      </c>
      <c r="N157" s="4">
        <v>4153125.87172863</v>
      </c>
      <c r="O157" s="4">
        <v>1181892.00502179</v>
      </c>
    </row>
    <row r="158">
      <c r="A158" s="15" t="s">
        <v>273</v>
      </c>
      <c r="B158" s="15" t="s">
        <v>231</v>
      </c>
      <c r="D158" s="15" t="s">
        <v>257</v>
      </c>
      <c r="F158" s="15" t="s">
        <v>265</v>
      </c>
      <c r="G158" s="19" t="s">
        <v>259</v>
      </c>
      <c r="H158" s="4">
        <v>5.229</v>
      </c>
      <c r="I158" s="4">
        <v>3.478</v>
      </c>
      <c r="J158" s="19">
        <f t="shared" ref="J158:K158" si="31">N158/10^6</f>
        <v>4.135223842</v>
      </c>
      <c r="K158" s="19">
        <f t="shared" si="31"/>
        <v>1.308665754</v>
      </c>
      <c r="N158" s="4">
        <v>4135223.84218259</v>
      </c>
      <c r="O158" s="4">
        <v>1308665.75367985</v>
      </c>
    </row>
    <row r="159">
      <c r="A159" s="15" t="s">
        <v>274</v>
      </c>
      <c r="B159" s="15" t="s">
        <v>231</v>
      </c>
      <c r="D159" s="15" t="s">
        <v>257</v>
      </c>
      <c r="F159" s="15" t="s">
        <v>265</v>
      </c>
      <c r="G159" s="19" t="s">
        <v>259</v>
      </c>
      <c r="H159" s="4">
        <v>4.374</v>
      </c>
      <c r="I159" s="4">
        <v>3.458</v>
      </c>
      <c r="J159" s="19">
        <f t="shared" ref="J159:K159" si="32">N159/10^6</f>
        <v>4.269548156</v>
      </c>
      <c r="K159" s="19">
        <f t="shared" si="32"/>
        <v>1.282619866</v>
      </c>
      <c r="N159" s="4">
        <v>4269548.15613385</v>
      </c>
      <c r="O159" s="4">
        <v>1282619.86611564</v>
      </c>
    </row>
    <row r="160">
      <c r="A160" s="4" t="s">
        <v>275</v>
      </c>
      <c r="B160" s="4" t="s">
        <v>276</v>
      </c>
      <c r="C160" s="5">
        <v>43677.0</v>
      </c>
      <c r="D160" s="4" t="s">
        <v>277</v>
      </c>
      <c r="F160" s="15" t="s">
        <v>265</v>
      </c>
      <c r="G160" s="4" t="s">
        <v>278</v>
      </c>
      <c r="H160" s="4">
        <v>4.14</v>
      </c>
      <c r="I160" s="4">
        <v>3.71</v>
      </c>
      <c r="J160">
        <f t="shared" ref="J160:K160" si="33">N160/10^6</f>
        <v>102.8118889</v>
      </c>
      <c r="K160">
        <f t="shared" si="33"/>
        <v>29.3110408</v>
      </c>
      <c r="N160" s="4">
        <v>1.02811888879457E8</v>
      </c>
      <c r="O160" s="4">
        <v>2.93110407958644E7</v>
      </c>
    </row>
    <row r="161">
      <c r="A161" s="4" t="s">
        <v>279</v>
      </c>
      <c r="B161" s="4" t="s">
        <v>276</v>
      </c>
      <c r="C161" s="5">
        <v>43677.0</v>
      </c>
      <c r="D161" s="4" t="s">
        <v>277</v>
      </c>
      <c r="F161" s="15" t="s">
        <v>265</v>
      </c>
      <c r="G161" s="4" t="s">
        <v>278</v>
      </c>
      <c r="H161" s="4">
        <v>4.23</v>
      </c>
      <c r="I161" s="4">
        <v>3.66</v>
      </c>
      <c r="J161">
        <f t="shared" ref="J161:K161" si="34">N161/10^6</f>
        <v>121.7218231</v>
      </c>
      <c r="K161">
        <f t="shared" si="34"/>
        <v>47.2167319</v>
      </c>
      <c r="N161" s="4">
        <v>1.21721823114977E8</v>
      </c>
      <c r="O161" s="4">
        <v>4.72167319045589E7</v>
      </c>
    </row>
    <row r="162">
      <c r="A162" s="4" t="s">
        <v>279</v>
      </c>
      <c r="B162" s="4" t="s">
        <v>276</v>
      </c>
      <c r="C162" s="5">
        <v>43677.0</v>
      </c>
      <c r="D162" s="4" t="s">
        <v>277</v>
      </c>
      <c r="F162" s="15" t="s">
        <v>265</v>
      </c>
      <c r="G162" s="4" t="s">
        <v>278</v>
      </c>
      <c r="H162" s="4">
        <v>4.55</v>
      </c>
      <c r="I162" s="4">
        <v>3.4</v>
      </c>
      <c r="J162">
        <f t="shared" ref="J162:K162" si="35">N162/10^6</f>
        <v>139.5143305</v>
      </c>
      <c r="K162">
        <f t="shared" si="35"/>
        <v>49.12734324</v>
      </c>
      <c r="N162" s="4">
        <v>1.39514330508261E8</v>
      </c>
      <c r="O162" s="4">
        <v>4.91273432449903E7</v>
      </c>
    </row>
    <row r="163">
      <c r="A163" s="4" t="s">
        <v>280</v>
      </c>
      <c r="B163" s="4" t="s">
        <v>276</v>
      </c>
      <c r="C163" s="5">
        <v>43678.0</v>
      </c>
      <c r="D163" s="4" t="s">
        <v>277</v>
      </c>
      <c r="F163" s="15" t="s">
        <v>265</v>
      </c>
      <c r="G163" s="4" t="s">
        <v>278</v>
      </c>
      <c r="H163" s="4">
        <v>4.02</v>
      </c>
      <c r="I163" s="4">
        <v>3.99</v>
      </c>
      <c r="J163">
        <f t="shared" ref="J163:K163" si="36">N163/10^6</f>
        <v>113.887008</v>
      </c>
      <c r="K163">
        <f t="shared" si="36"/>
        <v>40.96061048</v>
      </c>
      <c r="N163" s="4">
        <v>1.13887007977077E8</v>
      </c>
      <c r="O163" s="4">
        <v>4.09606104814275E7</v>
      </c>
    </row>
    <row r="164">
      <c r="A164" s="4" t="s">
        <v>281</v>
      </c>
      <c r="B164" s="4" t="s">
        <v>276</v>
      </c>
      <c r="C164" s="5">
        <v>43678.0</v>
      </c>
      <c r="D164" s="4" t="s">
        <v>277</v>
      </c>
      <c r="F164" s="15" t="s">
        <v>265</v>
      </c>
      <c r="G164" s="4" t="s">
        <v>278</v>
      </c>
      <c r="H164" s="4">
        <v>4.1</v>
      </c>
      <c r="I164" s="4">
        <v>3.71</v>
      </c>
      <c r="J164">
        <f t="shared" ref="J164:K164" si="37">N164/10^6</f>
        <v>135.9271801</v>
      </c>
      <c r="K164">
        <f t="shared" si="37"/>
        <v>46.80823089</v>
      </c>
      <c r="N164" s="4">
        <v>1.35927180063309E8</v>
      </c>
      <c r="O164" s="4">
        <v>4.68082308855434E7</v>
      </c>
    </row>
    <row r="165">
      <c r="A165" s="4" t="s">
        <v>282</v>
      </c>
      <c r="B165" s="4" t="s">
        <v>276</v>
      </c>
      <c r="C165" s="5">
        <v>43678.0</v>
      </c>
      <c r="D165" s="4" t="s">
        <v>277</v>
      </c>
      <c r="F165" s="15" t="s">
        <v>265</v>
      </c>
      <c r="G165" s="4" t="s">
        <v>283</v>
      </c>
      <c r="H165" s="4">
        <v>4.16</v>
      </c>
      <c r="I165" s="4">
        <v>3.64</v>
      </c>
      <c r="J165">
        <f t="shared" ref="J165:K165" si="38">N165/10^6</f>
        <v>142.3592545</v>
      </c>
      <c r="K165">
        <f t="shared" si="38"/>
        <v>49.70087437</v>
      </c>
      <c r="N165" s="4">
        <v>1.42359254459103E8</v>
      </c>
      <c r="O165" s="4">
        <v>4.97008743672342E7</v>
      </c>
    </row>
    <row r="166">
      <c r="A166" s="4" t="s">
        <v>284</v>
      </c>
      <c r="B166" s="4" t="s">
        <v>276</v>
      </c>
      <c r="C166" s="5">
        <v>43677.0</v>
      </c>
      <c r="D166" s="4" t="s">
        <v>277</v>
      </c>
      <c r="F166" s="15" t="s">
        <v>265</v>
      </c>
      <c r="G166" s="4" t="s">
        <v>283</v>
      </c>
      <c r="H166" s="4">
        <v>3.96</v>
      </c>
      <c r="I166" s="4">
        <v>4.44</v>
      </c>
      <c r="J166">
        <f t="shared" ref="J166:K166" si="39">N166/10^6</f>
        <v>98.5860585</v>
      </c>
      <c r="K166">
        <f t="shared" si="39"/>
        <v>38.63324176</v>
      </c>
      <c r="N166" s="4">
        <v>9.85860585019126E7</v>
      </c>
      <c r="O166" s="4">
        <v>3.86332417582418E7</v>
      </c>
    </row>
    <row r="167">
      <c r="A167" s="4" t="s">
        <v>285</v>
      </c>
      <c r="B167" s="4" t="s">
        <v>276</v>
      </c>
      <c r="C167" s="5">
        <v>43678.0</v>
      </c>
      <c r="D167" s="4" t="s">
        <v>277</v>
      </c>
      <c r="F167" s="15" t="s">
        <v>265</v>
      </c>
      <c r="G167" s="4" t="s">
        <v>283</v>
      </c>
      <c r="H167" s="4">
        <v>4.05</v>
      </c>
      <c r="I167" s="4">
        <v>3.91</v>
      </c>
      <c r="J167">
        <f t="shared" ref="J167:K167" si="40">N167/10^6</f>
        <v>104.5214885</v>
      </c>
      <c r="K167">
        <f t="shared" si="40"/>
        <v>39.24378924</v>
      </c>
      <c r="N167" s="4">
        <v>1.04521488518857E8</v>
      </c>
      <c r="O167" s="4">
        <v>3.92437892437893E7</v>
      </c>
    </row>
    <row r="168">
      <c r="A168" s="4" t="s">
        <v>286</v>
      </c>
      <c r="B168" s="4" t="s">
        <v>276</v>
      </c>
      <c r="C168" s="5">
        <v>43678.0</v>
      </c>
      <c r="D168" s="4" t="s">
        <v>277</v>
      </c>
      <c r="F168" s="15" t="s">
        <v>265</v>
      </c>
      <c r="G168" s="4" t="s">
        <v>283</v>
      </c>
      <c r="H168" s="4">
        <v>4.17</v>
      </c>
      <c r="I168" s="4">
        <v>3.6</v>
      </c>
      <c r="J168">
        <f t="shared" ref="J168:K168" si="41">N168/10^6</f>
        <v>143.731717</v>
      </c>
      <c r="K168">
        <f t="shared" si="41"/>
        <v>48.4986265</v>
      </c>
      <c r="N168" s="4">
        <v>1.43731716962104E8</v>
      </c>
      <c r="O168" s="4">
        <v>4.84986265037416E7</v>
      </c>
    </row>
    <row r="169">
      <c r="A169" s="4" t="s">
        <v>287</v>
      </c>
      <c r="B169" s="4" t="s">
        <v>276</v>
      </c>
      <c r="C169" s="5">
        <v>43678.0</v>
      </c>
      <c r="D169" s="4" t="s">
        <v>277</v>
      </c>
      <c r="F169" s="15" t="s">
        <v>265</v>
      </c>
      <c r="G169" s="4" t="s">
        <v>283</v>
      </c>
      <c r="H169" s="4">
        <v>4.14</v>
      </c>
      <c r="I169" s="4">
        <v>3.72</v>
      </c>
      <c r="J169">
        <f t="shared" ref="J169:K169" si="42">N169/10^6</f>
        <v>130.628735</v>
      </c>
      <c r="K169">
        <f t="shared" si="42"/>
        <v>48.62776446</v>
      </c>
      <c r="N169" s="4">
        <v>1.30628734998802E8</v>
      </c>
      <c r="O169" s="4">
        <v>4.86277644551026E7</v>
      </c>
      <c r="R169" s="4" t="s">
        <v>288</v>
      </c>
      <c r="S169" s="4" t="s">
        <v>283</v>
      </c>
    </row>
    <row r="170">
      <c r="A170" s="4" t="s">
        <v>289</v>
      </c>
      <c r="B170" s="4" t="s">
        <v>290</v>
      </c>
      <c r="C170" s="5">
        <v>43683.0</v>
      </c>
      <c r="D170" s="4" t="s">
        <v>277</v>
      </c>
      <c r="F170" s="4" t="s">
        <v>291</v>
      </c>
      <c r="G170" s="4" t="s">
        <v>278</v>
      </c>
      <c r="J170">
        <f t="shared" ref="J170:K170" si="43">N170/10^6</f>
        <v>433.6714702</v>
      </c>
      <c r="K170">
        <f t="shared" si="43"/>
        <v>47.0626918</v>
      </c>
      <c r="N170" s="4">
        <v>4.33671470222298E8</v>
      </c>
      <c r="O170" s="4">
        <v>4.70626918018413E7</v>
      </c>
      <c r="Q170" s="4" t="s">
        <v>292</v>
      </c>
      <c r="R170">
        <f>average(J171:J174)</f>
        <v>630.1372272</v>
      </c>
      <c r="S170">
        <f>average(J175:J179)</f>
        <v>637.9331223</v>
      </c>
    </row>
    <row r="171">
      <c r="A171" s="4" t="s">
        <v>293</v>
      </c>
      <c r="B171" s="4" t="s">
        <v>290</v>
      </c>
      <c r="D171" s="4" t="s">
        <v>277</v>
      </c>
      <c r="F171" s="4" t="s">
        <v>291</v>
      </c>
      <c r="G171" s="4" t="s">
        <v>278</v>
      </c>
      <c r="J171">
        <f t="shared" ref="J171:K171" si="44">N171/10^6</f>
        <v>671.9932765</v>
      </c>
      <c r="K171">
        <f t="shared" si="44"/>
        <v>44.49802718</v>
      </c>
      <c r="N171" s="4">
        <v>6.71993276485205E8</v>
      </c>
      <c r="O171" s="4">
        <v>4.44980271810609E7</v>
      </c>
      <c r="Q171" s="4" t="s">
        <v>294</v>
      </c>
      <c r="R171">
        <f>average(K171:K174)</f>
        <v>43.45681719</v>
      </c>
      <c r="S171">
        <f>average(K175:K179)</f>
        <v>43.66505918</v>
      </c>
    </row>
    <row r="172">
      <c r="A172" s="4" t="s">
        <v>295</v>
      </c>
      <c r="B172" s="4" t="s">
        <v>290</v>
      </c>
      <c r="D172" s="4" t="s">
        <v>277</v>
      </c>
      <c r="F172" s="4" t="s">
        <v>291</v>
      </c>
      <c r="G172" s="4" t="s">
        <v>278</v>
      </c>
      <c r="J172">
        <f t="shared" ref="J172:K172" si="45">N172/10^6</f>
        <v>638.7019326</v>
      </c>
      <c r="K172">
        <f t="shared" si="45"/>
        <v>42.19640509</v>
      </c>
      <c r="N172" s="4">
        <v>6.38701932646845E8</v>
      </c>
      <c r="O172" s="4">
        <v>4.21964050854888E7</v>
      </c>
    </row>
    <row r="173">
      <c r="A173" s="4" t="s">
        <v>296</v>
      </c>
      <c r="B173" s="4" t="s">
        <v>290</v>
      </c>
      <c r="D173" s="4" t="s">
        <v>277</v>
      </c>
      <c r="F173" s="4" t="s">
        <v>291</v>
      </c>
      <c r="G173" s="4" t="s">
        <v>278</v>
      </c>
      <c r="J173">
        <f t="shared" ref="J173:K173" si="46">N173/10^6</f>
        <v>606.8481977</v>
      </c>
      <c r="K173">
        <f t="shared" si="46"/>
        <v>43.0732135</v>
      </c>
      <c r="N173" s="4">
        <v>6.06848197675029E8</v>
      </c>
      <c r="O173" s="4">
        <v>4.30732135028496E7</v>
      </c>
    </row>
    <row r="174">
      <c r="A174" s="4" t="s">
        <v>297</v>
      </c>
      <c r="B174" s="4" t="s">
        <v>290</v>
      </c>
      <c r="D174" s="4" t="s">
        <v>277</v>
      </c>
      <c r="F174" s="4" t="s">
        <v>291</v>
      </c>
      <c r="G174" s="4" t="s">
        <v>278</v>
      </c>
      <c r="J174">
        <f t="shared" ref="J174:K174" si="47">N174/10^6</f>
        <v>603.0055019</v>
      </c>
      <c r="K174">
        <f t="shared" si="47"/>
        <v>44.05962297</v>
      </c>
      <c r="N174" s="4">
        <v>6.03005501944826E8</v>
      </c>
      <c r="O174" s="4">
        <v>4.40596229723805E7</v>
      </c>
    </row>
    <row r="175">
      <c r="A175" s="4" t="s">
        <v>298</v>
      </c>
      <c r="B175" s="4" t="s">
        <v>290</v>
      </c>
      <c r="D175" s="4" t="s">
        <v>277</v>
      </c>
      <c r="F175" s="4" t="s">
        <v>291</v>
      </c>
      <c r="G175" s="4" t="s">
        <v>283</v>
      </c>
      <c r="J175">
        <f t="shared" ref="J175:K175" si="48">N175/10^6</f>
        <v>622.2222942</v>
      </c>
      <c r="K175">
        <f t="shared" si="48"/>
        <v>40.11398509</v>
      </c>
      <c r="N175" s="4">
        <v>6.22222294182922E8</v>
      </c>
      <c r="O175" s="4">
        <v>4.01139850942569E7</v>
      </c>
    </row>
    <row r="176">
      <c r="A176" s="4" t="s">
        <v>299</v>
      </c>
      <c r="B176" s="4" t="s">
        <v>290</v>
      </c>
      <c r="D176" s="4" t="s">
        <v>277</v>
      </c>
      <c r="F176" s="4" t="s">
        <v>291</v>
      </c>
      <c r="G176" s="4" t="s">
        <v>283</v>
      </c>
      <c r="J176">
        <f t="shared" ref="J176:K176" si="49">N176/10^6</f>
        <v>678.7398802</v>
      </c>
      <c r="K176">
        <f t="shared" si="49"/>
        <v>44.82683034</v>
      </c>
      <c r="N176" s="4">
        <v>6.787398802223E8</v>
      </c>
      <c r="O176" s="4">
        <v>4.48268303375712E7</v>
      </c>
    </row>
    <row r="177">
      <c r="A177" s="4" t="s">
        <v>300</v>
      </c>
      <c r="B177" s="4" t="s">
        <v>290</v>
      </c>
      <c r="D177" s="4" t="s">
        <v>277</v>
      </c>
      <c r="F177" s="4" t="s">
        <v>291</v>
      </c>
      <c r="G177" s="4" t="s">
        <v>283</v>
      </c>
      <c r="J177">
        <f t="shared" ref="J177:K177" si="50">N177/10^6</f>
        <v>632.4330606</v>
      </c>
      <c r="K177">
        <f t="shared" si="50"/>
        <v>44.16922402</v>
      </c>
      <c r="N177" s="4">
        <v>6.32433060594775E8</v>
      </c>
      <c r="O177" s="4">
        <v>4.41692240245506E7</v>
      </c>
    </row>
    <row r="178">
      <c r="A178" s="4" t="s">
        <v>301</v>
      </c>
      <c r="B178" s="4" t="s">
        <v>290</v>
      </c>
      <c r="D178" s="4" t="s">
        <v>277</v>
      </c>
      <c r="F178" s="4" t="s">
        <v>291</v>
      </c>
      <c r="G178" s="4" t="s">
        <v>283</v>
      </c>
      <c r="J178">
        <f t="shared" ref="J178:K178" si="51">N178/10^6</f>
        <v>630.0565108</v>
      </c>
      <c r="K178">
        <f t="shared" si="51"/>
        <v>42.8540114</v>
      </c>
      <c r="N178" s="4">
        <v>6.3005651075602E8</v>
      </c>
      <c r="O178" s="4">
        <v>4.28540113985094E7</v>
      </c>
    </row>
    <row r="179">
      <c r="A179" s="4" t="s">
        <v>302</v>
      </c>
      <c r="B179" s="4" t="s">
        <v>290</v>
      </c>
      <c r="D179" s="4" t="s">
        <v>277</v>
      </c>
      <c r="F179" s="4" t="s">
        <v>291</v>
      </c>
      <c r="G179" s="4" t="s">
        <v>283</v>
      </c>
      <c r="J179">
        <f t="shared" ref="J179:K179" si="52">N179/10^6</f>
        <v>626.2138657</v>
      </c>
      <c r="K179">
        <f t="shared" si="52"/>
        <v>46.36124507</v>
      </c>
      <c r="N179" s="4">
        <v>6.2621386571579E8</v>
      </c>
      <c r="O179" s="4">
        <v>4.63612450679527E7</v>
      </c>
    </row>
    <row r="180">
      <c r="A180" s="4" t="s">
        <v>303</v>
      </c>
      <c r="B180" s="4" t="s">
        <v>290</v>
      </c>
      <c r="C180" s="5">
        <v>43704.0</v>
      </c>
      <c r="D180" s="4" t="s">
        <v>277</v>
      </c>
      <c r="F180" s="4" t="s">
        <v>291</v>
      </c>
      <c r="G180" s="4" t="s">
        <v>304</v>
      </c>
    </row>
    <row r="181">
      <c r="A181" s="4" t="s">
        <v>305</v>
      </c>
      <c r="B181" s="4" t="s">
        <v>290</v>
      </c>
      <c r="C181" s="5">
        <v>43706.0</v>
      </c>
      <c r="D181" s="4" t="s">
        <v>277</v>
      </c>
      <c r="F181" s="4" t="s">
        <v>291</v>
      </c>
      <c r="G181" s="4" t="s">
        <v>304</v>
      </c>
    </row>
    <row r="182">
      <c r="A182" s="4" t="s">
        <v>306</v>
      </c>
      <c r="B182" s="4" t="s">
        <v>290</v>
      </c>
      <c r="C182" s="5">
        <v>43706.0</v>
      </c>
      <c r="D182" s="4" t="s">
        <v>277</v>
      </c>
      <c r="F182" s="4" t="s">
        <v>291</v>
      </c>
      <c r="G182" s="4" t="s">
        <v>304</v>
      </c>
    </row>
    <row r="183">
      <c r="A183" s="4" t="s">
        <v>307</v>
      </c>
      <c r="B183" s="4" t="s">
        <v>290</v>
      </c>
      <c r="C183" s="5">
        <v>43706.0</v>
      </c>
      <c r="D183" s="4" t="s">
        <v>277</v>
      </c>
      <c r="F183" s="4" t="s">
        <v>291</v>
      </c>
      <c r="G183" s="4" t="s">
        <v>304</v>
      </c>
    </row>
    <row r="184">
      <c r="A184" s="4" t="s">
        <v>308</v>
      </c>
      <c r="B184" s="4" t="s">
        <v>290</v>
      </c>
      <c r="C184" s="5">
        <v>43706.0</v>
      </c>
      <c r="D184" s="4" t="s">
        <v>277</v>
      </c>
      <c r="F184" s="4" t="s">
        <v>291</v>
      </c>
      <c r="G184" s="4" t="s">
        <v>304</v>
      </c>
    </row>
    <row r="185">
      <c r="A185" s="4" t="s">
        <v>309</v>
      </c>
      <c r="B185" s="4" t="s">
        <v>290</v>
      </c>
      <c r="C185" s="5">
        <v>43706.0</v>
      </c>
      <c r="D185" s="4" t="s">
        <v>277</v>
      </c>
      <c r="F185" s="4" t="s">
        <v>291</v>
      </c>
      <c r="G185" s="4" t="s">
        <v>310</v>
      </c>
    </row>
    <row r="186">
      <c r="A186" s="4" t="s">
        <v>311</v>
      </c>
      <c r="B186" s="4" t="s">
        <v>290</v>
      </c>
      <c r="C186" s="5">
        <v>43706.0</v>
      </c>
      <c r="D186" s="4" t="s">
        <v>277</v>
      </c>
      <c r="F186" s="4" t="s">
        <v>291</v>
      </c>
      <c r="G186" s="4" t="s">
        <v>310</v>
      </c>
    </row>
    <row r="187">
      <c r="A187" s="4" t="s">
        <v>312</v>
      </c>
      <c r="B187" s="4" t="s">
        <v>290</v>
      </c>
      <c r="C187" s="5"/>
      <c r="D187" s="4" t="s">
        <v>277</v>
      </c>
      <c r="F187" s="4" t="s">
        <v>291</v>
      </c>
      <c r="G187" s="4" t="s">
        <v>310</v>
      </c>
    </row>
    <row r="188">
      <c r="A188" s="4" t="s">
        <v>313</v>
      </c>
      <c r="B188" s="4" t="s">
        <v>290</v>
      </c>
      <c r="D188" s="4" t="s">
        <v>277</v>
      </c>
      <c r="F188" s="4" t="s">
        <v>291</v>
      </c>
      <c r="G188" s="4" t="s">
        <v>310</v>
      </c>
    </row>
    <row r="189">
      <c r="A189" s="4" t="s">
        <v>314</v>
      </c>
      <c r="B189" s="4" t="s">
        <v>290</v>
      </c>
      <c r="D189" s="4" t="s">
        <v>277</v>
      </c>
      <c r="F189" s="4" t="s">
        <v>291</v>
      </c>
      <c r="G189" s="4" t="s">
        <v>310</v>
      </c>
    </row>
    <row r="190">
      <c r="A190" s="4" t="s">
        <v>315</v>
      </c>
      <c r="B190" s="4" t="s">
        <v>290</v>
      </c>
      <c r="D190" s="4" t="s">
        <v>277</v>
      </c>
      <c r="F190" s="4" t="s">
        <v>291</v>
      </c>
      <c r="G190" s="4" t="s">
        <v>316</v>
      </c>
    </row>
    <row r="191">
      <c r="A191" s="4" t="s">
        <v>317</v>
      </c>
      <c r="B191" s="4" t="s">
        <v>290</v>
      </c>
      <c r="D191" s="4" t="s">
        <v>277</v>
      </c>
      <c r="F191" s="4" t="s">
        <v>291</v>
      </c>
      <c r="G191" s="4" t="s">
        <v>316</v>
      </c>
    </row>
    <row r="192">
      <c r="A192" s="4" t="s">
        <v>318</v>
      </c>
      <c r="B192" s="4" t="s">
        <v>290</v>
      </c>
      <c r="D192" s="4" t="s">
        <v>277</v>
      </c>
      <c r="F192" s="4" t="s">
        <v>291</v>
      </c>
      <c r="G192" s="4" t="s">
        <v>316</v>
      </c>
    </row>
    <row r="193">
      <c r="A193" s="4" t="s">
        <v>319</v>
      </c>
      <c r="B193" s="4" t="s">
        <v>290</v>
      </c>
      <c r="D193" s="4" t="s">
        <v>277</v>
      </c>
      <c r="F193" s="4" t="s">
        <v>291</v>
      </c>
      <c r="G193" s="4" t="s">
        <v>316</v>
      </c>
    </row>
    <row r="194">
      <c r="A194" s="4" t="s">
        <v>320</v>
      </c>
      <c r="B194" s="4" t="s">
        <v>290</v>
      </c>
      <c r="D194" s="4" t="s">
        <v>277</v>
      </c>
      <c r="F194" s="4" t="s">
        <v>291</v>
      </c>
      <c r="G194" s="4" t="s">
        <v>316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86"/>
    <col customWidth="1" min="3" max="3" width="18.0"/>
    <col customWidth="1" min="4" max="4" width="17.71"/>
    <col customWidth="1" min="6" max="6" width="20.71"/>
    <col customWidth="1" min="7" max="7" width="20.57"/>
    <col customWidth="1" min="8" max="8" width="20.71"/>
    <col customWidth="1" min="9" max="9" width="15.57"/>
    <col customWidth="1" min="10" max="10" width="17.29"/>
    <col customWidth="1" min="11" max="11" width="15.29"/>
    <col customWidth="1" min="12" max="12" width="21.57"/>
    <col customWidth="1" min="13" max="13" width="15.14"/>
    <col customWidth="1" min="14" max="14" width="44.57"/>
  </cols>
  <sheetData>
    <row r="1">
      <c r="A1" s="1" t="s">
        <v>0</v>
      </c>
      <c r="B1" s="1" t="s">
        <v>1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18</v>
      </c>
      <c r="J1" s="1" t="s">
        <v>20</v>
      </c>
      <c r="K1" s="1" t="s">
        <v>21</v>
      </c>
      <c r="L1" s="1" t="s">
        <v>23</v>
      </c>
      <c r="M1" s="1" t="s">
        <v>24</v>
      </c>
      <c r="N1" s="1" t="s">
        <v>26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>
        <v>42970.0</v>
      </c>
      <c r="C2" s="5">
        <v>42976.0</v>
      </c>
      <c r="D2" s="4">
        <v>100.0</v>
      </c>
      <c r="E2" s="4" t="s">
        <v>33</v>
      </c>
      <c r="F2" s="4">
        <v>0.0</v>
      </c>
      <c r="G2" s="4" t="s">
        <v>34</v>
      </c>
      <c r="H2" s="4">
        <v>0.0</v>
      </c>
      <c r="I2" s="4" t="s">
        <v>34</v>
      </c>
      <c r="J2" s="4">
        <v>25.0</v>
      </c>
      <c r="K2" s="4">
        <v>10.0</v>
      </c>
      <c r="L2" s="4">
        <v>195.0</v>
      </c>
      <c r="M2" s="4" t="s">
        <v>35</v>
      </c>
      <c r="N2" s="4" t="s">
        <v>36</v>
      </c>
      <c r="P2" s="4" t="s">
        <v>37</v>
      </c>
    </row>
    <row r="3">
      <c r="A3" s="4">
        <v>2.0</v>
      </c>
      <c r="B3" s="7">
        <v>42991.0</v>
      </c>
      <c r="C3" s="7">
        <v>42993.0</v>
      </c>
      <c r="D3" s="4">
        <v>100.0</v>
      </c>
      <c r="E3" s="4" t="s">
        <v>33</v>
      </c>
      <c r="F3" s="4">
        <v>0.0</v>
      </c>
      <c r="G3" s="4" t="s">
        <v>34</v>
      </c>
      <c r="H3" s="4">
        <v>0.0</v>
      </c>
      <c r="I3" s="4" t="s">
        <v>34</v>
      </c>
      <c r="J3" s="4">
        <v>50.0</v>
      </c>
      <c r="K3" s="4">
        <v>20.0</v>
      </c>
      <c r="L3" s="4">
        <v>195.0</v>
      </c>
      <c r="M3" s="4" t="s">
        <v>35</v>
      </c>
      <c r="N3" s="4" t="s">
        <v>36</v>
      </c>
    </row>
    <row r="4">
      <c r="A4" s="4">
        <v>3.0</v>
      </c>
      <c r="B4" s="4" t="s">
        <v>38</v>
      </c>
      <c r="C4" s="7">
        <v>43032.0</v>
      </c>
      <c r="D4" s="4">
        <v>100.0</v>
      </c>
      <c r="E4" s="4" t="s">
        <v>38</v>
      </c>
      <c r="F4" s="4">
        <v>0.0</v>
      </c>
      <c r="G4" s="4" t="s">
        <v>34</v>
      </c>
      <c r="H4" s="4">
        <v>0.0</v>
      </c>
      <c r="I4" s="4" t="s">
        <v>34</v>
      </c>
      <c r="J4" s="4" t="s">
        <v>40</v>
      </c>
      <c r="K4" s="4" t="s">
        <v>40</v>
      </c>
      <c r="L4" s="4">
        <v>195.0</v>
      </c>
      <c r="M4" s="4" t="s">
        <v>41</v>
      </c>
    </row>
    <row r="5">
      <c r="A5" s="4">
        <v>4.0</v>
      </c>
      <c r="B5" s="7">
        <v>43132.0</v>
      </c>
      <c r="C5" s="7">
        <v>42771.0</v>
      </c>
      <c r="D5" s="4">
        <v>80.0</v>
      </c>
      <c r="E5" s="4" t="s">
        <v>33</v>
      </c>
      <c r="F5" s="4">
        <v>20.0</v>
      </c>
      <c r="G5" s="4" t="s">
        <v>42</v>
      </c>
      <c r="H5" s="4">
        <v>0.0</v>
      </c>
      <c r="I5" s="4" t="s">
        <v>34</v>
      </c>
      <c r="J5" s="4">
        <v>50.0</v>
      </c>
      <c r="K5" s="4">
        <v>20.0</v>
      </c>
      <c r="L5" s="4">
        <v>195.0</v>
      </c>
      <c r="M5" s="4" t="s">
        <v>44</v>
      </c>
    </row>
    <row r="6">
      <c r="A6" s="4">
        <v>5.0</v>
      </c>
      <c r="B6" s="5">
        <v>43195.0</v>
      </c>
      <c r="C6" s="5">
        <v>43199.0</v>
      </c>
      <c r="D6" s="4">
        <v>80.0</v>
      </c>
      <c r="E6" s="4" t="s">
        <v>33</v>
      </c>
      <c r="F6" s="4">
        <v>20.0</v>
      </c>
      <c r="G6" s="4" t="s">
        <v>42</v>
      </c>
      <c r="H6" s="4">
        <v>0.0</v>
      </c>
      <c r="I6" s="4" t="s">
        <v>34</v>
      </c>
      <c r="J6" s="4">
        <v>50.0</v>
      </c>
      <c r="K6" s="4">
        <v>20.0</v>
      </c>
      <c r="L6" s="4">
        <v>195.0</v>
      </c>
      <c r="M6" s="4" t="s">
        <v>44</v>
      </c>
    </row>
    <row r="7">
      <c r="A7" s="4">
        <v>6.0</v>
      </c>
      <c r="B7" s="5">
        <v>43201.0</v>
      </c>
      <c r="C7" s="9">
        <v>43203.0</v>
      </c>
      <c r="D7" s="4">
        <v>80.0</v>
      </c>
      <c r="E7" s="4" t="s">
        <v>33</v>
      </c>
      <c r="F7" s="4">
        <v>20.0</v>
      </c>
      <c r="G7" s="4" t="s">
        <v>42</v>
      </c>
      <c r="H7" s="4">
        <v>0.0</v>
      </c>
      <c r="I7" s="4" t="s">
        <v>34</v>
      </c>
      <c r="J7" s="4">
        <v>20.0</v>
      </c>
      <c r="K7" s="4">
        <v>10.0</v>
      </c>
      <c r="L7" s="4">
        <v>195.0</v>
      </c>
      <c r="M7" s="4" t="s">
        <v>44</v>
      </c>
    </row>
    <row r="8">
      <c r="A8" s="4">
        <v>7.0</v>
      </c>
      <c r="B8" s="5">
        <v>43208.0</v>
      </c>
      <c r="C8" s="5">
        <v>43210.0</v>
      </c>
      <c r="D8" s="4">
        <v>80.0</v>
      </c>
      <c r="E8" s="4" t="s">
        <v>33</v>
      </c>
      <c r="F8" s="4">
        <v>20.0</v>
      </c>
      <c r="G8" s="4" t="s">
        <v>42</v>
      </c>
      <c r="H8" s="4">
        <v>0.0</v>
      </c>
      <c r="I8" s="4" t="s">
        <v>34</v>
      </c>
      <c r="J8" s="4">
        <v>20.0</v>
      </c>
      <c r="K8" s="4">
        <v>10.0</v>
      </c>
      <c r="L8" s="4">
        <v>195.0</v>
      </c>
      <c r="M8" s="4" t="s">
        <v>44</v>
      </c>
    </row>
    <row r="9">
      <c r="A9" s="4">
        <v>8.0</v>
      </c>
      <c r="B9" s="5">
        <v>43213.0</v>
      </c>
      <c r="C9" s="5">
        <v>43215.0</v>
      </c>
      <c r="D9" s="4">
        <v>80.0</v>
      </c>
      <c r="E9" s="4" t="s">
        <v>33</v>
      </c>
      <c r="F9" s="4">
        <v>20.0</v>
      </c>
      <c r="G9" s="4" t="s">
        <v>42</v>
      </c>
      <c r="H9" s="4">
        <v>0.0</v>
      </c>
      <c r="I9" s="4" t="s">
        <v>34</v>
      </c>
      <c r="J9" s="4">
        <v>20.0</v>
      </c>
      <c r="K9" s="4">
        <v>10.0</v>
      </c>
      <c r="L9" s="4">
        <v>195.0</v>
      </c>
      <c r="M9" s="4" t="s">
        <v>44</v>
      </c>
    </row>
    <row r="10">
      <c r="A10" s="4">
        <v>9.0</v>
      </c>
      <c r="B10" s="5">
        <v>43230.0</v>
      </c>
      <c r="C10" s="5">
        <v>43235.0</v>
      </c>
      <c r="D10" s="4">
        <v>90.0</v>
      </c>
      <c r="E10" s="4" t="s">
        <v>33</v>
      </c>
      <c r="F10" s="4">
        <v>10.0</v>
      </c>
      <c r="G10" s="4" t="s">
        <v>42</v>
      </c>
      <c r="H10" s="4">
        <v>0.0</v>
      </c>
      <c r="I10" s="4" t="s">
        <v>34</v>
      </c>
      <c r="J10" s="4">
        <v>20.0</v>
      </c>
      <c r="K10" s="4">
        <v>10.0</v>
      </c>
      <c r="L10" s="4">
        <v>195.0</v>
      </c>
      <c r="M10" s="4" t="s">
        <v>44</v>
      </c>
    </row>
    <row r="11">
      <c r="A11" s="4">
        <v>10.0</v>
      </c>
      <c r="B11" s="5">
        <v>43235.0</v>
      </c>
      <c r="C11" s="5">
        <v>43237.0</v>
      </c>
      <c r="D11" s="4">
        <v>90.0</v>
      </c>
      <c r="E11" s="4" t="s">
        <v>33</v>
      </c>
      <c r="F11" s="4">
        <v>10.0</v>
      </c>
      <c r="G11" s="4" t="s">
        <v>42</v>
      </c>
      <c r="H11" s="4">
        <v>0.0</v>
      </c>
      <c r="I11" s="4" t="s">
        <v>34</v>
      </c>
      <c r="J11" s="4">
        <v>20.0</v>
      </c>
      <c r="K11" s="4">
        <v>10.0</v>
      </c>
      <c r="L11" s="4">
        <v>195.0</v>
      </c>
      <c r="M11" s="4" t="s">
        <v>44</v>
      </c>
    </row>
    <row r="12">
      <c r="A12" s="4">
        <v>11.0</v>
      </c>
      <c r="B12" s="5">
        <v>43237.0</v>
      </c>
      <c r="C12" s="5">
        <v>43249.0</v>
      </c>
      <c r="D12" s="4">
        <v>70.0</v>
      </c>
      <c r="E12" s="4" t="s">
        <v>33</v>
      </c>
      <c r="F12" s="4">
        <v>30.0</v>
      </c>
      <c r="G12" s="4" t="s">
        <v>42</v>
      </c>
      <c r="H12" s="4">
        <v>0.0</v>
      </c>
      <c r="I12" s="4" t="s">
        <v>34</v>
      </c>
      <c r="J12" s="4">
        <v>40.0</v>
      </c>
      <c r="K12" s="4">
        <v>20.0</v>
      </c>
      <c r="L12" s="4">
        <v>195.0</v>
      </c>
      <c r="M12" s="4" t="s">
        <v>44</v>
      </c>
    </row>
    <row r="13">
      <c r="A13" s="4">
        <v>12.0</v>
      </c>
      <c r="B13" s="5">
        <v>43251.0</v>
      </c>
      <c r="C13" s="4" t="s">
        <v>57</v>
      </c>
      <c r="D13" s="4">
        <v>70.0</v>
      </c>
      <c r="E13" s="4" t="s">
        <v>33</v>
      </c>
      <c r="F13" s="4">
        <v>30.0</v>
      </c>
      <c r="G13" s="4" t="s">
        <v>42</v>
      </c>
      <c r="H13" s="4">
        <v>0.0</v>
      </c>
      <c r="I13" s="4" t="s">
        <v>34</v>
      </c>
      <c r="J13" s="4">
        <v>20.0</v>
      </c>
      <c r="K13" s="4">
        <v>10.0</v>
      </c>
      <c r="L13" s="4" t="s">
        <v>57</v>
      </c>
      <c r="M13" s="4" t="s">
        <v>57</v>
      </c>
      <c r="N13" s="4" t="s">
        <v>59</v>
      </c>
    </row>
    <row r="14">
      <c r="A14" s="4">
        <v>13.0</v>
      </c>
      <c r="B14" s="5">
        <v>43252.0</v>
      </c>
      <c r="C14" s="5">
        <v>43263.0</v>
      </c>
      <c r="D14" s="4">
        <v>90.0</v>
      </c>
      <c r="E14" s="4" t="s">
        <v>33</v>
      </c>
      <c r="F14" s="4">
        <v>10.0</v>
      </c>
      <c r="G14" s="4" t="s">
        <v>42</v>
      </c>
      <c r="H14" s="4">
        <v>0.0</v>
      </c>
      <c r="I14" s="4" t="s">
        <v>34</v>
      </c>
      <c r="J14" s="4">
        <v>20.0</v>
      </c>
      <c r="K14" s="4">
        <v>10.0</v>
      </c>
      <c r="L14" s="4">
        <v>195.0</v>
      </c>
      <c r="M14" s="4" t="s">
        <v>44</v>
      </c>
    </row>
    <row r="15">
      <c r="A15" s="4">
        <v>14.0</v>
      </c>
      <c r="B15" s="5">
        <v>43262.0</v>
      </c>
      <c r="C15" s="5">
        <v>43269.0</v>
      </c>
      <c r="D15" s="4">
        <v>60.0</v>
      </c>
      <c r="E15" s="4" t="s">
        <v>33</v>
      </c>
      <c r="F15" s="4">
        <v>40.0</v>
      </c>
      <c r="G15" s="4" t="s">
        <v>42</v>
      </c>
      <c r="H15" s="4">
        <v>0.0</v>
      </c>
      <c r="I15" s="4" t="s">
        <v>34</v>
      </c>
      <c r="J15" s="4">
        <v>40.0</v>
      </c>
      <c r="K15" s="4">
        <v>20.0</v>
      </c>
      <c r="L15" s="4">
        <v>195.0</v>
      </c>
      <c r="M15" s="4" t="s">
        <v>44</v>
      </c>
    </row>
    <row r="16">
      <c r="A16" s="4">
        <v>15.0</v>
      </c>
      <c r="B16" s="5">
        <v>43263.0</v>
      </c>
      <c r="C16" s="5">
        <v>43270.0</v>
      </c>
      <c r="D16" s="4">
        <v>50.0</v>
      </c>
      <c r="E16" s="4" t="s">
        <v>33</v>
      </c>
      <c r="F16" s="4">
        <v>50.0</v>
      </c>
      <c r="G16" s="4" t="s">
        <v>42</v>
      </c>
      <c r="H16" s="4">
        <v>0.0</v>
      </c>
      <c r="I16" s="4" t="s">
        <v>34</v>
      </c>
      <c r="J16" s="4">
        <v>40.0</v>
      </c>
      <c r="K16" s="4">
        <v>20.0</v>
      </c>
      <c r="L16" s="4">
        <v>195.0</v>
      </c>
      <c r="M16" s="4" t="s">
        <v>44</v>
      </c>
    </row>
    <row r="17">
      <c r="A17" s="4">
        <v>16.0</v>
      </c>
      <c r="B17" s="5">
        <v>43286.0</v>
      </c>
      <c r="C17" s="5">
        <v>43290.0</v>
      </c>
      <c r="D17" s="4">
        <v>80.0</v>
      </c>
      <c r="E17" s="4" t="s">
        <v>33</v>
      </c>
      <c r="F17" s="4">
        <v>20.0</v>
      </c>
      <c r="G17" s="4" t="s">
        <v>68</v>
      </c>
      <c r="H17" s="4">
        <v>0.0</v>
      </c>
      <c r="I17" s="4" t="s">
        <v>34</v>
      </c>
      <c r="J17" s="4">
        <v>40.0</v>
      </c>
      <c r="K17" s="4">
        <v>20.0</v>
      </c>
      <c r="L17" s="4">
        <v>195.0</v>
      </c>
      <c r="M17" s="4" t="s">
        <v>44</v>
      </c>
    </row>
    <row r="18">
      <c r="A18" s="4">
        <v>17.0</v>
      </c>
      <c r="B18" s="5">
        <v>43287.0</v>
      </c>
      <c r="C18" s="5">
        <v>43291.0</v>
      </c>
      <c r="D18" s="4">
        <v>80.0</v>
      </c>
      <c r="E18" s="4" t="s">
        <v>33</v>
      </c>
      <c r="F18" s="4">
        <v>20.0</v>
      </c>
      <c r="G18" s="4" t="s">
        <v>71</v>
      </c>
      <c r="H18" s="4">
        <v>0.0</v>
      </c>
      <c r="I18" s="4" t="s">
        <v>34</v>
      </c>
      <c r="J18" s="4">
        <v>40.0</v>
      </c>
      <c r="K18" s="4">
        <v>20.0</v>
      </c>
      <c r="L18" s="4">
        <v>195.0</v>
      </c>
      <c r="M18" s="4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9.71"/>
    <col customWidth="1" min="2" max="2" width="14.71"/>
    <col customWidth="1" min="3" max="3" width="17.0"/>
    <col customWidth="1" min="4" max="4" width="11.57"/>
    <col customWidth="1" min="5" max="5" width="14.43"/>
  </cols>
  <sheetData>
    <row r="1">
      <c r="A1" s="2" t="s">
        <v>2</v>
      </c>
      <c r="B1" s="1" t="s">
        <v>28</v>
      </c>
      <c r="D1" s="1" t="s">
        <v>29</v>
      </c>
      <c r="H1" s="4" t="s">
        <v>30</v>
      </c>
    </row>
    <row r="2">
      <c r="B2" s="4" t="s">
        <v>31</v>
      </c>
      <c r="C2" s="6" t="s">
        <v>32</v>
      </c>
      <c r="D2" s="4" t="s">
        <v>31</v>
      </c>
      <c r="E2" s="6" t="s">
        <v>32</v>
      </c>
    </row>
    <row r="3">
      <c r="A3" s="4" t="s">
        <v>39</v>
      </c>
      <c r="B3" s="10">
        <f>AVERAGE('Sample Log'!J2:J6)</f>
        <v>579.5903276</v>
      </c>
      <c r="C3" s="10">
        <f>STDEV('Sample Log'!J2:J6)</f>
        <v>14.44243008</v>
      </c>
      <c r="D3" s="11">
        <f>AVERAGE('Sample Log'!K2:K6)</f>
        <v>39.738</v>
      </c>
      <c r="E3" s="11">
        <f>STDEV('Sample Log'!K2:K6)</f>
        <v>1.699049734</v>
      </c>
    </row>
    <row r="4">
      <c r="A4" s="4" t="s">
        <v>80</v>
      </c>
      <c r="B4" s="10">
        <f>AVERAGE('Sample Log'!J42:J46)</f>
        <v>579.9334528</v>
      </c>
      <c r="C4" s="10">
        <f>STDEV('Sample Log'!J42:J46)</f>
        <v>5.711332485</v>
      </c>
      <c r="D4" s="11">
        <f>AVERAGE('Sample Log'!K42:K46)</f>
        <v>38.686</v>
      </c>
      <c r="E4" s="11">
        <f>STDEV('Sample Log'!K42:K46)</f>
        <v>0.8172392551</v>
      </c>
    </row>
    <row r="5">
      <c r="A5" s="4" t="s">
        <v>101</v>
      </c>
      <c r="B5" s="10">
        <f>AVERAGE('Sample Log'!J7:J11)</f>
        <v>551.4618502</v>
      </c>
      <c r="C5" s="10">
        <f>STDEV('Sample Log'!J7:J11)</f>
        <v>35.68785583</v>
      </c>
      <c r="D5" s="11">
        <f>AVERAGE('Sample Log'!K7:K11)</f>
        <v>36.802</v>
      </c>
      <c r="E5" s="11">
        <f>STDEV('Sample Log'!K7:K11)</f>
        <v>0.5108522291</v>
      </c>
    </row>
    <row r="6">
      <c r="A6" s="4" t="s">
        <v>117</v>
      </c>
      <c r="B6" s="10">
        <f>AVERAGE('Sample Log'!J47:J51)</f>
        <v>557.1088266</v>
      </c>
      <c r="C6" s="10">
        <f>STDEV('Sample Log'!J47:J51)</f>
        <v>3.645976147</v>
      </c>
      <c r="D6" s="11">
        <f>AVERAGE('Sample Log'!K47:K51)</f>
        <v>36.408</v>
      </c>
      <c r="E6" s="11">
        <f>STDEV('Sample Log'!K47:K51)</f>
        <v>0.4363714014</v>
      </c>
    </row>
    <row r="7">
      <c r="A7" s="4" t="s">
        <v>132</v>
      </c>
      <c r="B7" s="10">
        <f>AVERAGE('Sample Log'!J12:J16)</f>
        <v>545.3039026</v>
      </c>
      <c r="C7" s="10">
        <f>STDEV('Sample Log'!J12:J16)</f>
        <v>2.902991646</v>
      </c>
      <c r="D7" s="11">
        <f>AVERAGE('Sample Log'!K12:K16)</f>
        <v>34.884</v>
      </c>
      <c r="E7" s="11">
        <f>STDEV('Sample Log'!K12:K16)</f>
        <v>0.2412053067</v>
      </c>
    </row>
    <row r="8">
      <c r="A8" s="4" t="s">
        <v>141</v>
      </c>
      <c r="B8" s="10">
        <f>AVERAGE('Sample Log'!J52:J55,'Sample Log'!J59)</f>
        <v>550.071961</v>
      </c>
      <c r="C8" s="10">
        <f>STDEV('Sample Log'!J52:J55,'Sample Log'!J59)</f>
        <v>17.14835112</v>
      </c>
      <c r="D8" s="11">
        <f>AVERAGE('Sample Log'!K52:K55,'Sample Log'!K59)</f>
        <v>28.012</v>
      </c>
      <c r="E8" s="11">
        <f>STDEV('Sample Log'!K52:K55,'Sample Log'!K59)</f>
        <v>0.3172853605</v>
      </c>
    </row>
    <row r="9">
      <c r="A9" s="4" t="s">
        <v>158</v>
      </c>
      <c r="B9" s="10">
        <f>AVERAGE('Sample Log'!J82:J86)</f>
        <v>594.7908914</v>
      </c>
      <c r="C9" s="10">
        <f>STDEV('Sample Log'!J82:J86)</f>
        <v>14.46747637</v>
      </c>
      <c r="D9" s="11">
        <f>AVERAGE('Sample Log'!K82:K86)</f>
        <v>21.564</v>
      </c>
      <c r="E9" s="11">
        <f>STDEV('Sample Log'!K82:K86)</f>
        <v>0.5664185731</v>
      </c>
    </row>
    <row r="10">
      <c r="A10" s="4" t="s">
        <v>176</v>
      </c>
      <c r="B10" s="10">
        <f>AVERAGE('Sample Log'!J60,'Sample Log'!J68:J71)</f>
        <v>631.8894012</v>
      </c>
      <c r="C10" s="10">
        <f>STDEV('Sample Log'!J60,'Sample Log'!J68:J71)</f>
        <v>26.86860014</v>
      </c>
      <c r="D10" s="11">
        <f>AVERAGE('Sample Log'!K60,'Sample Log'!K68:K71)</f>
        <v>21.286</v>
      </c>
      <c r="E10" s="11">
        <f>STDEV('Sample Log'!K60,'Sample Log'!K68:K71)</f>
        <v>1.136982849</v>
      </c>
    </row>
    <row r="11">
      <c r="A11" s="4" t="s">
        <v>179</v>
      </c>
      <c r="B11" s="10">
        <f>AVERAGE('Sample Log'!J77:J81)</f>
        <v>439.1047864</v>
      </c>
      <c r="C11" s="10">
        <f>STDEV('Sample Log'!J77:J81)</f>
        <v>245.4947437</v>
      </c>
      <c r="D11" s="11">
        <f>AVERAGE('Sample Log'!K77:K81)</f>
        <v>20.146</v>
      </c>
      <c r="E11" s="11">
        <f>STDEV('Sample Log'!K77:K81)</f>
        <v>0.4585084514</v>
      </c>
    </row>
    <row r="12">
      <c r="A12" s="4" t="s">
        <v>183</v>
      </c>
      <c r="B12" s="10">
        <f>AVERAGE('Sample Log'!J72:J76)</f>
        <v>597.585442</v>
      </c>
      <c r="C12" s="10">
        <f>STDEV('Sample Log'!J72:J76)</f>
        <v>16.5399369</v>
      </c>
      <c r="D12" s="11">
        <f>AVERAGE('Sample Log'!K72:K76)</f>
        <v>21.056</v>
      </c>
      <c r="E12" s="11">
        <f>STDEV('Sample Log'!K72:K76)</f>
        <v>0.5473846911</v>
      </c>
    </row>
  </sheetData>
  <mergeCells count="3">
    <mergeCell ref="A1:A2"/>
    <mergeCell ref="B1:C1"/>
    <mergeCell ref="D1:E1"/>
  </mergeCells>
  <drawing r:id="rId1"/>
</worksheet>
</file>