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nivas Dustker\Desktop\Desktop Folders\Files\_website\"/>
    </mc:Choice>
  </mc:AlternateContent>
  <xr:revisionPtr revIDLastSave="0" documentId="13_ncr:1_{12856D62-46C0-42C8-95E9-0FD6944514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ustomized Histogram" sheetId="1" r:id="rId1"/>
    <sheet name="DefaultHistograms" sheetId="2" r:id="rId2"/>
  </sheets>
  <definedNames>
    <definedName name="_xlchart.v1.0" hidden="1">DefaultHistograms!$A$5:$A$84</definedName>
    <definedName name="IgnitionTime" localSheetId="0">'Customized Histogram'!$A$4:$G$13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Q27" i="1"/>
  <c r="Q28" i="1" s="1"/>
  <c r="Q26" i="1"/>
  <c r="Q29" i="1" l="1"/>
  <c r="Q30" i="1" s="1"/>
  <c r="T37" i="1"/>
  <c r="T26" i="1"/>
  <c r="T28" i="1"/>
  <c r="T29" i="1"/>
  <c r="T30" i="1"/>
  <c r="T31" i="1"/>
  <c r="T32" i="1"/>
  <c r="T33" i="1"/>
  <c r="T34" i="1"/>
  <c r="T35" i="1"/>
  <c r="T36" i="1"/>
  <c r="T27" i="1"/>
  <c r="Q31" i="1" l="1"/>
  <c r="P26" i="1"/>
  <c r="P27" i="1" s="1"/>
  <c r="Q32" i="1" l="1"/>
  <c r="Q33" i="1" s="1"/>
  <c r="P28" i="1"/>
  <c r="P29" i="1" s="1"/>
  <c r="Q34" i="1" l="1"/>
  <c r="Q35" i="1" s="1"/>
  <c r="Q36" i="1" s="1"/>
  <c r="Q37" i="1" s="1"/>
  <c r="P30" i="1"/>
  <c r="P31" i="1" s="1"/>
  <c r="P32" i="1" s="1"/>
  <c r="P33" i="1" l="1"/>
  <c r="P34" i="1" s="1"/>
  <c r="P35" i="1" l="1"/>
  <c r="P36" i="1" l="1"/>
  <c r="P37" i="1" s="1"/>
  <c r="E9" i="1"/>
  <c r="E8" i="1"/>
  <c r="E33" i="1"/>
  <c r="E34" i="1" s="1"/>
  <c r="E7" i="1"/>
  <c r="E15" i="1" s="1"/>
  <c r="E5" i="1"/>
  <c r="E4" i="1"/>
  <c r="E35" i="1" l="1"/>
  <c r="E36" i="1" s="1"/>
  <c r="E37" i="1" s="1"/>
  <c r="E38" i="1" s="1"/>
  <c r="E39" i="1" s="1"/>
  <c r="E40" i="1" s="1"/>
  <c r="E41" i="1" s="1"/>
  <c r="E42" i="1" s="1"/>
  <c r="E43" i="1" s="1"/>
  <c r="E6" i="1"/>
  <c r="E2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gnitionTime" type="6" refreshedVersion="4" background="1" saveData="1">
    <textPr codePage="437" sourceFile="B:\ENGR131_ContentMasters\Content\Excel\Excel 4_Histograms\2015Fall\Examples\IgnitionTime.txt" delimited="0">
      <textFields count="8">
        <textField/>
        <textField position="4"/>
        <textField position="9"/>
        <textField position="14"/>
        <textField position="19"/>
        <textField position="24"/>
        <textField position="30"/>
        <textField position="35"/>
      </textFields>
    </textPr>
  </connection>
</connections>
</file>

<file path=xl/sharedStrings.xml><?xml version="1.0" encoding="utf-8"?>
<sst xmlns="http://schemas.openxmlformats.org/spreadsheetml/2006/main" count="49" uniqueCount="35">
  <si>
    <t>Bin</t>
  </si>
  <si>
    <t>Frequency</t>
  </si>
  <si>
    <t>range</t>
  </si>
  <si>
    <t>count</t>
  </si>
  <si>
    <t xml:space="preserve"> </t>
  </si>
  <si>
    <t>mean</t>
  </si>
  <si>
    <t>median</t>
  </si>
  <si>
    <t>mode</t>
  </si>
  <si>
    <t>variance</t>
  </si>
  <si>
    <t>standard dev</t>
  </si>
  <si>
    <t>minimum</t>
  </si>
  <si>
    <t>maximum</t>
  </si>
  <si>
    <t xml:space="preserve">Ignition time in seconds of cloth upholstery fabric X-23 when exposed to flame </t>
  </si>
  <si>
    <t xml:space="preserve">#1: Import &amp; organize the data </t>
  </si>
  <si>
    <t xml:space="preserve"># bins </t>
  </si>
  <si>
    <t xml:space="preserve">bin width </t>
  </si>
  <si>
    <t>#6 Create your histogram in Excel; format the histogram</t>
  </si>
  <si>
    <t>More</t>
  </si>
  <si>
    <t>Bin upper limits/bin range</t>
  </si>
  <si>
    <t>#2 Calculate descriptive statistics for the data</t>
  </si>
  <si>
    <t>#3 Determine the number of bins for the histogram</t>
  </si>
  <si>
    <t>#5 Using #3 &amp; #4 above, determine the histogram bin upper limits</t>
  </si>
  <si>
    <t>#4 Determine the width or span of each bin in the histogram</t>
  </si>
  <si>
    <r>
      <rPr>
        <b/>
        <i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 xml:space="preserve">You can create a histogram without specifying the bin range. Click the worksheet tab </t>
    </r>
    <r>
      <rPr>
        <b/>
        <sz val="11"/>
        <color theme="1"/>
        <rFont val="Calibri"/>
        <family val="2"/>
        <scheme val="minor"/>
      </rPr>
      <t>DefaultHistogram below</t>
    </r>
    <r>
      <rPr>
        <sz val="11"/>
        <color theme="1"/>
        <rFont val="Calibri"/>
        <family val="2"/>
        <scheme val="minor"/>
      </rPr>
      <t xml:space="preserve"> to see the default histogram Excel created for this data. 
However, notice that the bin upper limits/bin ranges make this default histogram harder to interpret. </t>
    </r>
  </si>
  <si>
    <t>Frequency (manually computed)</t>
  </si>
  <si>
    <t>statistic</t>
  </si>
  <si>
    <t>value</t>
  </si>
  <si>
    <t>unit</t>
  </si>
  <si>
    <t>[s]</t>
  </si>
  <si>
    <t>[s^2]</t>
  </si>
  <si>
    <t>unitless</t>
  </si>
  <si>
    <t>Default Histogram using the Analysis Toolpack (works for all Excel versions)</t>
  </si>
  <si>
    <t>Default Histogram from: Mark Data Range &gt; Insert &gt; Charts &gt; Histogram (Excel 2016 and later)</t>
  </si>
  <si>
    <t>labels</t>
  </si>
  <si>
    <t>Ignition time in seconds of cloth upholstery fabric X-23 when exposed to flame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</si>
</sst>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2" xfId="0" applyFont="1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4" borderId="1" xfId="0" applyFill="1" applyBorder="1"/>
    <xf numFmtId="0" fontId="2" fillId="5" borderId="2" xfId="0" applyFont="1" applyFill="1" applyBorder="1" applyAlignment="1">
      <alignment horizontal="center"/>
    </xf>
    <xf numFmtId="0" fontId="0" fillId="5" borderId="0" xfId="0" applyFill="1"/>
    <xf numFmtId="0" fontId="0" fillId="5" borderId="3" xfId="0" applyFill="1" applyBorder="1"/>
    <xf numFmtId="0" fontId="2" fillId="5" borderId="2" xfId="0" applyFont="1" applyFill="1" applyBorder="1" applyAlignment="1">
      <alignment horizontal="left"/>
    </xf>
    <xf numFmtId="0" fontId="0" fillId="0" borderId="6" xfId="0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1" xfId="0" applyFont="1" applyBorder="1"/>
    <xf numFmtId="0" fontId="0" fillId="0" borderId="17" xfId="0" applyBorder="1"/>
    <xf numFmtId="0" fontId="4" fillId="2" borderId="5" xfId="0" applyFont="1" applyFill="1" applyBorder="1"/>
    <xf numFmtId="0" fontId="2" fillId="5" borderId="21" xfId="0" applyFont="1" applyFill="1" applyBorder="1" applyAlignment="1">
      <alignment horizontal="center"/>
    </xf>
    <xf numFmtId="0" fontId="0" fillId="5" borderId="11" xfId="0" applyFill="1" applyBorder="1"/>
    <xf numFmtId="0" fontId="0" fillId="5" borderId="17" xfId="0" applyFill="1" applyBorder="1"/>
    <xf numFmtId="0" fontId="1" fillId="6" borderId="9" xfId="0" applyFont="1" applyFill="1" applyBorder="1"/>
    <xf numFmtId="0" fontId="1" fillId="6" borderId="4" xfId="0" applyFont="1" applyFill="1" applyBorder="1"/>
    <xf numFmtId="0" fontId="1" fillId="6" borderId="10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" fillId="3" borderId="27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  <xf numFmtId="0" fontId="1" fillId="6" borderId="28" xfId="0" applyFont="1" applyFill="1" applyBorder="1"/>
    <xf numFmtId="0" fontId="0" fillId="0" borderId="29" xfId="0" applyBorder="1"/>
    <xf numFmtId="0" fontId="0" fillId="0" borderId="30" xfId="0" applyBorder="1"/>
    <xf numFmtId="0" fontId="5" fillId="0" borderId="0" xfId="0" applyFont="1"/>
    <xf numFmtId="0" fontId="0" fillId="2" borderId="11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12" xfId="0" applyFill="1" applyBorder="1" applyAlignment="1">
      <alignment horizontal="left" vertical="top" wrapText="1"/>
    </xf>
    <xf numFmtId="0" fontId="0" fillId="2" borderId="17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16" xfId="0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2" borderId="18" xfId="0" applyFont="1" applyFill="1" applyBorder="1" applyAlignment="1">
      <alignment horizontal="left"/>
    </xf>
    <xf numFmtId="0" fontId="4" fillId="2" borderId="19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Ignition time of cloth upholstery fabric X-23 when exposed to flame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'Customized Histogram'!$T$26:$T$37</c:f>
              <c:strCache>
                <c:ptCount val="12"/>
                <c:pt idx="0">
                  <c:v>≤ 0.02</c:v>
                </c:pt>
                <c:pt idx="1">
                  <c:v>(0.02,0.03]</c:v>
                </c:pt>
                <c:pt idx="2">
                  <c:v>(0.03,0.04]</c:v>
                </c:pt>
                <c:pt idx="3">
                  <c:v>(0.04,0.05]</c:v>
                </c:pt>
                <c:pt idx="4">
                  <c:v>(0.05,0.06]</c:v>
                </c:pt>
                <c:pt idx="5">
                  <c:v>(0.06,0.07]</c:v>
                </c:pt>
                <c:pt idx="6">
                  <c:v>(0.07,0.08]</c:v>
                </c:pt>
                <c:pt idx="7">
                  <c:v>(0.08,0.09]</c:v>
                </c:pt>
                <c:pt idx="8">
                  <c:v>(0.09,0.1]</c:v>
                </c:pt>
                <c:pt idx="9">
                  <c:v>(0.1,0.11]</c:v>
                </c:pt>
                <c:pt idx="10">
                  <c:v>(0.11,0.12]</c:v>
                </c:pt>
                <c:pt idx="11">
                  <c:v>&gt; 0.13</c:v>
                </c:pt>
              </c:strCache>
            </c:strRef>
          </c:cat>
          <c:val>
            <c:numRef>
              <c:f>'Customized Histogram'!$N$26:$N$37</c:f>
              <c:numCache>
                <c:formatCode>General</c:formatCode>
                <c:ptCount val="12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C-4580-B7FC-6E5EA7C30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5074048"/>
        <c:axId val="145080320"/>
      </c:barChart>
      <c:catAx>
        <c:axId val="145074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Ignition time, seconds (s)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45080320"/>
        <c:crosses val="autoZero"/>
        <c:auto val="1"/>
        <c:lblAlgn val="ctr"/>
        <c:lblOffset val="100"/>
        <c:noMultiLvlLbl val="0"/>
      </c:catAx>
      <c:valAx>
        <c:axId val="145080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07404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DefaultHistograms!$C$3:$C$11</c:f>
              <c:strCache>
                <c:ptCount val="9"/>
                <c:pt idx="0">
                  <c:v>0.012</c:v>
                </c:pt>
                <c:pt idx="1">
                  <c:v>0.0265</c:v>
                </c:pt>
                <c:pt idx="2">
                  <c:v>0.041</c:v>
                </c:pt>
                <c:pt idx="3">
                  <c:v>0.0555</c:v>
                </c:pt>
                <c:pt idx="4">
                  <c:v>0.07</c:v>
                </c:pt>
                <c:pt idx="5">
                  <c:v>0.0845</c:v>
                </c:pt>
                <c:pt idx="6">
                  <c:v>0.099</c:v>
                </c:pt>
                <c:pt idx="7">
                  <c:v>0.1135</c:v>
                </c:pt>
                <c:pt idx="8">
                  <c:v>More</c:v>
                </c:pt>
              </c:strCache>
            </c:strRef>
          </c:cat>
          <c:val>
            <c:numRef>
              <c:f>DefaultHistograms!$D$3:$D$11</c:f>
              <c:numCache>
                <c:formatCode>General</c:formatCode>
                <c:ptCount val="9"/>
                <c:pt idx="0">
                  <c:v>1</c:v>
                </c:pt>
                <c:pt idx="1">
                  <c:v>18</c:v>
                </c:pt>
                <c:pt idx="2">
                  <c:v>11</c:v>
                </c:pt>
                <c:pt idx="3">
                  <c:v>18</c:v>
                </c:pt>
                <c:pt idx="4">
                  <c:v>14</c:v>
                </c:pt>
                <c:pt idx="5">
                  <c:v>6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8-403A-B9BA-98EB126C8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865664"/>
        <c:axId val="160929280"/>
      </c:barChart>
      <c:catAx>
        <c:axId val="160865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60929280"/>
        <c:crosses val="autoZero"/>
        <c:auto val="1"/>
        <c:lblAlgn val="ctr"/>
        <c:lblOffset val="100"/>
        <c:noMultiLvlLbl val="0"/>
      </c:catAx>
      <c:valAx>
        <c:axId val="160929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865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E12736F-BA64-432F-9B1A-C587AE6CFC2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tmp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16</xdr:row>
      <xdr:rowOff>57149</xdr:rowOff>
    </xdr:from>
    <xdr:to>
      <xdr:col>8</xdr:col>
      <xdr:colOff>571500</xdr:colOff>
      <xdr:row>19</xdr:row>
      <xdr:rowOff>95250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43450" y="3543299"/>
          <a:ext cx="2314575" cy="609601"/>
        </a:xfrm>
        <a:prstGeom prst="wedgeRectCallout">
          <a:avLst>
            <a:gd name="adj1" fmla="val -38568"/>
            <a:gd name="adj2" fmla="val -89235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 b="1"/>
            <a:t># bins = sqrt(number</a:t>
          </a:r>
          <a:r>
            <a:rPr lang="en-US" sz="1050" b="1" baseline="0"/>
            <a:t> of data points) </a:t>
          </a:r>
          <a:r>
            <a:rPr lang="en-US" sz="1050" baseline="0"/>
            <a:t>Remember that this value is a guideline  or starting point. </a:t>
          </a:r>
        </a:p>
        <a:p>
          <a:pPr algn="l"/>
          <a:endParaRPr lang="en-US" sz="1100"/>
        </a:p>
      </xdr:txBody>
    </xdr:sp>
    <xdr:clientData/>
  </xdr:twoCellAnchor>
  <xdr:twoCellAnchor>
    <xdr:from>
      <xdr:col>4</xdr:col>
      <xdr:colOff>609599</xdr:colOff>
      <xdr:row>24</xdr:row>
      <xdr:rowOff>85726</xdr:rowOff>
    </xdr:from>
    <xdr:to>
      <xdr:col>8</xdr:col>
      <xdr:colOff>571500</xdr:colOff>
      <xdr:row>27</xdr:row>
      <xdr:rowOff>123825</xdr:rowOff>
    </xdr:to>
    <xdr:sp macro="" textlink="">
      <xdr:nvSpPr>
        <xdr:cNvPr id="4" name="Rectangular Callou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810124" y="4905376"/>
          <a:ext cx="2247901" cy="609599"/>
        </a:xfrm>
        <a:prstGeom prst="wedgeRectCallout">
          <a:avLst>
            <a:gd name="adj1" fmla="val -41878"/>
            <a:gd name="adj2" fmla="val -96166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 b="1"/>
            <a:t>bin width = range/number of bins</a:t>
          </a:r>
        </a:p>
        <a:p>
          <a:pPr algn="l"/>
          <a:r>
            <a:rPr lang="en-US" sz="1050" b="0" baseline="0"/>
            <a:t>Remember that this value is also a guideline or starting point. </a:t>
          </a:r>
        </a:p>
        <a:p>
          <a:pPr algn="l"/>
          <a:endParaRPr lang="en-US" sz="1100" b="1"/>
        </a:p>
      </xdr:txBody>
    </xdr:sp>
    <xdr:clientData/>
  </xdr:twoCellAnchor>
  <xdr:twoCellAnchor>
    <xdr:from>
      <xdr:col>6</xdr:col>
      <xdr:colOff>133350</xdr:colOff>
      <xdr:row>31</xdr:row>
      <xdr:rowOff>47625</xdr:rowOff>
    </xdr:from>
    <xdr:to>
      <xdr:col>9</xdr:col>
      <xdr:colOff>133350</xdr:colOff>
      <xdr:row>34</xdr:row>
      <xdr:rowOff>89646</xdr:rowOff>
    </xdr:to>
    <xdr:sp macro="" textlink="">
      <xdr:nvSpPr>
        <xdr:cNvPr id="10" name="Rectangular Callou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624232" y="6009154"/>
          <a:ext cx="1613647" cy="613521"/>
        </a:xfrm>
        <a:prstGeom prst="wedgeRectCallout">
          <a:avLst>
            <a:gd name="adj1" fmla="val -71185"/>
            <a:gd name="adj2" fmla="val 1587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smallest data</a:t>
          </a:r>
          <a:r>
            <a:rPr lang="en-US" sz="1100" baseline="0"/>
            <a:t> point should fall within the first bin. </a:t>
          </a: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114299</xdr:colOff>
      <xdr:row>42</xdr:row>
      <xdr:rowOff>47626</xdr:rowOff>
    </xdr:from>
    <xdr:to>
      <xdr:col>9</xdr:col>
      <xdr:colOff>447674</xdr:colOff>
      <xdr:row>44</xdr:row>
      <xdr:rowOff>142876</xdr:rowOff>
    </xdr:to>
    <xdr:sp macro="" textlink="">
      <xdr:nvSpPr>
        <xdr:cNvPr id="11" name="Rectangular Callou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591174" y="8105776"/>
          <a:ext cx="1952625" cy="476250"/>
        </a:xfrm>
        <a:prstGeom prst="wedgeRectCallout">
          <a:avLst>
            <a:gd name="adj1" fmla="val -71646"/>
            <a:gd name="adj2" fmla="val 1587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largest data point should fall within the last bin.</a:t>
          </a:r>
          <a:r>
            <a:rPr lang="en-US" sz="1100" baseline="0"/>
            <a:t> </a:t>
          </a:r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59391</xdr:colOff>
      <xdr:row>35</xdr:row>
      <xdr:rowOff>89087</xdr:rowOff>
    </xdr:from>
    <xdr:to>
      <xdr:col>9</xdr:col>
      <xdr:colOff>6724</xdr:colOff>
      <xdr:row>41</xdr:row>
      <xdr:rowOff>89087</xdr:rowOff>
    </xdr:to>
    <xdr:sp macro="" textlink="">
      <xdr:nvSpPr>
        <xdr:cNvPr id="12" name="Rectangular Callou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5695950" y="7406528"/>
          <a:ext cx="1560980" cy="1154206"/>
        </a:xfrm>
        <a:prstGeom prst="wedgeRectCallout">
          <a:avLst>
            <a:gd name="adj1" fmla="val -83147"/>
            <a:gd name="adj2" fmla="val -9231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Choose the bin upper limits </a:t>
          </a:r>
          <a:r>
            <a:rPr lang="en-US" sz="1100" baseline="0"/>
            <a:t>so the histogram is </a:t>
          </a:r>
          <a:r>
            <a:rPr lang="en-US" sz="1100"/>
            <a:t>easy to interpret.  Consider both</a:t>
          </a:r>
          <a:r>
            <a:rPr lang="en-US" sz="1100" baseline="0"/>
            <a:t> the data and the purpose of your histogram. </a:t>
          </a:r>
        </a:p>
        <a:p>
          <a:pPr algn="l"/>
          <a:endParaRPr lang="en-US" sz="1100"/>
        </a:p>
      </xdr:txBody>
    </xdr:sp>
    <xdr:clientData/>
  </xdr:twoCellAnchor>
  <xdr:twoCellAnchor>
    <xdr:from>
      <xdr:col>12</xdr:col>
      <xdr:colOff>38102</xdr:colOff>
      <xdr:row>39</xdr:row>
      <xdr:rowOff>75639</xdr:rowOff>
    </xdr:from>
    <xdr:to>
      <xdr:col>14</xdr:col>
      <xdr:colOff>414619</xdr:colOff>
      <xdr:row>46</xdr:row>
      <xdr:rowOff>168088</xdr:rowOff>
    </xdr:to>
    <xdr:sp macro="" textlink="">
      <xdr:nvSpPr>
        <xdr:cNvPr id="17" name="Rectangular Callou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8957984" y="7762874"/>
          <a:ext cx="1586753" cy="1425949"/>
        </a:xfrm>
        <a:prstGeom prst="wedgeRectCallout">
          <a:avLst>
            <a:gd name="adj1" fmla="val -4437"/>
            <a:gd name="adj2" fmla="val -77767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 b="0"/>
            <a:t>Excel creates this table</a:t>
          </a:r>
          <a:r>
            <a:rPr lang="en-US" sz="1050" b="0" baseline="0"/>
            <a:t> along with the histogram.</a:t>
          </a:r>
        </a:p>
        <a:p>
          <a:pPr algn="l"/>
          <a:endParaRPr lang="en-US" sz="1050" b="0" baseline="0"/>
        </a:p>
        <a:p>
          <a:pPr algn="l"/>
          <a:r>
            <a:rPr lang="en-US" sz="1050" b="0" baseline="0"/>
            <a:t>If you change the value of the cell in the Bin column, then the labels of the horizontal axis in the histogram change. </a:t>
          </a:r>
        </a:p>
        <a:p>
          <a:pPr algn="l"/>
          <a:endParaRPr lang="en-US" sz="1100"/>
        </a:p>
      </xdr:txBody>
    </xdr:sp>
    <xdr:clientData/>
  </xdr:twoCellAnchor>
  <xdr:twoCellAnchor>
    <xdr:from>
      <xdr:col>7</xdr:col>
      <xdr:colOff>53788</xdr:colOff>
      <xdr:row>4</xdr:row>
      <xdr:rowOff>164725</xdr:rowOff>
    </xdr:from>
    <xdr:to>
      <xdr:col>10</xdr:col>
      <xdr:colOff>542925</xdr:colOff>
      <xdr:row>9</xdr:row>
      <xdr:rowOff>28575</xdr:rowOff>
    </xdr:to>
    <xdr:sp macro="" textlink="">
      <xdr:nvSpPr>
        <xdr:cNvPr id="20" name="Rectangular Callou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093759" y="1218078"/>
          <a:ext cx="2304490" cy="816350"/>
        </a:xfrm>
        <a:prstGeom prst="wedgeRectCallout">
          <a:avLst>
            <a:gd name="adj1" fmla="val -63671"/>
            <a:gd name="adj2" fmla="val 29588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 b="0"/>
            <a:t>The </a:t>
          </a:r>
          <a:r>
            <a:rPr lang="en-US" sz="1050" b="1"/>
            <a:t>descriptive</a:t>
          </a:r>
          <a:r>
            <a:rPr lang="en-US" sz="1050" b="1" baseline="0"/>
            <a:t> statistics </a:t>
          </a:r>
          <a:r>
            <a:rPr lang="en-US" sz="1050" b="0" baseline="0"/>
            <a:t>help us begin to describe the data. They can also help us anticipate what the histogram will look like. </a:t>
          </a:r>
        </a:p>
        <a:p>
          <a:pPr algn="l"/>
          <a:endParaRPr lang="en-US" sz="1100"/>
        </a:p>
      </xdr:txBody>
    </xdr:sp>
    <xdr:clientData/>
  </xdr:twoCellAnchor>
  <xdr:twoCellAnchor>
    <xdr:from>
      <xdr:col>20</xdr:col>
      <xdr:colOff>469524</xdr:colOff>
      <xdr:row>15</xdr:row>
      <xdr:rowOff>60719</xdr:rowOff>
    </xdr:from>
    <xdr:to>
      <xdr:col>35</xdr:col>
      <xdr:colOff>369795</xdr:colOff>
      <xdr:row>47</xdr:row>
      <xdr:rowOff>48185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16B5A3FD-A6C7-4621-AFFF-C1F18BBAA778}"/>
            </a:ext>
          </a:extLst>
        </xdr:cNvPr>
        <xdr:cNvGrpSpPr/>
      </xdr:nvGrpSpPr>
      <xdr:grpSpPr>
        <a:xfrm>
          <a:off x="14795124" y="3135613"/>
          <a:ext cx="9044271" cy="5886243"/>
          <a:chOff x="10868583" y="3040720"/>
          <a:chExt cx="8977035" cy="6151465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GraphicFramePr>
            <a:graphicFrameLocks/>
          </xdr:cNvGraphicFramePr>
        </xdr:nvGraphicFramePr>
        <xdr:xfrm>
          <a:off x="10868583" y="4856628"/>
          <a:ext cx="8876182" cy="433555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9" name="Rectangular Callout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/>
        </xdr:nvSpPr>
        <xdr:spPr>
          <a:xfrm>
            <a:off x="16805462" y="3040720"/>
            <a:ext cx="3040156" cy="1525681"/>
          </a:xfrm>
          <a:prstGeom prst="wedgeRectCallout">
            <a:avLst>
              <a:gd name="adj1" fmla="val 24625"/>
              <a:gd name="adj2" fmla="val 87796"/>
            </a:avLst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Once you have created the histogram, use the </a:t>
            </a:r>
            <a:r>
              <a:rPr lang="en-US" sz="1100" b="1"/>
              <a:t>Chart Tools </a:t>
            </a:r>
            <a:r>
              <a:rPr lang="en-US" sz="1100"/>
              <a:t>to format it. At</a:t>
            </a:r>
            <a:r>
              <a:rPr lang="en-US" sz="1100" baseline="0"/>
              <a:t> a minimum, add a title and a label (with units) to the x-axis. </a:t>
            </a:r>
          </a:p>
          <a:p>
            <a:pPr algn="l"/>
            <a:endParaRPr lang="en-US" sz="1100" baseline="0"/>
          </a:p>
          <a:p>
            <a:pPr algn="l"/>
            <a:r>
              <a:rPr lang="en-US" sz="1100" baseline="0"/>
              <a:t>You should also remove the "Frequency" legend that appears on the chart (see the default histogram on the worksheet tab DefaultHistogram below). </a:t>
            </a:r>
          </a:p>
          <a:p>
            <a:pPr algn="l"/>
            <a:endParaRPr lang="en-US" sz="1100"/>
          </a:p>
        </xdr:txBody>
      </xdr:sp>
      <xdr:sp macro="" textlink="">
        <xdr:nvSpPr>
          <xdr:cNvPr id="21" name="Rectangular Callout 8">
            <a:extLst>
              <a:ext uri="{FF2B5EF4-FFF2-40B4-BE49-F238E27FC236}">
                <a16:creationId xmlns:a16="http://schemas.microsoft.com/office/drawing/2014/main" id="{408BD155-C603-4324-BAF0-CF2E45BF47FF}"/>
              </a:ext>
            </a:extLst>
          </xdr:cNvPr>
          <xdr:cNvSpPr/>
        </xdr:nvSpPr>
        <xdr:spPr>
          <a:xfrm>
            <a:off x="17723703" y="6184043"/>
            <a:ext cx="1292679" cy="1383802"/>
          </a:xfrm>
          <a:prstGeom prst="wedgeRectCallout">
            <a:avLst>
              <a:gd name="adj1" fmla="val -70095"/>
              <a:gd name="adj2" fmla="val 71450"/>
            </a:avLst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Make sure to set the gap width to 0%</a:t>
            </a:r>
            <a:r>
              <a:rPr lang="en-US" sz="1100" baseline="0"/>
              <a:t> for continuous data. (Right click, "Format Data Series...", "Gap Width")</a:t>
            </a:r>
          </a:p>
          <a:p>
            <a:pPr algn="l"/>
            <a:endParaRPr lang="en-US" sz="1100"/>
          </a:p>
        </xdr:txBody>
      </xdr:sp>
    </xdr:grpSp>
    <xdr:clientData/>
  </xdr:twoCellAnchor>
  <xdr:twoCellAnchor>
    <xdr:from>
      <xdr:col>12</xdr:col>
      <xdr:colOff>0</xdr:colOff>
      <xdr:row>1</xdr:row>
      <xdr:rowOff>190499</xdr:rowOff>
    </xdr:from>
    <xdr:to>
      <xdr:col>28</xdr:col>
      <xdr:colOff>333936</xdr:colOff>
      <xdr:row>21</xdr:row>
      <xdr:rowOff>16808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9B808B9C-E7C1-4221-AF64-F7B3B297BE93}"/>
            </a:ext>
          </a:extLst>
        </xdr:cNvPr>
        <xdr:cNvGrpSpPr/>
      </xdr:nvGrpSpPr>
      <xdr:grpSpPr>
        <a:xfrm>
          <a:off x="9368118" y="423581"/>
          <a:ext cx="10168218" cy="3761815"/>
          <a:chOff x="8919882" y="380999"/>
          <a:chExt cx="10015819" cy="3871633"/>
        </a:xfrm>
      </xdr:grpSpPr>
      <xdr:grpSp>
        <xdr:nvGrpSpPr>
          <xdr:cNvPr id="15" name="Group 14">
            <a:extLst>
              <a:ext uri="{FF2B5EF4-FFF2-40B4-BE49-F238E27FC236}">
                <a16:creationId xmlns:a16="http://schemas.microsoft.com/office/drawing/2014/main" id="{27FF2F39-EA15-4C42-92F5-1124C9C623C9}"/>
              </a:ext>
            </a:extLst>
          </xdr:cNvPr>
          <xdr:cNvGrpSpPr/>
        </xdr:nvGrpSpPr>
        <xdr:grpSpPr>
          <a:xfrm>
            <a:off x="12250832" y="407334"/>
            <a:ext cx="6684869" cy="3845298"/>
            <a:chOff x="11163860" y="17888510"/>
            <a:chExt cx="6684869" cy="3845298"/>
          </a:xfrm>
        </xdr:grpSpPr>
        <xdr:pic>
          <xdr:nvPicPr>
            <xdr:cNvPr id="6" name="Picture 5" descr="Screen Clipping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1163860" y="18488585"/>
              <a:ext cx="3893472" cy="3010320"/>
            </a:xfrm>
            <a:prstGeom prst="rect">
              <a:avLst/>
            </a:prstGeom>
          </xdr:spPr>
        </xdr:pic>
        <xdr:cxnSp macro="">
          <xdr:nvCxnSpPr>
            <xdr:cNvPr id="14" name="Straight Arrow Connector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>
              <a:stCxn id="13" idx="1"/>
            </xdr:cNvCxnSpPr>
          </xdr:nvCxnSpPr>
          <xdr:spPr>
            <a:xfrm flipH="1">
              <a:off x="12202647" y="21043246"/>
              <a:ext cx="2433355" cy="7565"/>
            </a:xfrm>
            <a:prstGeom prst="straightConnector1">
              <a:avLst/>
            </a:prstGeom>
            <a:ln w="28575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Straight Arrow Connector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CxnSpPr>
              <a:stCxn id="13" idx="1"/>
            </xdr:cNvCxnSpPr>
          </xdr:nvCxnSpPr>
          <xdr:spPr>
            <a:xfrm flipH="1" flipV="1">
              <a:off x="13133293" y="20103352"/>
              <a:ext cx="1502709" cy="939894"/>
            </a:xfrm>
            <a:prstGeom prst="straightConnector1">
              <a:avLst/>
            </a:prstGeom>
            <a:ln w="28575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" name="Rectangular Callout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14636002" y="20352684"/>
              <a:ext cx="2711264" cy="1381124"/>
            </a:xfrm>
            <a:prstGeom prst="wedgeRectCallout">
              <a:avLst>
                <a:gd name="adj1" fmla="val -28905"/>
                <a:gd name="adj2" fmla="val -17692"/>
              </a:avLst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 baseline="0"/>
                <a:t>So that your histogram appears on the same worksheet as the data, select </a:t>
              </a:r>
              <a:r>
                <a:rPr lang="en-US" sz="1100" b="1" baseline="0"/>
                <a:t>Chart Output </a:t>
              </a:r>
              <a:r>
                <a:rPr lang="en-US" sz="1100" baseline="0"/>
                <a:t>and provide an output range. </a:t>
              </a:r>
            </a:p>
            <a:p>
              <a:pPr algn="l"/>
              <a:endParaRPr lang="en-US" sz="1100" baseline="0"/>
            </a:p>
            <a:p>
              <a:pPr algn="l"/>
              <a:r>
                <a:rPr lang="en-US" sz="1100" baseline="0"/>
                <a:t>The output range is where Excel will put the  tabular information on the histogram (numbers shaded in blue in Columns L/M). </a:t>
              </a:r>
            </a:p>
            <a:p>
              <a:pPr algn="l"/>
              <a:endParaRPr lang="en-US" sz="1100"/>
            </a:p>
          </xdr:txBody>
        </xdr:sp>
        <xdr:sp macro="" textlink="">
          <xdr:nvSpPr>
            <xdr:cNvPr id="18" name="Rectangular Callout 17">
              <a:extLs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>
            <a:xfrm>
              <a:off x="15132983" y="17888510"/>
              <a:ext cx="2715746" cy="885826"/>
            </a:xfrm>
            <a:prstGeom prst="wedgeRectCallout">
              <a:avLst>
                <a:gd name="adj1" fmla="val -92320"/>
                <a:gd name="adj2" fmla="val 88491"/>
              </a:avLst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Use the </a:t>
              </a:r>
              <a:r>
                <a:rPr lang="en-US" sz="1100" b="1"/>
                <a:t>Input Range </a:t>
              </a:r>
              <a:r>
                <a:rPr lang="en-US" sz="1100"/>
                <a:t>to specify the data to be included in the  histogram</a:t>
              </a:r>
              <a:r>
                <a:rPr lang="en-US" sz="1100" baseline="0"/>
                <a:t> (in this case, we want the numbers shaded in green in Column A). </a:t>
              </a:r>
              <a:r>
                <a:rPr lang="en-US" sz="1100"/>
                <a:t> </a:t>
              </a:r>
              <a:endParaRPr lang="en-US" sz="1100" baseline="0"/>
            </a:p>
            <a:p>
              <a:pPr algn="l"/>
              <a:endParaRPr lang="en-US" sz="1100"/>
            </a:p>
          </xdr:txBody>
        </xdr:sp>
        <xdr:sp macro="" textlink="">
          <xdr:nvSpPr>
            <xdr:cNvPr id="19" name="Rectangular Callout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>
            <a:xfrm>
              <a:off x="15123458" y="19260111"/>
              <a:ext cx="2715746" cy="647699"/>
            </a:xfrm>
            <a:prstGeom prst="wedgeRectCallout">
              <a:avLst>
                <a:gd name="adj1" fmla="val -90578"/>
                <a:gd name="adj2" fmla="val -37766"/>
              </a:avLst>
            </a:prstGeom>
          </xdr:spPr>
          <xdr:style>
            <a:lnRef idx="1">
              <a:schemeClr val="dk1"/>
            </a:lnRef>
            <a:fillRef idx="2">
              <a:schemeClr val="dk1"/>
            </a:fillRef>
            <a:effectRef idx="1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Use the </a:t>
              </a:r>
              <a:r>
                <a:rPr lang="en-US" sz="1100" b="1"/>
                <a:t>Bin Range </a:t>
              </a:r>
              <a:r>
                <a:rPr lang="en-US" sz="1100"/>
                <a:t>tospecify the upper bin limits you determined</a:t>
              </a:r>
              <a:r>
                <a:rPr lang="en-US" sz="1100" baseline="0"/>
                <a:t> (numbers shaded in orange in Column E).  </a:t>
              </a:r>
            </a:p>
            <a:p>
              <a:pPr algn="l"/>
              <a:endParaRPr lang="en-US" sz="1100"/>
            </a:p>
          </xdr:txBody>
        </xdr:sp>
      </xdr:grpSp>
      <xdr:sp macro="" textlink="">
        <xdr:nvSpPr>
          <xdr:cNvPr id="28" name="Rectangular Callout 12">
            <a:extLst>
              <a:ext uri="{FF2B5EF4-FFF2-40B4-BE49-F238E27FC236}">
                <a16:creationId xmlns:a16="http://schemas.microsoft.com/office/drawing/2014/main" id="{0F355022-D945-4F00-A973-980A791C3917}"/>
              </a:ext>
            </a:extLst>
          </xdr:cNvPr>
          <xdr:cNvSpPr/>
        </xdr:nvSpPr>
        <xdr:spPr>
          <a:xfrm>
            <a:off x="8919882" y="380999"/>
            <a:ext cx="2969558" cy="2039471"/>
          </a:xfrm>
          <a:prstGeom prst="wedgeRectCallout">
            <a:avLst>
              <a:gd name="adj1" fmla="val -28905"/>
              <a:gd name="adj2" fmla="val -17692"/>
            </a:avLst>
          </a:prstGeom>
        </xdr:spPr>
        <xdr:style>
          <a:lnRef idx="1">
            <a:schemeClr val="dk1"/>
          </a:lnRef>
          <a:fillRef idx="2">
            <a:schemeClr val="dk1"/>
          </a:fillRef>
          <a:effectRef idx="1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US" sz="110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Click on the "Data" tab in the ribbon at the top.</a:t>
            </a:r>
          </a:p>
          <a:p>
            <a:endPara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r>
              <a:rPr lang="en-US">
                <a:effectLst/>
              </a:rPr>
              <a:t>Then click under "Analysis" on "Data Analysis", then selet "Histogram" from the list. If this option is not available,</a:t>
            </a:r>
            <a:r>
              <a:rPr lang="en-US" baseline="0">
                <a:effectLst/>
              </a:rPr>
              <a:t> then you need to install the Data Analysis Toolpack, instructions are here: [</a:t>
            </a:r>
            <a:r>
              <a:rPr lang="en-US" sz="1100" i="1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  <a:hlinkClick xmlns:r="http://schemas.openxmlformats.org/officeDocument/2006/relationships" r:id=""/>
              </a:rPr>
              <a:t>http://office.microsoft.com/en-us/excel-help/load-the-analysis-toolpak-HA102749007.aspx?CTT=1</a:t>
            </a:r>
            <a:r>
              <a:rPr lang="en-US" baseline="0">
                <a:effectLst/>
              </a:rPr>
              <a:t>]</a:t>
            </a:r>
            <a:endParaRPr lang="en-US">
              <a:effectLst/>
            </a:endParaRPr>
          </a:p>
          <a:p>
            <a:endParaRPr lang="en-US">
              <a:effectLst/>
            </a:endParaRPr>
          </a:p>
          <a:p>
            <a:r>
              <a:rPr lang="en-US">
                <a:effectLst/>
              </a:rPr>
              <a:t>Then, you will see this window box:</a:t>
            </a:r>
          </a:p>
        </xdr:txBody>
      </xdr: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C4EC766B-A7E0-4642-86EA-5FE12E8530B9}"/>
              </a:ext>
            </a:extLst>
          </xdr:cNvPr>
          <xdr:cNvCxnSpPr>
            <a:endCxn id="6" idx="1"/>
          </xdr:cNvCxnSpPr>
        </xdr:nvCxnSpPr>
        <xdr:spPr>
          <a:xfrm>
            <a:off x="11105029" y="2207559"/>
            <a:ext cx="1145803" cy="30501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15</xdr:col>
      <xdr:colOff>22412</xdr:colOff>
      <xdr:row>39</xdr:row>
      <xdr:rowOff>78441</xdr:rowOff>
    </xdr:from>
    <xdr:to>
      <xdr:col>17</xdr:col>
      <xdr:colOff>398929</xdr:colOff>
      <xdr:row>50</xdr:row>
      <xdr:rowOff>33618</xdr:rowOff>
    </xdr:to>
    <xdr:sp macro="" textlink="">
      <xdr:nvSpPr>
        <xdr:cNvPr id="36" name="Rectangular Callout 16">
          <a:extLst>
            <a:ext uri="{FF2B5EF4-FFF2-40B4-BE49-F238E27FC236}">
              <a16:creationId xmlns:a16="http://schemas.microsoft.com/office/drawing/2014/main" id="{2C886E19-7C8F-4541-890E-176E1A912014}"/>
            </a:ext>
          </a:extLst>
        </xdr:cNvPr>
        <xdr:cNvSpPr/>
      </xdr:nvSpPr>
      <xdr:spPr>
        <a:xfrm>
          <a:off x="11026588" y="8068235"/>
          <a:ext cx="1586753" cy="2050677"/>
        </a:xfrm>
        <a:prstGeom prst="wedgeRectCallout">
          <a:avLst>
            <a:gd name="adj1" fmla="val -2319"/>
            <a:gd name="adj2" fmla="val -71277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 b="0"/>
            <a:t>You can also manually compute the frequencies using EXCELs</a:t>
          </a:r>
          <a:r>
            <a:rPr lang="en-US" sz="1050" b="0" baseline="0"/>
            <a:t> built-in FREQUENCY or COUNTIF function. Check out the formulas in the cells above. Hint: Press CTRL+` to display formuals instead of values in this sheet and press the combination again to switch back to "normal view"</a:t>
          </a:r>
        </a:p>
        <a:p>
          <a:pPr algn="l"/>
          <a:endParaRPr lang="en-US" sz="1100"/>
        </a:p>
      </xdr:txBody>
    </xdr:sp>
    <xdr:clientData/>
  </xdr:twoCellAnchor>
  <xdr:twoCellAnchor>
    <xdr:from>
      <xdr:col>18</xdr:col>
      <xdr:colOff>67237</xdr:colOff>
      <xdr:row>39</xdr:row>
      <xdr:rowOff>22411</xdr:rowOff>
    </xdr:from>
    <xdr:to>
      <xdr:col>20</xdr:col>
      <xdr:colOff>313765</xdr:colOff>
      <xdr:row>47</xdr:row>
      <xdr:rowOff>145677</xdr:rowOff>
    </xdr:to>
    <xdr:sp macro="" textlink="">
      <xdr:nvSpPr>
        <xdr:cNvPr id="24" name="Rectangular Callout 16">
          <a:extLst>
            <a:ext uri="{FF2B5EF4-FFF2-40B4-BE49-F238E27FC236}">
              <a16:creationId xmlns:a16="http://schemas.microsoft.com/office/drawing/2014/main" id="{B4C4FD9A-9524-4C72-8B68-91EF70932F28}"/>
            </a:ext>
          </a:extLst>
        </xdr:cNvPr>
        <xdr:cNvSpPr/>
      </xdr:nvSpPr>
      <xdr:spPr>
        <a:xfrm>
          <a:off x="12886766" y="8012205"/>
          <a:ext cx="1523999" cy="1647266"/>
        </a:xfrm>
        <a:prstGeom prst="wedgeRectCallout">
          <a:avLst>
            <a:gd name="adj1" fmla="val 17897"/>
            <a:gd name="adj2" fmla="val -81846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50" b="0"/>
            <a:t>This is one way of formatting</a:t>
          </a:r>
          <a:r>
            <a:rPr lang="en-US" sz="1050" b="0" baseline="0"/>
            <a:t> the lables in a nice way.</a:t>
          </a:r>
        </a:p>
        <a:p>
          <a:pPr algn="l"/>
          <a:endParaRPr lang="en-US" sz="1050" b="0" baseline="0"/>
        </a:p>
        <a:p>
          <a:pPr algn="l"/>
          <a:r>
            <a:rPr lang="en-US" sz="1050" b="0" baseline="0"/>
            <a:t>Note that Excel is inclusive fot the upper limit value while MATLAB is inclusive for the lower limit value.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9525</xdr:rowOff>
    </xdr:from>
    <xdr:to>
      <xdr:col>14</xdr:col>
      <xdr:colOff>161925</xdr:colOff>
      <xdr:row>15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409575</xdr:colOff>
      <xdr:row>1</xdr:row>
      <xdr:rowOff>161926</xdr:rowOff>
    </xdr:from>
    <xdr:to>
      <xdr:col>19</xdr:col>
      <xdr:colOff>542925</xdr:colOff>
      <xdr:row>7</xdr:row>
      <xdr:rowOff>47626</xdr:rowOff>
    </xdr:to>
    <xdr:sp macro="" textlink="">
      <xdr:nvSpPr>
        <xdr:cNvPr id="3" name="Rectangular Callou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0839450" y="752476"/>
          <a:ext cx="3181350" cy="1028700"/>
        </a:xfrm>
        <a:prstGeom prst="wedgeRectCallout">
          <a:avLst>
            <a:gd name="adj1" fmla="val -86290"/>
            <a:gd name="adj2" fmla="val -9374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This is the unformatted histogram Excel creates if you do not specify the bin upper limits/bin ranges. 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Notice that the bin upper limits make the histogram hard to interpret. </a:t>
          </a:r>
        </a:p>
        <a:p>
          <a:pPr algn="l"/>
          <a:endParaRPr lang="en-US" sz="1100"/>
        </a:p>
      </xdr:txBody>
    </xdr:sp>
    <xdr:clientData/>
  </xdr:twoCellAnchor>
  <xdr:twoCellAnchor>
    <xdr:from>
      <xdr:col>14</xdr:col>
      <xdr:colOff>333375</xdr:colOff>
      <xdr:row>12</xdr:row>
      <xdr:rowOff>152401</xdr:rowOff>
    </xdr:from>
    <xdr:to>
      <xdr:col>20</xdr:col>
      <xdr:colOff>161925</xdr:colOff>
      <xdr:row>15</xdr:row>
      <xdr:rowOff>38101</xdr:rowOff>
    </xdr:to>
    <xdr:sp macro="" textlink="">
      <xdr:nvSpPr>
        <xdr:cNvPr id="5" name="Rectangular Callout 8">
          <a:extLst>
            <a:ext uri="{FF2B5EF4-FFF2-40B4-BE49-F238E27FC236}">
              <a16:creationId xmlns:a16="http://schemas.microsoft.com/office/drawing/2014/main" id="{308CC90A-52EC-4C3B-8C67-183B3FC1CCA6}"/>
            </a:ext>
          </a:extLst>
        </xdr:cNvPr>
        <xdr:cNvSpPr/>
      </xdr:nvSpPr>
      <xdr:spPr>
        <a:xfrm>
          <a:off x="10763250" y="2847976"/>
          <a:ext cx="3486150" cy="457200"/>
        </a:xfrm>
        <a:prstGeom prst="wedgeRectCallout">
          <a:avLst>
            <a:gd name="adj1" fmla="val -88316"/>
            <a:gd name="adj2" fmla="val -98393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Make sure to set the gap width to 0%</a:t>
          </a:r>
          <a:r>
            <a:rPr lang="en-US" sz="1100" baseline="0"/>
            <a:t> for continuous data. (Right click, "Format Data Series...", "Gap Width")</a:t>
          </a:r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509587</xdr:colOff>
      <xdr:row>19</xdr:row>
      <xdr:rowOff>23812</xdr:rowOff>
    </xdr:from>
    <xdr:to>
      <xdr:col>11</xdr:col>
      <xdr:colOff>204787</xdr:colOff>
      <xdr:row>33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E9DA701C-CEA3-442B-89A9-B9AB79659F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25327" y="3635692"/>
              <a:ext cx="4572000" cy="2636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314325</xdr:colOff>
      <xdr:row>20</xdr:row>
      <xdr:rowOff>142875</xdr:rowOff>
    </xdr:from>
    <xdr:to>
      <xdr:col>16</xdr:col>
      <xdr:colOff>447675</xdr:colOff>
      <xdr:row>26</xdr:row>
      <xdr:rowOff>28575</xdr:rowOff>
    </xdr:to>
    <xdr:sp macro="" textlink="">
      <xdr:nvSpPr>
        <xdr:cNvPr id="7" name="Rectangular Callout 2">
          <a:extLst>
            <a:ext uri="{FF2B5EF4-FFF2-40B4-BE49-F238E27FC236}">
              <a16:creationId xmlns:a16="http://schemas.microsoft.com/office/drawing/2014/main" id="{6ED7A988-BDC0-4E15-B0F7-EBED5EADFDC0}"/>
            </a:ext>
          </a:extLst>
        </xdr:cNvPr>
        <xdr:cNvSpPr/>
      </xdr:nvSpPr>
      <xdr:spPr>
        <a:xfrm>
          <a:off x="8915400" y="4438650"/>
          <a:ext cx="3181350" cy="1028700"/>
        </a:xfrm>
        <a:prstGeom prst="wedgeRectCallout">
          <a:avLst>
            <a:gd name="adj1" fmla="val -86290"/>
            <a:gd name="adj2" fmla="val -9374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Notice that if you create the histogram this way, it is harder to control the bin limits; you can change the limits by right-clicking the horizontal axis, then "Format Axis", then specify the bin width and make use of the overflow and/or the underflow bin.</a:t>
          </a:r>
        </a:p>
        <a:p>
          <a:pPr algn="l"/>
          <a:endParaRPr lang="en-US" sz="1100"/>
        </a:p>
      </xdr:txBody>
    </xdr:sp>
    <xdr:clientData/>
  </xdr:twoCellAnchor>
  <xdr:twoCellAnchor>
    <xdr:from>
      <xdr:col>11</xdr:col>
      <xdr:colOff>504825</xdr:colOff>
      <xdr:row>27</xdr:row>
      <xdr:rowOff>76200</xdr:rowOff>
    </xdr:from>
    <xdr:to>
      <xdr:col>17</xdr:col>
      <xdr:colOff>28575</xdr:colOff>
      <xdr:row>30</xdr:row>
      <xdr:rowOff>142875</xdr:rowOff>
    </xdr:to>
    <xdr:sp macro="" textlink="">
      <xdr:nvSpPr>
        <xdr:cNvPr id="8" name="Rectangular Callout 2">
          <a:extLst>
            <a:ext uri="{FF2B5EF4-FFF2-40B4-BE49-F238E27FC236}">
              <a16:creationId xmlns:a16="http://schemas.microsoft.com/office/drawing/2014/main" id="{7E354AE3-3BB1-4B4B-8103-7A174D21DF37}"/>
            </a:ext>
          </a:extLst>
        </xdr:cNvPr>
        <xdr:cNvSpPr/>
      </xdr:nvSpPr>
      <xdr:spPr>
        <a:xfrm>
          <a:off x="9105900" y="5705475"/>
          <a:ext cx="3181350" cy="638175"/>
        </a:xfrm>
        <a:prstGeom prst="wedgeRectCallout">
          <a:avLst>
            <a:gd name="adj1" fmla="val -86290"/>
            <a:gd name="adj2" fmla="val -9374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You need to format this for a technical presentation as usual (add a descriptive title, axis labels with units, grid, etc.).</a:t>
          </a:r>
        </a:p>
        <a:p>
          <a:pPr algn="l"/>
          <a:endParaRPr lang="en-US" sz="1100"/>
        </a:p>
      </xdr:txBody>
    </xdr:sp>
    <xdr:clientData/>
  </xdr:twoCellAnchor>
  <xdr:twoCellAnchor>
    <xdr:from>
      <xdr:col>15</xdr:col>
      <xdr:colOff>85725</xdr:colOff>
      <xdr:row>8</xdr:row>
      <xdr:rowOff>19050</xdr:rowOff>
    </xdr:from>
    <xdr:to>
      <xdr:col>20</xdr:col>
      <xdr:colOff>390525</xdr:colOff>
      <xdr:row>11</xdr:row>
      <xdr:rowOff>76200</xdr:rowOff>
    </xdr:to>
    <xdr:sp macro="" textlink="">
      <xdr:nvSpPr>
        <xdr:cNvPr id="9" name="Rectangular Callout 2">
          <a:extLst>
            <a:ext uri="{FF2B5EF4-FFF2-40B4-BE49-F238E27FC236}">
              <a16:creationId xmlns:a16="http://schemas.microsoft.com/office/drawing/2014/main" id="{9F7F1408-15B6-4EBF-A425-04D430452A51}"/>
            </a:ext>
          </a:extLst>
        </xdr:cNvPr>
        <xdr:cNvSpPr/>
      </xdr:nvSpPr>
      <xdr:spPr>
        <a:xfrm>
          <a:off x="11125200" y="1943100"/>
          <a:ext cx="3352800" cy="638175"/>
        </a:xfrm>
        <a:prstGeom prst="wedgeRectCallout">
          <a:avLst>
            <a:gd name="adj1" fmla="val -77009"/>
            <a:gd name="adj2" fmla="val -55643"/>
          </a:avLst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You need to format this for a technical presentation as usual (add a descriptive title, add axes labels with units, remove the legend, think about grid lines).</a:t>
          </a:r>
        </a:p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gnitionTime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3"/>
  <sheetViews>
    <sheetView tabSelected="1" zoomScale="85" zoomScaleNormal="85" workbookViewId="0">
      <selection activeCell="L15" sqref="L15"/>
    </sheetView>
  </sheetViews>
  <sheetFormatPr defaultRowHeight="14.4" x14ac:dyDescent="0.3"/>
  <cols>
    <col min="1" max="1" width="39.44140625" customWidth="1"/>
    <col min="2" max="3" width="5" bestFit="1" customWidth="1"/>
    <col min="4" max="4" width="13.5546875" customWidth="1"/>
    <col min="5" max="5" width="14.109375" customWidth="1"/>
    <col min="6" max="6" width="9" customWidth="1"/>
    <col min="7" max="7" width="6" bestFit="1" customWidth="1"/>
    <col min="20" max="20" width="10.109375" bestFit="1" customWidth="1"/>
  </cols>
  <sheetData>
    <row r="1" spans="1:36" ht="18.600000000000001" thickBot="1" x14ac:dyDescent="0.4">
      <c r="A1" s="20" t="s">
        <v>13</v>
      </c>
      <c r="D1" s="47" t="s">
        <v>19</v>
      </c>
      <c r="E1" s="48"/>
      <c r="F1" s="48"/>
      <c r="G1" s="48"/>
      <c r="H1" s="48"/>
      <c r="I1" s="48"/>
      <c r="J1" s="48"/>
      <c r="K1" s="49"/>
      <c r="M1" s="50" t="s">
        <v>16</v>
      </c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2"/>
    </row>
    <row r="2" spans="1:36" ht="15" thickBot="1" x14ac:dyDescent="0.35">
      <c r="A2" s="9"/>
      <c r="D2" s="12"/>
      <c r="K2" s="13"/>
      <c r="M2" s="12"/>
      <c r="AJ2" s="13"/>
    </row>
    <row r="3" spans="1:36" ht="33.75" customHeight="1" thickBot="1" x14ac:dyDescent="0.35">
      <c r="A3" s="32" t="s">
        <v>34</v>
      </c>
      <c r="D3" s="24" t="s">
        <v>25</v>
      </c>
      <c r="E3" s="25" t="s">
        <v>26</v>
      </c>
      <c r="F3" s="26" t="s">
        <v>27</v>
      </c>
      <c r="K3" s="13"/>
      <c r="M3" s="45"/>
      <c r="N3" s="46"/>
      <c r="O3" s="46"/>
      <c r="P3" s="46"/>
      <c r="Q3" s="46"/>
      <c r="R3" s="46"/>
      <c r="S3" s="46"/>
      <c r="T3" s="46"/>
      <c r="U3" s="46"/>
      <c r="V3" s="46"/>
      <c r="AJ3" s="13"/>
    </row>
    <row r="4" spans="1:36" x14ac:dyDescent="0.3">
      <c r="A4" s="10">
        <v>2.58E-2</v>
      </c>
      <c r="D4" s="27" t="s">
        <v>10</v>
      </c>
      <c r="E4" s="28">
        <f>MIN(A4:A83)</f>
        <v>1.2E-2</v>
      </c>
      <c r="F4" s="29" t="s">
        <v>28</v>
      </c>
      <c r="K4" s="13"/>
      <c r="M4" s="12"/>
      <c r="AJ4" s="13"/>
    </row>
    <row r="5" spans="1:36" x14ac:dyDescent="0.3">
      <c r="A5" s="10">
        <v>4.7899999999999998E-2</v>
      </c>
      <c r="D5" s="14" t="s">
        <v>11</v>
      </c>
      <c r="E5" s="3">
        <f>MAX(A4:A83)</f>
        <v>0.128</v>
      </c>
      <c r="F5" s="30" t="s">
        <v>28</v>
      </c>
      <c r="K5" s="13"/>
      <c r="M5" s="12"/>
      <c r="AJ5" s="13"/>
    </row>
    <row r="6" spans="1:36" x14ac:dyDescent="0.3">
      <c r="A6" s="10">
        <v>5.5E-2</v>
      </c>
      <c r="D6" s="14" t="s">
        <v>2</v>
      </c>
      <c r="E6" s="3">
        <f>E5-E4</f>
        <v>0.11600000000000001</v>
      </c>
      <c r="F6" s="30" t="s">
        <v>28</v>
      </c>
      <c r="K6" s="13"/>
      <c r="M6" s="12"/>
      <c r="AJ6" s="13"/>
    </row>
    <row r="7" spans="1:36" x14ac:dyDescent="0.3">
      <c r="A7" s="10">
        <v>6.7500000000000004E-2</v>
      </c>
      <c r="D7" s="14" t="s">
        <v>3</v>
      </c>
      <c r="E7" s="3">
        <f>COUNT(A4:A83)</f>
        <v>80</v>
      </c>
      <c r="F7" s="30" t="s">
        <v>30</v>
      </c>
      <c r="K7" s="13"/>
      <c r="M7" s="12"/>
      <c r="AJ7" s="13"/>
    </row>
    <row r="8" spans="1:36" x14ac:dyDescent="0.3">
      <c r="A8" s="10">
        <v>2.6499999999999999E-2</v>
      </c>
      <c r="D8" s="14" t="s">
        <v>5</v>
      </c>
      <c r="E8" s="3">
        <f>AVERAGE(A4:A83)</f>
        <v>5.2206249999999996E-2</v>
      </c>
      <c r="F8" s="30" t="s">
        <v>28</v>
      </c>
      <c r="K8" s="13"/>
      <c r="M8" s="12"/>
      <c r="AJ8" s="13"/>
    </row>
    <row r="9" spans="1:36" x14ac:dyDescent="0.3">
      <c r="A9" s="10">
        <v>7.5999999999999998E-2</v>
      </c>
      <c r="D9" s="14" t="s">
        <v>6</v>
      </c>
      <c r="E9" s="3">
        <f>MEDIAN(A4:A83)</f>
        <v>4.9950000000000001E-2</v>
      </c>
      <c r="F9" s="30" t="s">
        <v>28</v>
      </c>
      <c r="K9" s="13"/>
      <c r="M9" s="12"/>
      <c r="AJ9" s="13"/>
    </row>
    <row r="10" spans="1:36" x14ac:dyDescent="0.3">
      <c r="A10" s="10">
        <v>0.11199999999999999</v>
      </c>
      <c r="D10" s="14" t="s">
        <v>7</v>
      </c>
      <c r="E10" s="3">
        <f>_xlfn.MODE.SNGL(A4:A83)</f>
        <v>5.9200000000000003E-2</v>
      </c>
      <c r="F10" s="30" t="s">
        <v>28</v>
      </c>
      <c r="K10" s="13"/>
      <c r="M10" s="12"/>
      <c r="AJ10" s="13"/>
    </row>
    <row r="11" spans="1:36" x14ac:dyDescent="0.3">
      <c r="A11" s="10">
        <v>3.78E-2</v>
      </c>
      <c r="D11" s="14" t="s">
        <v>8</v>
      </c>
      <c r="E11" s="3">
        <f>_xlfn.VAR.S(A4:A83)</f>
        <v>7.3647983386075872E-4</v>
      </c>
      <c r="F11" s="30" t="s">
        <v>29</v>
      </c>
      <c r="K11" s="13"/>
      <c r="M11" s="12"/>
      <c r="AJ11" s="13"/>
    </row>
    <row r="12" spans="1:36" ht="15" thickBot="1" x14ac:dyDescent="0.35">
      <c r="A12" s="10">
        <v>4.9000000000000002E-2</v>
      </c>
      <c r="D12" s="15" t="s">
        <v>9</v>
      </c>
      <c r="E12" s="16">
        <f>_xlfn.STDEV.S(A4:A83)</f>
        <v>2.7138161946984523E-2</v>
      </c>
      <c r="F12" s="31" t="s">
        <v>28</v>
      </c>
      <c r="G12" s="2"/>
      <c r="H12" s="2"/>
      <c r="I12" s="2"/>
      <c r="J12" s="2"/>
      <c r="K12" s="17"/>
      <c r="M12" s="12"/>
      <c r="AJ12" s="13"/>
    </row>
    <row r="13" spans="1:36" ht="15" thickBot="1" x14ac:dyDescent="0.35">
      <c r="A13" s="10">
        <v>5.21E-2</v>
      </c>
      <c r="M13" s="12"/>
      <c r="AJ13" s="13"/>
    </row>
    <row r="14" spans="1:36" ht="18.600000000000001" thickBot="1" x14ac:dyDescent="0.4">
      <c r="A14" s="10">
        <v>2.5099999999999997E-2</v>
      </c>
      <c r="D14" s="47" t="s">
        <v>20</v>
      </c>
      <c r="E14" s="48"/>
      <c r="F14" s="48"/>
      <c r="G14" s="48"/>
      <c r="H14" s="48"/>
      <c r="I14" s="48"/>
      <c r="J14" s="48"/>
      <c r="K14" s="49"/>
      <c r="M14" s="12"/>
      <c r="AJ14" s="13"/>
    </row>
    <row r="15" spans="1:36" x14ac:dyDescent="0.3">
      <c r="A15" s="10">
        <v>6.2E-2</v>
      </c>
      <c r="D15" s="18" t="s">
        <v>14</v>
      </c>
      <c r="E15">
        <f>SQRT(E7)</f>
        <v>8.9442719099991592</v>
      </c>
      <c r="K15" s="13"/>
      <c r="M15" s="12"/>
      <c r="AJ15" s="13"/>
    </row>
    <row r="16" spans="1:36" x14ac:dyDescent="0.3">
      <c r="A16" s="10">
        <v>5.9200000000000003E-2</v>
      </c>
      <c r="D16" s="12"/>
      <c r="K16" s="13"/>
      <c r="M16" s="12"/>
      <c r="AJ16" s="13"/>
    </row>
    <row r="17" spans="1:36" x14ac:dyDescent="0.3">
      <c r="A17" s="10">
        <v>5.8400000000000001E-2</v>
      </c>
      <c r="D17" s="12"/>
      <c r="K17" s="13"/>
      <c r="M17" s="12"/>
      <c r="AJ17" s="13"/>
    </row>
    <row r="18" spans="1:36" x14ac:dyDescent="0.3">
      <c r="A18" s="10">
        <v>7.8600000000000003E-2</v>
      </c>
      <c r="D18" s="12"/>
      <c r="K18" s="13"/>
      <c r="M18" s="12"/>
      <c r="AJ18" s="13"/>
    </row>
    <row r="19" spans="1:36" x14ac:dyDescent="0.3">
      <c r="A19" s="10">
        <v>8.7899999999999992E-2</v>
      </c>
      <c r="D19" s="12"/>
      <c r="K19" s="13"/>
      <c r="M19" s="12"/>
      <c r="AJ19" s="13"/>
    </row>
    <row r="20" spans="1:36" ht="15" thickBot="1" x14ac:dyDescent="0.35">
      <c r="A20" s="10">
        <v>3.9E-2</v>
      </c>
      <c r="D20" s="19"/>
      <c r="E20" s="2"/>
      <c r="F20" s="2"/>
      <c r="G20" s="2"/>
      <c r="H20" s="2"/>
      <c r="I20" s="2"/>
      <c r="J20" s="2"/>
      <c r="K20" s="17"/>
      <c r="M20" s="12"/>
      <c r="AJ20" s="13"/>
    </row>
    <row r="21" spans="1:36" ht="15" thickBot="1" x14ac:dyDescent="0.35">
      <c r="A21" s="10">
        <v>3.7499999999999999E-2</v>
      </c>
      <c r="M21" s="12"/>
      <c r="AJ21" s="13"/>
    </row>
    <row r="22" spans="1:36" ht="18.600000000000001" thickBot="1" x14ac:dyDescent="0.4">
      <c r="A22" s="10">
        <v>3.49E-2</v>
      </c>
      <c r="D22" s="47" t="s">
        <v>22</v>
      </c>
      <c r="E22" s="48"/>
      <c r="F22" s="48"/>
      <c r="G22" s="48"/>
      <c r="H22" s="48"/>
      <c r="I22" s="48"/>
      <c r="J22" s="48"/>
      <c r="K22" s="49"/>
      <c r="M22" s="12"/>
      <c r="AJ22" s="13"/>
    </row>
    <row r="23" spans="1:36" x14ac:dyDescent="0.3">
      <c r="A23" s="10">
        <v>1.7600000000000001E-2</v>
      </c>
      <c r="D23" s="18" t="s">
        <v>15</v>
      </c>
      <c r="E23">
        <f>E6/E15</f>
        <v>1.2969194269498781E-2</v>
      </c>
      <c r="K23" s="13"/>
      <c r="M23" s="12"/>
      <c r="T23" s="38"/>
      <c r="AJ23" s="13"/>
    </row>
    <row r="24" spans="1:36" ht="15" thickBot="1" x14ac:dyDescent="0.35">
      <c r="A24" s="10">
        <v>4.0399999999999998E-2</v>
      </c>
      <c r="D24" s="12"/>
      <c r="K24" s="13"/>
      <c r="M24" s="12"/>
      <c r="AJ24" s="13"/>
    </row>
    <row r="25" spans="1:36" x14ac:dyDescent="0.3">
      <c r="A25" s="10">
        <v>1.52E-2</v>
      </c>
      <c r="D25" s="12"/>
      <c r="K25" s="13"/>
      <c r="M25" s="21" t="s">
        <v>0</v>
      </c>
      <c r="N25" s="5" t="s">
        <v>1</v>
      </c>
      <c r="P25" s="8" t="s">
        <v>24</v>
      </c>
      <c r="Q25" s="8"/>
      <c r="R25" s="8"/>
      <c r="T25" s="35" t="s">
        <v>33</v>
      </c>
      <c r="AJ25" s="13"/>
    </row>
    <row r="26" spans="1:36" x14ac:dyDescent="0.3">
      <c r="A26" s="10">
        <v>4.5599999999999995E-2</v>
      </c>
      <c r="D26" s="12"/>
      <c r="K26" s="13"/>
      <c r="M26" s="22">
        <v>0.02</v>
      </c>
      <c r="N26" s="6">
        <v>10</v>
      </c>
      <c r="P26" s="6">
        <f>FREQUENCY($A$4:$A$83,M26)</f>
        <v>10</v>
      </c>
      <c r="Q26" s="6">
        <f>COUNTIF(A4:A83,"&lt;="&amp;M26)</f>
        <v>10</v>
      </c>
      <c r="R26" s="6"/>
      <c r="T26" s="36" t="str">
        <f>_xlfn.CONCAT("≤ ",M26)</f>
        <v>≤ 0.02</v>
      </c>
      <c r="AJ26" s="13"/>
    </row>
    <row r="27" spans="1:36" x14ac:dyDescent="0.3">
      <c r="A27" s="10">
        <v>8.8000000000000009E-2</v>
      </c>
      <c r="D27" s="12"/>
      <c r="E27" t="s">
        <v>4</v>
      </c>
      <c r="K27" s="13"/>
      <c r="M27" s="22">
        <v>0.03</v>
      </c>
      <c r="N27" s="6">
        <v>10</v>
      </c>
      <c r="P27" s="6">
        <f>FREQUENCY($A$4:$A$83,M27)-SUM($P$26:P26)</f>
        <v>10</v>
      </c>
      <c r="Q27" s="6">
        <f>COUNTIF($A$4:$A$83,"&lt;="&amp;M27)-SUM($Q$26:Q26)</f>
        <v>10</v>
      </c>
      <c r="R27" s="6"/>
      <c r="T27" s="36" t="str">
        <f>_xlfn.CONCAT("(",M26,",",M27,"]")</f>
        <v>(0.02,0.03]</v>
      </c>
      <c r="AJ27" s="13"/>
    </row>
    <row r="28" spans="1:36" ht="15" thickBot="1" x14ac:dyDescent="0.35">
      <c r="A28" s="10">
        <v>4.7100000000000003E-2</v>
      </c>
      <c r="D28" s="19" t="s">
        <v>4</v>
      </c>
      <c r="E28" s="2" t="s">
        <v>4</v>
      </c>
      <c r="F28" s="2"/>
      <c r="G28" s="2"/>
      <c r="H28" s="2"/>
      <c r="I28" s="2"/>
      <c r="J28" s="2"/>
      <c r="K28" s="17"/>
      <c r="M28" s="22">
        <v>0.04</v>
      </c>
      <c r="N28" s="6">
        <v>9</v>
      </c>
      <c r="P28" s="6">
        <f>FREQUENCY($A$4:$A$83,M28)-SUM($P$26:P27)</f>
        <v>9</v>
      </c>
      <c r="Q28" s="6">
        <f>COUNTIF($A$4:$A$83,"&lt;="&amp;M28)-SUM($Q$26:Q27)</f>
        <v>9</v>
      </c>
      <c r="R28" s="6"/>
      <c r="T28" s="36" t="str">
        <f t="shared" ref="T28:T36" si="0">_xlfn.CONCAT("(",M27,",",M28,"]")</f>
        <v>(0.03,0.04]</v>
      </c>
      <c r="AJ28" s="13"/>
    </row>
    <row r="29" spans="1:36" ht="15" thickBot="1" x14ac:dyDescent="0.35">
      <c r="A29" s="10">
        <v>5.9200000000000003E-2</v>
      </c>
      <c r="M29" s="22">
        <v>0.05</v>
      </c>
      <c r="N29" s="6">
        <v>11</v>
      </c>
      <c r="P29" s="6">
        <f>FREQUENCY($A$4:$A$83,M29)-SUM($P$26:P28)</f>
        <v>11</v>
      </c>
      <c r="Q29" s="6">
        <f>COUNTIF($A$4:$A$83,"&lt;="&amp;M29)-SUM($Q$26:Q28)</f>
        <v>11</v>
      </c>
      <c r="R29" s="6"/>
      <c r="T29" s="36" t="str">
        <f t="shared" si="0"/>
        <v>(0.04,0.05]</v>
      </c>
      <c r="AJ29" s="13"/>
    </row>
    <row r="30" spans="1:36" ht="18.600000000000001" thickBot="1" x14ac:dyDescent="0.4">
      <c r="A30" s="10">
        <v>5.2999999999999999E-2</v>
      </c>
      <c r="D30" s="47" t="s">
        <v>21</v>
      </c>
      <c r="E30" s="48"/>
      <c r="F30" s="48"/>
      <c r="G30" s="48"/>
      <c r="H30" s="48"/>
      <c r="I30" s="48"/>
      <c r="J30" s="48"/>
      <c r="K30" s="49"/>
      <c r="M30" s="22">
        <v>6.0000000000000005E-2</v>
      </c>
      <c r="N30" s="6">
        <v>12</v>
      </c>
      <c r="P30" s="6">
        <f>FREQUENCY($A$4:$A$83,M30)-SUM($P$26:P29)</f>
        <v>12</v>
      </c>
      <c r="Q30" s="6">
        <f>COUNTIF($A$4:$A$83,"&lt;="&amp;M30)-SUM($Q$26:Q29)</f>
        <v>12</v>
      </c>
      <c r="R30" s="6"/>
      <c r="T30" s="36" t="str">
        <f t="shared" si="0"/>
        <v>(0.05,0.06]</v>
      </c>
      <c r="AJ30" s="13"/>
    </row>
    <row r="31" spans="1:36" x14ac:dyDescent="0.3">
      <c r="A31" s="10">
        <v>3.1E-2</v>
      </c>
      <c r="D31" s="12"/>
      <c r="E31" s="33" t="s">
        <v>18</v>
      </c>
      <c r="K31" s="13"/>
      <c r="M31" s="22">
        <v>7.0000000000000007E-2</v>
      </c>
      <c r="N31" s="6">
        <v>10</v>
      </c>
      <c r="P31" s="6">
        <f>FREQUENCY($A$4:$A$83,M31)-SUM($P$26:P30)</f>
        <v>10</v>
      </c>
      <c r="Q31" s="6">
        <f>COUNTIF($A$4:$A$83,"&lt;="&amp;M31)-SUM($Q$26:Q30)</f>
        <v>10</v>
      </c>
      <c r="R31" s="6"/>
      <c r="T31" s="36" t="str">
        <f t="shared" si="0"/>
        <v>(0.06,0.07]</v>
      </c>
      <c r="AJ31" s="13"/>
    </row>
    <row r="32" spans="1:36" x14ac:dyDescent="0.3">
      <c r="A32" s="10">
        <v>6.7699999999999996E-2</v>
      </c>
      <c r="D32" s="18"/>
      <c r="E32" s="4">
        <v>0.02</v>
      </c>
      <c r="K32" s="13"/>
      <c r="M32" s="22">
        <v>0.08</v>
      </c>
      <c r="N32" s="6">
        <v>6</v>
      </c>
      <c r="P32" s="6">
        <f>FREQUENCY($A$4:$A$83,M32)-SUM($P$26:P31)</f>
        <v>6</v>
      </c>
      <c r="Q32" s="6">
        <f>COUNTIF($A$4:$A$83,"&lt;="&amp;M32)-SUM($Q$26:Q31)</f>
        <v>6</v>
      </c>
      <c r="R32" s="6"/>
      <c r="T32" s="36" t="str">
        <f t="shared" si="0"/>
        <v>(0.07,0.08]</v>
      </c>
      <c r="AJ32" s="13"/>
    </row>
    <row r="33" spans="1:36" x14ac:dyDescent="0.3">
      <c r="A33" s="10">
        <v>9.1999999999999998E-2</v>
      </c>
      <c r="D33" s="12"/>
      <c r="E33" s="4">
        <f>E32+0.01</f>
        <v>0.03</v>
      </c>
      <c r="K33" s="13"/>
      <c r="M33" s="22">
        <v>0.09</v>
      </c>
      <c r="N33" s="6">
        <v>4</v>
      </c>
      <c r="P33" s="6">
        <f>FREQUENCY($A$4:$A$83,M33)-SUM($P$26:P32)</f>
        <v>4</v>
      </c>
      <c r="Q33" s="6">
        <f>COUNTIF($A$4:$A$83,"&lt;="&amp;M33)-SUM($Q$26:Q32)</f>
        <v>4</v>
      </c>
      <c r="R33" s="6"/>
      <c r="T33" s="36" t="str">
        <f t="shared" si="0"/>
        <v>(0.08,0.09]</v>
      </c>
      <c r="AJ33" s="13"/>
    </row>
    <row r="34" spans="1:36" x14ac:dyDescent="0.3">
      <c r="A34" s="10">
        <v>6.4299999999999996E-2</v>
      </c>
      <c r="D34" s="12"/>
      <c r="E34" s="4">
        <f t="shared" ref="E34:E43" si="1">E33+0.01</f>
        <v>0.04</v>
      </c>
      <c r="K34" s="13"/>
      <c r="M34" s="22">
        <v>9.9999999999999992E-2</v>
      </c>
      <c r="N34" s="6">
        <v>4</v>
      </c>
      <c r="P34" s="6">
        <f>FREQUENCY($A$4:$A$83,M34)-SUM($P$26:P33)</f>
        <v>4</v>
      </c>
      <c r="Q34" s="6">
        <f>COUNTIF($A$4:$A$83,"&lt;="&amp;M34)-SUM($Q$26:Q33)</f>
        <v>4</v>
      </c>
      <c r="R34" s="6"/>
      <c r="T34" s="36" t="str">
        <f t="shared" si="0"/>
        <v>(0.09,0.1]</v>
      </c>
      <c r="AJ34" s="13"/>
    </row>
    <row r="35" spans="1:36" x14ac:dyDescent="0.3">
      <c r="A35" s="10">
        <v>1.38E-2</v>
      </c>
      <c r="D35" s="12"/>
      <c r="E35" s="4">
        <f t="shared" si="1"/>
        <v>0.05</v>
      </c>
      <c r="K35" s="13"/>
      <c r="M35" s="22">
        <v>0.10999999999999999</v>
      </c>
      <c r="N35" s="6">
        <v>1</v>
      </c>
      <c r="P35" s="6">
        <f>FREQUENCY($A$4:$A$83,M35)-SUM($P$26:P34)</f>
        <v>1</v>
      </c>
      <c r="Q35" s="6">
        <f>COUNTIF($A$4:$A$83,"&lt;="&amp;M35)-SUM($Q$26:Q34)</f>
        <v>1</v>
      </c>
      <c r="R35" s="6"/>
      <c r="T35" s="36" t="str">
        <f t="shared" si="0"/>
        <v>(0.1,0.11]</v>
      </c>
      <c r="AJ35" s="13"/>
    </row>
    <row r="36" spans="1:36" x14ac:dyDescent="0.3">
      <c r="A36" s="10">
        <v>2.46E-2</v>
      </c>
      <c r="D36" s="12"/>
      <c r="E36" s="4">
        <f t="shared" si="1"/>
        <v>6.0000000000000005E-2</v>
      </c>
      <c r="K36" s="13"/>
      <c r="M36" s="22">
        <v>0.11999999999999998</v>
      </c>
      <c r="N36" s="6">
        <v>2</v>
      </c>
      <c r="P36" s="6">
        <f>FREQUENCY($A$4:$A$83,M36)-SUM($P$26:P35)</f>
        <v>2</v>
      </c>
      <c r="Q36" s="6">
        <f>COUNTIF($A$4:$A$83,"&lt;="&amp;M36)-SUM($Q$26:Q35)</f>
        <v>2</v>
      </c>
      <c r="R36" s="6"/>
      <c r="T36" s="36" t="str">
        <f t="shared" si="0"/>
        <v>(0.11,0.12]</v>
      </c>
      <c r="AJ36" s="13"/>
    </row>
    <row r="37" spans="1:36" x14ac:dyDescent="0.3">
      <c r="A37" s="10">
        <v>7.400000000000001E-2</v>
      </c>
      <c r="D37" s="12"/>
      <c r="E37" s="4">
        <f t="shared" si="1"/>
        <v>7.0000000000000007E-2</v>
      </c>
      <c r="K37" s="13"/>
      <c r="M37" s="22">
        <v>0.12999999999999998</v>
      </c>
      <c r="N37" s="6">
        <v>1</v>
      </c>
      <c r="P37" s="6">
        <f>FREQUENCY($A$4:$A$83,M37)-SUM($P$26:P36)</f>
        <v>1</v>
      </c>
      <c r="Q37" s="6">
        <f>COUNTIF($A$4:$A$83,"&lt;="&amp;M37)-SUM($Q$26:Q36)</f>
        <v>1</v>
      </c>
      <c r="R37" s="6"/>
      <c r="T37" s="37" t="str">
        <f>_xlfn.CONCAT("&gt; ",M37)</f>
        <v>&gt; 0.13</v>
      </c>
      <c r="AJ37" s="13"/>
    </row>
    <row r="38" spans="1:36" ht="15" thickBot="1" x14ac:dyDescent="0.35">
      <c r="A38" s="10">
        <v>6.25E-2</v>
      </c>
      <c r="D38" s="12"/>
      <c r="E38" s="4">
        <f t="shared" si="1"/>
        <v>0.08</v>
      </c>
      <c r="K38" s="13"/>
      <c r="M38" s="23" t="s">
        <v>4</v>
      </c>
      <c r="N38" s="7" t="s">
        <v>4</v>
      </c>
      <c r="P38" s="7"/>
      <c r="Q38" s="7"/>
      <c r="R38" s="7"/>
      <c r="AJ38" s="13"/>
    </row>
    <row r="39" spans="1:36" x14ac:dyDescent="0.3">
      <c r="A39" s="10">
        <v>9.6500000000000002E-2</v>
      </c>
      <c r="D39" s="12"/>
      <c r="E39" s="4">
        <f t="shared" si="1"/>
        <v>0.09</v>
      </c>
      <c r="K39" s="13"/>
      <c r="M39" s="12"/>
      <c r="AJ39" s="13"/>
    </row>
    <row r="40" spans="1:36" x14ac:dyDescent="0.3">
      <c r="A40" s="10">
        <v>8.5999999999999993E-2</v>
      </c>
      <c r="D40" s="12"/>
      <c r="E40" s="4">
        <f t="shared" si="1"/>
        <v>9.9999999999999992E-2</v>
      </c>
      <c r="K40" s="13"/>
      <c r="M40" s="12"/>
      <c r="AJ40" s="13"/>
    </row>
    <row r="41" spans="1:36" x14ac:dyDescent="0.3">
      <c r="A41" s="10">
        <v>6.4299999999999996E-2</v>
      </c>
      <c r="D41" s="12"/>
      <c r="E41" s="4">
        <f t="shared" si="1"/>
        <v>0.10999999999999999</v>
      </c>
      <c r="K41" s="13"/>
      <c r="M41" s="12"/>
      <c r="AJ41" s="13"/>
    </row>
    <row r="42" spans="1:36" x14ac:dyDescent="0.3">
      <c r="A42" s="10">
        <v>5.62E-2</v>
      </c>
      <c r="D42" s="12"/>
      <c r="E42" s="4">
        <f t="shared" si="1"/>
        <v>0.11999999999999998</v>
      </c>
      <c r="K42" s="13"/>
      <c r="M42" s="12"/>
      <c r="AJ42" s="13"/>
    </row>
    <row r="43" spans="1:36" x14ac:dyDescent="0.3">
      <c r="A43" s="10">
        <v>1.2E-2</v>
      </c>
      <c r="D43" s="12"/>
      <c r="E43" s="4">
        <f t="shared" si="1"/>
        <v>0.12999999999999998</v>
      </c>
      <c r="K43" s="13"/>
      <c r="M43" s="12"/>
      <c r="AJ43" s="13"/>
    </row>
    <row r="44" spans="1:36" x14ac:dyDescent="0.3">
      <c r="A44" s="10">
        <v>1.5800000000000002E-2</v>
      </c>
      <c r="D44" s="12"/>
      <c r="K44" s="13"/>
      <c r="M44" s="12"/>
      <c r="AJ44" s="13"/>
    </row>
    <row r="45" spans="1:36" x14ac:dyDescent="0.3">
      <c r="A45" s="10">
        <v>3.8699999999999998E-2</v>
      </c>
      <c r="D45" s="12"/>
      <c r="E45" t="s">
        <v>4</v>
      </c>
      <c r="K45" s="13"/>
      <c r="M45" s="12"/>
      <c r="AJ45" s="13"/>
    </row>
    <row r="46" spans="1:36" x14ac:dyDescent="0.3">
      <c r="A46" s="10">
        <v>6.9000000000000006E-2</v>
      </c>
      <c r="D46" s="12"/>
      <c r="K46" s="13"/>
      <c r="M46" s="12"/>
      <c r="AJ46" s="13"/>
    </row>
    <row r="47" spans="1:36" x14ac:dyDescent="0.3">
      <c r="A47" s="10">
        <v>4.7199999999999999E-2</v>
      </c>
      <c r="D47" s="39" t="s">
        <v>23</v>
      </c>
      <c r="E47" s="40"/>
      <c r="F47" s="40"/>
      <c r="G47" s="40"/>
      <c r="H47" s="40"/>
      <c r="I47" s="40"/>
      <c r="J47" s="40"/>
      <c r="K47" s="41"/>
      <c r="M47" s="12"/>
      <c r="AJ47" s="13"/>
    </row>
    <row r="48" spans="1:36" x14ac:dyDescent="0.3">
      <c r="A48" s="10">
        <v>9.4499999999999987E-2</v>
      </c>
      <c r="D48" s="39"/>
      <c r="E48" s="40"/>
      <c r="F48" s="40"/>
      <c r="G48" s="40"/>
      <c r="H48" s="40"/>
      <c r="I48" s="40"/>
      <c r="J48" s="40"/>
      <c r="K48" s="41"/>
      <c r="M48" s="12"/>
      <c r="AJ48" s="13"/>
    </row>
    <row r="49" spans="1:36" x14ac:dyDescent="0.3">
      <c r="A49" s="10">
        <v>5.0900000000000001E-2</v>
      </c>
      <c r="D49" s="39"/>
      <c r="E49" s="40"/>
      <c r="F49" s="40"/>
      <c r="G49" s="40"/>
      <c r="H49" s="40"/>
      <c r="I49" s="40"/>
      <c r="J49" s="40"/>
      <c r="K49" s="41"/>
      <c r="M49" s="12"/>
      <c r="AJ49" s="13"/>
    </row>
    <row r="50" spans="1:36" x14ac:dyDescent="0.3">
      <c r="A50" s="10">
        <v>7.400000000000001E-2</v>
      </c>
      <c r="D50" s="39"/>
      <c r="E50" s="40"/>
      <c r="F50" s="40"/>
      <c r="G50" s="40"/>
      <c r="H50" s="40"/>
      <c r="I50" s="40"/>
      <c r="J50" s="40"/>
      <c r="K50" s="41"/>
      <c r="M50" s="12"/>
      <c r="AJ50" s="13"/>
    </row>
    <row r="51" spans="1:36" ht="15" thickBot="1" x14ac:dyDescent="0.35">
      <c r="A51" s="10">
        <v>1.7000000000000001E-2</v>
      </c>
      <c r="D51" s="42"/>
      <c r="E51" s="43"/>
      <c r="F51" s="43"/>
      <c r="G51" s="43"/>
      <c r="H51" s="43"/>
      <c r="I51" s="43"/>
      <c r="J51" s="43"/>
      <c r="K51" s="44"/>
      <c r="M51" s="19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17"/>
    </row>
    <row r="52" spans="1:36" x14ac:dyDescent="0.3">
      <c r="A52" s="10">
        <v>9.6999999999999989E-2</v>
      </c>
    </row>
    <row r="53" spans="1:36" x14ac:dyDescent="0.3">
      <c r="A53" s="10">
        <v>6.8499999999999991E-2</v>
      </c>
    </row>
    <row r="54" spans="1:36" x14ac:dyDescent="0.3">
      <c r="A54" s="10">
        <v>4.3200000000000002E-2</v>
      </c>
    </row>
    <row r="55" spans="1:36" x14ac:dyDescent="0.3">
      <c r="A55" s="10">
        <v>4.5400000000000003E-2</v>
      </c>
    </row>
    <row r="56" spans="1:36" x14ac:dyDescent="0.3">
      <c r="A56" s="10">
        <v>1.47E-2</v>
      </c>
    </row>
    <row r="57" spans="1:36" x14ac:dyDescent="0.3">
      <c r="A57" s="10">
        <v>3.6200000000000003E-2</v>
      </c>
    </row>
    <row r="58" spans="1:36" x14ac:dyDescent="0.3">
      <c r="A58" s="10">
        <v>0.128</v>
      </c>
    </row>
    <row r="59" spans="1:36" x14ac:dyDescent="0.3">
      <c r="A59" s="10">
        <v>4.1100000000000005E-2</v>
      </c>
    </row>
    <row r="60" spans="1:36" x14ac:dyDescent="0.3">
      <c r="A60" s="10">
        <v>7.9500000000000001E-2</v>
      </c>
    </row>
    <row r="61" spans="1:36" x14ac:dyDescent="0.3">
      <c r="A61" s="10">
        <v>6.4000000000000001E-2</v>
      </c>
    </row>
    <row r="62" spans="1:36" x14ac:dyDescent="0.3">
      <c r="A62" s="10">
        <v>5.1100000000000007E-2</v>
      </c>
    </row>
    <row r="63" spans="1:36" x14ac:dyDescent="0.3">
      <c r="A63" s="10">
        <v>2.7999999999999997E-2</v>
      </c>
    </row>
    <row r="64" spans="1:36" x14ac:dyDescent="0.3">
      <c r="A64" s="10">
        <v>2.2000000000000002E-2</v>
      </c>
    </row>
    <row r="65" spans="1:1" x14ac:dyDescent="0.3">
      <c r="A65" s="10">
        <v>5.1200000000000002E-2</v>
      </c>
    </row>
    <row r="66" spans="1:1" x14ac:dyDescent="0.3">
      <c r="A66" s="10">
        <v>2.1099999999999997E-2</v>
      </c>
    </row>
    <row r="67" spans="1:1" x14ac:dyDescent="0.3">
      <c r="A67" s="10">
        <v>2.46E-2</v>
      </c>
    </row>
    <row r="68" spans="1:1" x14ac:dyDescent="0.3">
      <c r="A68" s="10">
        <v>1.4199999999999999E-2</v>
      </c>
    </row>
    <row r="69" spans="1:1" x14ac:dyDescent="0.3">
      <c r="A69" s="10">
        <v>6.3700000000000007E-2</v>
      </c>
    </row>
    <row r="70" spans="1:1" x14ac:dyDescent="0.3">
      <c r="A70" s="10">
        <v>0.106</v>
      </c>
    </row>
    <row r="71" spans="1:1" x14ac:dyDescent="0.3">
      <c r="A71" s="10">
        <v>3.2400000000000005E-2</v>
      </c>
    </row>
    <row r="72" spans="1:1" x14ac:dyDescent="0.3">
      <c r="A72" s="10">
        <v>4.4999999999999998E-2</v>
      </c>
    </row>
    <row r="73" spans="1:1" x14ac:dyDescent="0.3">
      <c r="A73" s="10">
        <v>7.3499999999999996E-2</v>
      </c>
    </row>
    <row r="74" spans="1:1" x14ac:dyDescent="0.3">
      <c r="A74" s="10">
        <v>4.1900000000000007E-2</v>
      </c>
    </row>
    <row r="75" spans="1:1" x14ac:dyDescent="0.3">
      <c r="A75" s="10">
        <v>5.1500000000000004E-2</v>
      </c>
    </row>
    <row r="76" spans="1:1" x14ac:dyDescent="0.3">
      <c r="A76" s="10">
        <v>2.3199999999999998E-2</v>
      </c>
    </row>
    <row r="77" spans="1:1" x14ac:dyDescent="0.3">
      <c r="A77" s="10">
        <v>8.7499999999999994E-2</v>
      </c>
    </row>
    <row r="78" spans="1:1" x14ac:dyDescent="0.3">
      <c r="A78" s="10">
        <v>1.9199999999999998E-2</v>
      </c>
    </row>
    <row r="79" spans="1:1" x14ac:dyDescent="0.3">
      <c r="A79" s="10">
        <v>5.4000000000000006E-2</v>
      </c>
    </row>
    <row r="80" spans="1:1" x14ac:dyDescent="0.3">
      <c r="A80" s="10">
        <v>3.8100000000000002E-2</v>
      </c>
    </row>
    <row r="81" spans="1:1" x14ac:dyDescent="0.3">
      <c r="A81" s="10">
        <v>1.7899999999999999E-2</v>
      </c>
    </row>
    <row r="82" spans="1:1" x14ac:dyDescent="0.3">
      <c r="A82" s="10">
        <v>2.5000000000000001E-2</v>
      </c>
    </row>
    <row r="83" spans="1:1" ht="15" thickBot="1" x14ac:dyDescent="0.35">
      <c r="A83" s="11">
        <v>0.11749999999999999</v>
      </c>
    </row>
  </sheetData>
  <sortState xmlns:xlrd2="http://schemas.microsoft.com/office/spreadsheetml/2017/richdata2" ref="E22:E33">
    <sortCondition ref="E22"/>
  </sortState>
  <mergeCells count="7">
    <mergeCell ref="D47:K51"/>
    <mergeCell ref="M3:V3"/>
    <mergeCell ref="D1:K1"/>
    <mergeCell ref="D14:K14"/>
    <mergeCell ref="D22:K22"/>
    <mergeCell ref="D30:K30"/>
    <mergeCell ref="M1:AJ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84"/>
  <sheetViews>
    <sheetView zoomScaleNormal="100" workbookViewId="0">
      <selection activeCell="V5" sqref="V5"/>
    </sheetView>
  </sheetViews>
  <sheetFormatPr defaultRowHeight="14.4" x14ac:dyDescent="0.3"/>
  <cols>
    <col min="1" max="1" width="40.77734375" customWidth="1"/>
  </cols>
  <sheetData>
    <row r="1" spans="1:21" ht="18.600000000000001" thickBot="1" x14ac:dyDescent="0.4">
      <c r="A1" s="20" t="s">
        <v>13</v>
      </c>
      <c r="C1" s="47" t="s">
        <v>31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9"/>
    </row>
    <row r="2" spans="1:21" ht="15" thickBot="1" x14ac:dyDescent="0.35">
      <c r="A2" s="9"/>
      <c r="C2" s="34" t="s">
        <v>0</v>
      </c>
      <c r="D2" s="1" t="s">
        <v>1</v>
      </c>
      <c r="U2" s="13"/>
    </row>
    <row r="3" spans="1:21" x14ac:dyDescent="0.3">
      <c r="A3" s="53" t="s">
        <v>12</v>
      </c>
      <c r="C3" s="12">
        <v>1.2E-2</v>
      </c>
      <c r="D3">
        <v>1</v>
      </c>
      <c r="U3" s="13"/>
    </row>
    <row r="4" spans="1:21" x14ac:dyDescent="0.3">
      <c r="A4" s="54"/>
      <c r="C4" s="12">
        <v>2.6500000000000003E-2</v>
      </c>
      <c r="D4">
        <v>18</v>
      </c>
      <c r="U4" s="13"/>
    </row>
    <row r="5" spans="1:21" x14ac:dyDescent="0.3">
      <c r="A5" s="10">
        <v>2.58E-2</v>
      </c>
      <c r="C5" s="12">
        <v>4.1000000000000002E-2</v>
      </c>
      <c r="D5">
        <v>11</v>
      </c>
      <c r="U5" s="13"/>
    </row>
    <row r="6" spans="1:21" x14ac:dyDescent="0.3">
      <c r="A6" s="10">
        <v>4.7899999999999998E-2</v>
      </c>
      <c r="C6" s="12">
        <v>5.5500000000000008E-2</v>
      </c>
      <c r="D6">
        <v>18</v>
      </c>
      <c r="U6" s="13"/>
    </row>
    <row r="7" spans="1:21" x14ac:dyDescent="0.3">
      <c r="A7" s="10">
        <v>5.5E-2</v>
      </c>
      <c r="C7" s="12">
        <v>7.0000000000000007E-2</v>
      </c>
      <c r="D7">
        <v>14</v>
      </c>
      <c r="U7" s="13"/>
    </row>
    <row r="8" spans="1:21" x14ac:dyDescent="0.3">
      <c r="A8" s="10">
        <v>6.7500000000000004E-2</v>
      </c>
      <c r="C8" s="12">
        <v>8.4500000000000006E-2</v>
      </c>
      <c r="D8">
        <v>6</v>
      </c>
      <c r="U8" s="13"/>
    </row>
    <row r="9" spans="1:21" x14ac:dyDescent="0.3">
      <c r="A9" s="10">
        <v>2.6499999999999999E-2</v>
      </c>
      <c r="C9" s="12">
        <v>9.9000000000000005E-2</v>
      </c>
      <c r="D9">
        <v>8</v>
      </c>
      <c r="U9" s="13"/>
    </row>
    <row r="10" spans="1:21" x14ac:dyDescent="0.3">
      <c r="A10" s="10">
        <v>7.5999999999999998E-2</v>
      </c>
      <c r="C10" s="12">
        <v>0.1135</v>
      </c>
      <c r="D10">
        <v>2</v>
      </c>
      <c r="U10" s="13"/>
    </row>
    <row r="11" spans="1:21" ht="15" thickBot="1" x14ac:dyDescent="0.35">
      <c r="A11" s="10">
        <v>0.11199999999999999</v>
      </c>
      <c r="C11" s="19" t="s">
        <v>17</v>
      </c>
      <c r="D11" s="2">
        <v>2</v>
      </c>
      <c r="U11" s="13"/>
    </row>
    <row r="12" spans="1:21" x14ac:dyDescent="0.3">
      <c r="A12" s="10">
        <v>3.78E-2</v>
      </c>
      <c r="C12" s="12"/>
      <c r="U12" s="13"/>
    </row>
    <row r="13" spans="1:21" x14ac:dyDescent="0.3">
      <c r="A13" s="10">
        <v>4.9000000000000002E-2</v>
      </c>
      <c r="C13" s="12"/>
      <c r="U13" s="13"/>
    </row>
    <row r="14" spans="1:21" x14ac:dyDescent="0.3">
      <c r="A14" s="10">
        <v>5.21E-2</v>
      </c>
      <c r="C14" s="12"/>
      <c r="U14" s="13"/>
    </row>
    <row r="15" spans="1:21" x14ac:dyDescent="0.3">
      <c r="A15" s="10">
        <v>2.5099999999999997E-2</v>
      </c>
      <c r="C15" s="12"/>
      <c r="U15" s="13"/>
    </row>
    <row r="16" spans="1:21" ht="15" thickBot="1" x14ac:dyDescent="0.35">
      <c r="A16" s="10">
        <v>6.2E-2</v>
      </c>
      <c r="C16" s="19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17"/>
    </row>
    <row r="17" spans="1:21" ht="15" thickBot="1" x14ac:dyDescent="0.35">
      <c r="A17" s="10">
        <v>5.9200000000000003E-2</v>
      </c>
    </row>
    <row r="18" spans="1:21" ht="18.600000000000001" thickBot="1" x14ac:dyDescent="0.4">
      <c r="A18" s="10">
        <v>5.8400000000000001E-2</v>
      </c>
      <c r="C18" s="47" t="s">
        <v>32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9"/>
    </row>
    <row r="19" spans="1:21" x14ac:dyDescent="0.3">
      <c r="A19" s="10">
        <v>7.8600000000000003E-2</v>
      </c>
      <c r="C19" s="12"/>
      <c r="U19" s="13"/>
    </row>
    <row r="20" spans="1:21" x14ac:dyDescent="0.3">
      <c r="A20" s="10">
        <v>8.7899999999999992E-2</v>
      </c>
      <c r="C20" s="12"/>
      <c r="U20" s="13"/>
    </row>
    <row r="21" spans="1:21" x14ac:dyDescent="0.3">
      <c r="A21" s="10">
        <v>3.9E-2</v>
      </c>
      <c r="C21" s="12"/>
      <c r="U21" s="13"/>
    </row>
    <row r="22" spans="1:21" x14ac:dyDescent="0.3">
      <c r="A22" s="10">
        <v>3.7499999999999999E-2</v>
      </c>
      <c r="C22" s="12"/>
      <c r="U22" s="13"/>
    </row>
    <row r="23" spans="1:21" x14ac:dyDescent="0.3">
      <c r="A23" s="10">
        <v>3.49E-2</v>
      </c>
      <c r="C23" s="12"/>
      <c r="U23" s="13"/>
    </row>
    <row r="24" spans="1:21" x14ac:dyDescent="0.3">
      <c r="A24" s="10">
        <v>1.7600000000000001E-2</v>
      </c>
      <c r="C24" s="12"/>
      <c r="U24" s="13"/>
    </row>
    <row r="25" spans="1:21" x14ac:dyDescent="0.3">
      <c r="A25" s="10">
        <v>4.0399999999999998E-2</v>
      </c>
      <c r="C25" s="12"/>
      <c r="U25" s="13"/>
    </row>
    <row r="26" spans="1:21" x14ac:dyDescent="0.3">
      <c r="A26" s="10">
        <v>1.52E-2</v>
      </c>
      <c r="C26" s="12"/>
      <c r="U26" s="13"/>
    </row>
    <row r="27" spans="1:21" x14ac:dyDescent="0.3">
      <c r="A27" s="10">
        <v>4.5599999999999995E-2</v>
      </c>
      <c r="C27" s="12"/>
      <c r="U27" s="13"/>
    </row>
    <row r="28" spans="1:21" x14ac:dyDescent="0.3">
      <c r="A28" s="10">
        <v>8.8000000000000009E-2</v>
      </c>
      <c r="C28" s="12"/>
      <c r="U28" s="13"/>
    </row>
    <row r="29" spans="1:21" x14ac:dyDescent="0.3">
      <c r="A29" s="10">
        <v>4.7100000000000003E-2</v>
      </c>
      <c r="C29" s="12"/>
      <c r="U29" s="13"/>
    </row>
    <row r="30" spans="1:21" x14ac:dyDescent="0.3">
      <c r="A30" s="10">
        <v>5.9200000000000003E-2</v>
      </c>
      <c r="C30" s="12"/>
      <c r="U30" s="13"/>
    </row>
    <row r="31" spans="1:21" x14ac:dyDescent="0.3">
      <c r="A31" s="10">
        <v>5.2999999999999999E-2</v>
      </c>
      <c r="C31" s="12"/>
      <c r="U31" s="13"/>
    </row>
    <row r="32" spans="1:21" x14ac:dyDescent="0.3">
      <c r="A32" s="10">
        <v>3.1E-2</v>
      </c>
      <c r="C32" s="12"/>
      <c r="U32" s="13"/>
    </row>
    <row r="33" spans="1:21" x14ac:dyDescent="0.3">
      <c r="A33" s="10">
        <v>6.7699999999999996E-2</v>
      </c>
      <c r="C33" s="12"/>
      <c r="U33" s="13"/>
    </row>
    <row r="34" spans="1:21" ht="15" thickBot="1" x14ac:dyDescent="0.35">
      <c r="A34" s="10">
        <v>9.1999999999999998E-2</v>
      </c>
      <c r="C34" s="19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17"/>
    </row>
    <row r="35" spans="1:21" x14ac:dyDescent="0.3">
      <c r="A35" s="10">
        <v>6.4299999999999996E-2</v>
      </c>
    </row>
    <row r="36" spans="1:21" x14ac:dyDescent="0.3">
      <c r="A36" s="10">
        <v>1.38E-2</v>
      </c>
    </row>
    <row r="37" spans="1:21" x14ac:dyDescent="0.3">
      <c r="A37" s="10">
        <v>2.46E-2</v>
      </c>
    </row>
    <row r="38" spans="1:21" x14ac:dyDescent="0.3">
      <c r="A38" s="10">
        <v>7.400000000000001E-2</v>
      </c>
    </row>
    <row r="39" spans="1:21" x14ac:dyDescent="0.3">
      <c r="A39" s="10">
        <v>6.25E-2</v>
      </c>
    </row>
    <row r="40" spans="1:21" x14ac:dyDescent="0.3">
      <c r="A40" s="10">
        <v>9.6500000000000002E-2</v>
      </c>
    </row>
    <row r="41" spans="1:21" x14ac:dyDescent="0.3">
      <c r="A41" s="10">
        <v>8.5999999999999993E-2</v>
      </c>
    </row>
    <row r="42" spans="1:21" x14ac:dyDescent="0.3">
      <c r="A42" s="10">
        <v>6.4299999999999996E-2</v>
      </c>
    </row>
    <row r="43" spans="1:21" x14ac:dyDescent="0.3">
      <c r="A43" s="10">
        <v>5.62E-2</v>
      </c>
    </row>
    <row r="44" spans="1:21" x14ac:dyDescent="0.3">
      <c r="A44" s="10">
        <v>1.2E-2</v>
      </c>
    </row>
    <row r="45" spans="1:21" x14ac:dyDescent="0.3">
      <c r="A45" s="10">
        <v>1.5800000000000002E-2</v>
      </c>
    </row>
    <row r="46" spans="1:21" x14ac:dyDescent="0.3">
      <c r="A46" s="10">
        <v>3.8699999999999998E-2</v>
      </c>
    </row>
    <row r="47" spans="1:21" x14ac:dyDescent="0.3">
      <c r="A47" s="10">
        <v>6.9000000000000006E-2</v>
      </c>
    </row>
    <row r="48" spans="1:21" x14ac:dyDescent="0.3">
      <c r="A48" s="10">
        <v>4.7199999999999999E-2</v>
      </c>
    </row>
    <row r="49" spans="1:1" x14ac:dyDescent="0.3">
      <c r="A49" s="10">
        <v>9.4499999999999987E-2</v>
      </c>
    </row>
    <row r="50" spans="1:1" x14ac:dyDescent="0.3">
      <c r="A50" s="10">
        <v>5.0900000000000001E-2</v>
      </c>
    </row>
    <row r="51" spans="1:1" x14ac:dyDescent="0.3">
      <c r="A51" s="10">
        <v>7.400000000000001E-2</v>
      </c>
    </row>
    <row r="52" spans="1:1" x14ac:dyDescent="0.3">
      <c r="A52" s="10">
        <v>1.7000000000000001E-2</v>
      </c>
    </row>
    <row r="53" spans="1:1" x14ac:dyDescent="0.3">
      <c r="A53" s="10">
        <v>9.6999999999999989E-2</v>
      </c>
    </row>
    <row r="54" spans="1:1" x14ac:dyDescent="0.3">
      <c r="A54" s="10">
        <v>6.8499999999999991E-2</v>
      </c>
    </row>
    <row r="55" spans="1:1" x14ac:dyDescent="0.3">
      <c r="A55" s="10">
        <v>4.3200000000000002E-2</v>
      </c>
    </row>
    <row r="56" spans="1:1" x14ac:dyDescent="0.3">
      <c r="A56" s="10">
        <v>4.5400000000000003E-2</v>
      </c>
    </row>
    <row r="57" spans="1:1" x14ac:dyDescent="0.3">
      <c r="A57" s="10">
        <v>1.47E-2</v>
      </c>
    </row>
    <row r="58" spans="1:1" x14ac:dyDescent="0.3">
      <c r="A58" s="10">
        <v>3.6200000000000003E-2</v>
      </c>
    </row>
    <row r="59" spans="1:1" x14ac:dyDescent="0.3">
      <c r="A59" s="10">
        <v>0.128</v>
      </c>
    </row>
    <row r="60" spans="1:1" x14ac:dyDescent="0.3">
      <c r="A60" s="10">
        <v>4.1100000000000005E-2</v>
      </c>
    </row>
    <row r="61" spans="1:1" x14ac:dyDescent="0.3">
      <c r="A61" s="10">
        <v>7.9500000000000001E-2</v>
      </c>
    </row>
    <row r="62" spans="1:1" x14ac:dyDescent="0.3">
      <c r="A62" s="10">
        <v>6.4000000000000001E-2</v>
      </c>
    </row>
    <row r="63" spans="1:1" x14ac:dyDescent="0.3">
      <c r="A63" s="10">
        <v>5.1100000000000007E-2</v>
      </c>
    </row>
    <row r="64" spans="1:1" x14ac:dyDescent="0.3">
      <c r="A64" s="10">
        <v>2.7999999999999997E-2</v>
      </c>
    </row>
    <row r="65" spans="1:1" x14ac:dyDescent="0.3">
      <c r="A65" s="10">
        <v>2.2000000000000002E-2</v>
      </c>
    </row>
    <row r="66" spans="1:1" x14ac:dyDescent="0.3">
      <c r="A66" s="10">
        <v>5.1200000000000002E-2</v>
      </c>
    </row>
    <row r="67" spans="1:1" x14ac:dyDescent="0.3">
      <c r="A67" s="10">
        <v>2.1099999999999997E-2</v>
      </c>
    </row>
    <row r="68" spans="1:1" x14ac:dyDescent="0.3">
      <c r="A68" s="10">
        <v>2.46E-2</v>
      </c>
    </row>
    <row r="69" spans="1:1" x14ac:dyDescent="0.3">
      <c r="A69" s="10">
        <v>1.4199999999999999E-2</v>
      </c>
    </row>
    <row r="70" spans="1:1" x14ac:dyDescent="0.3">
      <c r="A70" s="10">
        <v>6.3700000000000007E-2</v>
      </c>
    </row>
    <row r="71" spans="1:1" x14ac:dyDescent="0.3">
      <c r="A71" s="10">
        <v>0.106</v>
      </c>
    </row>
    <row r="72" spans="1:1" x14ac:dyDescent="0.3">
      <c r="A72" s="10">
        <v>3.2400000000000005E-2</v>
      </c>
    </row>
    <row r="73" spans="1:1" x14ac:dyDescent="0.3">
      <c r="A73" s="10">
        <v>4.4999999999999998E-2</v>
      </c>
    </row>
    <row r="74" spans="1:1" x14ac:dyDescent="0.3">
      <c r="A74" s="10">
        <v>7.3499999999999996E-2</v>
      </c>
    </row>
    <row r="75" spans="1:1" x14ac:dyDescent="0.3">
      <c r="A75" s="10">
        <v>4.1900000000000007E-2</v>
      </c>
    </row>
    <row r="76" spans="1:1" x14ac:dyDescent="0.3">
      <c r="A76" s="10">
        <v>5.1500000000000004E-2</v>
      </c>
    </row>
    <row r="77" spans="1:1" x14ac:dyDescent="0.3">
      <c r="A77" s="10">
        <v>2.3199999999999998E-2</v>
      </c>
    </row>
    <row r="78" spans="1:1" x14ac:dyDescent="0.3">
      <c r="A78" s="10">
        <v>8.7499999999999994E-2</v>
      </c>
    </row>
    <row r="79" spans="1:1" x14ac:dyDescent="0.3">
      <c r="A79" s="10">
        <v>1.9199999999999998E-2</v>
      </c>
    </row>
    <row r="80" spans="1:1" x14ac:dyDescent="0.3">
      <c r="A80" s="10">
        <v>5.4000000000000006E-2</v>
      </c>
    </row>
    <row r="81" spans="1:1" x14ac:dyDescent="0.3">
      <c r="A81" s="10">
        <v>3.8100000000000002E-2</v>
      </c>
    </row>
    <row r="82" spans="1:1" x14ac:dyDescent="0.3">
      <c r="A82" s="10">
        <v>1.7899999999999999E-2</v>
      </c>
    </row>
    <row r="83" spans="1:1" x14ac:dyDescent="0.3">
      <c r="A83" s="10">
        <v>2.5000000000000001E-2</v>
      </c>
    </row>
    <row r="84" spans="1:1" ht="15" thickBot="1" x14ac:dyDescent="0.35">
      <c r="A84" s="11">
        <v>0.11749999999999999</v>
      </c>
    </row>
  </sheetData>
  <mergeCells count="3">
    <mergeCell ref="C1:U1"/>
    <mergeCell ref="C18:U18"/>
    <mergeCell ref="A3:A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Customized Histogram</vt:lpstr>
      <vt:lpstr>DefaultHistograms</vt:lpstr>
      <vt:lpstr>'Customized Histogram'!IgnitionTime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Hegewald, Lynn P</dc:creator>
  <cp:lastModifiedBy>Dustker, Srinivas Mohan</cp:lastModifiedBy>
  <dcterms:created xsi:type="dcterms:W3CDTF">2015-06-23T14:14:11Z</dcterms:created>
  <dcterms:modified xsi:type="dcterms:W3CDTF">2024-08-23T15:54:18Z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2024-08-23T15:54:18Z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a77269d9-761c-451d-b484-84e8b99a52dd</vt:lpwstr>
  </property>
  <property fmtid="{D5CDD505-2E9C-101B-9397-08002B2CF9AE}" pid="8" name="MSIP_Label_4044bd30-2ed7-4c9d-9d12-46200872a97b_ContentBits">
    <vt:lpwstr>0</vt:lpwstr>
  </property>
</Properties>
</file>