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urdue0-my.sharepoint.com/personal/estockwe_purdue_edu/Documents/Personal/Club/ESAE/Simulink/Vehicle_modelling/"/>
    </mc:Choice>
  </mc:AlternateContent>
  <xr:revisionPtr revIDLastSave="421" documentId="8_{E368E471-F963-4C85-A481-51C6D704E3FA}" xr6:coauthVersionLast="45" xr6:coauthVersionMax="45" xr10:uidLastSave="{05792E24-0F2B-468D-9961-58EBDCD660FE}"/>
  <bookViews>
    <workbookView xWindow="-120" yWindow="-120" windowWidth="38640" windowHeight="15840" xr2:uid="{ADC6F535-9CA8-43D5-A4F4-01E9E67555F6}"/>
  </bookViews>
  <sheets>
    <sheet name="Motor Control Steering Mock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12" i="1" l="1"/>
  <c r="W11" i="1"/>
  <c r="W17" i="1" s="1"/>
  <c r="W10" i="1"/>
  <c r="W9" i="1"/>
  <c r="W15" i="1" s="1"/>
  <c r="W18" i="1"/>
  <c r="W16" i="1"/>
  <c r="O15" i="1" l="1" a="1"/>
  <c r="O15" i="1" s="1"/>
  <c r="T4" i="1" s="1"/>
  <c r="T10" i="1" s="1"/>
  <c r="T16" i="1" s="1"/>
  <c r="T3" i="1" l="1"/>
  <c r="T11" i="1" s="1"/>
  <c r="T17" i="1" s="1"/>
  <c r="T12" i="1"/>
  <c r="T18" i="1" s="1"/>
  <c r="T9" i="1" l="1"/>
  <c r="T1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<sst xmlns="http://schemas.openxmlformats.org/spreadsheetml/2006/main" count="50" uniqueCount="35">
  <si>
    <t>Reference Image</t>
  </si>
  <si>
    <t>Table 1: Constants</t>
  </si>
  <si>
    <t>Wheel-to-wheel Width (a)</t>
  </si>
  <si>
    <t>Vehicle Width (c)</t>
  </si>
  <si>
    <t>Vehicle Length (l)</t>
  </si>
  <si>
    <t>Table 2: Inputs</t>
  </si>
  <si>
    <t>X-Displacement</t>
  </si>
  <si>
    <t>Y-Displacement</t>
  </si>
  <si>
    <t>Front Right Wheel Turn Angle (theta 1) (radians)</t>
  </si>
  <si>
    <t>Front Left Wheel Turn Angle (theta 2) (radians)</t>
  </si>
  <si>
    <t>Angular Velocity (radians/second)</t>
  </si>
  <si>
    <t>Front Right Wheel Radius</t>
  </si>
  <si>
    <t>Front Left Wheel Radius</t>
  </si>
  <si>
    <t>Back Right Wheel Radius</t>
  </si>
  <si>
    <t>Back Left Wheel Radius</t>
  </si>
  <si>
    <t>Wheel Inertia</t>
  </si>
  <si>
    <t>Front Right Wheel Torque</t>
  </si>
  <si>
    <t>Front Left Wheel Torque</t>
  </si>
  <si>
    <t>Back Right Wheel Torque</t>
  </si>
  <si>
    <t>Back Left Wheel Torque</t>
  </si>
  <si>
    <t>Table 4: Calculated Turn Angles</t>
  </si>
  <si>
    <t>Table 3: Driving Radius Lookup (from displacement)</t>
  </si>
  <si>
    <t>Driving Radius (r drive)</t>
  </si>
  <si>
    <t>Driving Radius</t>
  </si>
  <si>
    <t>Mockup Cell Track</t>
  </si>
  <si>
    <t>.</t>
  </si>
  <si>
    <t>Y</t>
  </si>
  <si>
    <t>X</t>
  </si>
  <si>
    <t>Turn Direction</t>
  </si>
  <si>
    <t>Table 5: Right Turn Calculated Wheel Radii (with respect to C)</t>
  </si>
  <si>
    <t>Table 6: Right Turn Demanded Motor Torque</t>
  </si>
  <si>
    <t>Table 9: Reference Values</t>
  </si>
  <si>
    <t>Table 10: List of All Displacement Values</t>
  </si>
  <si>
    <t>Table 7: Left Turn Calculated Wheel Radii (with respect to C)</t>
  </si>
  <si>
    <t>Table 8: Left Turn Demanded Motor Torque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</si>
</sst>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2" fillId="0" borderId="0" xfId="0" applyFont="1"/>
    <xf numFmtId="0" fontId="0" fillId="3" borderId="1" xfId="0" applyFont="1" applyFill="1" applyBorder="1"/>
    <xf numFmtId="0" fontId="2" fillId="0" borderId="0" xfId="0" applyFont="1" applyFill="1" applyBorder="1"/>
    <xf numFmtId="0" fontId="0" fillId="3" borderId="1" xfId="0" applyFill="1" applyBorder="1"/>
    <xf numFmtId="0" fontId="0" fillId="0" borderId="1" xfId="0" applyFill="1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1" fillId="2" borderId="0" xfId="1" applyBorder="1"/>
    <xf numFmtId="0" fontId="0" fillId="0" borderId="4" xfId="0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2</xdr:row>
      <xdr:rowOff>1</xdr:rowOff>
    </xdr:from>
    <xdr:to>
      <xdr:col>10</xdr:col>
      <xdr:colOff>13097</xdr:colOff>
      <xdr:row>19</xdr:row>
      <xdr:rowOff>95251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587CECA-092D-447C-B4EB-254B26B788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1" y="381001"/>
          <a:ext cx="5804296" cy="3333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514C8-B8EA-419C-ABF1-3E3B00EE64C3}">
  <dimension ref="A2:W57"/>
  <sheetViews>
    <sheetView tabSelected="1" topLeftCell="C1" workbookViewId="0">
      <selection activeCell="V25" sqref="V25"/>
    </sheetView>
  </sheetViews>
  <sheetFormatPr defaultRowHeight="15" x14ac:dyDescent="0.25"/>
  <cols>
    <col min="2" max="2" width="13.7109375" bestFit="1" customWidth="1"/>
    <col min="14" max="14" width="48" bestFit="1" customWidth="1"/>
    <col min="15" max="15" width="15" bestFit="1" customWidth="1"/>
    <col min="16" max="16" width="13.7109375" bestFit="1" customWidth="1"/>
    <col min="19" max="19" width="56.5703125" bestFit="1" customWidth="1"/>
    <col min="20" max="20" width="15" bestFit="1" customWidth="1"/>
    <col min="22" max="22" width="56.5703125" bestFit="1" customWidth="1"/>
    <col min="23" max="23" width="7.7109375" bestFit="1" customWidth="1"/>
  </cols>
  <sheetData>
    <row r="2" spans="2:23" x14ac:dyDescent="0.25">
      <c r="B2" t="s">
        <v>0</v>
      </c>
      <c r="N2" s="2" t="s">
        <v>1</v>
      </c>
      <c r="S2" s="2" t="s">
        <v>20</v>
      </c>
    </row>
    <row r="3" spans="2:23" x14ac:dyDescent="0.25">
      <c r="N3" s="3" t="s">
        <v>3</v>
      </c>
      <c r="O3" s="1">
        <v>1</v>
      </c>
      <c r="S3" s="5" t="s">
        <v>8</v>
      </c>
      <c r="T3" s="1">
        <f>ATAN((2*O5)/((2*O15)-O3))</f>
        <v>0.5880026035475675</v>
      </c>
    </row>
    <row r="4" spans="2:23" x14ac:dyDescent="0.25">
      <c r="N4" s="3" t="s">
        <v>2</v>
      </c>
      <c r="O4" s="1">
        <v>1.2</v>
      </c>
      <c r="S4" s="5" t="s">
        <v>9</v>
      </c>
      <c r="T4" s="1">
        <f>ATAN((2*O5)/((2*O15)+O3))</f>
        <v>0.3805063771123649</v>
      </c>
    </row>
    <row r="5" spans="2:23" x14ac:dyDescent="0.25">
      <c r="N5" s="3" t="s">
        <v>4</v>
      </c>
      <c r="O5" s="1">
        <v>1</v>
      </c>
      <c r="S5" s="5" t="s">
        <v>28</v>
      </c>
      <c r="T5" s="1"/>
    </row>
    <row r="6" spans="2:23" x14ac:dyDescent="0.25">
      <c r="N6" s="3" t="s">
        <v>15</v>
      </c>
      <c r="O6" s="1">
        <v>4</v>
      </c>
    </row>
    <row r="8" spans="2:23" x14ac:dyDescent="0.25">
      <c r="N8" s="4" t="s">
        <v>5</v>
      </c>
      <c r="S8" s="2" t="s">
        <v>29</v>
      </c>
      <c r="V8" s="2" t="s">
        <v>33</v>
      </c>
    </row>
    <row r="9" spans="2:23" x14ac:dyDescent="0.25">
      <c r="N9" s="3" t="s">
        <v>10</v>
      </c>
      <c r="O9" s="1">
        <v>10</v>
      </c>
      <c r="S9" s="5" t="s">
        <v>11</v>
      </c>
      <c r="T9" s="6">
        <f>(O5/SIN(T3))-((O4-O3)/2)</f>
        <v>1.7027756377319951</v>
      </c>
      <c r="V9" s="5" t="s">
        <v>11</v>
      </c>
      <c r="W9" s="6">
        <f>T10</f>
        <v>2.792582403567252</v>
      </c>
    </row>
    <row r="10" spans="2:23" x14ac:dyDescent="0.25">
      <c r="N10" s="3" t="s">
        <v>6</v>
      </c>
      <c r="O10" s="1">
        <v>4</v>
      </c>
      <c r="S10" s="5" t="s">
        <v>12</v>
      </c>
      <c r="T10" s="6">
        <f>(O5/SIN(T4))+((O4-O3)/2)</f>
        <v>2.792582403567252</v>
      </c>
      <c r="V10" s="5" t="s">
        <v>12</v>
      </c>
      <c r="W10" s="6">
        <f>T9</f>
        <v>1.7027756377319951</v>
      </c>
    </row>
    <row r="11" spans="2:23" x14ac:dyDescent="0.25">
      <c r="N11" s="3" t="s">
        <v>7</v>
      </c>
      <c r="O11" s="1">
        <v>8.7319999999999993</v>
      </c>
      <c r="S11" s="5" t="s">
        <v>13</v>
      </c>
      <c r="T11" s="6">
        <f>(O5/TAN(T3))-((O4-O3)/2)</f>
        <v>1.4</v>
      </c>
      <c r="V11" s="5" t="s">
        <v>13</v>
      </c>
      <c r="W11" s="6">
        <f>T12</f>
        <v>2.6</v>
      </c>
    </row>
    <row r="12" spans="2:23" x14ac:dyDescent="0.25">
      <c r="S12" s="5" t="s">
        <v>14</v>
      </c>
      <c r="T12" s="6">
        <f>(O5/TAN(T4))+((O4-O3)/2)</f>
        <v>2.6</v>
      </c>
      <c r="V12" s="5" t="s">
        <v>14</v>
      </c>
      <c r="W12" s="6">
        <f>T11</f>
        <v>1.4</v>
      </c>
    </row>
    <row r="14" spans="2:23" x14ac:dyDescent="0.25">
      <c r="N14" s="4" t="s">
        <v>21</v>
      </c>
      <c r="S14" s="2" t="s">
        <v>30</v>
      </c>
      <c r="V14" s="2" t="s">
        <v>34</v>
      </c>
    </row>
    <row r="15" spans="2:23" x14ac:dyDescent="0.25">
      <c r="N15" s="3" t="s">
        <v>22</v>
      </c>
      <c r="O15" s="1" cm="1">
        <f t="array" ref="O15">INDEX(P24:P57,MATCH(1,(O10=N24:N57)*(O11=O24:O57),0))</f>
        <v>2</v>
      </c>
      <c r="S15" s="5" t="s">
        <v>16</v>
      </c>
      <c r="T15" s="1">
        <f>$O$6*($O$9^2)*T9</f>
        <v>681.11025509279807</v>
      </c>
      <c r="V15" s="5" t="s">
        <v>16</v>
      </c>
      <c r="W15" s="1">
        <f>$O$6*($O$9^2)*W9</f>
        <v>1117.0329614269008</v>
      </c>
    </row>
    <row r="16" spans="2:23" x14ac:dyDescent="0.25">
      <c r="S16" s="5" t="s">
        <v>17</v>
      </c>
      <c r="T16" s="1">
        <f t="shared" ref="T16:T18" si="0">$O$6*($O$9^2)*T10</f>
        <v>1117.0329614269008</v>
      </c>
      <c r="V16" s="5" t="s">
        <v>17</v>
      </c>
      <c r="W16" s="1">
        <f t="shared" ref="W16:W18" si="1">$O$6*($O$9^2)*W10</f>
        <v>681.11025509279807</v>
      </c>
    </row>
    <row r="17" spans="1:23" x14ac:dyDescent="0.25">
      <c r="S17" s="5" t="s">
        <v>18</v>
      </c>
      <c r="T17" s="1">
        <f t="shared" si="0"/>
        <v>560</v>
      </c>
      <c r="V17" s="5" t="s">
        <v>18</v>
      </c>
      <c r="W17" s="1">
        <f t="shared" si="1"/>
        <v>1040</v>
      </c>
    </row>
    <row r="18" spans="1:23" x14ac:dyDescent="0.25">
      <c r="S18" s="5" t="s">
        <v>19</v>
      </c>
      <c r="T18" s="1">
        <f t="shared" si="0"/>
        <v>1040</v>
      </c>
      <c r="V18" s="5" t="s">
        <v>19</v>
      </c>
      <c r="W18" s="1">
        <f t="shared" si="1"/>
        <v>560</v>
      </c>
    </row>
    <row r="22" spans="1:23" x14ac:dyDescent="0.25">
      <c r="B22" t="s">
        <v>24</v>
      </c>
      <c r="N22" s="2" t="s">
        <v>31</v>
      </c>
      <c r="S22" s="2" t="s">
        <v>32</v>
      </c>
    </row>
    <row r="23" spans="1:23" x14ac:dyDescent="0.25">
      <c r="N23" s="5" t="s">
        <v>6</v>
      </c>
      <c r="O23" s="5" t="s">
        <v>7</v>
      </c>
      <c r="P23" s="5" t="s">
        <v>23</v>
      </c>
      <c r="S23" s="5" t="s">
        <v>6</v>
      </c>
      <c r="T23" s="5" t="s">
        <v>7</v>
      </c>
    </row>
    <row r="24" spans="1:23" x14ac:dyDescent="0.25">
      <c r="N24" s="1">
        <v>1</v>
      </c>
      <c r="O24" s="1">
        <v>5</v>
      </c>
      <c r="P24" s="1"/>
      <c r="S24" s="1">
        <v>1</v>
      </c>
      <c r="T24" s="1">
        <v>1</v>
      </c>
    </row>
    <row r="25" spans="1:23" x14ac:dyDescent="0.25">
      <c r="N25" s="1">
        <v>1</v>
      </c>
      <c r="O25" s="1">
        <v>4</v>
      </c>
      <c r="P25" s="1"/>
      <c r="S25" s="1">
        <v>2</v>
      </c>
      <c r="T25" s="1">
        <v>2</v>
      </c>
    </row>
    <row r="26" spans="1:23" x14ac:dyDescent="0.25">
      <c r="N26" s="1">
        <v>1</v>
      </c>
      <c r="O26" s="1">
        <v>3</v>
      </c>
      <c r="P26" s="1"/>
      <c r="S26" s="1">
        <v>3</v>
      </c>
      <c r="T26" s="1">
        <v>3</v>
      </c>
    </row>
    <row r="27" spans="1:23" x14ac:dyDescent="0.25">
      <c r="N27" s="1">
        <v>1</v>
      </c>
      <c r="O27" s="1">
        <v>2</v>
      </c>
      <c r="P27" s="1">
        <v>1</v>
      </c>
      <c r="S27" s="1">
        <v>4</v>
      </c>
      <c r="T27" s="1">
        <v>4</v>
      </c>
    </row>
    <row r="28" spans="1:23" ht="15.75" thickBot="1" x14ac:dyDescent="0.3">
      <c r="N28" s="1">
        <v>2</v>
      </c>
      <c r="O28" s="1">
        <v>1</v>
      </c>
      <c r="P28" s="1">
        <v>1</v>
      </c>
      <c r="S28" s="1">
        <v>5</v>
      </c>
      <c r="T28" s="1">
        <v>5</v>
      </c>
    </row>
    <row r="29" spans="1:23" x14ac:dyDescent="0.25">
      <c r="A29" s="1" t="s">
        <v>26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8"/>
      <c r="N29" s="1">
        <v>3</v>
      </c>
      <c r="O29" s="1">
        <v>2</v>
      </c>
      <c r="P29" s="1">
        <v>1</v>
      </c>
      <c r="S29" s="1">
        <v>6</v>
      </c>
      <c r="T29" s="1">
        <v>6</v>
      </c>
    </row>
    <row r="30" spans="1:23" x14ac:dyDescent="0.25">
      <c r="A30" s="1">
        <v>15</v>
      </c>
      <c r="B30" s="9"/>
      <c r="C30" s="9"/>
      <c r="D30" s="10"/>
      <c r="E30" s="10"/>
      <c r="F30" s="10"/>
      <c r="G30" s="10"/>
      <c r="H30" s="10"/>
      <c r="I30" s="9"/>
      <c r="J30" s="9"/>
      <c r="K30" s="9"/>
      <c r="L30" s="11"/>
      <c r="N30" s="1">
        <v>3</v>
      </c>
      <c r="O30" s="1">
        <v>3</v>
      </c>
      <c r="P30" s="1"/>
      <c r="S30" s="1">
        <v>7</v>
      </c>
      <c r="T30" s="1">
        <v>7</v>
      </c>
    </row>
    <row r="31" spans="1:23" x14ac:dyDescent="0.25">
      <c r="A31" s="1">
        <v>14</v>
      </c>
      <c r="B31" s="9"/>
      <c r="C31" s="10"/>
      <c r="D31" s="9"/>
      <c r="E31" s="9"/>
      <c r="F31" s="9"/>
      <c r="G31" s="9"/>
      <c r="H31" s="9"/>
      <c r="I31" s="10"/>
      <c r="J31" s="9"/>
      <c r="K31" s="9"/>
      <c r="L31" s="11"/>
      <c r="N31" s="1">
        <v>3</v>
      </c>
      <c r="O31" s="1">
        <v>4</v>
      </c>
      <c r="P31" s="1"/>
      <c r="S31" s="1">
        <v>8</v>
      </c>
      <c r="T31" s="1">
        <v>8</v>
      </c>
    </row>
    <row r="32" spans="1:23" x14ac:dyDescent="0.25">
      <c r="A32" s="1">
        <v>13</v>
      </c>
      <c r="B32" s="10"/>
      <c r="C32" s="9"/>
      <c r="D32" s="9" t="s">
        <v>25</v>
      </c>
      <c r="E32" s="9"/>
      <c r="F32" s="9"/>
      <c r="G32" s="9"/>
      <c r="H32" s="9"/>
      <c r="I32" s="9"/>
      <c r="J32" s="10"/>
      <c r="K32" s="9"/>
      <c r="L32" s="11"/>
      <c r="N32" s="1">
        <v>3</v>
      </c>
      <c r="O32" s="1">
        <v>5</v>
      </c>
      <c r="P32" s="1"/>
      <c r="S32" s="1">
        <v>9</v>
      </c>
      <c r="T32" s="1">
        <v>8.7319999999999993</v>
      </c>
    </row>
    <row r="33" spans="1:20" x14ac:dyDescent="0.25">
      <c r="A33" s="1">
        <v>12</v>
      </c>
      <c r="B33" s="10"/>
      <c r="C33" s="9"/>
      <c r="D33" s="9"/>
      <c r="E33" s="9"/>
      <c r="F33" s="9"/>
      <c r="G33" s="9"/>
      <c r="H33" s="9" t="s">
        <v>25</v>
      </c>
      <c r="I33" s="9"/>
      <c r="J33" s="9"/>
      <c r="K33" s="10"/>
      <c r="L33" s="11"/>
      <c r="N33" s="1">
        <v>3</v>
      </c>
      <c r="O33" s="1">
        <v>6</v>
      </c>
      <c r="P33" s="1"/>
      <c r="S33" s="1">
        <v>10</v>
      </c>
      <c r="T33" s="1">
        <v>9</v>
      </c>
    </row>
    <row r="34" spans="1:20" x14ac:dyDescent="0.25">
      <c r="A34" s="1">
        <v>11</v>
      </c>
      <c r="B34" s="10"/>
      <c r="C34" s="9"/>
      <c r="D34" s="9"/>
      <c r="E34" s="9"/>
      <c r="F34" s="9"/>
      <c r="G34" s="9"/>
      <c r="H34" s="9"/>
      <c r="I34" s="9"/>
      <c r="J34" s="10"/>
      <c r="K34" s="9"/>
      <c r="L34" s="11"/>
      <c r="N34" s="1">
        <v>3</v>
      </c>
      <c r="O34" s="1">
        <v>7</v>
      </c>
      <c r="P34" s="1">
        <v>2</v>
      </c>
      <c r="S34" s="1"/>
      <c r="T34" s="1">
        <v>9.1720000000000006</v>
      </c>
    </row>
    <row r="35" spans="1:20" x14ac:dyDescent="0.25">
      <c r="A35" s="1">
        <v>10</v>
      </c>
      <c r="B35" s="10"/>
      <c r="C35" s="9"/>
      <c r="D35" s="9"/>
      <c r="E35" s="9"/>
      <c r="F35" s="9"/>
      <c r="G35" s="9"/>
      <c r="H35" s="9"/>
      <c r="I35" s="10"/>
      <c r="J35" s="9"/>
      <c r="K35" s="9"/>
      <c r="L35" s="11"/>
      <c r="N35" s="1">
        <v>4</v>
      </c>
      <c r="O35" s="1">
        <v>8.7319999999999993</v>
      </c>
      <c r="P35" s="1">
        <v>2</v>
      </c>
      <c r="S35" s="1"/>
      <c r="T35" s="1">
        <v>9.7639999999999993</v>
      </c>
    </row>
    <row r="36" spans="1:20" x14ac:dyDescent="0.25">
      <c r="A36" s="1">
        <v>9</v>
      </c>
      <c r="B36" s="10"/>
      <c r="C36" s="9"/>
      <c r="D36" s="9"/>
      <c r="E36" s="9"/>
      <c r="F36" s="10"/>
      <c r="G36" s="10"/>
      <c r="H36" s="10"/>
      <c r="I36" s="9"/>
      <c r="J36" s="9"/>
      <c r="K36" s="9"/>
      <c r="L36" s="11"/>
      <c r="N36" s="1">
        <v>5</v>
      </c>
      <c r="O36" s="1">
        <v>9</v>
      </c>
      <c r="P36" s="1">
        <v>2</v>
      </c>
      <c r="S36" s="1"/>
      <c r="T36" s="1">
        <v>10</v>
      </c>
    </row>
    <row r="37" spans="1:20" x14ac:dyDescent="0.25">
      <c r="A37" s="1">
        <v>8</v>
      </c>
      <c r="B37" s="10"/>
      <c r="C37" s="9"/>
      <c r="D37" s="9"/>
      <c r="E37" s="10"/>
      <c r="F37" s="9"/>
      <c r="G37" s="9"/>
      <c r="H37" s="9"/>
      <c r="I37" s="9"/>
      <c r="J37" s="9"/>
      <c r="K37" s="9"/>
      <c r="L37" s="11"/>
      <c r="N37" s="1">
        <v>6</v>
      </c>
      <c r="O37" s="1">
        <v>9</v>
      </c>
      <c r="P37" s="1"/>
      <c r="S37" s="1"/>
      <c r="T37" s="1">
        <v>11</v>
      </c>
    </row>
    <row r="38" spans="1:20" x14ac:dyDescent="0.25">
      <c r="A38" s="1">
        <v>7</v>
      </c>
      <c r="B38" s="10"/>
      <c r="C38" s="9"/>
      <c r="D38" s="10"/>
      <c r="E38" s="9"/>
      <c r="F38" s="9" t="s">
        <v>25</v>
      </c>
      <c r="G38" s="9"/>
      <c r="H38" s="9"/>
      <c r="I38" s="9"/>
      <c r="J38" s="9"/>
      <c r="K38" s="9"/>
      <c r="L38" s="11"/>
      <c r="N38" s="1">
        <v>7</v>
      </c>
      <c r="O38" s="1">
        <v>9</v>
      </c>
      <c r="P38" s="1">
        <v>3</v>
      </c>
      <c r="S38" s="1"/>
      <c r="T38" s="1">
        <v>12</v>
      </c>
    </row>
    <row r="39" spans="1:20" x14ac:dyDescent="0.25">
      <c r="A39" s="1">
        <v>6</v>
      </c>
      <c r="B39" s="10"/>
      <c r="C39" s="9"/>
      <c r="D39" s="10"/>
      <c r="E39" s="9"/>
      <c r="F39" s="9"/>
      <c r="G39" s="9"/>
      <c r="H39" s="9"/>
      <c r="I39" s="9"/>
      <c r="J39" s="9"/>
      <c r="K39" s="9"/>
      <c r="L39" s="11"/>
      <c r="N39" s="1">
        <v>8</v>
      </c>
      <c r="O39" s="1">
        <v>9.1720000000000006</v>
      </c>
      <c r="P39" s="1">
        <v>3</v>
      </c>
      <c r="S39" s="1"/>
      <c r="T39" s="1">
        <v>13</v>
      </c>
    </row>
    <row r="40" spans="1:20" x14ac:dyDescent="0.25">
      <c r="A40" s="1">
        <v>5</v>
      </c>
      <c r="B40" s="10"/>
      <c r="C40" s="9"/>
      <c r="D40" s="10"/>
      <c r="E40" s="9"/>
      <c r="F40" s="9"/>
      <c r="G40" s="9"/>
      <c r="H40" s="9"/>
      <c r="I40" s="9"/>
      <c r="J40" s="9"/>
      <c r="K40" s="9"/>
      <c r="L40" s="11"/>
      <c r="N40" s="1">
        <v>9</v>
      </c>
      <c r="O40" s="1">
        <v>9.7639999999999993</v>
      </c>
      <c r="P40" s="1">
        <v>3</v>
      </c>
      <c r="S40" s="1"/>
      <c r="T40" s="1">
        <v>14</v>
      </c>
    </row>
    <row r="41" spans="1:20" x14ac:dyDescent="0.25">
      <c r="A41" s="1">
        <v>4</v>
      </c>
      <c r="B41" s="10"/>
      <c r="C41" s="9"/>
      <c r="D41" s="10"/>
      <c r="E41" s="9"/>
      <c r="F41" s="9"/>
      <c r="G41" s="9"/>
      <c r="H41" s="9"/>
      <c r="I41" s="9"/>
      <c r="J41" s="9"/>
      <c r="K41" s="9"/>
      <c r="L41" s="11"/>
      <c r="N41" s="1">
        <v>10</v>
      </c>
      <c r="O41" s="1">
        <v>12</v>
      </c>
      <c r="P41" s="1">
        <v>3</v>
      </c>
      <c r="S41" s="1"/>
      <c r="T41" s="1">
        <v>14.236000000000001</v>
      </c>
    </row>
    <row r="42" spans="1:20" x14ac:dyDescent="0.25">
      <c r="A42" s="1">
        <v>3</v>
      </c>
      <c r="B42" s="10"/>
      <c r="C42" s="9"/>
      <c r="D42" s="10"/>
      <c r="E42" s="9"/>
      <c r="F42" s="9"/>
      <c r="G42" s="9"/>
      <c r="H42" s="9"/>
      <c r="I42" s="9"/>
      <c r="J42" s="9"/>
      <c r="K42" s="9"/>
      <c r="L42" s="11"/>
      <c r="N42" s="1">
        <v>9</v>
      </c>
      <c r="O42" s="1">
        <v>14.236000000000001</v>
      </c>
      <c r="P42" s="1">
        <v>3</v>
      </c>
      <c r="S42" s="1"/>
      <c r="T42" s="1">
        <v>14.731999999999999</v>
      </c>
    </row>
    <row r="43" spans="1:20" x14ac:dyDescent="0.25">
      <c r="A43" s="1">
        <v>2</v>
      </c>
      <c r="B43" s="10"/>
      <c r="C43" s="9" t="s">
        <v>25</v>
      </c>
      <c r="D43" s="10"/>
      <c r="E43" s="9"/>
      <c r="F43" s="9"/>
      <c r="G43" s="9"/>
      <c r="H43" s="9"/>
      <c r="I43" s="9"/>
      <c r="J43" s="9"/>
      <c r="K43" s="9"/>
      <c r="L43" s="11"/>
      <c r="N43" s="1">
        <v>8</v>
      </c>
      <c r="O43" s="1">
        <v>14.827999999999999</v>
      </c>
      <c r="P43" s="1">
        <v>3</v>
      </c>
      <c r="S43" s="1"/>
      <c r="T43" s="1">
        <v>14.827999999999999</v>
      </c>
    </row>
    <row r="44" spans="1:20" x14ac:dyDescent="0.25">
      <c r="A44" s="1">
        <v>1</v>
      </c>
      <c r="B44" s="9"/>
      <c r="C44" s="10"/>
      <c r="D44" s="9"/>
      <c r="E44" s="9"/>
      <c r="F44" s="9"/>
      <c r="G44" s="9"/>
      <c r="H44" s="9"/>
      <c r="I44" s="9"/>
      <c r="J44" s="9"/>
      <c r="K44" s="9"/>
      <c r="L44" s="11"/>
      <c r="N44" s="1">
        <v>7</v>
      </c>
      <c r="O44" s="1">
        <v>15</v>
      </c>
      <c r="P44" s="1">
        <v>3</v>
      </c>
      <c r="S44" s="1"/>
      <c r="T44" s="1">
        <v>15</v>
      </c>
    </row>
    <row r="45" spans="1:20" x14ac:dyDescent="0.25">
      <c r="A45" s="1"/>
      <c r="B45" s="1">
        <v>1</v>
      </c>
      <c r="C45" s="1">
        <v>2</v>
      </c>
      <c r="D45" s="1">
        <v>3</v>
      </c>
      <c r="E45" s="1">
        <v>4</v>
      </c>
      <c r="F45" s="1">
        <v>5</v>
      </c>
      <c r="G45" s="1">
        <v>6</v>
      </c>
      <c r="H45" s="1">
        <v>7</v>
      </c>
      <c r="I45" s="1">
        <v>8</v>
      </c>
      <c r="J45" s="1">
        <v>9</v>
      </c>
      <c r="K45" s="1">
        <v>10</v>
      </c>
      <c r="L45" s="1" t="s">
        <v>27</v>
      </c>
      <c r="N45" s="6">
        <v>6</v>
      </c>
      <c r="O45" s="6">
        <v>15</v>
      </c>
      <c r="P45" s="1"/>
    </row>
    <row r="46" spans="1:20" x14ac:dyDescent="0.25">
      <c r="N46" s="6">
        <v>5</v>
      </c>
      <c r="O46" s="1">
        <v>15</v>
      </c>
      <c r="P46" s="1"/>
    </row>
    <row r="47" spans="1:20" x14ac:dyDescent="0.25">
      <c r="N47" s="6">
        <v>4</v>
      </c>
      <c r="O47" s="1">
        <v>15</v>
      </c>
      <c r="P47" s="1"/>
    </row>
    <row r="48" spans="1:20" x14ac:dyDescent="0.25">
      <c r="N48" s="6">
        <v>3</v>
      </c>
      <c r="O48" s="1">
        <v>15</v>
      </c>
      <c r="P48" s="1">
        <v>2</v>
      </c>
    </row>
    <row r="49" spans="14:16" x14ac:dyDescent="0.25">
      <c r="N49" s="6">
        <v>2</v>
      </c>
      <c r="O49" s="1">
        <v>14.731999999999999</v>
      </c>
      <c r="P49" s="1">
        <v>2</v>
      </c>
    </row>
    <row r="50" spans="14:16" x14ac:dyDescent="0.25">
      <c r="N50" s="6">
        <v>1</v>
      </c>
      <c r="O50" s="1">
        <v>13</v>
      </c>
      <c r="P50" s="1">
        <v>2</v>
      </c>
    </row>
    <row r="51" spans="14:16" x14ac:dyDescent="0.25">
      <c r="N51" s="6">
        <v>1</v>
      </c>
      <c r="O51" s="1">
        <v>12</v>
      </c>
      <c r="P51" s="1"/>
    </row>
    <row r="52" spans="14:16" x14ac:dyDescent="0.25">
      <c r="N52" s="6">
        <v>1</v>
      </c>
      <c r="O52" s="1">
        <v>11</v>
      </c>
      <c r="P52" s="1"/>
    </row>
    <row r="53" spans="14:16" x14ac:dyDescent="0.25">
      <c r="N53" s="6">
        <v>1</v>
      </c>
      <c r="O53" s="1">
        <v>10</v>
      </c>
      <c r="P53" s="1"/>
    </row>
    <row r="54" spans="14:16" x14ac:dyDescent="0.25">
      <c r="N54" s="6">
        <v>1</v>
      </c>
      <c r="O54" s="1">
        <v>9</v>
      </c>
      <c r="P54" s="1"/>
    </row>
    <row r="55" spans="14:16" x14ac:dyDescent="0.25">
      <c r="N55" s="6">
        <v>1</v>
      </c>
      <c r="O55" s="1">
        <v>8</v>
      </c>
      <c r="P55" s="1"/>
    </row>
    <row r="56" spans="14:16" x14ac:dyDescent="0.25">
      <c r="N56" s="6">
        <v>1</v>
      </c>
      <c r="O56" s="1">
        <v>7</v>
      </c>
      <c r="P56" s="1"/>
    </row>
    <row r="57" spans="14:16" x14ac:dyDescent="0.25">
      <c r="N57" s="6">
        <v>1</v>
      </c>
      <c r="O57" s="1">
        <v>6</v>
      </c>
      <c r="P57" s="1"/>
    </row>
  </sheetData>
  <dataValidations count="2">
    <dataValidation type="list" allowBlank="1" showInputMessage="1" showErrorMessage="1" sqref="O10" xr:uid="{A05DD231-48AD-4164-AEEE-F56DBFB4A885}">
      <formula1>$S$24:$S$33</formula1>
    </dataValidation>
    <dataValidation type="list" allowBlank="1" showInputMessage="1" showErrorMessage="1" sqref="O11" xr:uid="{F045CDC2-432C-4E74-9B97-6E6F709EB0D8}">
      <formula1>$T$24:$T$44</formula1>
    </dataValidation>
  </dataValidations>
  <pageMargins left="0.7" right="0.7" top="0.75" bottom="0.75" header="0.3" footer="0.3"/>
  <pageSetup orientation="portrait" r:id="rId1"/>
  <ignoredErrors>
    <ignoredError sqref="W10" 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Motor Control Steering Mockup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Stockwell, Elliot Porter</dc:creator>
  <cp:lastModifiedBy>Stockwell, Elliot Porter</cp:lastModifiedBy>
  <dcterms:created xsi:type="dcterms:W3CDTF">2020-11-14T20:12:52Z</dcterms:created>
  <dcterms:modified xsi:type="dcterms:W3CDTF">2020-11-15T21:57:03Z</dcterms:modified>
</cp:coreProperties>
</file>