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nca\Downloads\"/>
    </mc:Choice>
  </mc:AlternateContent>
  <xr:revisionPtr revIDLastSave="0" documentId="8_{27C0969F-43B2-4DC9-A6CD-283CFB2CFC50}" xr6:coauthVersionLast="47" xr6:coauthVersionMax="47" xr10:uidLastSave="{00000000-0000-0000-0000-000000000000}"/>
  <bookViews>
    <workbookView xWindow="-98" yWindow="-98" windowWidth="23236" windowHeight="13875" activeTab="2" xr2:uid="{BFBF8460-F9BC-422B-8769-44FADDD109BB}"/>
  </bookViews>
  <sheets>
    <sheet name="Week1 " sheetId="1" r:id="rId1"/>
    <sheet name="Week2" sheetId="2" r:id="rId2"/>
    <sheet name="TSS_Sta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F4" i="3"/>
  <c r="G4" i="3"/>
  <c r="E13" i="3"/>
  <c r="F13" i="3"/>
  <c r="G13" i="3"/>
  <c r="E10" i="3"/>
  <c r="F10" i="3"/>
  <c r="G10" i="3"/>
  <c r="E11" i="3"/>
  <c r="F11" i="3"/>
  <c r="G11" i="3"/>
  <c r="E7" i="3"/>
  <c r="F7" i="3"/>
  <c r="G7" i="3"/>
  <c r="E8" i="3"/>
  <c r="F8" i="3"/>
  <c r="G8" i="3"/>
  <c r="E12" i="3"/>
  <c r="F12" i="3"/>
  <c r="G12" i="3"/>
  <c r="E9" i="3"/>
  <c r="F9" i="3"/>
  <c r="G9" i="3"/>
  <c r="E14" i="3"/>
  <c r="F14" i="3"/>
  <c r="J14" i="3" s="1"/>
  <c r="G14" i="3"/>
  <c r="E2" i="3"/>
  <c r="F2" i="3"/>
  <c r="G2" i="3"/>
  <c r="I2" i="3" s="1"/>
  <c r="E15" i="3"/>
  <c r="F15" i="3"/>
  <c r="G15" i="3"/>
  <c r="E17" i="3"/>
  <c r="F17" i="3"/>
  <c r="G17" i="3"/>
  <c r="E18" i="3"/>
  <c r="F18" i="3"/>
  <c r="G18" i="3"/>
  <c r="I18" i="3" s="1"/>
  <c r="E19" i="3"/>
  <c r="F19" i="3"/>
  <c r="G19" i="3"/>
  <c r="E5" i="3"/>
  <c r="F5" i="3"/>
  <c r="G5" i="3"/>
  <c r="I5" i="3" s="1"/>
  <c r="E6" i="3"/>
  <c r="I6" i="3" s="1"/>
  <c r="F6" i="3"/>
  <c r="J6" i="3" s="1"/>
  <c r="G6" i="3"/>
  <c r="E16" i="3"/>
  <c r="F16" i="3"/>
  <c r="G16" i="3"/>
  <c r="J16" i="3" s="1"/>
  <c r="E3" i="3"/>
  <c r="F3" i="3"/>
  <c r="G3" i="3"/>
  <c r="H3" i="3" s="1"/>
  <c r="D4" i="3"/>
  <c r="H4" i="3" s="1"/>
  <c r="D13" i="3"/>
  <c r="D10" i="3"/>
  <c r="D11" i="3"/>
  <c r="D7" i="3"/>
  <c r="D8" i="3"/>
  <c r="H8" i="3" s="1"/>
  <c r="D12" i="3"/>
  <c r="D9" i="3"/>
  <c r="D14" i="3"/>
  <c r="D2" i="3"/>
  <c r="D15" i="3"/>
  <c r="D17" i="3"/>
  <c r="D18" i="3"/>
  <c r="D19" i="3"/>
  <c r="D5" i="3"/>
  <c r="D6" i="3"/>
  <c r="H6" i="3" s="1"/>
  <c r="D16" i="3"/>
  <c r="D3" i="3"/>
  <c r="C13" i="3"/>
  <c r="C10" i="3"/>
  <c r="C11" i="3"/>
  <c r="C7" i="3"/>
  <c r="C8" i="3"/>
  <c r="C12" i="3"/>
  <c r="C9" i="3"/>
  <c r="C14" i="3"/>
  <c r="D25" i="3" s="1"/>
  <c r="C2" i="3"/>
  <c r="C15" i="3"/>
  <c r="C17" i="3"/>
  <c r="C18" i="3"/>
  <c r="C19" i="3"/>
  <c r="C5" i="3"/>
  <c r="C6" i="3"/>
  <c r="C16" i="3"/>
  <c r="C4" i="3"/>
  <c r="C3" i="3"/>
  <c r="I16" i="3"/>
  <c r="H16" i="3"/>
  <c r="J9" i="3"/>
  <c r="I20" i="2"/>
  <c r="J20" i="2"/>
  <c r="H20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J2" i="2"/>
  <c r="I2" i="2"/>
  <c r="H2" i="2"/>
  <c r="C5" i="2"/>
  <c r="C6" i="2"/>
  <c r="C8" i="2"/>
  <c r="C9" i="2"/>
  <c r="C10" i="2"/>
  <c r="C11" i="2"/>
  <c r="C12" i="2"/>
  <c r="C13" i="2"/>
  <c r="C17" i="2"/>
  <c r="C18" i="2"/>
  <c r="C19" i="2"/>
  <c r="H15" i="3" l="1"/>
  <c r="I14" i="3"/>
  <c r="I9" i="3"/>
  <c r="J4" i="3"/>
  <c r="I19" i="3"/>
  <c r="D24" i="3"/>
  <c r="D23" i="3"/>
  <c r="D26" i="3"/>
  <c r="D22" i="3"/>
  <c r="H5" i="3"/>
  <c r="I10" i="3"/>
  <c r="H19" i="3"/>
  <c r="D27" i="3"/>
  <c r="J5" i="3"/>
  <c r="J19" i="3"/>
  <c r="I3" i="3"/>
  <c r="J13" i="3"/>
  <c r="I13" i="3"/>
  <c r="I12" i="3"/>
  <c r="H10" i="3"/>
  <c r="H13" i="3"/>
  <c r="H17" i="3"/>
  <c r="J12" i="3"/>
  <c r="H2" i="3"/>
  <c r="J8" i="3"/>
  <c r="I8" i="3"/>
  <c r="J7" i="3"/>
  <c r="H9" i="3"/>
  <c r="J18" i="3"/>
  <c r="I4" i="3"/>
  <c r="I17" i="3"/>
  <c r="H11" i="3"/>
  <c r="I11" i="3"/>
  <c r="J2" i="3"/>
  <c r="J10" i="3"/>
  <c r="J17" i="3"/>
  <c r="J3" i="3"/>
  <c r="J15" i="3"/>
  <c r="I15" i="3"/>
  <c r="H7" i="3"/>
  <c r="I7" i="3"/>
  <c r="J11" i="3"/>
  <c r="H12" i="3"/>
  <c r="H18" i="3"/>
  <c r="H14" i="3"/>
  <c r="J20" i="3" l="1"/>
  <c r="I20" i="3"/>
  <c r="H20" i="3"/>
</calcChain>
</file>

<file path=xl/sharedStrings.xml><?xml version="1.0" encoding="utf-8"?>
<sst xmlns="http://schemas.openxmlformats.org/spreadsheetml/2006/main" count="145" uniqueCount="43">
  <si>
    <t>Username</t>
  </si>
  <si>
    <t>Team</t>
  </si>
  <si>
    <t>Points</t>
  </si>
  <si>
    <t>Goals</t>
  </si>
  <si>
    <t>Assists</t>
  </si>
  <si>
    <t>Saves</t>
  </si>
  <si>
    <t>Gatman40</t>
  </si>
  <si>
    <t>Knights</t>
  </si>
  <si>
    <t>BurlierPython43</t>
  </si>
  <si>
    <t>tnevjr</t>
  </si>
  <si>
    <t>ethanrehm</t>
  </si>
  <si>
    <t>Monarchs</t>
  </si>
  <si>
    <t>ButterMonkey2013</t>
  </si>
  <si>
    <t>Pooderhole</t>
  </si>
  <si>
    <t>PureToastyGG</t>
  </si>
  <si>
    <t>Dragons</t>
  </si>
  <si>
    <t>TheReal2BeaR</t>
  </si>
  <si>
    <t>Rosepepper70099</t>
  </si>
  <si>
    <t>Jarzy</t>
  </si>
  <si>
    <t>Phantoms</t>
  </si>
  <si>
    <t>xan der r</t>
  </si>
  <si>
    <t>SmallLilMan114</t>
  </si>
  <si>
    <t>Madbrash2</t>
  </si>
  <si>
    <t>Cyclones</t>
  </si>
  <si>
    <t>Delisamich</t>
  </si>
  <si>
    <t>Topher510</t>
  </si>
  <si>
    <t>Cole</t>
  </si>
  <si>
    <t>Kodiaks</t>
  </si>
  <si>
    <t>Duck</t>
  </si>
  <si>
    <t>BytesTruckDad</t>
  </si>
  <si>
    <t>pHD Squirtle</t>
  </si>
  <si>
    <t>pHD Ducky9124</t>
  </si>
  <si>
    <t>shaf</t>
  </si>
  <si>
    <t>NeonNemo02</t>
  </si>
  <si>
    <t>DDPAHND74</t>
  </si>
  <si>
    <t>Games</t>
  </si>
  <si>
    <t>P/G</t>
  </si>
  <si>
    <t>A/G</t>
  </si>
  <si>
    <t>S/G</t>
  </si>
  <si>
    <t>Tem Name</t>
  </si>
  <si>
    <t>PPG</t>
  </si>
  <si>
    <t>Series Wins</t>
  </si>
  <si>
    <t>Game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</si>
</sst>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2D09C2-9F4D-4760-9AB5-ABF96F4E5240}" name="Table1" displayName="Table1" ref="A1:J19" totalsRowShown="0">
  <autoFilter ref="A1:J19" xr:uid="{6D2D09C2-9F4D-4760-9AB5-ABF96F4E5240}"/>
  <sortState xmlns:xlrd2="http://schemas.microsoft.com/office/spreadsheetml/2017/richdata2" ref="A2:J19">
    <sortCondition descending="1" ref="I1:I19"/>
  </sortState>
  <tableColumns count="10">
    <tableColumn id="1" xr3:uid="{773BC53B-A155-4EC0-844F-257D322747D7}" name="Username"/>
    <tableColumn id="2" xr3:uid="{C48B0438-03E3-4DCA-B360-E5DD6E7E1330}" name="Team"/>
    <tableColumn id="3" xr3:uid="{7B8CD715-0C7B-44F2-A35C-96C9432DE08A}" name="Points">
      <calculatedColumnFormula>'Week1 '!C2 + Week2!C2</calculatedColumnFormula>
    </tableColumn>
    <tableColumn id="4" xr3:uid="{94DE5FD6-6180-4976-B5CF-346032A88282}" name="Goals">
      <calculatedColumnFormula>'Week1 '!D2 + Week2!D2</calculatedColumnFormula>
    </tableColumn>
    <tableColumn id="5" xr3:uid="{ED98E5B4-6DE9-40D3-A51E-01B8577A4FE9}" name="Assists">
      <calculatedColumnFormula>'Week1 '!E2 + Week2!E2</calculatedColumnFormula>
    </tableColumn>
    <tableColumn id="6" xr3:uid="{1DC78E96-18EB-4461-AD2A-54645B151157}" name="Saves">
      <calculatedColumnFormula>'Week1 '!F2 + Week2!F2</calculatedColumnFormula>
    </tableColumn>
    <tableColumn id="7" xr3:uid="{DF53F325-2FC4-4D2F-B108-21F38D60295D}" name="Games">
      <calculatedColumnFormula>'Week1 '!G2 + Week2!G2</calculatedColumnFormula>
    </tableColumn>
    <tableColumn id="8" xr3:uid="{20D08437-D26B-4B2F-AE5E-DE6ED75D17ED}" name="P/G" dataDxfId="2">
      <calculatedColumnFormula>D2/G2</calculatedColumnFormula>
    </tableColumn>
    <tableColumn id="9" xr3:uid="{BF7B3B57-3EB4-4737-B9F5-0560276BA3D5}" name="A/G" dataDxfId="1">
      <calculatedColumnFormula>E2/G2</calculatedColumnFormula>
    </tableColumn>
    <tableColumn id="10" xr3:uid="{14CFBDA4-FC8D-4BCA-A236-EF2EBD2C0CAF}" name="S/G" dataDxfId="0">
      <calculatedColumnFormula>F2/G2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1394CB-CDE4-43F9-9A7F-16DE3A131195}" name="Table2" displayName="Table2" ref="A21:D27" totalsRowShown="0">
  <autoFilter ref="A21:D27" xr:uid="{611394CB-CDE4-43F9-9A7F-16DE3A131195}"/>
  <sortState xmlns:xlrd2="http://schemas.microsoft.com/office/spreadsheetml/2017/richdata2" ref="A22:D27">
    <sortCondition descending="1" ref="B21:B27"/>
  </sortState>
  <tableColumns count="4">
    <tableColumn id="1" xr3:uid="{0A8B198D-1DF3-4B15-872C-725CA4B5C492}" name="Tem Name"/>
    <tableColumn id="2" xr3:uid="{1BB08B37-C79C-4BCB-99B5-6946BE9FEBE3}" name="Series Wins"/>
    <tableColumn id="3" xr3:uid="{E1A4D6B4-0AF4-4A61-9275-6F830BE2CEA0}" name="Game Losses"/>
    <tableColumn id="4" xr3:uid="{A4FF2CAE-20E3-44DF-B104-3FEF03FB3E5F}" name="PP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06075-F79E-428B-AAA0-4CFC67E03AA4}">
  <dimension ref="A1:G19"/>
  <sheetViews>
    <sheetView workbookViewId="0">
      <selection activeCell="C6" sqref="C6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35</v>
      </c>
    </row>
    <row r="2" spans="1:7" x14ac:dyDescent="0.45">
      <c r="A2" t="s">
        <v>6</v>
      </c>
      <c r="B2" t="s">
        <v>7</v>
      </c>
      <c r="C2">
        <v>1280</v>
      </c>
      <c r="D2">
        <v>4</v>
      </c>
      <c r="E2">
        <v>2</v>
      </c>
      <c r="F2">
        <v>4</v>
      </c>
      <c r="G2">
        <v>2</v>
      </c>
    </row>
    <row r="3" spans="1:7" x14ac:dyDescent="0.45">
      <c r="A3" t="s">
        <v>8</v>
      </c>
      <c r="B3" t="s">
        <v>7</v>
      </c>
      <c r="C3">
        <v>831</v>
      </c>
      <c r="D3">
        <v>3</v>
      </c>
      <c r="E3">
        <v>3</v>
      </c>
      <c r="F3">
        <v>2</v>
      </c>
      <c r="G3">
        <v>2</v>
      </c>
    </row>
    <row r="4" spans="1:7" x14ac:dyDescent="0.45">
      <c r="A4" t="s">
        <v>9</v>
      </c>
      <c r="B4" t="s">
        <v>7</v>
      </c>
      <c r="C4">
        <v>634</v>
      </c>
      <c r="D4">
        <v>3</v>
      </c>
      <c r="E4">
        <v>0</v>
      </c>
      <c r="F4">
        <v>0</v>
      </c>
      <c r="G4">
        <v>2</v>
      </c>
    </row>
    <row r="5" spans="1:7" x14ac:dyDescent="0.45">
      <c r="A5" t="s">
        <v>10</v>
      </c>
      <c r="B5" t="s">
        <v>11</v>
      </c>
      <c r="C5">
        <v>396</v>
      </c>
      <c r="D5">
        <v>1</v>
      </c>
      <c r="E5">
        <v>0</v>
      </c>
      <c r="F5">
        <v>3</v>
      </c>
      <c r="G5">
        <v>2</v>
      </c>
    </row>
    <row r="6" spans="1:7" x14ac:dyDescent="0.45">
      <c r="A6" t="s">
        <v>12</v>
      </c>
      <c r="B6" t="s">
        <v>11</v>
      </c>
      <c r="C6">
        <v>667</v>
      </c>
      <c r="D6">
        <v>2</v>
      </c>
      <c r="E6">
        <v>0</v>
      </c>
      <c r="F6">
        <v>6</v>
      </c>
      <c r="G6">
        <v>2</v>
      </c>
    </row>
    <row r="7" spans="1:7" x14ac:dyDescent="0.45">
      <c r="A7" t="s">
        <v>13</v>
      </c>
      <c r="B7" t="s">
        <v>11</v>
      </c>
      <c r="C7">
        <v>332</v>
      </c>
      <c r="D7">
        <v>0</v>
      </c>
      <c r="E7">
        <v>0</v>
      </c>
      <c r="F7">
        <v>0</v>
      </c>
      <c r="G7">
        <v>2</v>
      </c>
    </row>
    <row r="8" spans="1:7" x14ac:dyDescent="0.45">
      <c r="A8" t="s">
        <v>14</v>
      </c>
      <c r="B8" t="s">
        <v>15</v>
      </c>
      <c r="C8">
        <v>779</v>
      </c>
      <c r="D8">
        <v>1</v>
      </c>
      <c r="E8">
        <v>2</v>
      </c>
      <c r="F8">
        <v>4</v>
      </c>
      <c r="G8">
        <v>2</v>
      </c>
    </row>
    <row r="9" spans="1:7" x14ac:dyDescent="0.45">
      <c r="A9" t="s">
        <v>16</v>
      </c>
      <c r="B9" t="s">
        <v>15</v>
      </c>
      <c r="C9">
        <v>893</v>
      </c>
      <c r="D9">
        <v>4</v>
      </c>
      <c r="E9">
        <v>0</v>
      </c>
      <c r="F9">
        <v>1</v>
      </c>
      <c r="G9">
        <v>2</v>
      </c>
    </row>
    <row r="10" spans="1:7" x14ac:dyDescent="0.45">
      <c r="A10" t="s">
        <v>17</v>
      </c>
      <c r="B10" t="s">
        <v>15</v>
      </c>
      <c r="C10">
        <v>442</v>
      </c>
      <c r="D10">
        <v>0</v>
      </c>
      <c r="E10">
        <v>1</v>
      </c>
      <c r="F10">
        <v>4</v>
      </c>
      <c r="G10">
        <v>2</v>
      </c>
    </row>
    <row r="11" spans="1:7" x14ac:dyDescent="0.45">
      <c r="A11" t="s">
        <v>18</v>
      </c>
      <c r="B11" t="s">
        <v>19</v>
      </c>
      <c r="C11">
        <v>1484</v>
      </c>
      <c r="D11">
        <v>6</v>
      </c>
      <c r="E11">
        <v>1</v>
      </c>
      <c r="F11">
        <v>6</v>
      </c>
      <c r="G11">
        <v>2</v>
      </c>
    </row>
    <row r="12" spans="1:7" x14ac:dyDescent="0.45">
      <c r="A12" t="s">
        <v>20</v>
      </c>
      <c r="B12" t="s">
        <v>19</v>
      </c>
      <c r="C12">
        <v>855</v>
      </c>
      <c r="D12">
        <v>1</v>
      </c>
      <c r="E12">
        <v>4</v>
      </c>
      <c r="F12">
        <v>2</v>
      </c>
      <c r="G12">
        <v>2</v>
      </c>
    </row>
    <row r="13" spans="1:7" x14ac:dyDescent="0.45">
      <c r="A13" t="s">
        <v>21</v>
      </c>
      <c r="B13" t="s">
        <v>19</v>
      </c>
      <c r="C13">
        <v>120</v>
      </c>
      <c r="D13">
        <v>0</v>
      </c>
      <c r="E13">
        <v>0</v>
      </c>
      <c r="F13">
        <v>0</v>
      </c>
      <c r="G13">
        <v>2</v>
      </c>
    </row>
    <row r="14" spans="1:7" x14ac:dyDescent="0.45">
      <c r="A14" t="s">
        <v>22</v>
      </c>
      <c r="B14" t="s">
        <v>23</v>
      </c>
      <c r="C14">
        <v>731</v>
      </c>
      <c r="D14">
        <v>1</v>
      </c>
      <c r="E14">
        <v>0</v>
      </c>
      <c r="F14">
        <v>4</v>
      </c>
      <c r="G14">
        <v>2</v>
      </c>
    </row>
    <row r="15" spans="1:7" x14ac:dyDescent="0.45">
      <c r="A15" t="s">
        <v>24</v>
      </c>
      <c r="B15" t="s">
        <v>23</v>
      </c>
      <c r="C15">
        <v>309</v>
      </c>
      <c r="D15">
        <v>0</v>
      </c>
      <c r="E15">
        <v>0</v>
      </c>
      <c r="F15">
        <v>2</v>
      </c>
      <c r="G15">
        <v>2</v>
      </c>
    </row>
    <row r="16" spans="1:7" x14ac:dyDescent="0.45">
      <c r="A16" t="s">
        <v>25</v>
      </c>
      <c r="B16" t="s">
        <v>23</v>
      </c>
      <c r="C16">
        <v>98</v>
      </c>
      <c r="D16">
        <v>0</v>
      </c>
      <c r="E16">
        <v>0</v>
      </c>
      <c r="F16">
        <v>0</v>
      </c>
      <c r="G16">
        <v>2</v>
      </c>
    </row>
    <row r="17" spans="1:7" x14ac:dyDescent="0.45">
      <c r="A17" t="s">
        <v>26</v>
      </c>
      <c r="B17" t="s">
        <v>27</v>
      </c>
      <c r="C17">
        <v>824</v>
      </c>
      <c r="D17">
        <v>3</v>
      </c>
      <c r="E17">
        <v>2</v>
      </c>
      <c r="F17">
        <v>2</v>
      </c>
      <c r="G17">
        <v>2</v>
      </c>
    </row>
    <row r="18" spans="1:7" x14ac:dyDescent="0.45">
      <c r="A18" t="s">
        <v>28</v>
      </c>
      <c r="B18" t="s">
        <v>27</v>
      </c>
      <c r="C18">
        <v>844</v>
      </c>
      <c r="D18">
        <v>2</v>
      </c>
      <c r="E18">
        <v>2</v>
      </c>
      <c r="F18">
        <v>2</v>
      </c>
      <c r="G18">
        <v>2</v>
      </c>
    </row>
    <row r="19" spans="1:7" x14ac:dyDescent="0.45">
      <c r="A19" t="s">
        <v>29</v>
      </c>
      <c r="B19" t="s">
        <v>27</v>
      </c>
      <c r="C19">
        <v>480</v>
      </c>
      <c r="D19">
        <v>2</v>
      </c>
      <c r="E19">
        <v>1</v>
      </c>
      <c r="F19">
        <v>1</v>
      </c>
      <c r="G1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9A57-8B1D-48B4-936D-A303D3F2DB9A}">
  <dimension ref="A1:J20"/>
  <sheetViews>
    <sheetView workbookViewId="0">
      <selection activeCell="D9" sqref="D9"/>
    </sheetView>
  </sheetViews>
  <sheetFormatPr defaultRowHeight="14.25" x14ac:dyDescent="0.45"/>
  <cols>
    <col min="1" max="1" width="15.5976562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45">
      <c r="A2" t="s">
        <v>6</v>
      </c>
      <c r="B2" t="s">
        <v>7</v>
      </c>
      <c r="C2">
        <v>437</v>
      </c>
      <c r="D2">
        <v>0</v>
      </c>
      <c r="E2">
        <v>1</v>
      </c>
      <c r="F2">
        <v>2</v>
      </c>
      <c r="G2">
        <v>2</v>
      </c>
      <c r="H2" s="1">
        <f>D2/G2</f>
        <v>0</v>
      </c>
      <c r="I2" s="1">
        <f>E2/G2</f>
        <v>0.5</v>
      </c>
      <c r="J2" s="1">
        <f>F2/G2</f>
        <v>1</v>
      </c>
    </row>
    <row r="3" spans="1:10" x14ac:dyDescent="0.45">
      <c r="A3" t="s">
        <v>8</v>
      </c>
      <c r="B3" t="s">
        <v>7</v>
      </c>
      <c r="C3">
        <v>783</v>
      </c>
      <c r="D3">
        <v>4</v>
      </c>
      <c r="E3">
        <v>0</v>
      </c>
      <c r="F3">
        <v>1</v>
      </c>
      <c r="G3">
        <v>2</v>
      </c>
      <c r="H3" s="1">
        <f t="shared" ref="H3:H19" si="0">D3/G3</f>
        <v>2</v>
      </c>
      <c r="I3" s="1">
        <f t="shared" ref="I3:I19" si="1">E3/G3</f>
        <v>0</v>
      </c>
      <c r="J3" s="1">
        <f t="shared" ref="J3:J19" si="2">F3/G3</f>
        <v>0.5</v>
      </c>
    </row>
    <row r="4" spans="1:10" x14ac:dyDescent="0.45">
      <c r="A4" t="s">
        <v>9</v>
      </c>
      <c r="B4" t="s">
        <v>7</v>
      </c>
      <c r="C4">
        <v>438</v>
      </c>
      <c r="D4">
        <v>1</v>
      </c>
      <c r="E4">
        <v>1</v>
      </c>
      <c r="F4">
        <v>0</v>
      </c>
      <c r="G4">
        <v>2</v>
      </c>
      <c r="H4" s="1">
        <f t="shared" si="0"/>
        <v>0.5</v>
      </c>
      <c r="I4" s="1">
        <f t="shared" si="1"/>
        <v>0.5</v>
      </c>
      <c r="J4" s="1">
        <f t="shared" si="2"/>
        <v>0</v>
      </c>
    </row>
    <row r="5" spans="1:10" x14ac:dyDescent="0.45">
      <c r="A5" t="s">
        <v>33</v>
      </c>
      <c r="B5" t="s">
        <v>11</v>
      </c>
      <c r="C5">
        <f>539+366+294</f>
        <v>1199</v>
      </c>
      <c r="D5">
        <v>3</v>
      </c>
      <c r="E5">
        <v>2</v>
      </c>
      <c r="F5">
        <v>5</v>
      </c>
      <c r="G5">
        <v>3</v>
      </c>
      <c r="H5" s="1">
        <f t="shared" si="0"/>
        <v>1</v>
      </c>
      <c r="I5" s="1">
        <f t="shared" si="1"/>
        <v>0.66666666666666663</v>
      </c>
      <c r="J5" s="1">
        <f t="shared" si="2"/>
        <v>1.6666666666666667</v>
      </c>
    </row>
    <row r="6" spans="1:10" x14ac:dyDescent="0.45">
      <c r="A6" t="s">
        <v>12</v>
      </c>
      <c r="B6" t="s">
        <v>11</v>
      </c>
      <c r="C6">
        <f>416+278+300</f>
        <v>994</v>
      </c>
      <c r="D6">
        <v>3</v>
      </c>
      <c r="E6">
        <v>2</v>
      </c>
      <c r="F6">
        <v>2</v>
      </c>
      <c r="G6">
        <v>3</v>
      </c>
      <c r="H6" s="1">
        <f t="shared" si="0"/>
        <v>1</v>
      </c>
      <c r="I6" s="1">
        <f t="shared" si="1"/>
        <v>0.66666666666666663</v>
      </c>
      <c r="J6" s="1">
        <f t="shared" si="2"/>
        <v>0.66666666666666663</v>
      </c>
    </row>
    <row r="7" spans="1:10" x14ac:dyDescent="0.45">
      <c r="A7" t="s">
        <v>34</v>
      </c>
      <c r="B7" t="s">
        <v>11</v>
      </c>
      <c r="C7">
        <v>251</v>
      </c>
      <c r="D7">
        <v>0</v>
      </c>
      <c r="E7">
        <v>2</v>
      </c>
      <c r="F7">
        <v>0</v>
      </c>
      <c r="G7">
        <v>1</v>
      </c>
      <c r="H7" s="1">
        <f t="shared" si="0"/>
        <v>0</v>
      </c>
      <c r="I7" s="1">
        <f t="shared" si="1"/>
        <v>2</v>
      </c>
      <c r="J7" s="1">
        <f t="shared" si="2"/>
        <v>0</v>
      </c>
    </row>
    <row r="8" spans="1:10" x14ac:dyDescent="0.45">
      <c r="A8" t="s">
        <v>14</v>
      </c>
      <c r="B8" t="s">
        <v>15</v>
      </c>
      <c r="C8">
        <f>242+744+477</f>
        <v>1463</v>
      </c>
      <c r="D8">
        <v>7</v>
      </c>
      <c r="E8">
        <v>1</v>
      </c>
      <c r="F8">
        <v>3</v>
      </c>
      <c r="G8">
        <v>3</v>
      </c>
      <c r="H8" s="1">
        <f t="shared" si="0"/>
        <v>2.3333333333333335</v>
      </c>
      <c r="I8" s="1">
        <f t="shared" si="1"/>
        <v>0.33333333333333331</v>
      </c>
      <c r="J8" s="1">
        <f t="shared" si="2"/>
        <v>1</v>
      </c>
    </row>
    <row r="9" spans="1:10" x14ac:dyDescent="0.45">
      <c r="A9" t="s">
        <v>16</v>
      </c>
      <c r="B9" t="s">
        <v>15</v>
      </c>
      <c r="C9">
        <f>377+524+150</f>
        <v>1051</v>
      </c>
      <c r="D9">
        <v>3</v>
      </c>
      <c r="E9">
        <v>2</v>
      </c>
      <c r="F9">
        <v>2</v>
      </c>
      <c r="G9">
        <v>3</v>
      </c>
      <c r="H9" s="1">
        <f t="shared" si="0"/>
        <v>1</v>
      </c>
      <c r="I9" s="1">
        <f t="shared" si="1"/>
        <v>0.66666666666666663</v>
      </c>
      <c r="J9" s="1">
        <f t="shared" si="2"/>
        <v>0.66666666666666663</v>
      </c>
    </row>
    <row r="10" spans="1:10" x14ac:dyDescent="0.45">
      <c r="A10" t="s">
        <v>17</v>
      </c>
      <c r="B10" t="s">
        <v>15</v>
      </c>
      <c r="C10">
        <f>82+196+191</f>
        <v>469</v>
      </c>
      <c r="D10">
        <v>0</v>
      </c>
      <c r="E10">
        <v>2</v>
      </c>
      <c r="F10">
        <v>1</v>
      </c>
      <c r="G10">
        <v>3</v>
      </c>
      <c r="H10" s="1">
        <f t="shared" si="0"/>
        <v>0</v>
      </c>
      <c r="I10" s="1">
        <f t="shared" si="1"/>
        <v>0.66666666666666663</v>
      </c>
      <c r="J10" s="1">
        <f t="shared" si="2"/>
        <v>0.33333333333333331</v>
      </c>
    </row>
    <row r="11" spans="1:10" x14ac:dyDescent="0.45">
      <c r="A11" t="s">
        <v>18</v>
      </c>
      <c r="B11" t="s">
        <v>19</v>
      </c>
      <c r="C11">
        <f>483+216</f>
        <v>699</v>
      </c>
      <c r="D11">
        <v>1</v>
      </c>
      <c r="E11">
        <v>0</v>
      </c>
      <c r="F11">
        <v>2</v>
      </c>
      <c r="G11">
        <v>2</v>
      </c>
      <c r="H11" s="1">
        <f t="shared" si="0"/>
        <v>0.5</v>
      </c>
      <c r="I11" s="1">
        <f t="shared" si="1"/>
        <v>0</v>
      </c>
      <c r="J11" s="1">
        <f t="shared" si="2"/>
        <v>1</v>
      </c>
    </row>
    <row r="12" spans="1:10" x14ac:dyDescent="0.45">
      <c r="A12" t="s">
        <v>32</v>
      </c>
      <c r="B12" t="s">
        <v>19</v>
      </c>
      <c r="C12">
        <f>226+270</f>
        <v>496</v>
      </c>
      <c r="D12">
        <v>1</v>
      </c>
      <c r="E12">
        <v>0</v>
      </c>
      <c r="F12">
        <v>2</v>
      </c>
      <c r="G12">
        <v>2</v>
      </c>
      <c r="H12" s="1">
        <f t="shared" si="0"/>
        <v>0.5</v>
      </c>
      <c r="I12" s="1">
        <f t="shared" si="1"/>
        <v>0</v>
      </c>
      <c r="J12" s="1">
        <f t="shared" si="2"/>
        <v>1</v>
      </c>
    </row>
    <row r="13" spans="1:10" x14ac:dyDescent="0.45">
      <c r="A13" t="s">
        <v>21</v>
      </c>
      <c r="B13" t="s">
        <v>19</v>
      </c>
      <c r="C13">
        <f>84+194</f>
        <v>278</v>
      </c>
      <c r="D13">
        <v>0</v>
      </c>
      <c r="E13">
        <v>1</v>
      </c>
      <c r="F13">
        <v>1</v>
      </c>
      <c r="G13">
        <v>2</v>
      </c>
      <c r="H13" s="1">
        <f t="shared" si="0"/>
        <v>0</v>
      </c>
      <c r="I13" s="1">
        <f t="shared" si="1"/>
        <v>0.5</v>
      </c>
      <c r="J13" s="1">
        <f t="shared" si="2"/>
        <v>0.5</v>
      </c>
    </row>
    <row r="14" spans="1:10" x14ac:dyDescent="0.45">
      <c r="A14" t="s">
        <v>22</v>
      </c>
      <c r="B14" t="s">
        <v>23</v>
      </c>
      <c r="C14">
        <v>776</v>
      </c>
      <c r="D14">
        <v>0</v>
      </c>
      <c r="E14">
        <v>0</v>
      </c>
      <c r="F14">
        <v>6</v>
      </c>
      <c r="G14">
        <v>2</v>
      </c>
      <c r="H14" s="1">
        <f t="shared" si="0"/>
        <v>0</v>
      </c>
      <c r="I14" s="1">
        <f t="shared" si="1"/>
        <v>0</v>
      </c>
      <c r="J14" s="1">
        <f t="shared" si="2"/>
        <v>3</v>
      </c>
    </row>
    <row r="15" spans="1:10" x14ac:dyDescent="0.45">
      <c r="A15" t="s">
        <v>24</v>
      </c>
      <c r="B15" t="s">
        <v>23</v>
      </c>
      <c r="C15">
        <v>224</v>
      </c>
      <c r="D15">
        <v>0</v>
      </c>
      <c r="E15">
        <v>0</v>
      </c>
      <c r="F15">
        <v>2</v>
      </c>
      <c r="G15">
        <v>2</v>
      </c>
      <c r="H15" s="1">
        <f t="shared" si="0"/>
        <v>0</v>
      </c>
      <c r="I15" s="1">
        <f t="shared" si="1"/>
        <v>0</v>
      </c>
      <c r="J15" s="1">
        <f t="shared" si="2"/>
        <v>1</v>
      </c>
    </row>
    <row r="16" spans="1:10" x14ac:dyDescent="0.45">
      <c r="A16" t="s">
        <v>25</v>
      </c>
      <c r="B16" t="s">
        <v>23</v>
      </c>
      <c r="C16">
        <v>152</v>
      </c>
      <c r="D16">
        <v>0</v>
      </c>
      <c r="E16">
        <v>0</v>
      </c>
      <c r="F16">
        <v>1</v>
      </c>
      <c r="G16">
        <v>2</v>
      </c>
      <c r="H16" s="1">
        <f t="shared" si="0"/>
        <v>0</v>
      </c>
      <c r="I16" s="1">
        <f t="shared" si="1"/>
        <v>0</v>
      </c>
      <c r="J16" s="1">
        <f t="shared" si="2"/>
        <v>0.5</v>
      </c>
    </row>
    <row r="17" spans="1:10" x14ac:dyDescent="0.45">
      <c r="A17" t="s">
        <v>30</v>
      </c>
      <c r="B17" t="s">
        <v>27</v>
      </c>
      <c r="C17">
        <f>518+358</f>
        <v>876</v>
      </c>
      <c r="D17">
        <v>3</v>
      </c>
      <c r="E17">
        <v>1</v>
      </c>
      <c r="F17">
        <v>2</v>
      </c>
      <c r="G17">
        <v>2</v>
      </c>
      <c r="H17" s="1">
        <f t="shared" si="0"/>
        <v>1.5</v>
      </c>
      <c r="I17" s="1">
        <f t="shared" si="1"/>
        <v>0.5</v>
      </c>
      <c r="J17" s="1">
        <f t="shared" si="2"/>
        <v>1</v>
      </c>
    </row>
    <row r="18" spans="1:10" x14ac:dyDescent="0.45">
      <c r="A18" t="s">
        <v>31</v>
      </c>
      <c r="B18" t="s">
        <v>27</v>
      </c>
      <c r="C18">
        <f>281+296</f>
        <v>577</v>
      </c>
      <c r="D18">
        <v>1</v>
      </c>
      <c r="E18">
        <v>1</v>
      </c>
      <c r="F18">
        <v>2</v>
      </c>
      <c r="G18">
        <v>2</v>
      </c>
      <c r="H18" s="1">
        <f t="shared" si="0"/>
        <v>0.5</v>
      </c>
      <c r="I18" s="1">
        <f t="shared" si="1"/>
        <v>0.5</v>
      </c>
      <c r="J18" s="1">
        <f t="shared" si="2"/>
        <v>1</v>
      </c>
    </row>
    <row r="19" spans="1:10" x14ac:dyDescent="0.45">
      <c r="A19" t="s">
        <v>29</v>
      </c>
      <c r="B19" t="s">
        <v>27</v>
      </c>
      <c r="C19">
        <f>202+194</f>
        <v>396</v>
      </c>
      <c r="D19">
        <v>0</v>
      </c>
      <c r="E19">
        <v>0</v>
      </c>
      <c r="F19">
        <v>4</v>
      </c>
      <c r="G19">
        <v>2</v>
      </c>
      <c r="H19" s="1">
        <f t="shared" si="0"/>
        <v>0</v>
      </c>
      <c r="I19" s="1">
        <f t="shared" si="1"/>
        <v>0</v>
      </c>
      <c r="J19" s="1">
        <f t="shared" si="2"/>
        <v>2</v>
      </c>
    </row>
    <row r="20" spans="1:10" x14ac:dyDescent="0.45">
      <c r="H20" s="1">
        <f>MAX(H2:H19)</f>
        <v>2.3333333333333335</v>
      </c>
      <c r="I20" s="1">
        <f t="shared" ref="I20:J20" si="3">MAX(I2:I19)</f>
        <v>2</v>
      </c>
      <c r="J20" s="1">
        <f t="shared" si="3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A9D4-691F-4E17-920F-29CEF58DE5E4}">
  <dimension ref="A1:J27"/>
  <sheetViews>
    <sheetView tabSelected="1" workbookViewId="0">
      <selection activeCell="I24" sqref="I24"/>
    </sheetView>
  </sheetViews>
  <sheetFormatPr defaultRowHeight="14.25" x14ac:dyDescent="0.45"/>
  <cols>
    <col min="1" max="1" width="15.59765625" bestFit="1" customWidth="1"/>
    <col min="2" max="2" width="11.9296875" customWidth="1"/>
    <col min="3" max="3" width="13.132812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45">
      <c r="A2" t="s">
        <v>32</v>
      </c>
      <c r="B2" t="s">
        <v>19</v>
      </c>
      <c r="C2" s="2">
        <f>'Week1 '!C12 + Week2!C12</f>
        <v>1351</v>
      </c>
      <c r="D2" s="2">
        <f>'Week1 '!D12 + Week2!D12</f>
        <v>2</v>
      </c>
      <c r="E2" s="2">
        <f>'Week1 '!E12 + Week2!E12</f>
        <v>4</v>
      </c>
      <c r="F2" s="2">
        <f>'Week1 '!F12 + Week2!F12</f>
        <v>4</v>
      </c>
      <c r="G2" s="2">
        <f>'Week1 '!G12 + Week2!G12</f>
        <v>4</v>
      </c>
      <c r="H2" s="1">
        <f>D2/G2</f>
        <v>0.5</v>
      </c>
      <c r="I2" s="1">
        <f>E2/G2</f>
        <v>1</v>
      </c>
      <c r="J2" s="1">
        <f>F2/G2</f>
        <v>1</v>
      </c>
    </row>
    <row r="3" spans="1:10" x14ac:dyDescent="0.45">
      <c r="A3" t="s">
        <v>6</v>
      </c>
      <c r="B3" t="s">
        <v>7</v>
      </c>
      <c r="C3" s="2">
        <f>'Week1 '!C2 + Week2!C2</f>
        <v>1717</v>
      </c>
      <c r="D3" s="2">
        <f>'Week1 '!D2 + Week2!D2</f>
        <v>4</v>
      </c>
      <c r="E3" s="2">
        <f>'Week1 '!E2 + Week2!E2</f>
        <v>3</v>
      </c>
      <c r="F3" s="2">
        <f>'Week1 '!F2 + Week2!F2</f>
        <v>6</v>
      </c>
      <c r="G3" s="2">
        <f>'Week1 '!G2 + Week2!G2</f>
        <v>4</v>
      </c>
      <c r="H3" s="1">
        <f>D3/G3</f>
        <v>1</v>
      </c>
      <c r="I3" s="1">
        <f>E3/G3</f>
        <v>0.75</v>
      </c>
      <c r="J3" s="1">
        <f>F3/G3</f>
        <v>1.5</v>
      </c>
    </row>
    <row r="4" spans="1:10" x14ac:dyDescent="0.45">
      <c r="A4" t="s">
        <v>8</v>
      </c>
      <c r="B4" t="s">
        <v>7</v>
      </c>
      <c r="C4" s="2">
        <f>'Week1 '!C3 + Week2!C3</f>
        <v>1614</v>
      </c>
      <c r="D4" s="2">
        <f>'Week1 '!D3 + Week2!D3</f>
        <v>7</v>
      </c>
      <c r="E4" s="2">
        <f>'Week1 '!E3 + Week2!E3</f>
        <v>3</v>
      </c>
      <c r="F4" s="2">
        <f>'Week1 '!F3 + Week2!F3</f>
        <v>3</v>
      </c>
      <c r="G4" s="2">
        <f>'Week1 '!G3 + Week2!G3</f>
        <v>4</v>
      </c>
      <c r="H4" s="1">
        <f>D4/G4</f>
        <v>1.75</v>
      </c>
      <c r="I4" s="1">
        <f>E4/G4</f>
        <v>0.75</v>
      </c>
      <c r="J4" s="1">
        <f>F4/G4</f>
        <v>0.75</v>
      </c>
    </row>
    <row r="5" spans="1:10" x14ac:dyDescent="0.45">
      <c r="A5" t="s">
        <v>30</v>
      </c>
      <c r="B5" t="s">
        <v>27</v>
      </c>
      <c r="C5" s="2">
        <f>'Week1 '!C17 + Week2!C17</f>
        <v>1700</v>
      </c>
      <c r="D5" s="2">
        <f>'Week1 '!D17 + Week2!D17</f>
        <v>6</v>
      </c>
      <c r="E5" s="2">
        <f>'Week1 '!E17 + Week2!E17</f>
        <v>3</v>
      </c>
      <c r="F5" s="2">
        <f>'Week1 '!F17 + Week2!F17</f>
        <v>4</v>
      </c>
      <c r="G5" s="2">
        <f>'Week1 '!G17 + Week2!G17</f>
        <v>4</v>
      </c>
      <c r="H5" s="1">
        <f>D5/G5</f>
        <v>1.5</v>
      </c>
      <c r="I5" s="1">
        <f>E5/G5</f>
        <v>0.75</v>
      </c>
      <c r="J5" s="1">
        <f>F5/G5</f>
        <v>1</v>
      </c>
    </row>
    <row r="6" spans="1:10" x14ac:dyDescent="0.45">
      <c r="A6" t="s">
        <v>31</v>
      </c>
      <c r="B6" t="s">
        <v>27</v>
      </c>
      <c r="C6" s="2">
        <f>'Week1 '!C18 + Week2!C18</f>
        <v>1421</v>
      </c>
      <c r="D6" s="2">
        <f>'Week1 '!D18 + Week2!D18</f>
        <v>3</v>
      </c>
      <c r="E6" s="2">
        <f>'Week1 '!E18 + Week2!E18</f>
        <v>3</v>
      </c>
      <c r="F6" s="2">
        <f>'Week1 '!F18 + Week2!F18</f>
        <v>4</v>
      </c>
      <c r="G6" s="2">
        <f>'Week1 '!G18 + Week2!G18</f>
        <v>4</v>
      </c>
      <c r="H6" s="1">
        <f>D6/G6</f>
        <v>0.75</v>
      </c>
      <c r="I6" s="1">
        <f>E6/G6</f>
        <v>0.75</v>
      </c>
      <c r="J6" s="1">
        <f>F6/G6</f>
        <v>1</v>
      </c>
    </row>
    <row r="7" spans="1:10" x14ac:dyDescent="0.45">
      <c r="A7" t="s">
        <v>34</v>
      </c>
      <c r="B7" t="s">
        <v>11</v>
      </c>
      <c r="C7" s="2">
        <f>'Week1 '!C7 + Week2!C7</f>
        <v>583</v>
      </c>
      <c r="D7" s="2">
        <f>'Week1 '!D7 + Week2!D7</f>
        <v>0</v>
      </c>
      <c r="E7" s="2">
        <f>'Week1 '!E7 + Week2!E7</f>
        <v>2</v>
      </c>
      <c r="F7" s="2">
        <f>'Week1 '!F7 + Week2!F7</f>
        <v>0</v>
      </c>
      <c r="G7" s="2">
        <f>'Week1 '!G7 + Week2!G7</f>
        <v>3</v>
      </c>
      <c r="H7" s="1">
        <f>D7/G7</f>
        <v>0</v>
      </c>
      <c r="I7" s="1">
        <f>E7/G7</f>
        <v>0.66666666666666663</v>
      </c>
      <c r="J7" s="1">
        <f>F7/G7</f>
        <v>0</v>
      </c>
    </row>
    <row r="8" spans="1:10" x14ac:dyDescent="0.45">
      <c r="A8" t="s">
        <v>14</v>
      </c>
      <c r="B8" t="s">
        <v>15</v>
      </c>
      <c r="C8" s="2">
        <f>'Week1 '!C8 + Week2!C8</f>
        <v>2242</v>
      </c>
      <c r="D8" s="2">
        <f>'Week1 '!D8 + Week2!D8</f>
        <v>8</v>
      </c>
      <c r="E8" s="2">
        <f>'Week1 '!E8 + Week2!E8</f>
        <v>3</v>
      </c>
      <c r="F8" s="2">
        <f>'Week1 '!F8 + Week2!F8</f>
        <v>7</v>
      </c>
      <c r="G8" s="2">
        <f>'Week1 '!G8 + Week2!G8</f>
        <v>5</v>
      </c>
      <c r="H8" s="1">
        <f>D8/G8</f>
        <v>1.6</v>
      </c>
      <c r="I8" s="1">
        <f>E8/G8</f>
        <v>0.6</v>
      </c>
      <c r="J8" s="1">
        <f>F8/G8</f>
        <v>1.4</v>
      </c>
    </row>
    <row r="9" spans="1:10" x14ac:dyDescent="0.45">
      <c r="A9" t="s">
        <v>17</v>
      </c>
      <c r="B9" t="s">
        <v>15</v>
      </c>
      <c r="C9" s="2">
        <f>'Week1 '!C10 + Week2!C10</f>
        <v>911</v>
      </c>
      <c r="D9" s="2">
        <f>'Week1 '!D10 + Week2!D10</f>
        <v>0</v>
      </c>
      <c r="E9" s="2">
        <f>'Week1 '!E10 + Week2!E10</f>
        <v>3</v>
      </c>
      <c r="F9" s="2">
        <f>'Week1 '!F10 + Week2!F10</f>
        <v>5</v>
      </c>
      <c r="G9" s="2">
        <f>'Week1 '!G10 + Week2!G10</f>
        <v>5</v>
      </c>
      <c r="H9" s="1">
        <f>D9/G9</f>
        <v>0</v>
      </c>
      <c r="I9" s="1">
        <f>E9/G9</f>
        <v>0.6</v>
      </c>
      <c r="J9" s="1">
        <f>F9/G9</f>
        <v>1</v>
      </c>
    </row>
    <row r="10" spans="1:10" x14ac:dyDescent="0.45">
      <c r="A10" t="s">
        <v>33</v>
      </c>
      <c r="B10" t="s">
        <v>11</v>
      </c>
      <c r="C10" s="2">
        <f>'Week1 '!C5 + Week2!C5</f>
        <v>1595</v>
      </c>
      <c r="D10" s="2">
        <f>'Week1 '!D5 + Week2!D5</f>
        <v>4</v>
      </c>
      <c r="E10" s="2">
        <f>'Week1 '!E5 + Week2!E5</f>
        <v>2</v>
      </c>
      <c r="F10" s="2">
        <f>'Week1 '!F5 + Week2!F5</f>
        <v>8</v>
      </c>
      <c r="G10" s="2">
        <f>'Week1 '!G5 + Week2!G5</f>
        <v>5</v>
      </c>
      <c r="H10" s="1">
        <f>D10/G10</f>
        <v>0.8</v>
      </c>
      <c r="I10" s="1">
        <f>E10/G10</f>
        <v>0.4</v>
      </c>
      <c r="J10" s="1">
        <f>F10/G10</f>
        <v>1.6</v>
      </c>
    </row>
    <row r="11" spans="1:10" x14ac:dyDescent="0.45">
      <c r="A11" t="s">
        <v>12</v>
      </c>
      <c r="B11" t="s">
        <v>11</v>
      </c>
      <c r="C11" s="2">
        <f>'Week1 '!C6 + Week2!C6</f>
        <v>1661</v>
      </c>
      <c r="D11" s="2">
        <f>'Week1 '!D6 + Week2!D6</f>
        <v>5</v>
      </c>
      <c r="E11" s="2">
        <f>'Week1 '!E6 + Week2!E6</f>
        <v>2</v>
      </c>
      <c r="F11" s="2">
        <f>'Week1 '!F6 + Week2!F6</f>
        <v>8</v>
      </c>
      <c r="G11" s="2">
        <f>'Week1 '!G6 + Week2!G6</f>
        <v>5</v>
      </c>
      <c r="H11" s="1">
        <f>D11/G11</f>
        <v>1</v>
      </c>
      <c r="I11" s="1">
        <f>E11/G11</f>
        <v>0.4</v>
      </c>
      <c r="J11" s="1">
        <f>F11/G11</f>
        <v>1.6</v>
      </c>
    </row>
    <row r="12" spans="1:10" x14ac:dyDescent="0.45">
      <c r="A12" t="s">
        <v>16</v>
      </c>
      <c r="B12" t="s">
        <v>15</v>
      </c>
      <c r="C12" s="2">
        <f>'Week1 '!C9 + Week2!C9</f>
        <v>1944</v>
      </c>
      <c r="D12" s="2">
        <f>'Week1 '!D9 + Week2!D9</f>
        <v>7</v>
      </c>
      <c r="E12" s="2">
        <f>'Week1 '!E9 + Week2!E9</f>
        <v>2</v>
      </c>
      <c r="F12" s="2">
        <f>'Week1 '!F9 + Week2!F9</f>
        <v>3</v>
      </c>
      <c r="G12" s="2">
        <f>'Week1 '!G9 + Week2!G9</f>
        <v>5</v>
      </c>
      <c r="H12" s="1">
        <f>D12/G12</f>
        <v>1.4</v>
      </c>
      <c r="I12" s="1">
        <f>E12/G12</f>
        <v>0.4</v>
      </c>
      <c r="J12" s="1">
        <f>F12/G12</f>
        <v>0.6</v>
      </c>
    </row>
    <row r="13" spans="1:10" x14ac:dyDescent="0.45">
      <c r="A13" t="s">
        <v>9</v>
      </c>
      <c r="B13" t="s">
        <v>7</v>
      </c>
      <c r="C13" s="2">
        <f>'Week1 '!C4 + Week2!C4</f>
        <v>1072</v>
      </c>
      <c r="D13" s="2">
        <f>'Week1 '!D4 + Week2!D4</f>
        <v>4</v>
      </c>
      <c r="E13" s="2">
        <f>'Week1 '!E4 + Week2!E4</f>
        <v>1</v>
      </c>
      <c r="F13" s="2">
        <f>'Week1 '!F4 + Week2!F4</f>
        <v>0</v>
      </c>
      <c r="G13" s="2">
        <f>'Week1 '!G4 + Week2!G4</f>
        <v>4</v>
      </c>
      <c r="H13" s="1">
        <f>D13/G13</f>
        <v>1</v>
      </c>
      <c r="I13" s="1">
        <f>E13/G13</f>
        <v>0.25</v>
      </c>
      <c r="J13" s="1">
        <f>F13/G13</f>
        <v>0</v>
      </c>
    </row>
    <row r="14" spans="1:10" x14ac:dyDescent="0.45">
      <c r="A14" t="s">
        <v>18</v>
      </c>
      <c r="B14" t="s">
        <v>19</v>
      </c>
      <c r="C14" s="2">
        <f>'Week1 '!C11 + Week2!C11</f>
        <v>2183</v>
      </c>
      <c r="D14" s="2">
        <f>'Week1 '!D11 + Week2!D11</f>
        <v>7</v>
      </c>
      <c r="E14" s="2">
        <f>'Week1 '!E11 + Week2!E11</f>
        <v>1</v>
      </c>
      <c r="F14" s="2">
        <f>'Week1 '!F11 + Week2!F11</f>
        <v>8</v>
      </c>
      <c r="G14" s="2">
        <f>'Week1 '!G11 + Week2!G11</f>
        <v>4</v>
      </c>
      <c r="H14" s="1">
        <f>D14/G14</f>
        <v>1.75</v>
      </c>
      <c r="I14" s="1">
        <f>E14/G14</f>
        <v>0.25</v>
      </c>
      <c r="J14" s="1">
        <f>F14/G14</f>
        <v>2</v>
      </c>
    </row>
    <row r="15" spans="1:10" x14ac:dyDescent="0.45">
      <c r="A15" t="s">
        <v>21</v>
      </c>
      <c r="B15" t="s">
        <v>19</v>
      </c>
      <c r="C15" s="2">
        <f>'Week1 '!C13 + Week2!C13</f>
        <v>398</v>
      </c>
      <c r="D15" s="2">
        <f>'Week1 '!D13 + Week2!D13</f>
        <v>0</v>
      </c>
      <c r="E15" s="2">
        <f>'Week1 '!E13 + Week2!E13</f>
        <v>1</v>
      </c>
      <c r="F15" s="2">
        <f>'Week1 '!F13 + Week2!F13</f>
        <v>1</v>
      </c>
      <c r="G15" s="2">
        <f>'Week1 '!G13 + Week2!G13</f>
        <v>4</v>
      </c>
      <c r="H15" s="1">
        <f>D15/G15</f>
        <v>0</v>
      </c>
      <c r="I15" s="1">
        <f>E15/G15</f>
        <v>0.25</v>
      </c>
      <c r="J15" s="1">
        <f>F15/G15</f>
        <v>0.25</v>
      </c>
    </row>
    <row r="16" spans="1:10" x14ac:dyDescent="0.45">
      <c r="A16" t="s">
        <v>29</v>
      </c>
      <c r="B16" t="s">
        <v>27</v>
      </c>
      <c r="C16" s="2">
        <f>'Week1 '!C19 + Week2!C19</f>
        <v>876</v>
      </c>
      <c r="D16" s="2">
        <f>'Week1 '!D19 + Week2!D19</f>
        <v>2</v>
      </c>
      <c r="E16" s="2">
        <f>'Week1 '!E19 + Week2!E19</f>
        <v>1</v>
      </c>
      <c r="F16" s="2">
        <f>'Week1 '!F19 + Week2!F19</f>
        <v>5</v>
      </c>
      <c r="G16" s="2">
        <f>'Week1 '!G19 + Week2!G19</f>
        <v>4</v>
      </c>
      <c r="H16" s="1">
        <f>D16/G16</f>
        <v>0.5</v>
      </c>
      <c r="I16" s="1">
        <f>E16/G16</f>
        <v>0.25</v>
      </c>
      <c r="J16" s="1">
        <f>F16/G16</f>
        <v>1.25</v>
      </c>
    </row>
    <row r="17" spans="1:10" x14ac:dyDescent="0.45">
      <c r="A17" t="s">
        <v>22</v>
      </c>
      <c r="B17" t="s">
        <v>23</v>
      </c>
      <c r="C17" s="2">
        <f>'Week1 '!C14 + Week2!C14</f>
        <v>1507</v>
      </c>
      <c r="D17" s="2">
        <f>'Week1 '!D14 + Week2!D14</f>
        <v>1</v>
      </c>
      <c r="E17" s="2">
        <f>'Week1 '!E14 + Week2!E14</f>
        <v>0</v>
      </c>
      <c r="F17" s="2">
        <f>'Week1 '!F14 + Week2!F14</f>
        <v>10</v>
      </c>
      <c r="G17" s="2">
        <f>'Week1 '!G14 + Week2!G14</f>
        <v>4</v>
      </c>
      <c r="H17" s="1">
        <f>D17/G17</f>
        <v>0.25</v>
      </c>
      <c r="I17" s="1">
        <f>E17/G17</f>
        <v>0</v>
      </c>
      <c r="J17" s="1">
        <f>F17/G17</f>
        <v>2.5</v>
      </c>
    </row>
    <row r="18" spans="1:10" x14ac:dyDescent="0.45">
      <c r="A18" t="s">
        <v>24</v>
      </c>
      <c r="B18" t="s">
        <v>23</v>
      </c>
      <c r="C18" s="2">
        <f>'Week1 '!C15 + Week2!C15</f>
        <v>533</v>
      </c>
      <c r="D18" s="2">
        <f>'Week1 '!D15 + Week2!D15</f>
        <v>0</v>
      </c>
      <c r="E18" s="2">
        <f>'Week1 '!E15 + Week2!E15</f>
        <v>0</v>
      </c>
      <c r="F18" s="2">
        <f>'Week1 '!F15 + Week2!F15</f>
        <v>4</v>
      </c>
      <c r="G18" s="2">
        <f>'Week1 '!G15 + Week2!G15</f>
        <v>4</v>
      </c>
      <c r="H18" s="1">
        <f>D18/G18</f>
        <v>0</v>
      </c>
      <c r="I18" s="1">
        <f>E18/G18</f>
        <v>0</v>
      </c>
      <c r="J18" s="1">
        <f>F18/G18</f>
        <v>1</v>
      </c>
    </row>
    <row r="19" spans="1:10" x14ac:dyDescent="0.45">
      <c r="A19" t="s">
        <v>25</v>
      </c>
      <c r="B19" t="s">
        <v>23</v>
      </c>
      <c r="C19" s="2">
        <f>'Week1 '!C16 + Week2!C16</f>
        <v>250</v>
      </c>
      <c r="D19" s="2">
        <f>'Week1 '!D16 + Week2!D16</f>
        <v>0</v>
      </c>
      <c r="E19" s="2">
        <f>'Week1 '!E16 + Week2!E16</f>
        <v>0</v>
      </c>
      <c r="F19" s="2">
        <f>'Week1 '!F16 + Week2!F16</f>
        <v>1</v>
      </c>
      <c r="G19" s="2">
        <f>'Week1 '!G16 + Week2!G16</f>
        <v>4</v>
      </c>
      <c r="H19" s="1">
        <f>D19/G19</f>
        <v>0</v>
      </c>
      <c r="I19" s="1">
        <f>E19/G19</f>
        <v>0</v>
      </c>
      <c r="J19" s="1">
        <f>F19/G19</f>
        <v>0.25</v>
      </c>
    </row>
    <row r="20" spans="1:10" x14ac:dyDescent="0.45">
      <c r="H20" s="1">
        <f>MAX(H2:H19)</f>
        <v>1.75</v>
      </c>
      <c r="I20" s="1">
        <f t="shared" ref="I20:J20" si="0">MAX(I2:I19)</f>
        <v>1</v>
      </c>
      <c r="J20" s="1">
        <f t="shared" si="0"/>
        <v>2.5</v>
      </c>
    </row>
    <row r="21" spans="1:10" x14ac:dyDescent="0.45">
      <c r="A21" t="s">
        <v>39</v>
      </c>
      <c r="B21" t="s">
        <v>41</v>
      </c>
      <c r="C21" t="s">
        <v>42</v>
      </c>
      <c r="D21" t="s">
        <v>40</v>
      </c>
    </row>
    <row r="22" spans="1:10" x14ac:dyDescent="0.45">
      <c r="A22" t="s">
        <v>7</v>
      </c>
      <c r="B22">
        <v>2</v>
      </c>
      <c r="C22">
        <v>0</v>
      </c>
      <c r="D22">
        <f>SUM(C2:C4)</f>
        <v>4682</v>
      </c>
    </row>
    <row r="23" spans="1:10" x14ac:dyDescent="0.45">
      <c r="A23" t="s">
        <v>27</v>
      </c>
      <c r="B23">
        <v>2</v>
      </c>
      <c r="C23">
        <v>0</v>
      </c>
      <c r="D23">
        <f>SUM(C17:C19)</f>
        <v>2290</v>
      </c>
    </row>
    <row r="24" spans="1:10" x14ac:dyDescent="0.45">
      <c r="A24" t="s">
        <v>15</v>
      </c>
      <c r="B24">
        <v>1</v>
      </c>
      <c r="C24">
        <v>3</v>
      </c>
      <c r="D24">
        <f>SUM(C8:C10)</f>
        <v>4748</v>
      </c>
    </row>
    <row r="25" spans="1:10" x14ac:dyDescent="0.45">
      <c r="A25" t="s">
        <v>19</v>
      </c>
      <c r="B25">
        <v>1</v>
      </c>
      <c r="C25">
        <v>2</v>
      </c>
      <c r="D25">
        <f>SUM(C11:C13)</f>
        <v>4677</v>
      </c>
    </row>
    <row r="26" spans="1:10" x14ac:dyDescent="0.45">
      <c r="A26" t="s">
        <v>11</v>
      </c>
      <c r="B26">
        <v>0</v>
      </c>
      <c r="C26">
        <v>4</v>
      </c>
      <c r="D26">
        <f>SUM(C5:C7)</f>
        <v>3704</v>
      </c>
    </row>
    <row r="27" spans="1:10" x14ac:dyDescent="0.45">
      <c r="A27" t="s">
        <v>23</v>
      </c>
      <c r="B27">
        <v>0</v>
      </c>
      <c r="C27">
        <v>4</v>
      </c>
      <c r="D27">
        <f>SUM(C15:C17)</f>
        <v>2781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Week1 </vt:lpstr>
      <vt:lpstr>Week2</vt:lpstr>
      <vt:lpstr>TSS_Stats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Duncan McGehee</cp:lastModifiedBy>
  <dcterms:created xsi:type="dcterms:W3CDTF">2025-06-02T02:09:23Z</dcterms:created>
  <dcterms:modified xsi:type="dcterms:W3CDTF">2025-06-22T21:47:15Z</dcterms:modified>
</cp:coreProperties>
</file>